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8_{945BD75C-ED2A-43B9-8801-67272472250D}" xr6:coauthVersionLast="47" xr6:coauthVersionMax="47" xr10:uidLastSave="{00000000-0000-0000-0000-000000000000}"/>
  <bookViews>
    <workbookView xWindow="28680" yWindow="-5910" windowWidth="29040" windowHeight="1572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G48" i="4"/>
  <c r="H48" i="4"/>
  <c r="G46" i="4"/>
  <c r="H40" i="4"/>
  <c r="G41" i="4"/>
  <c r="G39" i="4"/>
  <c r="H34" i="4"/>
  <c r="G34" i="4"/>
  <c r="I34" i="4" s="1"/>
  <c r="G31" i="4"/>
  <c r="H35" i="4"/>
  <c r="H29" i="4"/>
  <c r="G26" i="4"/>
  <c r="H26" i="4"/>
  <c r="I26" i="4" s="1"/>
  <c r="G25" i="4"/>
  <c r="G23" i="4"/>
  <c r="H24" i="4"/>
  <c r="H20" i="4"/>
  <c r="H21" i="4"/>
  <c r="H19" i="4"/>
  <c r="G20" i="4"/>
  <c r="H13" i="4"/>
  <c r="G14" i="4"/>
  <c r="H14" i="4"/>
  <c r="G11" i="4"/>
  <c r="H11" i="4"/>
  <c r="I11" i="4" s="1"/>
  <c r="G8" i="4"/>
  <c r="G10" i="4"/>
  <c r="H8" i="4"/>
  <c r="G7" i="4"/>
  <c r="H9" i="4"/>
  <c r="G3" i="4"/>
  <c r="H3" i="4"/>
  <c r="G12" i="4"/>
  <c r="G9" i="4"/>
  <c r="H15" i="4"/>
  <c r="G40" i="4"/>
  <c r="H43" i="4"/>
  <c r="H44" i="4"/>
  <c r="H33" i="4"/>
  <c r="G24" i="4"/>
  <c r="I24" i="4" s="1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I50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8" i="4" l="1"/>
  <c r="I40" i="4"/>
  <c r="I47" i="4"/>
  <c r="I46" i="4"/>
  <c r="I43" i="4"/>
  <c r="I39" i="4"/>
  <c r="I41" i="4"/>
  <c r="I35" i="4"/>
  <c r="I29" i="4"/>
  <c r="I30" i="4"/>
  <c r="I28" i="4"/>
  <c r="I23" i="4"/>
  <c r="I25" i="4"/>
  <c r="J25" i="4" s="1"/>
  <c r="I21" i="4"/>
  <c r="I20" i="4"/>
  <c r="I19" i="4"/>
  <c r="I15" i="4"/>
  <c r="I12" i="4"/>
  <c r="I14" i="4"/>
  <c r="J14" i="4" s="1"/>
  <c r="I13" i="4"/>
  <c r="I8" i="4"/>
  <c r="I9" i="4"/>
  <c r="I10" i="4"/>
  <c r="I7" i="4"/>
  <c r="I3" i="4"/>
  <c r="I5" i="4"/>
  <c r="I33" i="4"/>
  <c r="I42" i="4"/>
  <c r="J26" i="4"/>
  <c r="I44" i="4"/>
  <c r="I27" i="4"/>
  <c r="I6" i="4"/>
  <c r="I49" i="4"/>
  <c r="I16" i="4"/>
  <c r="I36" i="4"/>
  <c r="I4" i="4"/>
  <c r="I38" i="4"/>
  <c r="I37" i="4"/>
  <c r="I17" i="4"/>
  <c r="I32" i="4"/>
  <c r="J31" i="4" s="1"/>
  <c r="I22" i="4"/>
  <c r="I18" i="4"/>
  <c r="I45" i="4"/>
  <c r="J48" i="4" l="1"/>
  <c r="J47" i="4"/>
  <c r="J43" i="4"/>
  <c r="AA31" i="2" s="1"/>
  <c r="J41" i="4"/>
  <c r="J39" i="4"/>
  <c r="B31" i="2" s="1"/>
  <c r="J42" i="4"/>
  <c r="J40" i="4"/>
  <c r="H34" i="2" s="1"/>
  <c r="J30" i="4"/>
  <c r="J27" i="4"/>
  <c r="N24" i="2" s="1"/>
  <c r="J23" i="4"/>
  <c r="AH18" i="2" s="1"/>
  <c r="J24" i="4"/>
  <c r="AR20" i="2" s="1"/>
  <c r="J22" i="4"/>
  <c r="J18" i="4"/>
  <c r="J13" i="4"/>
  <c r="J12" i="4"/>
  <c r="J11" i="4"/>
  <c r="AN10" i="2" s="1"/>
  <c r="J10" i="4"/>
  <c r="J8" i="4"/>
  <c r="J7" i="4"/>
  <c r="C54" i="4" s="1"/>
  <c r="C5" i="6" s="1"/>
  <c r="J9" i="4"/>
  <c r="J3" i="4"/>
  <c r="J29" i="4"/>
  <c r="J28" i="4"/>
  <c r="J49" i="4"/>
  <c r="J36" i="4"/>
  <c r="J4" i="4"/>
  <c r="J50" i="4"/>
  <c r="J35" i="4"/>
  <c r="J6" i="4"/>
  <c r="J5" i="4"/>
  <c r="J37" i="4"/>
  <c r="J32" i="4"/>
  <c r="Y27" i="2" s="1"/>
  <c r="AV10" i="2"/>
  <c r="J34" i="4"/>
  <c r="J33" i="4"/>
  <c r="J19" i="4"/>
  <c r="Y17" i="2" s="1"/>
  <c r="J21" i="4"/>
  <c r="AO10" i="2"/>
  <c r="AH10" i="2"/>
  <c r="J20" i="4"/>
  <c r="J16" i="4"/>
  <c r="J38" i="4"/>
  <c r="J15" i="4"/>
  <c r="AT10" i="2"/>
  <c r="J45" i="4"/>
  <c r="J44" i="4"/>
  <c r="J46" i="4"/>
  <c r="AU10" i="2"/>
  <c r="J17" i="4"/>
  <c r="B60" i="4"/>
  <c r="X5" i="6" s="1"/>
  <c r="AQ5" i="6" s="1"/>
  <c r="AZ5" i="6" s="1"/>
  <c r="BG5" i="6" s="1"/>
  <c r="BJ5" i="6" s="1"/>
  <c r="R24" i="2"/>
  <c r="AE24" i="2"/>
  <c r="AF24" i="2"/>
  <c r="AC24" i="2"/>
  <c r="Z24" i="2"/>
  <c r="AD24" i="2"/>
  <c r="AB24" i="2"/>
  <c r="AA24" i="2"/>
  <c r="Y24" i="2"/>
  <c r="X24" i="2"/>
  <c r="AC33" i="2" l="1"/>
  <c r="AF31" i="2"/>
  <c r="X31" i="2"/>
  <c r="AE31" i="2"/>
  <c r="AQ24" i="2"/>
  <c r="AP10" i="2"/>
  <c r="B55" i="4"/>
  <c r="H5" i="6" s="1"/>
  <c r="AL5" i="6" s="1"/>
  <c r="BB5" i="6" s="1"/>
  <c r="BH5" i="6" s="1"/>
  <c r="BK5" i="6" s="1"/>
  <c r="AQ10" i="2"/>
  <c r="AS10" i="2"/>
  <c r="AR10" i="2"/>
  <c r="H10" i="2"/>
  <c r="AH34" i="2"/>
  <c r="AV32" i="2"/>
  <c r="AR33" i="2"/>
  <c r="AP33" i="2"/>
  <c r="AO31" i="2"/>
  <c r="AH32" i="2"/>
  <c r="B64" i="4"/>
  <c r="P5" i="6" s="1"/>
  <c r="AO5" i="6" s="1"/>
  <c r="BC5" i="6" s="1"/>
  <c r="AS31" i="2"/>
  <c r="AN32" i="2"/>
  <c r="C64" i="4"/>
  <c r="W5" i="6" s="1"/>
  <c r="AP5" i="6" s="1"/>
  <c r="AQ33" i="2"/>
  <c r="AN33" i="2"/>
  <c r="AU32" i="2"/>
  <c r="AV31" i="2"/>
  <c r="AP32" i="2"/>
  <c r="AT33" i="2"/>
  <c r="AO33" i="2"/>
  <c r="AH31" i="2"/>
  <c r="AU33" i="2"/>
  <c r="AP34" i="2"/>
  <c r="AQ32" i="2"/>
  <c r="AR31" i="2"/>
  <c r="AS32" i="2"/>
  <c r="AP31" i="2"/>
  <c r="AT32" i="2"/>
  <c r="AU31" i="2"/>
  <c r="AT31" i="2"/>
  <c r="C77" i="4"/>
  <c r="D64" i="4"/>
  <c r="AO32" i="2"/>
  <c r="AR32" i="2"/>
  <c r="AQ31" i="2"/>
  <c r="AN31" i="2"/>
  <c r="AQ34" i="2"/>
  <c r="B63" i="4"/>
  <c r="AD5" i="6" s="1"/>
  <c r="AW5" i="6" s="1"/>
  <c r="BE5" i="6" s="1"/>
  <c r="AB31" i="2"/>
  <c r="AC31" i="2"/>
  <c r="Y31" i="2"/>
  <c r="Z31" i="2"/>
  <c r="AD31" i="2"/>
  <c r="R31" i="2"/>
  <c r="I31" i="2"/>
  <c r="B62" i="4"/>
  <c r="AB5" i="6" s="1"/>
  <c r="AT5" i="6" s="1"/>
  <c r="BD5" i="6" s="1"/>
  <c r="BI5" i="6" s="1"/>
  <c r="BM5" i="6" s="1"/>
  <c r="K31" i="2"/>
  <c r="H31" i="2"/>
  <c r="N31" i="2"/>
  <c r="O31" i="2"/>
  <c r="L31" i="2"/>
  <c r="M31" i="2"/>
  <c r="J31" i="2"/>
  <c r="P31" i="2"/>
  <c r="N33" i="2"/>
  <c r="J34" i="2"/>
  <c r="N34" i="2"/>
  <c r="L33" i="2"/>
  <c r="N32" i="2"/>
  <c r="B32" i="2"/>
  <c r="P32" i="2"/>
  <c r="H32" i="2"/>
  <c r="I32" i="2"/>
  <c r="M32" i="2"/>
  <c r="E62" i="4"/>
  <c r="I34" i="2"/>
  <c r="J33" i="2"/>
  <c r="O32" i="2"/>
  <c r="K33" i="2"/>
  <c r="P34" i="2"/>
  <c r="J32" i="2"/>
  <c r="O34" i="2"/>
  <c r="B34" i="2"/>
  <c r="M34" i="2"/>
  <c r="C62" i="4"/>
  <c r="Y5" i="6" s="1"/>
  <c r="K34" i="2"/>
  <c r="K32" i="2"/>
  <c r="L34" i="2"/>
  <c r="L32" i="2"/>
  <c r="O33" i="2"/>
  <c r="B75" i="4"/>
  <c r="B33" i="2"/>
  <c r="I33" i="2"/>
  <c r="D62" i="4"/>
  <c r="P33" i="2"/>
  <c r="M33" i="2"/>
  <c r="H33" i="2"/>
  <c r="C75" i="4"/>
  <c r="R27" i="2"/>
  <c r="K26" i="2"/>
  <c r="M24" i="2"/>
  <c r="H24" i="2"/>
  <c r="P27" i="2"/>
  <c r="B24" i="2"/>
  <c r="K24" i="2"/>
  <c r="P24" i="2"/>
  <c r="I24" i="2"/>
  <c r="H26" i="2"/>
  <c r="H27" i="2"/>
  <c r="N26" i="2"/>
  <c r="J26" i="2"/>
  <c r="M26" i="2"/>
  <c r="B59" i="4"/>
  <c r="T5" i="6" s="1"/>
  <c r="AS5" i="6" s="1"/>
  <c r="I26" i="2"/>
  <c r="L24" i="2"/>
  <c r="B72" i="4"/>
  <c r="J25" i="2"/>
  <c r="B27" i="2"/>
  <c r="D59" i="4"/>
  <c r="N25" i="2"/>
  <c r="L25" i="2"/>
  <c r="C59" i="4"/>
  <c r="AG5" i="6" s="1"/>
  <c r="AU5" i="6" s="1"/>
  <c r="E59" i="4"/>
  <c r="P25" i="2"/>
  <c r="K25" i="2"/>
  <c r="O24" i="2"/>
  <c r="N27" i="2"/>
  <c r="L27" i="2"/>
  <c r="K27" i="2"/>
  <c r="P26" i="2"/>
  <c r="B26" i="2"/>
  <c r="J24" i="2"/>
  <c r="AO18" i="2"/>
  <c r="C58" i="4"/>
  <c r="I5" i="6" s="1"/>
  <c r="AQ18" i="2"/>
  <c r="AV18" i="2"/>
  <c r="AU18" i="2"/>
  <c r="AP18" i="2"/>
  <c r="AT18" i="2"/>
  <c r="C71" i="4"/>
  <c r="AS18" i="2"/>
  <c r="AN18" i="2"/>
  <c r="AR18" i="2"/>
  <c r="AU20" i="2"/>
  <c r="AQ17" i="2"/>
  <c r="AU19" i="2"/>
  <c r="AN19" i="2"/>
  <c r="AP19" i="2"/>
  <c r="AS19" i="2"/>
  <c r="AQ19" i="2"/>
  <c r="AU17" i="2"/>
  <c r="AV20" i="2"/>
  <c r="AO19" i="2"/>
  <c r="AH17" i="2"/>
  <c r="AO20" i="2"/>
  <c r="AP20" i="2"/>
  <c r="AR17" i="2"/>
  <c r="AT17" i="2"/>
  <c r="AH19" i="2"/>
  <c r="AT19" i="2"/>
  <c r="D58" i="4"/>
  <c r="B58" i="4"/>
  <c r="F5" i="6" s="1"/>
  <c r="AS17" i="2"/>
  <c r="AN17" i="2"/>
  <c r="AT20" i="2"/>
  <c r="AV19" i="2"/>
  <c r="AO17" i="2"/>
  <c r="AQ20" i="2"/>
  <c r="AN20" i="2"/>
  <c r="B71" i="4"/>
  <c r="AH20" i="2"/>
  <c r="AV17" i="2"/>
  <c r="E58" i="4"/>
  <c r="AS20" i="2"/>
  <c r="AP17" i="2"/>
  <c r="AR19" i="2"/>
  <c r="C68" i="4"/>
  <c r="AQ11" i="2"/>
  <c r="AU13" i="2"/>
  <c r="E55" i="4"/>
  <c r="AU11" i="2"/>
  <c r="AN13" i="2"/>
  <c r="AS11" i="2"/>
  <c r="AP12" i="2"/>
  <c r="B68" i="4"/>
  <c r="AO12" i="2"/>
  <c r="AP11" i="2"/>
  <c r="AU12" i="2"/>
  <c r="AR13" i="2"/>
  <c r="AP13" i="2"/>
  <c r="AS12" i="2"/>
  <c r="AV12" i="2"/>
  <c r="D55" i="4"/>
  <c r="AV13" i="2"/>
  <c r="AH12" i="2"/>
  <c r="AV11" i="2"/>
  <c r="C55" i="4"/>
  <c r="G5" i="6" s="1"/>
  <c r="AK5" i="6" s="1"/>
  <c r="AY5" i="6" s="1"/>
  <c r="AS13" i="2"/>
  <c r="AN12" i="2"/>
  <c r="AH13" i="2"/>
  <c r="AO11" i="2"/>
  <c r="AR11" i="2"/>
  <c r="AO13" i="2"/>
  <c r="AR12" i="2"/>
  <c r="AQ13" i="2"/>
  <c r="AH11" i="2"/>
  <c r="AN11" i="2"/>
  <c r="AT12" i="2"/>
  <c r="AQ12" i="2"/>
  <c r="AT11" i="2"/>
  <c r="AT13" i="2"/>
  <c r="AF11" i="2"/>
  <c r="Y12" i="2"/>
  <c r="R13" i="2"/>
  <c r="Z11" i="2"/>
  <c r="AB13" i="2"/>
  <c r="AB10" i="2"/>
  <c r="AE13" i="2"/>
  <c r="AF12" i="2"/>
  <c r="AA12" i="2"/>
  <c r="Y10" i="2"/>
  <c r="AA11" i="2"/>
  <c r="B67" i="4"/>
  <c r="AC12" i="2"/>
  <c r="R12" i="2"/>
  <c r="Y11" i="2"/>
  <c r="AD11" i="2"/>
  <c r="AB12" i="2"/>
  <c r="AB11" i="2"/>
  <c r="AC11" i="2"/>
  <c r="X11" i="2"/>
  <c r="C67" i="4"/>
  <c r="AE11" i="2"/>
  <c r="D54" i="4"/>
  <c r="R11" i="2"/>
  <c r="AC13" i="2"/>
  <c r="X10" i="2"/>
  <c r="AC10" i="2"/>
  <c r="AD12" i="2"/>
  <c r="X13" i="2"/>
  <c r="AE12" i="2"/>
  <c r="X12" i="2"/>
  <c r="AF13" i="2"/>
  <c r="AE10" i="2"/>
  <c r="Z12" i="2"/>
  <c r="AA13" i="2"/>
  <c r="Z10" i="2"/>
  <c r="B54" i="4"/>
  <c r="Z5" i="6" s="1"/>
  <c r="AV5" i="6" s="1"/>
  <c r="AA10" i="2"/>
  <c r="E54" i="4"/>
  <c r="Z13" i="2"/>
  <c r="AD13" i="2"/>
  <c r="R10" i="2"/>
  <c r="Y13" i="2"/>
  <c r="AD10" i="2"/>
  <c r="AF10" i="2"/>
  <c r="O10" i="2"/>
  <c r="M10" i="2"/>
  <c r="E53" i="4"/>
  <c r="B10" i="2"/>
  <c r="L10" i="2"/>
  <c r="N10" i="2"/>
  <c r="K10" i="2"/>
  <c r="J10" i="2"/>
  <c r="B53" i="4"/>
  <c r="N5" i="6" s="1"/>
  <c r="P10" i="2"/>
  <c r="I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L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AM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A5" i="6" s="1"/>
  <c r="B80" i="4"/>
  <c r="B86" i="4"/>
  <c r="B81" i="4"/>
  <c r="B82" i="4"/>
  <c r="B79" i="4"/>
  <c r="B83" i="4"/>
  <c r="B84" i="4"/>
  <c r="O5" i="6" l="1"/>
  <c r="AN5" i="6" s="1"/>
  <c r="Q5" i="6"/>
  <c r="K5" i="6"/>
  <c r="U5" i="6"/>
  <c r="E5" i="6"/>
  <c r="AE5" i="6"/>
  <c r="S5" i="6"/>
  <c r="AR5" i="6" s="1"/>
  <c r="BA5" i="6" s="1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<sst xmlns="http://schemas.openxmlformats.org/spreadsheetml/2006/main" count="6771" uniqueCount="1618">
  <si>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</si>
  <si>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</si>
  <si>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</si>
  <si>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</si>
  <si>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</si>
  <si>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</si>
  <si>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</si>
  <si>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</si>
  <si>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</si>
  <si>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</si>
  <si>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</si>
  <si>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</si>
  <si>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</si>
  <si>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</si>
  <si>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</si>
  <si>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</si>
  <si>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</si>
  <si>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</si>
  <si>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</si>
  <si>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</si>
  <si>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</si>
  <si>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</si>
  <si>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</si>
  <si>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</si>
  <si>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</si>
  <si>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</si>
  <si>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</si>
  <si>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</si>
  <si>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</si>
  <si>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</si>
  <si>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</si>
  <si>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</si>
  <si>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</si>
  <si>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</si>
  <si>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</si>
  <si>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</si>
  <si>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</si>
  <si>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</si>
  <si>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</si>
  <si>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</si>
  <si>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</si>
  <si>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</si>
  <si>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</si>
  <si>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</si>
  <si>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</si>
  <si>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</si>
  <si>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</si>
  <si>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</si>
  <si>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</si>
  <si>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</si>
  <si>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</si>
  <si>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</si>
  <si>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</si>
  <si>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</si>
  <si>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</si>
  <si>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</si>
  <si>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</si>
  <si>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</si>
  <si>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</si>
  <si>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</si>
  <si>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</si>
  <si>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</si>
  <si>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</si>
  <si>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</si>
  <si>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</si>
  <si>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</si>
  <si>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</si>
  <si>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</si>
  <si>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</si>
  <si>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</si>
  <si>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</si>
  <si>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</si>
  <si>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</si>
  <si>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</si>
  <si>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</si>
  <si>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</si>
  <si>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</si>
  <si>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</si>
  <si>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</si>
  <si>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</si>
  <si>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</si>
  <si>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</si>
  <si>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</si>
  <si>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</si>
  <si>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</si>
  <si>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</si>
  <si>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</si>
  <si>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</si>
  <si>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</si>
  <si>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</si>
  <si>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</si>
  <si>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</si>
  <si>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</si>
  <si>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</si>
  <si>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</si>
  <si>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</si>
  <si>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</si>
  <si>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</si>
  <si>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</si>
  <si>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</si>
  <si>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</si>
  <si>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</si>
  <si>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</si>
  <si>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</si>
  <si>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</si>
  <si>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</si>
  <si>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</si>
  <si>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</si>
  <si>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</si>
  <si>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</si>
  <si>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</si>
  <si>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</si>
  <si>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</si>
  <si>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</si>
  <si>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</si>
  <si>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</si>
  <si>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</si>
  <si>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</si>
  <si>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</si>
  <si>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</si>
  <si>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</si>
  <si>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</si>
  <si>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</si>
  <si>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</si>
  <si>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</si>
  <si>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</si>
  <si>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</si>
  <si>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</si>
  <si>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</si>
  <si>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</si>
  <si>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</si>
  <si>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</si>
  <si>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</si>
  <si>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</si>
  <si>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</si>
  <si>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</si>
  <si>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</si>
  <si>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</si>
  <si>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</si>
  <si>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</si>
  <si>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</si>
  <si>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</si>
  <si>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</si>
  <si>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</si>
  <si>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</si>
  <si>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</si>
  <si>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</si>
  <si>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</si>
  <si>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</si>
  <si>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</si>
  <si>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</si>
  <si>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</si>
  <si>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</si>
  <si>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</si>
  <si>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</si>
  <si>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</si>
  <si>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</si>
  <si>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</si>
  <si>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</si>
  <si>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</si>
  <si>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</si>
  <si>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</si>
  <si>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</si>
  <si>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</si>
  <si>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</si>
  <si>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</si>
  <si>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</si>
  <si>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</si>
  <si>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</si>
  <si>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</si>
  <si>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</si>
  <si>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</si>
  <si>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</si>
  <si>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</si>
  <si>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</si>
  <si>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</si>
  <si>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</si>
  <si>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</si>
  <si>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</si>
  <si>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</si>
  <si>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</si>
  <si>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</si>
  <si>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</si>
  <si>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</si>
  <si>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</si>
  <si>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</si>
  <si>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</si>
  <si>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</si>
  <si>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</si>
  <si>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</si>
  <si>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</si>
  <si>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</si>
  <si>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</si>
  <si>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</si>
  <si>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</si>
  <si>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</si>
  <si>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</si>
  <si>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</si>
  <si>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</si>
  <si>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</si>
  <si>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</si>
  <si>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</si>
  <si>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</si>
  <si>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</si>
  <si>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</si>
  <si>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</si>
  <si>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</si>
  <si>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</si>
  <si>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</si>
  <si>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</si>
  <si>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</si>
  <si>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</si>
  <si>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</si>
  <si>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</si>
  <si>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</si>
  <si>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</si>
  <si>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</si>
  <si>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</si>
  <si>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</si>
  <si>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</si>
  <si>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</si>
  <si>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</si>
  <si>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</si>
  <si>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</si>
  <si>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</si>
  <si>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</si>
  <si>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</si>
  <si>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</si>
  <si>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</si>
  <si>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</si>
  <si>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</si>
  <si>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</si>
  <si>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</si>
  <si>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</si>
  <si>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</si>
  <si>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</si>
  <si>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</si>
  <si>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</si>
  <si>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</si>
  <si>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</si>
  <si>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</si>
  <si>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</si>
  <si>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</si>
  <si>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</si>
  <si>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</si>
  <si>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</si>
  <si>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</si>
  <si>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</si>
  <si>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</si>
  <si>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</si>
  <si>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</si>
  <si>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</si>
  <si>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</si>
  <si>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</si>
  <si>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</si>
  <si>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</si>
  <si>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</si>
  <si>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</si>
  <si>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</si>
  <si>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</si>
  <si>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</si>
  <si>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</si>
  <si>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</si>
  <si>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</si>
  <si>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</si>
  <si>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</si>
  <si>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</si>
  <si>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</si>
  <si>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</si>
  <si>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</si>
  <si>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</si>
  <si>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</si>
  <si>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</si>
  <si>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</si>
  <si>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</si>
  <si>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</si>
  <si>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</si>
  <si>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</si>
  <si>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</si>
  <si>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</si>
  <si>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</si>
  <si>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</si>
  <si>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</si>
  <si>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</si>
  <si>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</si>
  <si>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</si>
  <si>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</si>
  <si>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</si>
  <si>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</si>
  <si>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</si>
  <si>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</si>
  <si>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</si>
  <si>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</si>
  <si>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</si>
  <si>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</si>
  <si>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</si>
  <si>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</si>
  <si>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</si>
  <si>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</si>
  <si>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</si>
  <si>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</si>
  <si>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</si>
  <si>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</si>
  <si>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</si>
  <si>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</si>
  <si>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</si>
  <si>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</si>
  <si>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</si>
  <si>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</si>
  <si>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</si>
  <si>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</si>
  <si>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</si>
  <si>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</si>
  <si>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</si>
  <si>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</si>
  <si>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</si>
  <si>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</si>
  <si>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</si>
  <si>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</si>
  <si>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</si>
  <si>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</si>
  <si>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</si>
  <si>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</si>
  <si>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</si>
  <si>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</si>
  <si>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</si>
  <si>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</si>
  <si>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</si>
  <si>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</si>
  <si>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</si>
  <si>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</si>
  <si>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</si>
  <si>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</si>
  <si>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</si>
  <si>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</si>
  <si>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</si>
  <si>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</si>
  <si>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</si>
  <si>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</si>
  <si>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</si>
  <si>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</si>
  <si>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</si>
  <si>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</si>
  <si>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</si>
  <si>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</si>
  <si>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</si>
  <si>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</si>
  <si>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</si>
  <si>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</si>
  <si>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</si>
  <si>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</si>
  <si>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</si>
  <si>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</si>
  <si>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</si>
  <si>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</si>
  <si>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</si>
  <si>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</si>
  <si>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</si>
  <si>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</si>
  <si>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</si>
  <si>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</si>
  <si>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</si>
  <si>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</si>
  <si>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</si>
  <si>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</si>
  <si>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</si>
  <si>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</si>
  <si>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</si>
  <si>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</si>
  <si>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</si>
  <si>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</si>
  <si>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</si>
  <si>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</si>
  <si>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</si>
  <si>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</si>
  <si>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</si>
  <si>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</si>
  <si>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</si>
  <si>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</si>
  <si>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</si>
  <si>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</si>
  <si>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</si>
  <si>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</si>
  <si>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</si>
  <si>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</si>
  <si>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</si>
  <si>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</si>
  <si>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</si>
  <si>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</si>
  <si>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</si>
  <si>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</si>
  <si>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</si>
  <si>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</si>
  <si>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</si>
  <si>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</si>
  <si>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</si>
  <si>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</si>
  <si>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</si>
  <si>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</si>
  <si>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</si>
  <si>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</si>
  <si>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</si>
  <si>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</si>
  <si>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</si>
  <si>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</si>
  <si>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</si>
  <si>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</si>
  <si>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</si>
  <si>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</si>
  <si>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</si>
  <si>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</si>
  <si>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</si>
  <si>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</si>
  <si>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</si>
  <si>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</si>
  <si>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</si>
  <si>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</si>
  <si>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</si>
  <si>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</si>
  <si>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</si>
  <si>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</si>
  <si>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</si>
  <si>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</si>
  <si>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</si>
  <si>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</si>
  <si>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</si>
  <si>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</si>
  <si>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</si>
  <si>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</si>
  <si>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</si>
  <si>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</si>
  <si>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</si>
  <si>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</si>
  <si>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</si>
  <si>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</si>
  <si>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</si>
  <si>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</si>
  <si>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</si>
  <si>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</si>
  <si>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</si>
  <si>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</si>
  <si>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</si>
  <si>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</si>
  <si>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</si>
  <si>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</si>
  <si>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</si>
  <si>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</si>
  <si>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</si>
  <si>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</si>
  <si>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</si>
  <si>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</si>
  <si>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</si>
  <si>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</si>
  <si>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</si>
  <si>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</si>
  <si>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</si>
  <si>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</si>
  <si>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</si>
  <si>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</si>
  <si>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</si>
  <si>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</si>
  <si>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</si>
  <si>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</si>
  <si>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</si>
  <si>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</si>
  <si>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</si>
  <si>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</si>
  <si>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</si>
  <si>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</si>
  <si>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</si>
  <si>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</si>
  <si>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</si>
  <si>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</si>
  <si>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</si>
  <si>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</si>
  <si>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</si>
  <si>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</si>
  <si>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</si>
  <si>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</si>
  <si>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</si>
  <si>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</si>
  <si>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</si>
  <si>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</si>
  <si>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</si>
  <si>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</si>
  <si>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</si>
  <si>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</si>
  <si>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</si>
  <si>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</si>
  <si>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</si>
  <si>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</si>
  <si>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</si>
  <si>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</si>
  <si>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</si>
  <si>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</si>
  <si>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</si>
  <si>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</si>
  <si>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</si>
  <si>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</si>
  <si>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</si>
  <si>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</si>
  <si>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</si>
  <si>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</si>
  <si>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</si>
  <si>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</si>
  <si>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</si>
  <si>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</si>
  <si>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</si>
  <si>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</si>
  <si>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</si>
  <si>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</si>
  <si>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</si>
  <si>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</si>
  <si>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</si>
  <si>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</si>
  <si>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</si>
  <si>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</si>
  <si>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</si>
  <si>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</si>
  <si>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</si>
  <si>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</si>
  <si>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</si>
  <si>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</si>
  <si>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</si>
  <si>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</si>
  <si>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</si>
  <si>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</si>
  <si>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</si>
  <si>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</si>
  <si>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</si>
  <si>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</si>
  <si>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</si>
  <si>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</si>
  <si>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</si>
  <si>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</si>
  <si>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</si>
  <si>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</si>
  <si>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</si>
  <si>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</si>
  <si>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</si>
  <si>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</si>
  <si>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</si>
  <si>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</si>
  <si>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</si>
  <si>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</si>
  <si>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</si>
  <si>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</si>
  <si>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</si>
  <si>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</si>
  <si>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</si>
  <si>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</si>
  <si>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</si>
  <si>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</si>
  <si>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</si>
  <si>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</si>
  <si>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</si>
  <si>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</si>
  <si>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</si>
  <si>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</si>
  <si>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</si>
  <si>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</si>
  <si>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</si>
  <si>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</si>
  <si>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</si>
  <si>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</si>
  <si>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</si>
  <si>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</si>
  <si>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</si>
  <si>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</si>
  <si>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</si>
  <si>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</si>
  <si>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</si>
  <si>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</si>
  <si>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</si>
  <si>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</si>
  <si>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</si>
  <si>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</si>
  <si>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</si>
  <si>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</si>
  <si>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</si>
  <si>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</si>
  <si>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</si>
  <si>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</si>
  <si>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</si>
  <si>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</si>
  <si>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</si>
  <si>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</si>
  <si>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</si>
  <si>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</si>
  <si>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</si>
  <si>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</si>
  <si>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</si>
  <si>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</si>
  <si>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</si>
  <si>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</si>
  <si>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</si>
  <si>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</si>
  <si>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</si>
  <si>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</si>
  <si>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</si>
  <si>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</si>
  <si>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</si>
  <si>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</si>
  <si>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</si>
  <si>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</si>
  <si>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</si>
  <si>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</si>
  <si>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</si>
  <si>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</si>
  <si>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</si>
  <si>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</si>
  <si>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</si>
  <si>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</si>
  <si>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</si>
  <si>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</si>
  <si>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</si>
  <si>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</si>
  <si>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</si>
  <si>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</si>
  <si>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</si>
  <si>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</si>
  <si>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</si>
  <si>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</si>
  <si>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</si>
  <si>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</si>
  <si>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</si>
  <si>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</si>
  <si>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</si>
  <si>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</si>
  <si>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</si>
  <si>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</si>
  <si>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</si>
  <si>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</si>
  <si>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</si>
  <si>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</si>
  <si>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</si>
  <si>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</si>
  <si>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</si>
  <si>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</si>
  <si>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</si>
  <si>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</si>
  <si>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</si>
  <si>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</si>
  <si>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</si>
  <si>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</si>
  <si>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</si>
  <si>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</si>
  <si>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</si>
  <si>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</si>
  <si>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</si>
  <si>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</si>
  <si>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</si>
  <si>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</si>
  <si>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</si>
  <si>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</si>
  <si>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</si>
  <si>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</si>
  <si>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</si>
  <si>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</si>
  <si>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</si>
  <si>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</si>
  <si>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</si>
  <si>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</si>
  <si>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</si>
  <si>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</si>
  <si>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</si>
  <si>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</si>
  <si>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</si>
  <si>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</si>
  <si>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</si>
  <si>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</si>
  <si>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</si>
  <si>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</si>
  <si>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</si>
  <si>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</si>
  <si>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</si>
  <si>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</si>
  <si>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</si>
  <si>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</si>
  <si>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</si>
  <si>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</si>
  <si>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</si>
  <si>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</si>
  <si>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</si>
  <si>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</si>
  <si>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</si>
  <si>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</si>
  <si>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</si>
  <si>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</si>
  <si>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</si>
  <si>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</si>
  <si>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</si>
  <si>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</si>
  <si>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</si>
  <si>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</si>
  <si>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</si>
  <si>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</si>
  <si>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</si>
  <si>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</si>
  <si>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</si>
  <si>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</si>
  <si>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</si>
  <si>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</si>
  <si>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</si>
  <si>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</si>
  <si>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</si>
  <si>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</si>
  <si>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</si>
  <si>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</si>
  <si>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</si>
  <si>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</si>
  <si>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</si>
  <si>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</si>
  <si>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</si>
  <si>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</si>
  <si>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</si>
  <si>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</si>
  <si>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</si>
  <si>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</si>
  <si>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</si>
  <si>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</si>
  <si>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</si>
  <si>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</si>
  <si>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</si>
  <si>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</si>
  <si>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</si>
  <si>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</si>
  <si>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</si>
  <si>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</si>
  <si>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</si>
  <si>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</si>
  <si>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</si>
  <si>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</si>
  <si>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</si>
  <si>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</si>
  <si>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</si>
  <si>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</si>
  <si>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</si>
  <si>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</si>
  <si>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</si>
  <si>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</si>
  <si>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</si>
  <si>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</si>
  <si>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</si>
  <si>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</si>
  <si>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</si>
  <si>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</si>
  <si>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</si>
  <si>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</si>
  <si>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</si>
  <si>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</si>
  <si>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</si>
  <si>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</si>
  <si>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</si>
  <si>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</si>
  <si>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</si>
  <si>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</si>
  <si>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</si>
  <si>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</si>
  <si>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</si>
  <si>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</si>
  <si>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</si>
  <si>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</si>
  <si>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</si>
  <si>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</si>
  <si>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</si>
  <si>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</si>
  <si>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</si>
  <si>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</si>
  <si>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</si>
  <si>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</si>
  <si>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</si>
  <si>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</si>
  <si>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</si>
  <si>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</si>
  <si>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</si>
  <si>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</si>
  <si>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</si>
  <si>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</si>
  <si>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</si>
  <si>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</si>
  <si>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</si>
  <si>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</si>
  <si>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</si>
  <si>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</si>
  <si>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</si>
  <si>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</si>
  <si>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</si>
  <si>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</si>
  <si>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</si>
  <si>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</si>
  <si>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</si>
  <si>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</si>
  <si>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</si>
  <si>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</si>
  <si>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</si>
  <si>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</si>
  <si>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</si>
  <si>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</si>
  <si>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</si>
  <si>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</si>
  <si>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</si>
  <si>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</si>
  <si>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</si>
  <si>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</si>
  <si>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</si>
  <si>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</si>
  <si>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</si>
  <si>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</si>
  <si>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</si>
  <si>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</si>
  <si>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</si>
  <si>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</si>
  <si>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</si>
  <si>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</si>
  <si>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</si>
  <si>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</si>
  <si>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</si>
  <si>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</si>
  <si>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</si>
  <si>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</si>
  <si>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</si>
  <si>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</si>
  <si>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</si>
  <si>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</si>
  <si>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</si>
  <si>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</si>
  <si>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</si>
  <si>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</si>
  <si>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</si>
  <si>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</si>
  <si>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</si>
  <si>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</si>
  <si>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</si>
  <si>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</si>
  <si>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</si>
  <si>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</si>
  <si>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</si>
  <si>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</si>
  <si>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</si>
  <si>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</si>
  <si>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</si>
  <si>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</si>
  <si>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</si>
  <si>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</si>
  <si>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</si>
  <si>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</si>
  <si>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</si>
  <si>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</si>
  <si>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</si>
  <si>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</si>
  <si>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</si>
  <si>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</si>
  <si>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</si>
  <si>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</si>
  <si>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</si>
  <si>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</si>
  <si>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</si>
  <si>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</si>
  <si>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</si>
  <si>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</si>
  <si>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</si>
  <si>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</si>
  <si>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</si>
  <si>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</si>
  <si>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</si>
  <si>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</si>
  <si>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</si>
  <si>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</si>
  <si>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</si>
  <si>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</si>
  <si>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</si>
  <si>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</si>
  <si>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</si>
  <si>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</si>
  <si>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</si>
  <si>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</si>
  <si>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</si>
  <si>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</si>
  <si>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</si>
  <si>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</si>
  <si>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</si>
  <si>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</si>
  <si>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</si>
  <si>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</si>
  <si>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</si>
  <si>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</si>
  <si>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</si>
  <si>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</si>
  <si>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</si>
  <si>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</si>
  <si>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</si>
  <si>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</si>
  <si>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</si>
  <si>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</si>
  <si>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</si>
  <si>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</si>
  <si>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</si>
  <si>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</si>
  <si>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</si>
  <si>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</si>
  <si>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</si>
  <si>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</si>
  <si>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</si>
  <si>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</si>
  <si>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</si>
  <si>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</si>
  <si>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</si>
  <si>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</si>
  <si>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</si>
  <si>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</si>
  <si>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</si>
  <si>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</si>
  <si>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</si>
  <si>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</si>
  <si>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</si>
  <si>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</si>
  <si>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</si>
  <si>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</si>
  <si>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</si>
  <si>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</si>
  <si>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</si>
  <si>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</si>
  <si>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</si>
  <si>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</si>
  <si>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</si>
  <si>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</si>
  <si>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</si>
  <si>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</si>
  <si>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</si>
  <si>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</si>
  <si>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</si>
  <si>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</si>
  <si>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</si>
  <si>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</si>
  <si>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</si>
  <si>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</si>
  <si>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</si>
  <si>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</si>
  <si>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</si>
  <si>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</si>
  <si>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</si>
  <si>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</si>
  <si>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</si>
  <si>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</si>
  <si>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</si>
  <si>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</si>
  <si>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</si>
  <si>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</si>
  <si>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</si>
  <si>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</si>
  <si>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</si>
  <si>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</si>
  <si>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</si>
  <si>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</si>
  <si>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</si>
  <si>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</si>
  <si>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</si>
  <si>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</si>
  <si>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</si>
  <si>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</si>
  <si>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</si>
  <si>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</si>
  <si>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</si>
  <si>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</si>
  <si>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</si>
  <si>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</si>
  <si>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</si>
  <si>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</si>
  <si>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</si>
  <si>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</si>
  <si>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</si>
  <si>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</si>
  <si>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</si>
  <si>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</si>
  <si>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</si>
  <si>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</si>
  <si>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</si>
  <si>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</si>
  <si>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</si>
  <si>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</si>
  <si>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</si>
  <si>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</si>
  <si>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</si>
  <si>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</si>
  <si>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</si>
  <si>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</si>
  <si>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</si>
  <si>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</si>
  <si>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</si>
  <si>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</si>
  <si>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</si>
  <si>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</si>
  <si>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</si>
  <si>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</si>
  <si>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</si>
  <si>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</si>
  <si>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</si>
  <si>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</si>
  <si>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</si>
  <si>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</si>
  <si>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</si>
  <si>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</si>
  <si>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</si>
  <si>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</si>
  <si>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</si>
  <si>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</si>
  <si>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</si>
  <si>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</si>
  <si>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</si>
  <si>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</si>
  <si>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</si>
  <si>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</si>
  <si>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</si>
  <si>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</si>
  <si>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</si>
  <si>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</si>
  <si>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</si>
  <si>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</si>
  <si>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</si>
  <si>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</si>
  <si>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</si>
  <si>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</si>
  <si>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</si>
  <si>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</si>
  <si>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</si>
  <si>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</si>
  <si>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</si>
  <si>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</si>
  <si>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</si>
  <si>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</si>
  <si>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</si>
  <si>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</si>
  <si>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</si>
  <si>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</si>
  <si>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</si>
  <si>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</si>
  <si>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</si>
  <si>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</si>
  <si>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</si>
  <si>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</si>
  <si>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</si>
  <si>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</si>
  <si>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</si>
  <si>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</si>
  <si>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</si>
  <si>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</si>
  <si>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</si>
  <si>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</si>
  <si>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</si>
  <si>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</si>
  <si>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</si>
  <si>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</si>
  <si>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</si>
  <si>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</si>
  <si>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</si>
  <si>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</si>
  <si>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</si>
  <si>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</si>
  <si>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</si>
  <si>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</si>
  <si>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</si>
  <si>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</si>
  <si>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</si>
  <si>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</si>
  <si>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</si>
  <si>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</si>
  <si>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</si>
  <si>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</si>
  <si>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</si>
  <si>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</si>
  <si>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</si>
  <si>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</si>
  <si>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</si>
  <si>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</si>
  <si>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</si>
  <si>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</si>
  <si>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</si>
  <si>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</si>
  <si>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</si>
  <si>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</si>
  <si>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</si>
  <si>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</si>
  <si>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</si>
  <si>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</si>
  <si>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</si>
  <si>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</si>
  <si>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</si>
  <si>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</si>
  <si>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</si>
  <si>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</si>
  <si>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</si>
  <si>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</si>
  <si>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</si>
  <si>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</si>
  <si>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</si>
  <si>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</si>
  <si>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</si>
  <si>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</si>
  <si>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</si>
  <si>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</si>
  <si>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</si>
  <si>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</si>
  <si>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</si>
  <si>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</si>
  <si>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</si>
  <si>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</si>
  <si>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</si>
  <si>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</si>
  <si>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</si>
  <si>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</si>
  <si>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</si>
  <si>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</si>
  <si>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</si>
  <si>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</si>
  <si>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</si>
  <si>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</si>
  <si>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</si>
  <si>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</si>
  <si>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</si>
  <si>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</si>
  <si>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</si>
  <si>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</si>
  <si>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</si>
  <si>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</si>
  <si>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</si>
  <si>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</si>
  <si>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</si>
  <si>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</si>
  <si>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</si>
  <si>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</si>
  <si>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</si>
  <si>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</si>
  <si>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</si>
  <si>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</si>
  <si>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</si>
  <si>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</si>
  <si>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</si>
  <si>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</si>
  <si>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</si>
  <si>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</si>
  <si>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</si>
  <si>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</si>
  <si>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</si>
  <si>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</si>
  <si>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</si>
  <si>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</si>
  <si>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</si>
  <si>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</si>
  <si>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</si>
  <si>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</si>
  <si>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</si>
  <si>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</si>
  <si>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</si>
  <si>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</si>
  <si>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</si>
  <si>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</si>
  <si>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</si>
  <si>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</si>
  <si>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</si>
  <si>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</si>
  <si>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</si>
  <si>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</si>
  <si>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</si>
  <si>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</si>
  <si>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</si>
  <si>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</si>
  <si>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</si>
  <si>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</si>
  <si>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</si>
  <si>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</si>
  <si>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</si>
  <si>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</si>
  <si>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</si>
  <si>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</si>
  <si>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</si>
  <si>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</si>
  <si>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</si>
  <si>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</si>
  <si>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</si>
  <si>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</si>
  <si>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</si>
  <si>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</si>
  <si>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</si>
  <si>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</si>
  <si>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</si>
  <si>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</si>
  <si>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</si>
  <si>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</si>
  <si>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</si>
  <si>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</si>
  <si>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</si>
  <si>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</si>
  <si>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</si>
  <si>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</si>
  <si>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</si>
  <si>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</si>
  <si>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</si>
  <si>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</si>
  <si>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</si>
  <si>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</si>
  <si>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</si>
  <si>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</si>
  <si>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</si>
  <si>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</si>
  <si>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</si>
  <si>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</si>
  <si>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</si>
  <si>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</si>
  <si>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</si>
  <si>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</si>
  <si>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</si>
  <si>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</si>
  <si>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</si>
  <si>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</si>
  <si>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</si>
  <si>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</si>
  <si>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</si>
  <si>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</si>
  <si>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</si>
  <si>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</si>
  <si>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</si>
  <si>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</si>
  <si>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</si>
  <si>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</si>
  <si>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</si>
  <si>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</si>
  <si>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</si>
  <si>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</si>
  <si>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</si>
  <si>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</si>
  <si>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</si>
  <si>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</si>
  <si>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</si>
  <si>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</si>
  <si>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</si>
  <si>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</si>
  <si>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</si>
  <si>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</si>
  <si>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</si>
  <si>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</si>
  <si>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</si>
  <si>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</si>
  <si>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</si>
  <si>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</si>
  <si>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</si>
  <si>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</si>
  <si>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</si>
  <si>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</si>
  <si>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</si>
  <si>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</si>
  <si>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</si>
  <si>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</si>
  <si>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</si>
  <si>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</si>
  <si>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</si>
  <si>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</si>
  <si>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</si>
  <si>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</si>
  <si>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</si>
  <si>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</si>
  <si>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</si>
  <si>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</si>
  <si>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</si>
  <si>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</si>
  <si>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</si>
  <si>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</si>
  <si>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</si>
  <si>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</si>
  <si>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</si>
  <si>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</si>
  <si>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</si>
  <si>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</si>
  <si>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</si>
  <si>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</si>
  <si>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</si>
  <si>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</si>
  <si>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</si>
  <si>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</si>
  <si>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</si>
  <si>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</si>
  <si>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</si>
  <si>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</si>
  <si>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</si>
  <si>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</si>
  <si>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</si>
  <si>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</si>
  <si>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</si>
  <si>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</si>
  <si>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</si>
  <si>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</si>
  <si>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</si>
  <si>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</si>
  <si>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</si>
  <si>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</si>
  <si>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</si>
  <si>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</si>
  <si>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</si>
  <si>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</si>
  <si>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</si>
  <si>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</si>
  <si>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</si>
  <si>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</si>
  <si>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</si>
  <si>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</si>
  <si>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</si>
  <si>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</si>
  <si>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</si>
  <si>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</si>
  <si>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</si>
  <si>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</si>
  <si>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</si>
  <si>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</si>
  <si>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</si>
  <si>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</si>
  <si>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</si>
  <si>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</si>
  <si>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</si>
  <si>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</si>
  <si>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</si>
  <si>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</si>
  <si>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</si>
  <si>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</si>
  <si>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</si>
  <si>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</si>
  <si>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</si>
  <si>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</si>
  <si>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</si>
  <si>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</si>
  <si>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</si>
  <si>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</si>
  <si>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</si>
  <si>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</si>
  <si>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</si>
  <si>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</si>
  <si>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</si>
  <si>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</si>
  <si>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</si>
  <si>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</si>
  <si>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</si>
  <si>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</si>
  <si>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</si>
  <si>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</si>
  <si>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</si>
  <si>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</si>
  <si>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</si>
  <si>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</si>
  <si>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</si>
  <si>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</si>
  <si>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</si>
  <si>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</si>
  <si>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</si>
  <si>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</si>
  <si>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</si>
  <si>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</si>
  <si>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</si>
  <si>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</si>
  <si>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</si>
  <si>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</si>
  <si>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</si>
  <si>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</si>
  <si>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</si>
  <si>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</si>
  <si>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</si>
  <si>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</si>
  <si>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</si>
  <si>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</si>
  <si>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</si>
  <si>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</si>
  <si>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</si>
  <si>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</si>
  <si>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</si>
  <si>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</si>
  <si>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</si>
  <si>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</si>
  <si>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</si>
  <si>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</si>
  <si>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</si>
  <si>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</si>
  <si>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</si>
  <si>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</si>
  <si>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</si>
  <si>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</si>
  <si>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</si>
  <si>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</si>
  <si>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</si>
  <si>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</si>
  <si>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</si>
  <si>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</si>
  <si>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</si>
  <si>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</si>
  <si>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</si>
  <si>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</si>
  <si>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</si>
  <si>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</si>
  <si>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</si>
  <si>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</si>
  <si>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</si>
  <si>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</si>
  <si>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</si>
  <si>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</si>
  <si>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</si>
  <si>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</si>
  <si>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</si>
  <si>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</si>
  <si>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</si>
  <si>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</si>
  <si>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</si>
  <si>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</si>
  <si>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</si>
  <si>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</si>
  <si>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</si>
  <si>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</si>
  <si>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</si>
  <si>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</si>
  <si>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</si>
  <si>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</si>
  <si>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</si>
  <si>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</si>
  <si>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</si>
  <si>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</si>
  <si>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</si>
  <si>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</si>
  <si>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</si>
  <si>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</si>
  <si>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</si>
  <si>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</si>
  <si>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</si>
  <si>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</si>
  <si>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</si>
  <si>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</si>
  <si>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</si>
  <si>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</si>
  <si>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</si>
  <si>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</si>
  <si>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</si>
  <si>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</si>
  <si>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</si>
  <si>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</si>
  <si>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</si>
  <si>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</si>
  <si>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</si>
  <si>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</si>
  <si>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</si>
  <si>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</si>
  <si>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</si>
  <si>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</si>
  <si>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</si>
  <si>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</si>
  <si>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</si>
  <si>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</si>
  <si>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</si>
  <si>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</si>
  <si>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</si>
  <si>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</si>
  <si>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</si>
  <si>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</si>
  <si>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</si>
  <si>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</si>
  <si>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</si>
  <si>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</si>
  <si>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</si>
  <si>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</si>
  <si>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</si>
  <si>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</si>
  <si>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</si>
  <si>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</si>
  <si>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</si>
  <si>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</si>
  <si>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</si>
  <si>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</si>
  <si>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</si>
  <si>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</si>
  <si>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</si>
  <si>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</si>
  <si>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</si>
  <si>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</si>
  <si>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</si>
  <si>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</si>
  <si>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</si>
  <si>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</si>
  <si>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</si>
  <si>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</si>
  <si>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</si>
  <si>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</si>
  <si>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</si>
  <si>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</si>
  <si>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</si>
  <si>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</si>
  <si>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</si>
  <si>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</si>
  <si>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</si>
  <si>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</si>
  <si>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</si>
  <si>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</si>
  <si>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</si>
  <si>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</si>
  <si>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</si>
  <si>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</si>
  <si>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</si>
  <si>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</si>
  <si>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</si>
  <si>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</si>
  <si>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</si>
  <si>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</si>
  <si>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</si>
  <si>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</si>
  <si>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</si>
  <si>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</si>
  <si>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</si>
  <si>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</si>
  <si>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</si>
  <si>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</si>
  <si>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</si>
  <si>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</si>
  <si>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</si>
  <si>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</si>
  <si>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</si>
  <si>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</si>
  <si>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</si>
  <si>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</si>
  <si>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</si>
  <si>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</si>
  <si>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</si>
  <si>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</si>
  <si>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</si>
  <si>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</si>
  <si>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</si>
  <si>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</si>
  <si>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</si>
  <si>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</si>
  <si>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</si>
  <si>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</si>
  <si>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</si>
  <si>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</si>
  <si>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</si>
  <si>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</si>
  <si>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</si>
  <si>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</si>
  <si>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</si>
  <si>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</si>
  <si>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</si>
  <si>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</si>
  <si>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</si>
  <si>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</si>
  <si>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</si>
  <si>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</si>
  <si>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</si>
  <si>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</si>
  <si>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</si>
  <si>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</si>
  <si>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</si>
  <si>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</si>
  <si>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</si>
  <si>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</si>
  <si>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</si>
  <si>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</si>
  <si>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</si>
  <si>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</si>
  <si>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</si>
  <si>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</si>
  <si>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</si>
  <si>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</si>
  <si>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</si>
  <si>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</si>
  <si>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</si>
  <si>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</si>
  <si>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</si>
  <si>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</si>
  <si>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</si>
  <si>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</si>
  <si>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</si>
  <si>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</si>
  <si>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</si>
  <si>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</si>
  <si>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</si>
  <si>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</si>
  <si>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</si>
  <si>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</si>
  <si>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</si>
  <si>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</si>
  <si>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</si>
  <si>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</si>
  <si>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</si>
  <si>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</si>
  <si>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</si>
  <si>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</si>
  <si>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</si>
  <si>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</si>
  <si>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</si>
  <si>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</si>
  <si>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</si>
  <si>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</si>
  <si>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</si>
  <si>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</si>
  <si>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</si>
  <si>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</si>
  <si>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</si>
  <si>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</si>
  <si>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</si>
  <si>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</si>
  <si>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</si>
  <si>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</si>
  <si>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</si>
  <si>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</si>
  <si>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</si>
  <si>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</si>
  <si>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</si>
  <si>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</si>
  <si>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</si>
  <si>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</si>
  <si>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</si>
  <si>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</si>
  <si>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</si>
  <si>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</si>
  <si>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</si>
  <si>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Luisa Saboia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</si>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</sst>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0" workbookViewId="0">
      <selection activeCell="B20" sqref="B20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4" t="s">
        <v>1596</v>
      </c>
      <c r="C1" s="147"/>
    </row>
    <row r="2" spans="2:3" ht="27.9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20" sqref="B20:G20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.100000000000001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7.9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63.6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0</v>
      </c>
      <c r="F5" s="126">
        <v>1</v>
      </c>
      <c r="G5" s="126">
        <v>2</v>
      </c>
      <c r="H5" s="126">
        <v>2</v>
      </c>
      <c r="I5" s="126">
        <v>0</v>
      </c>
      <c r="J5" s="126">
        <v>1</v>
      </c>
      <c r="K5" s="126">
        <v>2</v>
      </c>
      <c r="L5" s="126">
        <v>0</v>
      </c>
      <c r="M5" s="126">
        <v>2</v>
      </c>
      <c r="N5" s="126">
        <v>2</v>
      </c>
      <c r="O5" s="126">
        <v>1</v>
      </c>
      <c r="P5" s="126">
        <v>0</v>
      </c>
      <c r="Q5" s="126">
        <v>1</v>
      </c>
      <c r="R5" s="126">
        <v>2</v>
      </c>
      <c r="S5" s="126">
        <v>1</v>
      </c>
      <c r="T5" s="126">
        <v>1</v>
      </c>
      <c r="U5" s="126">
        <v>0</v>
      </c>
      <c r="V5" s="126">
        <v>1</v>
      </c>
      <c r="W5" s="126">
        <v>0</v>
      </c>
      <c r="X5" s="126">
        <v>2</v>
      </c>
      <c r="Y5" s="126">
        <v>1</v>
      </c>
      <c r="Z5" s="126">
        <v>2</v>
      </c>
      <c r="AA5" s="126">
        <v>1</v>
      </c>
      <c r="AB5" s="126">
        <v>0</v>
      </c>
      <c r="AC5" s="126">
        <v>3</v>
      </c>
      <c r="AD5" s="126">
        <v>1</v>
      </c>
      <c r="AE5" s="126">
        <v>2</v>
      </c>
      <c r="AF5" s="126">
        <v>2</v>
      </c>
      <c r="AG5" s="126">
        <v>0</v>
      </c>
      <c r="AH5" s="126">
        <v>1</v>
      </c>
      <c r="AI5" s="126">
        <v>1</v>
      </c>
      <c r="AJ5" s="126">
        <v>2</v>
      </c>
      <c r="AK5" s="126">
        <v>0</v>
      </c>
      <c r="AL5" s="126">
        <v>2</v>
      </c>
      <c r="AM5" s="126">
        <v>1</v>
      </c>
      <c r="AN5" s="126">
        <v>0</v>
      </c>
      <c r="AO5" s="126">
        <v>2</v>
      </c>
      <c r="AP5" s="126">
        <v>1</v>
      </c>
      <c r="AQ5" s="126">
        <v>1</v>
      </c>
      <c r="AR5" s="126">
        <v>1</v>
      </c>
      <c r="AS5" s="126">
        <v>0</v>
      </c>
      <c r="AT5" s="126">
        <v>1</v>
      </c>
      <c r="AU5" s="126">
        <v>1</v>
      </c>
      <c r="AV5" s="126">
        <v>2</v>
      </c>
      <c r="AW5" s="126">
        <v>2</v>
      </c>
      <c r="AX5" s="126">
        <v>4</v>
      </c>
      <c r="AY5" s="126">
        <v>0</v>
      </c>
      <c r="AZ5" s="126">
        <v>2</v>
      </c>
      <c r="BA5" s="126">
        <v>2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1</v>
      </c>
      <c r="BH5" s="126">
        <v>1</v>
      </c>
      <c r="BI5" s="126">
        <v>3</v>
      </c>
      <c r="BJ5" s="126">
        <v>2</v>
      </c>
      <c r="BK5" s="126">
        <v>0</v>
      </c>
      <c r="BL5" s="126">
        <v>3</v>
      </c>
      <c r="BM5" s="126">
        <v>0</v>
      </c>
      <c r="BN5" s="126">
        <v>1</v>
      </c>
      <c r="BO5" s="126">
        <v>1</v>
      </c>
      <c r="BP5" s="126">
        <v>1</v>
      </c>
      <c r="BQ5" s="126">
        <v>1</v>
      </c>
      <c r="BR5" s="126">
        <v>1</v>
      </c>
      <c r="BS5" s="126">
        <v>2</v>
      </c>
      <c r="BT5" s="126">
        <v>0</v>
      </c>
      <c r="BU5" s="126">
        <v>2</v>
      </c>
      <c r="BV5" s="126">
        <v>2</v>
      </c>
      <c r="BW5" s="126">
        <v>1</v>
      </c>
      <c r="BX5" s="126">
        <v>0</v>
      </c>
      <c r="BY5" s="126">
        <v>1</v>
      </c>
      <c r="BZ5" s="126">
        <v>3</v>
      </c>
      <c r="CA5" s="126">
        <v>0</v>
      </c>
      <c r="CB5" s="126">
        <v>1</v>
      </c>
      <c r="CC5" s="126">
        <v>2</v>
      </c>
      <c r="CD5" s="126">
        <v>1</v>
      </c>
      <c r="CE5" s="126">
        <v>0</v>
      </c>
      <c r="CF5" s="126">
        <v>0</v>
      </c>
      <c r="CG5" s="126">
        <v>2</v>
      </c>
      <c r="CH5" s="126">
        <v>3</v>
      </c>
      <c r="CI5" s="126">
        <v>0</v>
      </c>
      <c r="CJ5" s="126">
        <v>1</v>
      </c>
      <c r="CK5" s="126">
        <v>1</v>
      </c>
      <c r="CL5" s="126">
        <v>2</v>
      </c>
      <c r="CM5" s="126">
        <v>0</v>
      </c>
      <c r="CN5" s="126">
        <v>2</v>
      </c>
      <c r="CO5" s="126">
        <v>0</v>
      </c>
      <c r="CP5" s="126">
        <v>0</v>
      </c>
      <c r="CQ5" s="126">
        <v>1</v>
      </c>
      <c r="CR5" s="126">
        <v>0</v>
      </c>
      <c r="CS5" s="126">
        <v>2</v>
      </c>
      <c r="CT5" s="126">
        <v>3</v>
      </c>
      <c r="CU5" s="126">
        <v>1</v>
      </c>
      <c r="CV5" s="126">
        <v>0</v>
      </c>
      <c r="CW5" s="126">
        <v>2</v>
      </c>
      <c r="CX5" s="126">
        <v>2</v>
      </c>
      <c r="CY5" s="126">
        <v>0</v>
      </c>
      <c r="CZ5" s="126">
        <v>1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4</v>
      </c>
      <c r="DG5" s="126">
        <v>0</v>
      </c>
      <c r="DH5" s="126">
        <v>1</v>
      </c>
      <c r="DI5" s="126">
        <v>1</v>
      </c>
      <c r="DJ5" s="126">
        <v>2</v>
      </c>
      <c r="DK5" s="126">
        <v>1</v>
      </c>
      <c r="DL5" s="126">
        <v>1</v>
      </c>
      <c r="DM5" s="126">
        <v>1</v>
      </c>
      <c r="DN5" s="126">
        <v>2</v>
      </c>
      <c r="DO5" s="126">
        <v>1</v>
      </c>
      <c r="DP5" s="126">
        <v>0</v>
      </c>
      <c r="DQ5" s="126">
        <v>1</v>
      </c>
      <c r="DR5" s="126">
        <v>2</v>
      </c>
      <c r="DS5" s="126">
        <v>1</v>
      </c>
      <c r="DT5" s="126">
        <v>0</v>
      </c>
      <c r="DU5" s="126">
        <v>1</v>
      </c>
      <c r="DV5" s="126">
        <v>3</v>
      </c>
      <c r="DW5" s="126">
        <v>0</v>
      </c>
      <c r="DX5" s="126">
        <v>2</v>
      </c>
      <c r="DY5" s="126">
        <v>0</v>
      </c>
      <c r="DZ5" s="126">
        <v>2</v>
      </c>
      <c r="EA5" s="126">
        <v>2</v>
      </c>
      <c r="EB5" s="126">
        <v>1</v>
      </c>
      <c r="EC5" s="126">
        <v>1</v>
      </c>
      <c r="ED5" s="126">
        <v>2</v>
      </c>
      <c r="EE5" s="126">
        <v>1</v>
      </c>
      <c r="EF5" s="126">
        <v>3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1</v>
      </c>
      <c r="EO5" s="126">
        <v>1</v>
      </c>
    </row>
    <row r="7" spans="1:145" ht="21.9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1.9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Mexico</v>
      </c>
      <c r="C10" s="147"/>
      <c r="D10" s="147"/>
      <c r="E10" s="147"/>
      <c r="F10" s="147"/>
      <c r="G10" s="147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5</v>
      </c>
      <c r="AT10" s="23">
        <f>IFERROR(INDEX(Calc!$F$11:$F$14,MATCH(1,Calc!$J$11:$J$14,0)),0)</f>
        <v>2</v>
      </c>
      <c r="AU10" s="23">
        <f>IFERROR(INDEX(Calc!$G$11:$G$14,MATCH(1,Calc!$J$11:$J$14,0)),0)</f>
        <v>3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90" t="str">
        <f>IFERROR(INDEX(Calc!$B$3:$B$6,MATCH(2,Calc!$J$3:$J$6,0)),"?")</f>
        <v>Coreia do Sul</v>
      </c>
      <c r="C11" s="147"/>
      <c r="D11" s="147"/>
      <c r="E11" s="147"/>
      <c r="F11" s="147"/>
      <c r="G11" s="147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90" t="str">
        <f>IFERROR(INDEX(Calc!$B$7:$B$10,MATCH(2,Calc!$J$7:$J$10,0)),"?")</f>
        <v>Canada</v>
      </c>
      <c r="S11" s="147"/>
      <c r="T11" s="147"/>
      <c r="U11" s="147"/>
      <c r="V11" s="147"/>
      <c r="W11" s="147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82" t="str">
        <f>IFERROR(INDEX(Calc!$B$3:$B$6,MATCH(3,Calc!$J$3:$J$6,0)),"?")</f>
        <v>Africa do Sul</v>
      </c>
      <c r="C12" s="147"/>
      <c r="D12" s="147"/>
      <c r="E12" s="147"/>
      <c r="F12" s="147"/>
      <c r="G12" s="147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82" t="str">
        <f>IFERROR(INDEX(Calc!$B$7:$B$10,MATCH(3,Calc!$J$7:$J$10,0)),"?")</f>
        <v>Bosnia e Herzegovina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4</v>
      </c>
      <c r="AD12" s="27">
        <f>IFERROR(INDEX(Calc!$F$7:$F$10,MATCH(3,Calc!$J$7:$J$10,0)),0)</f>
        <v>5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5</v>
      </c>
      <c r="AT12" s="27">
        <f>IFERROR(INDEX(Calc!$F$11:$F$14,MATCH(3,Calc!$J$11:$J$14,0)),0)</f>
        <v>3</v>
      </c>
      <c r="AU12" s="27">
        <f>IFERROR(INDEX(Calc!$G$11:$G$14,MATCH(3,Calc!$J$11:$J$14,0)),0)</f>
        <v>2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80" t="str">
        <f>IFERROR(INDEX(Calc!$B$3:$B$6,MATCH(4,Calc!$J$3:$J$6,0)),"?")</f>
        <v>Tchequia</v>
      </c>
      <c r="C13" s="147"/>
      <c r="D13" s="147"/>
      <c r="E13" s="147"/>
      <c r="F13" s="147"/>
      <c r="G13" s="147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5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Turquia</v>
      </c>
      <c r="C17" s="147"/>
      <c r="D17" s="147"/>
      <c r="E17" s="147"/>
      <c r="F17" s="147"/>
      <c r="G17" s="147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1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2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87" t="str">
        <f>IFERROR(INDEX(Calc!$B$23:$B$26,MATCH(1,Calc!$J$23:$J$26,0)),"?")</f>
        <v>Suecia</v>
      </c>
      <c r="AI17" s="147"/>
      <c r="AJ17" s="147"/>
      <c r="AK17" s="147"/>
      <c r="AL17" s="147"/>
      <c r="AM17" s="147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90" t="str">
        <f>IFERROR(INDEX(Calc!$B$15:$B$18,MATCH(2,Calc!$J$15:$J$18,0)),"?")</f>
        <v>Estados Unidos</v>
      </c>
      <c r="C18" s="147"/>
      <c r="D18" s="147"/>
      <c r="E18" s="147"/>
      <c r="F18" s="147"/>
      <c r="G18" s="147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90" t="str">
        <f>IFERROR(INDEX(Calc!$B$19:$B$22,MATCH(2,Calc!$J$19:$J$22,0)),"?")</f>
        <v>Equador</v>
      </c>
      <c r="S18" s="147"/>
      <c r="T18" s="147"/>
      <c r="U18" s="147"/>
      <c r="V18" s="147"/>
      <c r="W18" s="147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90" t="str">
        <f>IFERROR(INDEX(Calc!$B$23:$B$26,MATCH(2,Calc!$J$23:$J$26,0)),"?")</f>
        <v>Holanda</v>
      </c>
      <c r="AI18" s="147"/>
      <c r="AJ18" s="147"/>
      <c r="AK18" s="147"/>
      <c r="AL18" s="147"/>
      <c r="AM18" s="147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1</v>
      </c>
      <c r="AU18" s="25">
        <f>IFERROR(INDEX(Calc!$G$23:$G$26,MATCH(2,Calc!$J$23:$J$26,0)),0)</f>
        <v>4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82" t="str">
        <f>IFERROR(INDEX(Calc!$B$15:$B$18,MATCH(3,Calc!$J$15:$J$18,0)),"?")</f>
        <v>Australia</v>
      </c>
      <c r="C19" s="147"/>
      <c r="D19" s="147"/>
      <c r="E19" s="147"/>
      <c r="F19" s="147"/>
      <c r="G19" s="147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82" t="str">
        <f>IFERROR(INDEX(Calc!$B$19:$B$22,MATCH(3,Calc!$J$19:$J$22,0)),"?")</f>
        <v>Costa do Marfim</v>
      </c>
      <c r="S19" s="147"/>
      <c r="T19" s="147"/>
      <c r="U19" s="147"/>
      <c r="V19" s="147"/>
      <c r="W19" s="147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6</v>
      </c>
      <c r="AD19" s="27">
        <f>IFERROR(INDEX(Calc!$F$19:$F$22,MATCH(3,Calc!$J$19:$J$22,0)),0)</f>
        <v>5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82" t="str">
        <f>IFERROR(INDEX(Calc!$B$23:$B$26,MATCH(3,Calc!$J$23:$J$26,0)),"?")</f>
        <v>Japao</v>
      </c>
      <c r="AI19" s="147"/>
      <c r="AJ19" s="147"/>
      <c r="AK19" s="147"/>
      <c r="AL19" s="147"/>
      <c r="AM19" s="147"/>
      <c r="AN19" s="27">
        <f>IFERROR(INDEX(Calc!$H$23:$H$26,MATCH(3,Calc!$J$23:$J$26,0)),0)</f>
        <v>1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1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5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11</v>
      </c>
    </row>
    <row r="20" spans="1:48" ht="18" customHeight="1">
      <c r="A20" s="28">
        <v>4</v>
      </c>
      <c r="B20" s="180" t="str">
        <f>IFERROR(INDEX(Calc!$B$15:$B$18,MATCH(4,Calc!$J$15:$J$18,0)),"?")</f>
        <v>Paraguai</v>
      </c>
      <c r="C20" s="147"/>
      <c r="D20" s="147"/>
      <c r="E20" s="147"/>
      <c r="F20" s="147"/>
      <c r="G20" s="147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5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9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Belgica</v>
      </c>
      <c r="C24" s="147"/>
      <c r="D24" s="147"/>
      <c r="E24" s="147"/>
      <c r="F24" s="147"/>
      <c r="G24" s="147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0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0" t="str">
        <f>IFERROR(INDEX(Calc!$B$27:$B$30,MATCH(2,Calc!$J$27:$J$30,0)),"?")</f>
        <v>Egito</v>
      </c>
      <c r="C25" s="147"/>
      <c r="D25" s="147"/>
      <c r="E25" s="147"/>
      <c r="F25" s="147"/>
      <c r="G25" s="147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3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82" t="str">
        <f>IFERROR(INDEX(Calc!$B$27:$B$30,MATCH(3,Calc!$J$27:$J$30,0)),"?")</f>
        <v>Nova Zelandia</v>
      </c>
      <c r="C26" s="147"/>
      <c r="D26" s="147"/>
      <c r="E26" s="147"/>
      <c r="F26" s="147"/>
      <c r="G26" s="147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3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80" t="str">
        <f>IFERROR(INDEX(Calc!$B$27:$B$30,MATCH(4,Calc!$J$27:$J$30,0)),"?")</f>
        <v>Ira</v>
      </c>
      <c r="C27" s="147"/>
      <c r="D27" s="147"/>
      <c r="E27" s="147"/>
      <c r="F27" s="147"/>
      <c r="G27" s="147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6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3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0" t="str">
        <f>IFERROR(INDEX(Calc!$B$39:$B$42,MATCH(2,Calc!$J$39:$J$42,0)),"?")</f>
        <v>Argelia</v>
      </c>
      <c r="C32" s="147"/>
      <c r="D32" s="147"/>
      <c r="E32" s="147"/>
      <c r="F32" s="147"/>
      <c r="G32" s="147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6</v>
      </c>
      <c r="O32" s="25">
        <f>IFERROR(INDEX(Calc!$G$39:$G$42,MATCH(2,Calc!$J$39:$J$42,0)),0)</f>
        <v>-3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90" t="str">
        <f>IFERROR(INDEX(Calc!$B$47:$B$50,MATCH(2,Calc!$J$47:$J$50,0)),"?")</f>
        <v>Croacia</v>
      </c>
      <c r="AI32" s="147"/>
      <c r="AJ32" s="147"/>
      <c r="AK32" s="147"/>
      <c r="AL32" s="147"/>
      <c r="AM32" s="147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82" t="str">
        <f>IFERROR(INDEX(Calc!$B$39:$B$42,MATCH(3,Calc!$J$39:$J$42,0)),"?")</f>
        <v>Jordania</v>
      </c>
      <c r="C33" s="147"/>
      <c r="D33" s="147"/>
      <c r="E33" s="147"/>
      <c r="F33" s="147"/>
      <c r="G33" s="147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82" t="str">
        <f>IFERROR(INDEX(Calc!$B$43:$B$46,MATCH(3,Calc!$J$43:$J$46,0)),"?")</f>
        <v>RD Congo</v>
      </c>
      <c r="S33" s="147"/>
      <c r="T33" s="147"/>
      <c r="U33" s="147"/>
      <c r="V33" s="147"/>
      <c r="W33" s="147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4</v>
      </c>
      <c r="AT33" s="27">
        <f>IFERROR(INDEX(Calc!$F$47:$F$50,MATCH(3,Calc!$J$47:$J$50,0)),0)</f>
        <v>4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80" t="str">
        <f>IFERROR(INDEX(Calc!$B$39:$B$42,MATCH(4,Calc!$J$39:$J$42,0)),"?")</f>
        <v>Austria</v>
      </c>
      <c r="C34" s="147"/>
      <c r="D34" s="147"/>
      <c r="E34" s="147"/>
      <c r="F34" s="147"/>
      <c r="G34" s="147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3</v>
      </c>
      <c r="N34" s="29">
        <f>IFERROR(INDEX(Calc!$F$39:$F$42,MATCH(4,Calc!$J$39:$J$42,0)),0)</f>
        <v>5</v>
      </c>
      <c r="O34" s="29">
        <f>IFERROR(INDEX(Calc!$G$39:$G$42,MATCH(4,Calc!$J$39:$J$42,0)),0)</f>
        <v>-2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80" t="str">
        <f>IFERROR(INDEX(Calc!$B$43:$B$46,MATCH(4,Calc!$J$43:$J$46,0)),"?")</f>
        <v>Uzbequistao</v>
      </c>
      <c r="S34" s="147"/>
      <c r="T34" s="147"/>
      <c r="U34" s="147"/>
      <c r="V34" s="147"/>
      <c r="W34" s="147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80" t="str">
        <f>IFERROR(INDEX(Calc!$B$47:$B$50,MATCH(4,Calc!$J$47:$J$50,0)),"?")</f>
        <v>Panama</v>
      </c>
      <c r="AI34" s="147"/>
      <c r="AJ34" s="147"/>
      <c r="AK34" s="147"/>
      <c r="AL34" s="147"/>
      <c r="AM34" s="147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-2</v>
      </c>
      <c r="H4" s="38">
        <f t="shared" si="1"/>
        <v>3</v>
      </c>
      <c r="I4" s="37">
        <f t="shared" si="2"/>
        <v>3198003437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1</v>
      </c>
      <c r="H5" s="38">
        <f t="shared" si="1"/>
        <v>6</v>
      </c>
      <c r="I5" s="37">
        <f t="shared" si="2"/>
        <v>6201003477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-3</v>
      </c>
      <c r="H6" s="38">
        <f t="shared" si="1"/>
        <v>0</v>
      </c>
      <c r="I6" s="37">
        <f t="shared" si="2"/>
        <v>197002462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1</v>
      </c>
      <c r="H7" s="42">
        <f t="shared" si="1"/>
        <v>6</v>
      </c>
      <c r="I7" s="41">
        <f t="shared" si="2"/>
        <v>6201003456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-1</v>
      </c>
      <c r="H8" s="42">
        <f t="shared" si="1"/>
        <v>3</v>
      </c>
      <c r="I8" s="41">
        <f t="shared" si="2"/>
        <v>3199004445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-3</v>
      </c>
      <c r="H9" s="42">
        <f t="shared" si="1"/>
        <v>0</v>
      </c>
      <c r="I9" s="41">
        <f t="shared" si="2"/>
        <v>197001462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9</v>
      </c>
      <c r="I10" s="41">
        <f t="shared" si="2"/>
        <v>9203004480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5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3</v>
      </c>
      <c r="H11" s="46">
        <f t="shared" si="1"/>
        <v>7</v>
      </c>
      <c r="I11" s="45">
        <f t="shared" si="2"/>
        <v>7203005495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2</v>
      </c>
      <c r="H14" s="46">
        <f t="shared" si="1"/>
        <v>4</v>
      </c>
      <c r="I14" s="45">
        <f t="shared" si="2"/>
        <v>4202005473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1</v>
      </c>
      <c r="H15" s="50">
        <f t="shared" si="1"/>
        <v>5</v>
      </c>
      <c r="I15" s="49">
        <f t="shared" si="2"/>
        <v>5201004489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-2</v>
      </c>
      <c r="H16" s="50">
        <f t="shared" si="1"/>
        <v>1</v>
      </c>
      <c r="I16" s="49">
        <f t="shared" si="2"/>
        <v>1198003449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-2</v>
      </c>
      <c r="H17" s="50">
        <f t="shared" si="1"/>
        <v>2</v>
      </c>
      <c r="I17" s="49">
        <f t="shared" si="2"/>
        <v>2198003477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3</v>
      </c>
      <c r="H18" s="50">
        <f t="shared" si="1"/>
        <v>7</v>
      </c>
      <c r="I18" s="49">
        <f t="shared" si="2"/>
        <v>7203004464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5</v>
      </c>
      <c r="H19" s="54">
        <f t="shared" si="1"/>
        <v>7</v>
      </c>
      <c r="I19" s="53">
        <f t="shared" si="2"/>
        <v>7205007488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-8</v>
      </c>
      <c r="H20" s="54">
        <f t="shared" si="1"/>
        <v>0</v>
      </c>
      <c r="I20" s="53">
        <f t="shared" si="2"/>
        <v>192001417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1</v>
      </c>
      <c r="H21" s="54">
        <f t="shared" si="1"/>
        <v>4</v>
      </c>
      <c r="I21" s="53">
        <f t="shared" si="2"/>
        <v>4201006459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5</v>
      </c>
      <c r="I22" s="53">
        <f t="shared" si="2"/>
        <v>5202005461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4</v>
      </c>
      <c r="H23" s="58">
        <f t="shared" si="1"/>
        <v>7</v>
      </c>
      <c r="I23" s="57">
        <f t="shared" si="2"/>
        <v>7204005492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2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-3</v>
      </c>
      <c r="H24" s="58">
        <f t="shared" si="1"/>
        <v>1</v>
      </c>
      <c r="I24" s="57">
        <f t="shared" si="2"/>
        <v>1197002485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6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4</v>
      </c>
      <c r="H25" s="58">
        <f t="shared" si="1"/>
        <v>7</v>
      </c>
      <c r="I25" s="57">
        <f t="shared" si="2"/>
        <v>7204006474</v>
      </c>
      <c r="J25" s="58">
        <f>RANK(I25,$I$23:$I$26,0)</f>
        <v>1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1</v>
      </c>
      <c r="I26" s="57">
        <f t="shared" si="2"/>
        <v>1195001470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6</v>
      </c>
      <c r="I28" s="61">
        <f t="shared" si="2"/>
        <v>6201004464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-5</v>
      </c>
      <c r="H29" s="62">
        <f t="shared" si="1"/>
        <v>0</v>
      </c>
      <c r="I29" s="61">
        <f t="shared" si="2"/>
        <v>195000475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3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-2</v>
      </c>
      <c r="H30" s="62">
        <f t="shared" si="1"/>
        <v>3</v>
      </c>
      <c r="I30" s="61">
        <f t="shared" si="2"/>
        <v>3198002402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7</v>
      </c>
      <c r="H31" s="66">
        <f t="shared" si="1"/>
        <v>9</v>
      </c>
      <c r="I31" s="65">
        <f t="shared" si="2"/>
        <v>9207007496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-6</v>
      </c>
      <c r="H32" s="66">
        <f t="shared" si="1"/>
        <v>0</v>
      </c>
      <c r="I32" s="65">
        <f t="shared" si="2"/>
        <v>194000412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3</v>
      </c>
      <c r="G33" s="65">
        <f t="shared" si="0"/>
        <v>-1</v>
      </c>
      <c r="H33" s="66">
        <f t="shared" si="1"/>
        <v>4</v>
      </c>
      <c r="I33" s="65">
        <f t="shared" si="2"/>
        <v>4199002443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0</v>
      </c>
      <c r="H34" s="66">
        <f t="shared" si="1"/>
        <v>4</v>
      </c>
      <c r="I34" s="65">
        <f t="shared" si="2"/>
        <v>4200003483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4</v>
      </c>
      <c r="I38" s="69">
        <f t="shared" si="2"/>
        <v>4201004472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4</v>
      </c>
      <c r="I40" s="73">
        <f t="shared" si="2"/>
        <v>4197003468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-2</v>
      </c>
      <c r="H41" s="74">
        <f t="shared" si="1"/>
        <v>1</v>
      </c>
      <c r="I41" s="73">
        <f t="shared" si="2"/>
        <v>1198003476</v>
      </c>
      <c r="J41" s="74">
        <f>RANK(I41,$I$39:$I$42,0)</f>
        <v>4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3</v>
      </c>
      <c r="G42" s="73">
        <f t="shared" si="0"/>
        <v>-1</v>
      </c>
      <c r="H42" s="74">
        <f t="shared" si="1"/>
        <v>2</v>
      </c>
      <c r="I42" s="73">
        <f t="shared" si="2"/>
        <v>2199002414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4</v>
      </c>
      <c r="H43" s="78">
        <f t="shared" si="1"/>
        <v>7</v>
      </c>
      <c r="I43" s="77">
        <f t="shared" si="2"/>
        <v>7204007494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1</v>
      </c>
      <c r="I44" s="77">
        <f t="shared" si="2"/>
        <v>1197002443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7</v>
      </c>
      <c r="I46" s="77">
        <f t="shared" si="2"/>
        <v>7203005482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1</v>
      </c>
      <c r="H48" s="82">
        <f t="shared" si="1"/>
        <v>4</v>
      </c>
      <c r="I48" s="81">
        <f t="shared" si="2"/>
        <v>4201004490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0</v>
      </c>
      <c r="H49" s="82">
        <f t="shared" si="1"/>
        <v>4</v>
      </c>
      <c r="I49" s="81">
        <f t="shared" si="2"/>
        <v>4200004448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Suecia</v>
      </c>
      <c r="C58" s="84" t="str">
        <f>IFERROR(INDEX($B$23:$B$26,MATCH(2,$J$23:$J$26,0)),"?")</f>
        <v>Holanda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Jordania</v>
      </c>
      <c r="E62" s="84" t="str">
        <f>IFERROR(INDEX($B$39:$B$42,MATCH(4,$J$39:$J$42,0)),"?")</f>
        <v>Austria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3198003437</v>
      </c>
      <c r="D66" s="98">
        <f t="shared" ref="D66:D77" si="4">RANK(C66,$C$66:$C$77,0)</f>
        <v>7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3199004445</v>
      </c>
      <c r="D67" s="98">
        <f t="shared" si="4"/>
        <v>6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4202005473</v>
      </c>
      <c r="D68" s="98">
        <f t="shared" si="4"/>
        <v>1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2198003477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4201006459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1197002485</v>
      </c>
      <c r="D71" s="98">
        <f t="shared" si="4"/>
        <v>11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3198002402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4199002443</v>
      </c>
      <c r="D73" s="98">
        <f t="shared" si="4"/>
        <v>5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4200004479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2199002414</v>
      </c>
      <c r="D75" s="98">
        <f t="shared" si="4"/>
        <v>9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1197002443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4200004448</v>
      </c>
      <c r="D77" s="98">
        <f t="shared" si="4"/>
        <v>4</v>
      </c>
    </row>
    <row r="79" spans="1:4">
      <c r="A79" s="110">
        <v>1</v>
      </c>
      <c r="B79" s="111" t="str">
        <f>IFERROR(INDEX($B$66:$B$77,MATCH(1,$D$66:$D$77,0)),"?")</f>
        <v>Escocia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Gana</v>
      </c>
    </row>
    <row r="83" spans="1:2">
      <c r="A83" s="110">
        <v>5</v>
      </c>
      <c r="B83" s="111" t="str">
        <f>IFERROR(INDEX($B$66:$B$77,MATCH(5,$D$66:$D$77,0)),"?")</f>
        <v>Arabia Saudita</v>
      </c>
    </row>
    <row r="84" spans="1:2">
      <c r="A84" s="110">
        <v>6</v>
      </c>
      <c r="B84" s="111" t="str">
        <f>IFERROR(INDEX($B$66:$B$77,MATCH(6,$D$66:$D$77,0)),"?")</f>
        <v>Bosnia e Herzegovina</v>
      </c>
    </row>
    <row r="85" spans="1:2">
      <c r="A85" s="110">
        <v>7</v>
      </c>
      <c r="B85" s="111" t="str">
        <f>IFERROR(INDEX($B$66:$B$77,MATCH(7,$D$66:$D$77,0)),"?")</f>
        <v>Africa do Sul</v>
      </c>
    </row>
    <row r="86" spans="1:2">
      <c r="A86" s="110">
        <v>8</v>
      </c>
      <c r="B86" s="111" t="str">
        <f>IFERROR(INDEX($B$66:$B$77,MATCH(8,$D$66:$D$77,0)),"?")</f>
        <v>Nova Zelandia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ABCEGHIL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abSelected="1" workbookViewId="0">
      <selection activeCell="B4" sqref="B4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Luisa Saboia</v>
      </c>
      <c r="B5" s="20" t="s">
        <v>1424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30" sqref="K30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.100000000000001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1.9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5.9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1.9" customHeight="1">
      <c r="A5" s="34" t="str">
        <f>'Apostas - Grupos'!A5</f>
        <v>Luisa Saboia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Suecia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Arabia Saudita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Nova Zelandia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 t="s">
        <v>1617</v>
      </c>
      <c r="BG6" s="142"/>
      <c r="BH6" s="142"/>
      <c r="BI6" s="143" t="s">
        <v>1617</v>
      </c>
      <c r="BJ6" s="141"/>
      <c r="BK6" s="143" t="s">
        <v>1617</v>
      </c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 DO CARMO</cp:lastModifiedBy>
  <dcterms:created xsi:type="dcterms:W3CDTF">2026-05-13T21:26:19Z</dcterms:created>
  <dcterms:modified xsi:type="dcterms:W3CDTF">2026-06-08T22:13:59Z</dcterms:modified>
</cp:coreProperties>
</file>