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herdy\Downloads\"/>
    </mc:Choice>
  </mc:AlternateContent>
  <xr:revisionPtr revIDLastSave="0" documentId="8_{3D319236-FE0C-4237-8014-1CD9B10938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I48" i="4" s="1"/>
  <c r="H40" i="4"/>
  <c r="G39" i="4"/>
  <c r="G34" i="4"/>
  <c r="H34" i="4"/>
  <c r="I34" i="4" s="1"/>
  <c r="G31" i="4"/>
  <c r="H29" i="4"/>
  <c r="G26" i="4"/>
  <c r="G23" i="4"/>
  <c r="G25" i="4"/>
  <c r="H26" i="4"/>
  <c r="G20" i="4"/>
  <c r="H19" i="4"/>
  <c r="H20" i="4"/>
  <c r="I20" i="4" s="1"/>
  <c r="G14" i="4"/>
  <c r="I14" i="4" s="1"/>
  <c r="G10" i="4"/>
  <c r="H9" i="4"/>
  <c r="G7" i="4"/>
  <c r="H3" i="4"/>
  <c r="G3" i="4"/>
  <c r="G12" i="4"/>
  <c r="G9" i="4"/>
  <c r="H15" i="4"/>
  <c r="I3" i="4"/>
  <c r="G40" i="4"/>
  <c r="H43" i="4"/>
  <c r="H44" i="4"/>
  <c r="H33" i="4"/>
  <c r="G24" i="4"/>
  <c r="I24" i="4" s="1"/>
  <c r="H30" i="4"/>
  <c r="G21" i="4"/>
  <c r="H27" i="4"/>
  <c r="G28" i="4"/>
  <c r="I8" i="4"/>
  <c r="H25" i="4"/>
  <c r="H47" i="4"/>
  <c r="H12" i="4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0" i="4"/>
  <c r="I39" i="4"/>
  <c r="I19" i="4"/>
  <c r="I30" i="4"/>
  <c r="I29" i="4"/>
  <c r="I26" i="4"/>
  <c r="I23" i="4"/>
  <c r="I25" i="4"/>
  <c r="J25" i="4" s="1"/>
  <c r="I9" i="4"/>
  <c r="J9" i="4" s="1"/>
  <c r="I15" i="4"/>
  <c r="I12" i="4"/>
  <c r="J12" i="4" s="1"/>
  <c r="I7" i="4"/>
  <c r="I5" i="4"/>
  <c r="I33" i="4"/>
  <c r="I42" i="4"/>
  <c r="J26" i="4"/>
  <c r="I44" i="4"/>
  <c r="I27" i="4"/>
  <c r="J24" i="4"/>
  <c r="I6" i="4"/>
  <c r="J23" i="4"/>
  <c r="I49" i="4"/>
  <c r="I16" i="4"/>
  <c r="I36" i="4"/>
  <c r="J48" i="4"/>
  <c r="I4" i="4"/>
  <c r="J3" i="4" s="1"/>
  <c r="I38" i="4"/>
  <c r="I37" i="4"/>
  <c r="J8" i="4"/>
  <c r="I17" i="4"/>
  <c r="J13" i="4"/>
  <c r="I32" i="4"/>
  <c r="J31" i="4" s="1"/>
  <c r="I22" i="4"/>
  <c r="J22" i="4" s="1"/>
  <c r="I18" i="4"/>
  <c r="J18" i="4" s="1"/>
  <c r="J11" i="4"/>
  <c r="I45" i="4"/>
  <c r="J43" i="4" s="1"/>
  <c r="J14" i="4"/>
  <c r="J47" i="4" l="1"/>
  <c r="J39" i="4"/>
  <c r="J42" i="4"/>
  <c r="J40" i="4"/>
  <c r="J41" i="4"/>
  <c r="C75" i="4"/>
  <c r="J30" i="4"/>
  <c r="J27" i="4"/>
  <c r="AO18" i="2"/>
  <c r="AT19" i="2"/>
  <c r="C71" i="4"/>
  <c r="AU17" i="2"/>
  <c r="AH18" i="2"/>
  <c r="AV17" i="2"/>
  <c r="AR20" i="2"/>
  <c r="AT17" i="2"/>
  <c r="AR18" i="2"/>
  <c r="AH20" i="2"/>
  <c r="AV19" i="2"/>
  <c r="AT20" i="2"/>
  <c r="AP20" i="2"/>
  <c r="AR19" i="2"/>
  <c r="AO19" i="2"/>
  <c r="AQ20" i="2"/>
  <c r="AH19" i="2"/>
  <c r="AP19" i="2"/>
  <c r="AO11" i="2"/>
  <c r="J10" i="4"/>
  <c r="J7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E58" i="4"/>
  <c r="AN20" i="2"/>
  <c r="K33" i="2"/>
  <c r="J36" i="4"/>
  <c r="J4" i="4"/>
  <c r="E53" i="4" s="1"/>
  <c r="J50" i="4"/>
  <c r="J35" i="4"/>
  <c r="AQ24" i="2" s="1"/>
  <c r="J6" i="4"/>
  <c r="AT18" i="2"/>
  <c r="AH17" i="2"/>
  <c r="N33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AR12" i="2"/>
  <c r="AC13" i="2"/>
  <c r="AS13" i="2"/>
  <c r="Z11" i="2"/>
  <c r="AD10" i="2"/>
  <c r="AB12" i="2"/>
  <c r="AD13" i="2"/>
  <c r="AP13" i="2"/>
  <c r="AB10" i="2"/>
  <c r="AE10" i="2"/>
  <c r="C67" i="4"/>
  <c r="AD11" i="2"/>
  <c r="B67" i="4"/>
  <c r="AB13" i="2"/>
  <c r="AS11" i="2"/>
  <c r="AC10" i="2"/>
  <c r="Z1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V11" i="2"/>
  <c r="AP11" i="2"/>
  <c r="AU13" i="2"/>
  <c r="H33" i="2"/>
  <c r="J44" i="4"/>
  <c r="AC33" i="2" s="1"/>
  <c r="AR11" i="2"/>
  <c r="I33" i="2"/>
  <c r="AR10" i="2"/>
  <c r="AS10" i="2"/>
  <c r="B55" i="4"/>
  <c r="H5" i="6" s="1"/>
  <c r="AT12" i="2"/>
  <c r="AQ11" i="2"/>
  <c r="J46" i="4"/>
  <c r="AU10" i="2"/>
  <c r="J17" i="4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L32" i="2"/>
  <c r="M34" i="2"/>
  <c r="M32" i="2"/>
  <c r="AP12" i="2"/>
  <c r="AQ34" i="2" l="1"/>
  <c r="AH32" i="2"/>
  <c r="AO31" i="2"/>
  <c r="AP33" i="2"/>
  <c r="AT31" i="2"/>
  <c r="AU31" i="2"/>
  <c r="B64" i="4"/>
  <c r="P5" i="6" s="1"/>
  <c r="AR33" i="2"/>
  <c r="D64" i="4"/>
  <c r="AN31" i="2"/>
  <c r="AQ31" i="2"/>
  <c r="AS31" i="2"/>
  <c r="AS32" i="2"/>
  <c r="AH34" i="2"/>
  <c r="AT33" i="2"/>
  <c r="AH31" i="2"/>
  <c r="AV31" i="2"/>
  <c r="AR31" i="2"/>
  <c r="AP32" i="2"/>
  <c r="AN32" i="2"/>
  <c r="AP31" i="2"/>
  <c r="AR32" i="2"/>
  <c r="AV32" i="2"/>
  <c r="AO33" i="2"/>
  <c r="AO32" i="2"/>
  <c r="AT32" i="2"/>
  <c r="AU32" i="2"/>
  <c r="AQ32" i="2"/>
  <c r="C64" i="4"/>
  <c r="W5" i="6" s="1"/>
  <c r="AN33" i="2"/>
  <c r="AP34" i="2"/>
  <c r="AQ33" i="2"/>
  <c r="C77" i="4"/>
  <c r="AU33" i="2"/>
  <c r="B62" i="4"/>
  <c r="AB5" i="6" s="1"/>
  <c r="O33" i="2"/>
  <c r="P32" i="2"/>
  <c r="C62" i="4"/>
  <c r="Y5" i="6" s="1"/>
  <c r="B75" i="4"/>
  <c r="N32" i="2"/>
  <c r="M33" i="2"/>
  <c r="J34" i="2"/>
  <c r="O32" i="2"/>
  <c r="B32" i="2"/>
  <c r="B31" i="2"/>
  <c r="B34" i="2"/>
  <c r="J33" i="2"/>
  <c r="J24" i="2"/>
  <c r="B59" i="4"/>
  <c r="T5" i="6" s="1"/>
  <c r="L27" i="2"/>
  <c r="H24" i="2"/>
  <c r="B24" i="2"/>
  <c r="E59" i="4"/>
  <c r="L24" i="2"/>
  <c r="O24" i="2"/>
  <c r="K27" i="2"/>
  <c r="K24" i="2"/>
  <c r="P24" i="2"/>
  <c r="H27" i="2"/>
  <c r="I24" i="2"/>
  <c r="K25" i="2"/>
  <c r="C59" i="4"/>
  <c r="AG5" i="6" s="1"/>
  <c r="B72" i="4"/>
  <c r="J26" i="2"/>
  <c r="K26" i="2"/>
  <c r="H26" i="2"/>
  <c r="N26" i="2"/>
  <c r="B26" i="2"/>
  <c r="P26" i="2"/>
  <c r="P25" i="2"/>
  <c r="L25" i="2"/>
  <c r="M26" i="2"/>
  <c r="J25" i="2"/>
  <c r="I26" i="2"/>
  <c r="N24" i="2"/>
  <c r="D59" i="4"/>
  <c r="N27" i="2"/>
  <c r="B27" i="2"/>
  <c r="P27" i="2"/>
  <c r="N25" i="2"/>
  <c r="AF12" i="2"/>
  <c r="Y12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E5" i="6" l="1"/>
  <c r="U5" i="6"/>
  <c r="S5" i="6"/>
  <c r="K5" i="6"/>
  <c r="Q5" i="6"/>
  <c r="AA5" i="6"/>
  <c r="E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<sst xmlns="http://schemas.openxmlformats.org/spreadsheetml/2006/main" count="6771" uniqueCount="1618">
  <si>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</si>
  <si>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</si>
  <si>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</si>
  <si>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</si>
  <si>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</si>
  <si>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</si>
  <si>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</si>
  <si>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</si>
  <si>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</si>
  <si>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</si>
  <si>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</si>
  <si>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</si>
  <si>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</si>
  <si>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</si>
  <si>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</si>
  <si>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</si>
  <si>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</si>
  <si>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</si>
  <si>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</si>
  <si>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</si>
  <si>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</si>
  <si>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</si>
  <si>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</si>
  <si>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</si>
  <si>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</si>
  <si>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</si>
  <si>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</si>
  <si>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</si>
  <si>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</si>
  <si>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</si>
  <si>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</si>
  <si>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</si>
  <si>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</si>
  <si>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</si>
  <si>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</si>
  <si>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</si>
  <si>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</si>
  <si>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</si>
  <si>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</si>
  <si>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</si>
  <si>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</si>
  <si>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</si>
  <si>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</si>
  <si>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</si>
  <si>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</si>
  <si>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</si>
  <si>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</si>
  <si>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</si>
  <si>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</si>
  <si>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</si>
  <si>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</si>
  <si>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</si>
  <si>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</si>
  <si>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</si>
  <si>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</si>
  <si>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</si>
  <si>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</si>
  <si>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</si>
  <si>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</si>
  <si>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</si>
  <si>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</si>
  <si>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</si>
  <si>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</si>
  <si>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</si>
  <si>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</si>
  <si>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</si>
  <si>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</si>
  <si>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</si>
  <si>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</si>
  <si>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</si>
  <si>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</si>
  <si>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</si>
  <si>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</si>
  <si>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</si>
  <si>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</si>
  <si>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</si>
  <si>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</si>
  <si>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</si>
  <si>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</si>
  <si>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</si>
  <si>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</si>
  <si>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</si>
  <si>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</si>
  <si>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</si>
  <si>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</si>
  <si>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</si>
  <si>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</si>
  <si>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</si>
  <si>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</si>
  <si>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</si>
  <si>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</si>
  <si>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</si>
  <si>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</si>
  <si>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</si>
  <si>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</si>
  <si>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</si>
  <si>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</si>
  <si>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</si>
  <si>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</si>
  <si>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</si>
  <si>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</si>
  <si>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</si>
  <si>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</si>
  <si>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</si>
  <si>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</si>
  <si>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</si>
  <si>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</si>
  <si>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</si>
  <si>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</si>
  <si>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</si>
  <si>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</si>
  <si>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</si>
  <si>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</si>
  <si>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</si>
  <si>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</si>
  <si>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</si>
  <si>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</si>
  <si>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</si>
  <si>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</si>
  <si>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</si>
  <si>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</si>
  <si>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</si>
  <si>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</si>
  <si>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</si>
  <si>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</si>
  <si>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</si>
  <si>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</si>
  <si>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</si>
  <si>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</si>
  <si>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</si>
  <si>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</si>
  <si>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</si>
  <si>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</si>
  <si>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</si>
  <si>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</si>
  <si>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</si>
  <si>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</si>
  <si>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</si>
  <si>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</si>
  <si>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</si>
  <si>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</si>
  <si>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</si>
  <si>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</si>
  <si>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</si>
  <si>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</si>
  <si>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</si>
  <si>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</si>
  <si>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</si>
  <si>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</si>
  <si>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</si>
  <si>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</si>
  <si>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</si>
  <si>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</si>
  <si>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</si>
  <si>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</si>
  <si>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</si>
  <si>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</si>
  <si>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</si>
  <si>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</si>
  <si>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</si>
  <si>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</si>
  <si>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</si>
  <si>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</si>
  <si>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</si>
  <si>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</si>
  <si>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</si>
  <si>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</si>
  <si>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</si>
  <si>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</si>
  <si>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</si>
  <si>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</si>
  <si>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</si>
  <si>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</si>
  <si>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</si>
  <si>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</si>
  <si>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</si>
  <si>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</si>
  <si>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</si>
  <si>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</si>
  <si>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</si>
  <si>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</si>
  <si>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</si>
  <si>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</si>
  <si>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</si>
  <si>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</si>
  <si>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</si>
  <si>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</si>
  <si>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</si>
  <si>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</si>
  <si>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</si>
  <si>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</si>
  <si>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</si>
  <si>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</si>
  <si>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</si>
  <si>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</si>
  <si>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</si>
  <si>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</si>
  <si>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</si>
  <si>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</si>
  <si>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</si>
  <si>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</si>
  <si>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</si>
  <si>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</si>
  <si>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</si>
  <si>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</si>
  <si>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</si>
  <si>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</si>
  <si>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</si>
  <si>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</si>
  <si>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</si>
  <si>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</si>
  <si>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</si>
  <si>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</si>
  <si>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</si>
  <si>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</si>
  <si>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</si>
  <si>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</si>
  <si>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</si>
  <si>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</si>
  <si>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</si>
  <si>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</si>
  <si>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</si>
  <si>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</si>
  <si>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</si>
  <si>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</si>
  <si>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</si>
  <si>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</si>
  <si>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</si>
  <si>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</si>
  <si>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</si>
  <si>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</si>
  <si>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</si>
  <si>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</si>
  <si>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</si>
  <si>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</si>
  <si>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</si>
  <si>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</si>
  <si>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</si>
  <si>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</si>
  <si>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</si>
  <si>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</si>
  <si>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</si>
  <si>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</si>
  <si>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</si>
  <si>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</si>
  <si>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</si>
  <si>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</si>
  <si>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</si>
  <si>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</si>
  <si>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</si>
  <si>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</si>
  <si>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</si>
  <si>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</si>
  <si>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</si>
  <si>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</si>
  <si>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</si>
  <si>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</si>
  <si>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</si>
  <si>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</si>
  <si>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</si>
  <si>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</si>
  <si>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</si>
  <si>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</si>
  <si>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</si>
  <si>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</si>
  <si>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</si>
  <si>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</si>
  <si>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</si>
  <si>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</si>
  <si>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</si>
  <si>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</si>
  <si>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</si>
  <si>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</si>
  <si>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</si>
  <si>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</si>
  <si>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</si>
  <si>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</si>
  <si>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</si>
  <si>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</si>
  <si>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</si>
  <si>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</si>
  <si>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</si>
  <si>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</si>
  <si>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</si>
  <si>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</si>
  <si>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</si>
  <si>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</si>
  <si>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</si>
  <si>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</si>
  <si>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</si>
  <si>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</si>
  <si>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</si>
  <si>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</si>
  <si>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</si>
  <si>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</si>
  <si>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</si>
  <si>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</si>
  <si>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</si>
  <si>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</si>
  <si>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</si>
  <si>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</si>
  <si>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</si>
  <si>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</si>
  <si>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</si>
  <si>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</si>
  <si>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</si>
  <si>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</si>
  <si>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</si>
  <si>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</si>
  <si>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</si>
  <si>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</si>
  <si>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</si>
  <si>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</si>
  <si>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</si>
  <si>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</si>
  <si>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</si>
  <si>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</si>
  <si>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</si>
  <si>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</si>
  <si>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</si>
  <si>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</si>
  <si>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</si>
  <si>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</si>
  <si>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</si>
  <si>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</si>
  <si>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</si>
  <si>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</si>
  <si>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</si>
  <si>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</si>
  <si>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</si>
  <si>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</si>
  <si>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</si>
  <si>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</si>
  <si>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</si>
  <si>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</si>
  <si>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</si>
  <si>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</si>
  <si>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</si>
  <si>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</si>
  <si>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</si>
  <si>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</si>
  <si>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</si>
  <si>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</si>
  <si>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</si>
  <si>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</si>
  <si>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</si>
  <si>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</si>
  <si>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</si>
  <si>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</si>
  <si>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</si>
  <si>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</si>
  <si>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</si>
  <si>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</si>
  <si>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</si>
  <si>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</si>
  <si>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</si>
  <si>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</si>
  <si>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</si>
  <si>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</si>
  <si>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</si>
  <si>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</si>
  <si>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</si>
  <si>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</si>
  <si>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</si>
  <si>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</si>
  <si>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</si>
  <si>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</si>
  <si>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</si>
  <si>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</si>
  <si>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</si>
  <si>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</si>
  <si>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</si>
  <si>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</si>
  <si>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</si>
  <si>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</si>
  <si>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</si>
  <si>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</si>
  <si>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</si>
  <si>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</si>
  <si>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</si>
  <si>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</si>
  <si>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</si>
  <si>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</si>
  <si>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</si>
  <si>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</si>
  <si>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</si>
  <si>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</si>
  <si>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</si>
  <si>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</si>
  <si>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</si>
  <si>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</si>
  <si>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</si>
  <si>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</si>
  <si>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</si>
  <si>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</si>
  <si>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</si>
  <si>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</si>
  <si>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</si>
  <si>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</si>
  <si>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</si>
  <si>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</si>
  <si>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</si>
  <si>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</si>
  <si>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</si>
  <si>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</si>
  <si>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</si>
  <si>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</si>
  <si>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</si>
  <si>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</si>
  <si>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</si>
  <si>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</si>
  <si>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</si>
  <si>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</si>
  <si>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</si>
  <si>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</si>
  <si>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</si>
  <si>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</si>
  <si>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</si>
  <si>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</si>
  <si>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</si>
  <si>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</si>
  <si>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</si>
  <si>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</si>
  <si>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</si>
  <si>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</si>
  <si>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</si>
  <si>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</si>
  <si>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</si>
  <si>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</si>
  <si>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</si>
  <si>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</si>
  <si>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</si>
  <si>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</si>
  <si>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</si>
  <si>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</si>
  <si>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</si>
  <si>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</si>
  <si>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</si>
  <si>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</si>
  <si>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</si>
  <si>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</si>
  <si>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</si>
  <si>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</si>
  <si>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</si>
  <si>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</si>
  <si>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</si>
  <si>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</si>
  <si>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</si>
  <si>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</si>
  <si>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</si>
  <si>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</si>
  <si>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</si>
  <si>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</si>
  <si>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</si>
  <si>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</si>
  <si>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</si>
  <si>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</si>
  <si>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</si>
  <si>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</si>
  <si>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</si>
  <si>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</si>
  <si>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</si>
  <si>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</si>
  <si>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</si>
  <si>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</si>
  <si>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</si>
  <si>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</si>
  <si>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</si>
  <si>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</si>
  <si>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</si>
  <si>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</si>
  <si>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</si>
  <si>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</si>
  <si>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</si>
  <si>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</si>
  <si>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</si>
  <si>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</si>
  <si>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</si>
  <si>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</si>
  <si>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</si>
  <si>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</si>
  <si>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</si>
  <si>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</si>
  <si>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</si>
  <si>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</si>
  <si>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</si>
  <si>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</si>
  <si>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</si>
  <si>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</si>
  <si>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</si>
  <si>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</si>
  <si>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</si>
  <si>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</si>
  <si>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</si>
  <si>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</si>
  <si>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</si>
  <si>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</si>
  <si>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</si>
  <si>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</si>
  <si>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</si>
  <si>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</si>
  <si>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</si>
  <si>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</si>
  <si>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</si>
  <si>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</si>
  <si>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</si>
  <si>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</si>
  <si>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</si>
  <si>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</si>
  <si>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</si>
  <si>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</si>
  <si>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</si>
  <si>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</si>
  <si>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</si>
  <si>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</si>
  <si>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</si>
  <si>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</si>
  <si>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</si>
  <si>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</si>
  <si>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</si>
  <si>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</si>
  <si>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</si>
  <si>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</si>
  <si>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</si>
  <si>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</si>
  <si>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</si>
  <si>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</si>
  <si>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</si>
  <si>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</si>
  <si>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</si>
  <si>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</si>
  <si>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</si>
  <si>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</si>
  <si>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</si>
  <si>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</si>
  <si>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</si>
  <si>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</si>
  <si>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</si>
  <si>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</si>
  <si>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</si>
  <si>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</si>
  <si>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</si>
  <si>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</si>
  <si>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</si>
  <si>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</si>
  <si>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</si>
  <si>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</si>
  <si>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</si>
  <si>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</si>
  <si>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</si>
  <si>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</si>
  <si>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</si>
  <si>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</si>
  <si>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</si>
  <si>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</si>
  <si>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</si>
  <si>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</si>
  <si>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</si>
  <si>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</si>
  <si>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</si>
  <si>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</si>
  <si>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</si>
  <si>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</si>
  <si>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</si>
  <si>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</si>
  <si>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</si>
  <si>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</si>
  <si>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</si>
  <si>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</si>
  <si>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</si>
  <si>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</si>
  <si>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</si>
  <si>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</si>
  <si>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</si>
  <si>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</si>
  <si>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</si>
  <si>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</si>
  <si>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</si>
  <si>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</si>
  <si>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</si>
  <si>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</si>
  <si>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</si>
  <si>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</si>
  <si>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</si>
  <si>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</si>
  <si>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</si>
  <si>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</si>
  <si>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</si>
  <si>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</si>
  <si>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</si>
  <si>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</si>
  <si>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</si>
  <si>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</si>
  <si>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</si>
  <si>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</si>
  <si>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</si>
  <si>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</si>
  <si>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</si>
  <si>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</si>
  <si>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</si>
  <si>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</si>
  <si>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</si>
  <si>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</si>
  <si>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</si>
  <si>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</si>
  <si>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</si>
  <si>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</si>
  <si>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</si>
  <si>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</si>
  <si>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</si>
  <si>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</si>
  <si>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</si>
  <si>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</si>
  <si>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</si>
  <si>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</si>
  <si>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</si>
  <si>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</si>
  <si>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</si>
  <si>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</si>
  <si>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</si>
  <si>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</si>
  <si>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</si>
  <si>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</si>
  <si>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</si>
  <si>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</si>
  <si>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</si>
  <si>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</si>
  <si>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</si>
  <si>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</si>
  <si>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</si>
  <si>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</si>
  <si>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</si>
  <si>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</si>
  <si>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</si>
  <si>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</si>
  <si>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</si>
  <si>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</si>
  <si>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</si>
  <si>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</si>
  <si>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</si>
  <si>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</si>
  <si>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</si>
  <si>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</si>
  <si>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</si>
  <si>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</si>
  <si>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</si>
  <si>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</si>
  <si>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</si>
  <si>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</si>
  <si>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</si>
  <si>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</si>
  <si>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</si>
  <si>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</si>
  <si>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</si>
  <si>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</si>
  <si>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</si>
  <si>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</si>
  <si>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</si>
  <si>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</si>
  <si>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</si>
  <si>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</si>
  <si>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</si>
  <si>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</si>
  <si>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</si>
  <si>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</si>
  <si>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</si>
  <si>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</si>
  <si>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</si>
  <si>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</si>
  <si>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</si>
  <si>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</si>
  <si>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</si>
  <si>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</si>
  <si>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</si>
  <si>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</si>
  <si>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</si>
  <si>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</si>
  <si>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</si>
  <si>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</si>
  <si>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</si>
  <si>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</si>
  <si>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</si>
  <si>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</si>
  <si>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</si>
  <si>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</si>
  <si>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</si>
  <si>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</si>
  <si>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</si>
  <si>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</si>
  <si>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</si>
  <si>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</si>
  <si>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</si>
  <si>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</si>
  <si>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</si>
  <si>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</si>
  <si>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</si>
  <si>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</si>
  <si>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</si>
  <si>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</si>
  <si>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</si>
  <si>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</si>
  <si>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</si>
  <si>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</si>
  <si>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</si>
  <si>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</si>
  <si>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</si>
  <si>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</si>
  <si>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</si>
  <si>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</si>
  <si>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</si>
  <si>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</si>
  <si>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</si>
  <si>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</si>
  <si>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</si>
  <si>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</si>
  <si>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</si>
  <si>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</si>
  <si>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</si>
  <si>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</si>
  <si>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</si>
  <si>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</si>
  <si>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</si>
  <si>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</si>
  <si>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</si>
  <si>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</si>
  <si>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</si>
  <si>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</si>
  <si>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</si>
  <si>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</si>
  <si>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</si>
  <si>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</si>
  <si>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</si>
  <si>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</si>
  <si>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</si>
  <si>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</si>
  <si>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</si>
  <si>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</si>
  <si>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</si>
  <si>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</si>
  <si>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</si>
  <si>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</si>
  <si>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</si>
  <si>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</si>
  <si>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</si>
  <si>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</si>
  <si>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</si>
  <si>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</si>
  <si>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</si>
  <si>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</si>
  <si>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</si>
  <si>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</si>
  <si>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</si>
  <si>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</si>
  <si>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</si>
  <si>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</si>
  <si>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</si>
  <si>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</si>
  <si>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</si>
  <si>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</si>
  <si>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</si>
  <si>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</si>
  <si>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</si>
  <si>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</si>
  <si>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</si>
  <si>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</si>
  <si>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</si>
  <si>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</si>
  <si>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</si>
  <si>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</si>
  <si>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</si>
  <si>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</si>
  <si>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</si>
  <si>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</si>
  <si>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</si>
  <si>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</si>
  <si>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</si>
  <si>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</si>
  <si>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</si>
  <si>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</si>
  <si>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</si>
  <si>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</si>
  <si>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</si>
  <si>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</si>
  <si>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</si>
  <si>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</si>
  <si>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</si>
  <si>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</si>
  <si>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</si>
  <si>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</si>
  <si>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</si>
  <si>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</si>
  <si>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</si>
  <si>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</si>
  <si>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</si>
  <si>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</si>
  <si>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</si>
  <si>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</si>
  <si>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</si>
  <si>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</si>
  <si>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</si>
  <si>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</si>
  <si>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</si>
  <si>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</si>
  <si>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</si>
  <si>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</si>
  <si>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</si>
  <si>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</si>
  <si>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</si>
  <si>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</si>
  <si>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</si>
  <si>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</si>
  <si>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</si>
  <si>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</si>
  <si>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</si>
  <si>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</si>
  <si>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</si>
  <si>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</si>
  <si>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</si>
  <si>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</si>
  <si>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</si>
  <si>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</si>
  <si>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</si>
  <si>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</si>
  <si>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</si>
  <si>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</si>
  <si>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</si>
  <si>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</si>
  <si>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</si>
  <si>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</si>
  <si>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</si>
  <si>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</si>
  <si>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</si>
  <si>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</si>
  <si>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</si>
  <si>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</si>
  <si>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</si>
  <si>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</si>
  <si>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</si>
  <si>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</si>
  <si>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</si>
  <si>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</si>
  <si>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</si>
  <si>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</si>
  <si>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</si>
  <si>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</si>
  <si>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</si>
  <si>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</si>
  <si>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</si>
  <si>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</si>
  <si>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</si>
  <si>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</si>
  <si>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</si>
  <si>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</si>
  <si>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</si>
  <si>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</si>
  <si>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</si>
  <si>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</si>
  <si>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</si>
  <si>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</si>
  <si>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</si>
  <si>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</si>
  <si>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</si>
  <si>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</si>
  <si>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</si>
  <si>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</si>
  <si>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</si>
  <si>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</si>
  <si>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</si>
  <si>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</si>
  <si>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</si>
  <si>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</si>
  <si>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</si>
  <si>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</si>
  <si>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</si>
  <si>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</si>
  <si>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</si>
  <si>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</si>
  <si>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</si>
  <si>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</si>
  <si>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</si>
  <si>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</si>
  <si>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</si>
  <si>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</si>
  <si>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</si>
  <si>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</si>
  <si>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</si>
  <si>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</si>
  <si>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</si>
  <si>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</si>
  <si>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</si>
  <si>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</si>
  <si>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</si>
  <si>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</si>
  <si>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</si>
  <si>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</si>
  <si>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</si>
  <si>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</si>
  <si>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</si>
  <si>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</si>
  <si>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</si>
  <si>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</si>
  <si>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</si>
  <si>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</si>
  <si>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</si>
  <si>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</si>
  <si>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</si>
  <si>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</si>
  <si>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</si>
  <si>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</si>
  <si>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</si>
  <si>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</si>
  <si>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</si>
  <si>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</si>
  <si>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</si>
  <si>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</si>
  <si>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</si>
  <si>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</si>
  <si>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</si>
  <si>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</si>
  <si>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</si>
  <si>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</si>
  <si>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</si>
  <si>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</si>
  <si>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</si>
  <si>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</si>
  <si>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</si>
  <si>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</si>
  <si>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</si>
  <si>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</si>
  <si>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</si>
  <si>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</si>
  <si>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</si>
  <si>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</si>
  <si>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</si>
  <si>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</si>
  <si>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</si>
  <si>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</si>
  <si>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</si>
  <si>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</si>
  <si>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</si>
  <si>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</si>
  <si>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</si>
  <si>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</si>
  <si>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</si>
  <si>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</si>
  <si>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</si>
  <si>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</si>
  <si>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</si>
  <si>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</si>
  <si>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</si>
  <si>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</si>
  <si>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</si>
  <si>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</si>
  <si>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</si>
  <si>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</si>
  <si>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</si>
  <si>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</si>
  <si>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</si>
  <si>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</si>
  <si>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</si>
  <si>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</si>
  <si>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</si>
  <si>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</si>
  <si>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</si>
  <si>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</si>
  <si>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</si>
  <si>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</si>
  <si>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</si>
  <si>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</si>
  <si>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</si>
  <si>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</si>
  <si>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</si>
  <si>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</si>
  <si>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</si>
  <si>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</si>
  <si>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</si>
  <si>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</si>
  <si>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</si>
  <si>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</si>
  <si>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</si>
  <si>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</si>
  <si>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</si>
  <si>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</si>
  <si>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</si>
  <si>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</si>
  <si>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</si>
  <si>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</si>
  <si>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</si>
  <si>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</si>
  <si>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</si>
  <si>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</si>
  <si>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</si>
  <si>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</si>
  <si>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</si>
  <si>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</si>
  <si>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</si>
  <si>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</si>
  <si>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</si>
  <si>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</si>
  <si>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</si>
  <si>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</si>
  <si>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</si>
  <si>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</si>
  <si>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</si>
  <si>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</si>
  <si>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</si>
  <si>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</si>
  <si>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</si>
  <si>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</si>
  <si>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</si>
  <si>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</si>
  <si>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</si>
  <si>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</si>
  <si>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</si>
  <si>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</si>
  <si>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</si>
  <si>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</si>
  <si>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</si>
  <si>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</si>
  <si>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</si>
  <si>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</si>
  <si>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</si>
  <si>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</si>
  <si>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</si>
  <si>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</si>
  <si>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</si>
  <si>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</si>
  <si>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</si>
  <si>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</si>
  <si>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</si>
  <si>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</si>
  <si>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</si>
  <si>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</si>
  <si>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</si>
  <si>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</si>
  <si>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</si>
  <si>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</si>
  <si>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</si>
  <si>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</si>
  <si>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</si>
  <si>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</si>
  <si>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</si>
  <si>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</si>
  <si>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</si>
  <si>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</si>
  <si>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</si>
  <si>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</si>
  <si>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</si>
  <si>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</si>
  <si>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</si>
  <si>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</si>
  <si>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</si>
  <si>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</si>
  <si>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</si>
  <si>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</si>
  <si>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</si>
  <si>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</si>
  <si>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</si>
  <si>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</si>
  <si>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</si>
  <si>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</si>
  <si>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</si>
  <si>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</si>
  <si>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</si>
  <si>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</si>
  <si>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</si>
  <si>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</si>
  <si>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</si>
  <si>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</si>
  <si>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</si>
  <si>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</si>
  <si>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</si>
  <si>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</si>
  <si>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</si>
  <si>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</si>
  <si>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</si>
  <si>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</si>
  <si>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</si>
  <si>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</si>
  <si>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</si>
  <si>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</si>
  <si>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</si>
  <si>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</si>
  <si>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</si>
  <si>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</si>
  <si>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</si>
  <si>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</si>
  <si>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</si>
  <si>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</si>
  <si>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</si>
  <si>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</si>
  <si>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</si>
  <si>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</si>
  <si>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</si>
  <si>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</si>
  <si>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</si>
  <si>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</si>
  <si>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</si>
  <si>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</si>
  <si>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</si>
  <si>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</si>
  <si>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</si>
  <si>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</si>
  <si>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</si>
  <si>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</si>
  <si>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</si>
  <si>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</si>
  <si>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</si>
  <si>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</si>
  <si>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</si>
  <si>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</si>
  <si>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</si>
  <si>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</si>
  <si>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</si>
  <si>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</si>
  <si>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</si>
  <si>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</si>
  <si>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</si>
  <si>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</si>
  <si>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</si>
  <si>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</si>
  <si>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</si>
  <si>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</si>
  <si>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</si>
  <si>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</si>
  <si>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</si>
  <si>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</si>
  <si>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</si>
  <si>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</si>
  <si>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</si>
  <si>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</si>
  <si>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</si>
  <si>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</si>
  <si>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</si>
  <si>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</si>
  <si>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</si>
  <si>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</si>
  <si>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</si>
  <si>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</si>
  <si>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</si>
  <si>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</si>
  <si>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</si>
  <si>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</si>
  <si>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</si>
  <si>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</si>
  <si>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</si>
  <si>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</si>
  <si>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</si>
  <si>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</si>
  <si>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</si>
  <si>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</si>
  <si>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</si>
  <si>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</si>
  <si>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</si>
  <si>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</si>
  <si>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</si>
  <si>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</si>
  <si>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</si>
  <si>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</si>
  <si>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</si>
  <si>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</si>
  <si>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</si>
  <si>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</si>
  <si>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</si>
  <si>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</si>
  <si>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</si>
  <si>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</si>
  <si>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</si>
  <si>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</si>
  <si>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</si>
  <si>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</si>
  <si>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</si>
  <si>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</si>
  <si>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</si>
  <si>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</si>
  <si>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</si>
  <si>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</si>
  <si>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</si>
  <si>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</si>
  <si>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</si>
  <si>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</si>
  <si>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</si>
  <si>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</si>
  <si>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</si>
  <si>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</si>
  <si>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</si>
  <si>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</si>
  <si>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</si>
  <si>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</si>
  <si>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</si>
  <si>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</si>
  <si>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</si>
  <si>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</si>
  <si>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</si>
  <si>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</si>
  <si>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</si>
  <si>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</si>
  <si>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</si>
  <si>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</si>
  <si>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</si>
  <si>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</si>
  <si>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</si>
  <si>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</si>
  <si>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</si>
  <si>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</si>
  <si>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</si>
  <si>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</si>
  <si>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</si>
  <si>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</si>
  <si>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</si>
  <si>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</si>
  <si>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</si>
  <si>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</si>
  <si>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</si>
  <si>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</si>
  <si>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</si>
  <si>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</si>
  <si>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</si>
  <si>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</si>
  <si>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</si>
  <si>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</si>
  <si>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</si>
  <si>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</si>
  <si>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</si>
  <si>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</si>
  <si>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</si>
  <si>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</si>
  <si>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</si>
  <si>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</si>
  <si>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</si>
  <si>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</si>
  <si>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</si>
  <si>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</si>
  <si>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</si>
  <si>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</si>
  <si>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</si>
  <si>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</si>
  <si>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</si>
  <si>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</si>
  <si>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</si>
  <si>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</si>
  <si>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</si>
  <si>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</si>
  <si>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</si>
  <si>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</si>
  <si>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</si>
  <si>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</si>
  <si>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</si>
  <si>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</si>
  <si>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</si>
  <si>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</si>
  <si>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</si>
  <si>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</si>
  <si>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</si>
  <si>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</si>
  <si>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</si>
  <si>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</si>
  <si>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</si>
  <si>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</si>
  <si>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</si>
  <si>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</si>
  <si>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</si>
  <si>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</si>
  <si>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</si>
  <si>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</si>
  <si>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</si>
  <si>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</si>
  <si>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</si>
  <si>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</si>
  <si>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</si>
  <si>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</si>
  <si>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</si>
  <si>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</si>
  <si>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</si>
  <si>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</si>
  <si>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</si>
  <si>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</si>
  <si>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</si>
  <si>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</si>
  <si>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</si>
  <si>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</si>
  <si>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</si>
  <si>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</si>
  <si>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</si>
  <si>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</si>
  <si>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</si>
  <si>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</si>
  <si>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</si>
  <si>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</si>
  <si>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</si>
  <si>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</si>
  <si>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</si>
  <si>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</si>
  <si>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</si>
  <si>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</si>
  <si>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</si>
  <si>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</si>
  <si>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</si>
  <si>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</si>
  <si>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</si>
  <si>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</si>
  <si>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</si>
  <si>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</si>
  <si>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</si>
  <si>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</si>
  <si>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</si>
  <si>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</si>
  <si>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</si>
  <si>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</si>
  <si>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</si>
  <si>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</si>
  <si>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</si>
  <si>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</si>
  <si>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</si>
  <si>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</si>
  <si>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</si>
  <si>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</si>
  <si>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</si>
  <si>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</si>
  <si>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</si>
  <si>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</si>
  <si>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</si>
  <si>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</si>
  <si>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</si>
  <si>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</si>
  <si>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</si>
  <si>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</si>
  <si>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</si>
  <si>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</si>
  <si>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</si>
  <si>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</si>
  <si>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</si>
  <si>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</si>
  <si>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</si>
  <si>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</si>
  <si>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</si>
  <si>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</si>
  <si>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</si>
  <si>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</si>
  <si>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</si>
  <si>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</si>
  <si>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</si>
  <si>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</si>
  <si>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</si>
  <si>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</si>
  <si>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</si>
  <si>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</si>
  <si>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</si>
  <si>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</si>
  <si>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</si>
  <si>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</si>
  <si>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</si>
  <si>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</si>
  <si>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</si>
  <si>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</si>
  <si>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</si>
  <si>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</si>
  <si>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</si>
  <si>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</si>
  <si>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</si>
  <si>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</si>
  <si>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</si>
  <si>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</si>
  <si>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</si>
  <si>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</si>
  <si>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</si>
  <si>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</si>
  <si>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</si>
  <si>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</si>
  <si>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</si>
  <si>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</si>
  <si>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</si>
  <si>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</si>
  <si>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</si>
  <si>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</si>
  <si>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</si>
  <si>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</si>
  <si>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</si>
  <si>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</si>
  <si>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</si>
  <si>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</si>
  <si>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</si>
  <si>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</si>
  <si>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</si>
  <si>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</si>
  <si>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</si>
  <si>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</si>
  <si>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</si>
  <si>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</si>
  <si>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</si>
  <si>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</si>
  <si>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</si>
  <si>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</si>
  <si>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</si>
  <si>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</si>
  <si>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</si>
  <si>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</si>
  <si>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</si>
  <si>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</si>
  <si>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</si>
  <si>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</si>
  <si>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</si>
  <si>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</si>
  <si>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</si>
  <si>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</si>
  <si>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</si>
  <si>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</si>
  <si>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</si>
  <si>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</si>
  <si>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</si>
  <si>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</si>
  <si>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</si>
  <si>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</si>
  <si>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</si>
  <si>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</si>
  <si>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</si>
  <si>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</si>
  <si>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</si>
  <si>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</si>
  <si>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</si>
  <si>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</si>
  <si>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</si>
  <si>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</si>
  <si>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</si>
  <si>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</si>
  <si>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</si>
  <si>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</si>
  <si>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</si>
  <si>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</si>
  <si>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</si>
  <si>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</si>
  <si>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</si>
  <si>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</si>
  <si>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</si>
  <si>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</si>
  <si>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</si>
  <si>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</si>
  <si>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</si>
  <si>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</si>
  <si>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</si>
  <si>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</si>
  <si>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</si>
  <si>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</si>
  <si>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</si>
  <si>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</si>
  <si>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</si>
  <si>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</si>
  <si>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</si>
  <si>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</si>
  <si>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</si>
  <si>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</si>
  <si>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</si>
  <si>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</si>
  <si>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</si>
  <si>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</si>
  <si>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</si>
  <si>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</si>
  <si>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</si>
  <si>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</si>
  <si>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</si>
  <si>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</si>
  <si>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</si>
  <si>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</si>
  <si>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</si>
  <si>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</si>
  <si>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</si>
  <si>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</si>
  <si>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</si>
  <si>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</si>
  <si>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</si>
  <si>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</si>
  <si>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</si>
  <si>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</si>
  <si>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</si>
  <si>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</si>
  <si>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</si>
  <si>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</si>
  <si>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</si>
  <si>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</si>
  <si>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</si>
  <si>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</si>
  <si>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</si>
  <si>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</si>
  <si>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</si>
  <si>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</si>
  <si>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</si>
  <si>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</si>
  <si>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</si>
  <si>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</si>
  <si>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</si>
  <si>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</si>
  <si>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</si>
  <si>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</si>
  <si>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</si>
  <si>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</si>
  <si>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</si>
  <si>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</si>
  <si>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</si>
  <si>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</si>
  <si>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</si>
  <si>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</si>
  <si>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</si>
  <si>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</si>
  <si>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</si>
  <si>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</si>
  <si>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</si>
  <si>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</si>
  <si>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</si>
  <si>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</si>
  <si>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</si>
  <si>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</si>
  <si>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</si>
  <si>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</si>
  <si>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</si>
  <si>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</si>
  <si>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</si>
  <si>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</si>
  <si>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</si>
  <si>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</si>
  <si>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</si>
  <si>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</si>
  <si>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</si>
  <si>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</si>
  <si>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</si>
  <si>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</si>
  <si>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</si>
  <si>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</si>
  <si>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</si>
  <si>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</si>
  <si>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</si>
  <si>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</si>
  <si>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</si>
  <si>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</si>
  <si>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</si>
  <si>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</si>
  <si>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</si>
  <si>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</si>
  <si>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</si>
  <si>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</si>
  <si>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</si>
  <si>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</si>
  <si>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</si>
  <si>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</si>
  <si>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</si>
  <si>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</si>
  <si>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</si>
  <si>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</si>
  <si>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</si>
  <si>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</si>
  <si>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</si>
  <si>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</si>
  <si>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</si>
  <si>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</si>
  <si>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</si>
  <si>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</si>
  <si>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</si>
  <si>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</si>
  <si>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</si>
  <si>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</si>
  <si>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</si>
  <si>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</si>
  <si>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</si>
  <si>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</si>
  <si>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</si>
  <si>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</si>
  <si>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</si>
  <si>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</si>
  <si>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</si>
  <si>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</si>
  <si>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</si>
  <si>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</si>
  <si>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</si>
  <si>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</si>
  <si>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</si>
  <si>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</si>
  <si>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</si>
  <si>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</si>
  <si>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</si>
  <si>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</si>
  <si>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</si>
  <si>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</si>
  <si>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</si>
  <si>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</si>
  <si>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</si>
  <si>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</si>
  <si>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</si>
  <si>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</si>
  <si>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</si>
  <si>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</si>
  <si>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</si>
  <si>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</si>
  <si>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</si>
  <si>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</si>
  <si>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</si>
  <si>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</si>
  <si>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</si>
  <si>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</si>
  <si>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</si>
  <si>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</si>
  <si>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</si>
  <si>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</si>
  <si>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</si>
  <si>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</si>
  <si>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</si>
  <si>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</si>
  <si>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</si>
  <si>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</si>
  <si>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</si>
  <si>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</si>
  <si>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</si>
  <si>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</si>
  <si>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</si>
  <si>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</si>
  <si>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</si>
  <si>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</si>
  <si>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</si>
  <si>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Pedro Herdy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</si>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</sst>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8" sqref="B8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O17" sqref="O17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3</v>
      </c>
      <c r="E5" s="126">
        <v>1</v>
      </c>
      <c r="F5" s="126">
        <v>2</v>
      </c>
      <c r="G5" s="126">
        <v>0</v>
      </c>
      <c r="H5" s="126">
        <v>2</v>
      </c>
      <c r="I5" s="126">
        <v>3</v>
      </c>
      <c r="J5" s="126">
        <v>2</v>
      </c>
      <c r="K5" s="126">
        <v>2</v>
      </c>
      <c r="L5" s="126">
        <v>1</v>
      </c>
      <c r="M5" s="126">
        <v>3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0</v>
      </c>
      <c r="T5" s="126">
        <v>3</v>
      </c>
      <c r="U5" s="126">
        <v>0</v>
      </c>
      <c r="V5" s="126">
        <v>1</v>
      </c>
      <c r="W5" s="126">
        <v>0</v>
      </c>
      <c r="X5" s="126">
        <v>3</v>
      </c>
      <c r="Y5" s="126">
        <v>2</v>
      </c>
      <c r="Z5" s="126">
        <v>1</v>
      </c>
      <c r="AA5" s="126">
        <v>0</v>
      </c>
      <c r="AB5" s="126">
        <v>0</v>
      </c>
      <c r="AC5" s="126">
        <v>3</v>
      </c>
      <c r="AD5" s="126">
        <v>1</v>
      </c>
      <c r="AE5" s="126">
        <v>2</v>
      </c>
      <c r="AF5" s="126">
        <v>6</v>
      </c>
      <c r="AG5" s="126">
        <v>0</v>
      </c>
      <c r="AH5" s="126">
        <v>1</v>
      </c>
      <c r="AI5" s="126">
        <v>3</v>
      </c>
      <c r="AJ5" s="126">
        <v>4</v>
      </c>
      <c r="AK5" s="126">
        <v>0</v>
      </c>
      <c r="AL5" s="126">
        <v>2</v>
      </c>
      <c r="AM5" s="126">
        <v>0</v>
      </c>
      <c r="AN5" s="126">
        <v>2</v>
      </c>
      <c r="AO5" s="126">
        <v>0</v>
      </c>
      <c r="AP5" s="126">
        <v>3</v>
      </c>
      <c r="AQ5" s="126">
        <v>1</v>
      </c>
      <c r="AR5" s="126">
        <v>2</v>
      </c>
      <c r="AS5" s="126">
        <v>2</v>
      </c>
      <c r="AT5" s="126">
        <v>1</v>
      </c>
      <c r="AU5" s="126">
        <v>3</v>
      </c>
      <c r="AV5" s="126">
        <v>1</v>
      </c>
      <c r="AW5" s="126">
        <v>0</v>
      </c>
      <c r="AX5" s="126">
        <v>8</v>
      </c>
      <c r="AY5" s="126">
        <v>0</v>
      </c>
      <c r="AZ5" s="126">
        <v>1</v>
      </c>
      <c r="BA5" s="126">
        <v>0</v>
      </c>
      <c r="BB5" s="126">
        <v>2</v>
      </c>
      <c r="BC5" s="126">
        <v>1</v>
      </c>
      <c r="BD5" s="126">
        <v>4</v>
      </c>
      <c r="BE5" s="126">
        <v>0</v>
      </c>
      <c r="BF5" s="126">
        <v>0</v>
      </c>
      <c r="BG5" s="126">
        <v>2</v>
      </c>
      <c r="BH5" s="126">
        <v>0</v>
      </c>
      <c r="BI5" s="126">
        <v>5</v>
      </c>
      <c r="BJ5" s="126">
        <v>3</v>
      </c>
      <c r="BK5" s="126">
        <v>2</v>
      </c>
      <c r="BL5" s="126">
        <v>2</v>
      </c>
      <c r="BM5" s="126">
        <v>2</v>
      </c>
      <c r="BN5" s="126">
        <v>3</v>
      </c>
      <c r="BO5" s="126">
        <v>0</v>
      </c>
      <c r="BP5" s="126">
        <v>0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3</v>
      </c>
      <c r="BW5" s="126">
        <v>0</v>
      </c>
      <c r="BX5" s="126">
        <v>0</v>
      </c>
      <c r="BY5" s="126">
        <v>0</v>
      </c>
      <c r="BZ5" s="126">
        <v>5</v>
      </c>
      <c r="CA5" s="126">
        <v>0</v>
      </c>
      <c r="CB5" s="126">
        <v>0</v>
      </c>
      <c r="CC5" s="126">
        <v>2</v>
      </c>
      <c r="CD5" s="126">
        <v>2</v>
      </c>
      <c r="CE5" s="126">
        <v>0</v>
      </c>
      <c r="CF5" s="126">
        <v>0</v>
      </c>
      <c r="CG5" s="126">
        <v>5</v>
      </c>
      <c r="CH5" s="126">
        <v>8</v>
      </c>
      <c r="CI5" s="126">
        <v>0</v>
      </c>
      <c r="CJ5" s="126">
        <v>1</v>
      </c>
      <c r="CK5" s="126">
        <v>1</v>
      </c>
      <c r="CL5" s="126">
        <v>3</v>
      </c>
      <c r="CM5" s="126">
        <v>0</v>
      </c>
      <c r="CN5" s="126">
        <v>5</v>
      </c>
      <c r="CO5" s="126">
        <v>0</v>
      </c>
      <c r="CP5" s="126">
        <v>0</v>
      </c>
      <c r="CQ5" s="126">
        <v>3</v>
      </c>
      <c r="CR5" s="126">
        <v>1</v>
      </c>
      <c r="CS5" s="126">
        <v>3</v>
      </c>
      <c r="CT5" s="126">
        <v>2</v>
      </c>
      <c r="CU5" s="126">
        <v>0</v>
      </c>
      <c r="CV5" s="126">
        <v>0</v>
      </c>
      <c r="CW5" s="126">
        <v>2</v>
      </c>
      <c r="CX5" s="126">
        <v>4</v>
      </c>
      <c r="CY5" s="126">
        <v>0</v>
      </c>
      <c r="CZ5" s="126">
        <v>1</v>
      </c>
      <c r="DA5" s="126">
        <v>2</v>
      </c>
      <c r="DB5" s="126">
        <v>1</v>
      </c>
      <c r="DC5" s="126">
        <v>3</v>
      </c>
      <c r="DD5" s="126">
        <v>3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0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0</v>
      </c>
      <c r="EC5" s="126">
        <v>0</v>
      </c>
      <c r="ED5" s="126">
        <v>1</v>
      </c>
      <c r="EE5" s="126">
        <v>0</v>
      </c>
      <c r="EF5" s="126">
        <v>2</v>
      </c>
      <c r="EG5" s="126">
        <v>0</v>
      </c>
      <c r="EH5" s="126">
        <v>2</v>
      </c>
      <c r="EI5" s="126">
        <v>0</v>
      </c>
      <c r="EJ5" s="126">
        <v>0</v>
      </c>
      <c r="EK5" s="126">
        <v>3</v>
      </c>
      <c r="EL5" s="126">
        <v>0</v>
      </c>
      <c r="EM5" s="126">
        <v>5</v>
      </c>
      <c r="EN5" s="126">
        <v>2</v>
      </c>
      <c r="EO5" s="126">
        <v>1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Coreia do Sul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9</v>
      </c>
      <c r="N10" s="23">
        <f>IFERROR(INDEX(Calc!$F$3:$F$6,MATCH(1,Calc!$J$3:$J$6,0)),0)</f>
        <v>4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0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1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Mexico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6</v>
      </c>
      <c r="N11" s="25">
        <f>IFERROR(INDEX(Calc!$F$3:$F$6,MATCH(2,Calc!$J$3:$J$6,0)),0)</f>
        <v>6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5</v>
      </c>
      <c r="N12" s="27">
        <f>IFERROR(INDEX(Calc!$F$3:$F$6,MATCH(3,Calc!$J$3:$J$6,0)),0)</f>
        <v>5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5</v>
      </c>
      <c r="AT12" s="27">
        <f>IFERROR(INDEX(Calc!$F$11:$F$14,MATCH(3,Calc!$J$11:$J$14,0)),0)</f>
        <v>5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8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13</v>
      </c>
      <c r="AU13" s="29">
        <f>IFERROR(INDEX(Calc!$G$11:$G$14,MATCH(4,Calc!$J$11:$J$14,0)),0)</f>
        <v>-13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8</v>
      </c>
      <c r="N17" s="23">
        <f>IFERROR(INDEX(Calc!$F$15:$F$18,MATCH(1,Calc!$J$15:$J$18,0)),0)</f>
        <v>2</v>
      </c>
      <c r="O17" s="23">
        <f>IFERROR(INDEX(Calc!$G$15:$G$18,MATCH(1,Calc!$J$15:$J$18,0)),0)</f>
        <v>6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12</v>
      </c>
      <c r="AD17" s="23">
        <f>IFERROR(INDEX(Calc!$F$19:$F$22,MATCH(1,Calc!$J$19:$J$22,0)),0)</f>
        <v>1</v>
      </c>
      <c r="AE17" s="23">
        <f>IFERROR(INDEX(Calc!$G$19:$G$22,MATCH(1,Calc!$J$19:$J$22,0)),0)</f>
        <v>11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9</v>
      </c>
      <c r="AT17" s="23">
        <f>IFERROR(INDEX(Calc!$F$23:$F$26,MATCH(1,Calc!$J$23:$J$26,0)),0)</f>
        <v>2</v>
      </c>
      <c r="AU17" s="23">
        <f>IFERROR(INDEX(Calc!$G$23:$G$26,MATCH(1,Calc!$J$23:$J$26,0)),0)</f>
        <v>7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4</v>
      </c>
      <c r="O18" s="25">
        <f>IFERROR(INDEX(Calc!$G$15:$G$18,MATCH(2,Calc!$J$15:$J$18,0)),0)</f>
        <v>-1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7</v>
      </c>
      <c r="AD18" s="25">
        <f>IFERROR(INDEX(Calc!$F$19:$F$22,MATCH(2,Calc!$J$19:$J$22,0)),0)</f>
        <v>2</v>
      </c>
      <c r="AE18" s="25">
        <f>IFERROR(INDEX(Calc!$G$19:$G$22,MATCH(2,Calc!$J$19:$J$22,0)),0)</f>
        <v>5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6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64" t="str">
        <f>IFERROR(INDEX(Calc!$B$15:$B$18,MATCH(4,Calc!$J$15:$J$18,0)),"?")</f>
        <v>Turquia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7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17</v>
      </c>
      <c r="AE20" s="29">
        <f>IFERROR(INDEX(Calc!$G$19:$G$22,MATCH(4,Calc!$J$19:$J$22,0)),0)</f>
        <v>-17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13</v>
      </c>
      <c r="N24" s="23">
        <f>IFERROR(INDEX(Calc!$F$27:$F$30,MATCH(1,Calc!$J$27:$J$30,0)),0)</f>
        <v>0</v>
      </c>
      <c r="O24" s="23">
        <f>IFERROR(INDEX(Calc!$G$27:$G$30,MATCH(1,Calc!$J$27:$J$30,0)),0)</f>
        <v>13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14</v>
      </c>
      <c r="AD24" s="23">
        <f>IFERROR(INDEX(Calc!$F$31:$F$34,MATCH(1,Calc!$J$31:$J$34,0)),0)</f>
        <v>1</v>
      </c>
      <c r="AE24" s="23">
        <f>IFERROR(INDEX(Calc!$G$31:$G$34,MATCH(1,Calc!$J$31:$J$34,0)),0)</f>
        <v>13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1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4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0</v>
      </c>
      <c r="N26" s="27">
        <f>IFERROR(INDEX(Calc!$F$27:$F$30,MATCH(3,Calc!$J$27:$J$30,0)),0)</f>
        <v>7</v>
      </c>
      <c r="O26" s="27">
        <f>IFERROR(INDEX(Calc!$G$27:$G$30,MATCH(3,Calc!$J$27:$J$30,0)),0)</f>
        <v>-7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4</v>
      </c>
      <c r="AD26" s="27">
        <f>IFERROR(INDEX(Calc!$F$31:$F$34,MATCH(3,Calc!$J$31:$J$34,0)),0)</f>
        <v>4</v>
      </c>
      <c r="AE26" s="27">
        <f>IFERROR(INDEX(Calc!$G$31:$G$34,MATCH(3,Calc!$J$31:$J$34,0)),0)</f>
        <v>0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7</v>
      </c>
      <c r="O27" s="29">
        <f>IFERROR(INDEX(Calc!$G$27:$G$30,MATCH(4,Calc!$J$27:$J$30,0)),0)</f>
        <v>-7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16</v>
      </c>
      <c r="AE27" s="29">
        <f>IFERROR(INDEX(Calc!$G$31:$G$34,MATCH(4,Calc!$J$31:$J$34,0)),0)</f>
        <v>-16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0</v>
      </c>
      <c r="AU31" s="23">
        <f>IFERROR(INDEX(Calc!$G$47:$G$50,MATCH(1,Calc!$J$47:$J$50,0)),0)</f>
        <v>8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0</v>
      </c>
      <c r="AD33" s="27">
        <f>IFERROR(INDEX(Calc!$F$43:$F$46,MATCH(3,Calc!$J$43:$J$46,0)),0)</f>
        <v>4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5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5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10</v>
      </c>
      <c r="AU34" s="29">
        <f>IFERROR(INDEX(Calc!$G$47:$G$50,MATCH(4,Calc!$J$47:$J$50,0)),0)</f>
        <v>-10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6</v>
      </c>
      <c r="G3" s="37">
        <f t="shared" ref="G3:G50" si="0">E3-F3</f>
        <v>0</v>
      </c>
      <c r="H3" s="38">
        <f t="shared" ref="H3:H50" si="1">3*C3+D3</f>
        <v>4</v>
      </c>
      <c r="I3" s="37">
        <f t="shared" ref="I3:I50" si="2">H3*1000000000+(G3+200)*1000000+E3*1000+(500-M3)</f>
        <v>4200006484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3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9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5</v>
      </c>
      <c r="H5" s="38">
        <f t="shared" si="1"/>
        <v>9</v>
      </c>
      <c r="I5" s="37">
        <f t="shared" si="2"/>
        <v>9205009477</v>
      </c>
      <c r="J5" s="38">
        <f>RANK(I5,$I$3:$I$6,0)</f>
        <v>1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0</v>
      </c>
      <c r="H6" s="38">
        <f t="shared" si="1"/>
        <v>4</v>
      </c>
      <c r="I6" s="37">
        <f t="shared" si="2"/>
        <v>4200005462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3</v>
      </c>
      <c r="H7" s="42">
        <f t="shared" si="1"/>
        <v>6</v>
      </c>
      <c r="I7" s="41">
        <f t="shared" si="2"/>
        <v>6203004456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-2</v>
      </c>
      <c r="H8" s="42">
        <f t="shared" si="1"/>
        <v>3</v>
      </c>
      <c r="I8" s="41">
        <f t="shared" si="2"/>
        <v>3198003445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8</v>
      </c>
      <c r="G9" s="41">
        <f t="shared" si="0"/>
        <v>-6</v>
      </c>
      <c r="H9" s="42">
        <f t="shared" si="1"/>
        <v>0</v>
      </c>
      <c r="I9" s="41">
        <f t="shared" si="2"/>
        <v>194002462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5</v>
      </c>
      <c r="H10" s="42">
        <f t="shared" si="1"/>
        <v>9</v>
      </c>
      <c r="I10" s="41">
        <f t="shared" si="2"/>
        <v>9205005480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9</v>
      </c>
      <c r="H11" s="46">
        <f t="shared" si="1"/>
        <v>9</v>
      </c>
      <c r="I11" s="45">
        <f t="shared" si="2"/>
        <v>9209010495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13</v>
      </c>
      <c r="G13" s="45">
        <f t="shared" si="0"/>
        <v>-13</v>
      </c>
      <c r="H13" s="46">
        <f t="shared" si="1"/>
        <v>0</v>
      </c>
      <c r="I13" s="45">
        <f t="shared" si="2"/>
        <v>187000414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0</v>
      </c>
      <c r="H14" s="46">
        <f t="shared" si="1"/>
        <v>3</v>
      </c>
      <c r="I14" s="45">
        <f t="shared" si="2"/>
        <v>3200005473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8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6</v>
      </c>
      <c r="H15" s="50">
        <f t="shared" si="1"/>
        <v>9</v>
      </c>
      <c r="I15" s="49">
        <f t="shared" si="2"/>
        <v>9206008489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4</v>
      </c>
      <c r="I16" s="49">
        <f t="shared" si="2"/>
        <v>4199003449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-1</v>
      </c>
      <c r="H17" s="50">
        <f t="shared" si="1"/>
        <v>3</v>
      </c>
      <c r="I17" s="49">
        <f t="shared" si="2"/>
        <v>3199003477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7</v>
      </c>
      <c r="G18" s="49">
        <f t="shared" si="0"/>
        <v>-4</v>
      </c>
      <c r="H18" s="50">
        <f t="shared" si="1"/>
        <v>1</v>
      </c>
      <c r="I18" s="49">
        <f t="shared" si="2"/>
        <v>1196003464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12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11</v>
      </c>
      <c r="H19" s="54">
        <f t="shared" si="1"/>
        <v>9</v>
      </c>
      <c r="I19" s="53">
        <f t="shared" si="2"/>
        <v>9211012488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17</v>
      </c>
      <c r="G20" s="53">
        <f t="shared" si="0"/>
        <v>-17</v>
      </c>
      <c r="H20" s="54">
        <f t="shared" si="1"/>
        <v>0</v>
      </c>
      <c r="I20" s="53">
        <f t="shared" si="2"/>
        <v>183000417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7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5</v>
      </c>
      <c r="H21" s="54">
        <f t="shared" si="1"/>
        <v>6</v>
      </c>
      <c r="I21" s="53">
        <f t="shared" si="2"/>
        <v>6205007459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3</v>
      </c>
      <c r="I22" s="53">
        <f t="shared" si="2"/>
        <v>3201004461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7</v>
      </c>
      <c r="H23" s="58">
        <f t="shared" si="1"/>
        <v>9</v>
      </c>
      <c r="I23" s="57">
        <f t="shared" si="2"/>
        <v>9207009492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4</v>
      </c>
      <c r="I24" s="57">
        <f t="shared" si="2"/>
        <v>4201005485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-3</v>
      </c>
      <c r="H25" s="58">
        <f t="shared" si="1"/>
        <v>2</v>
      </c>
      <c r="I25" s="57">
        <f t="shared" si="2"/>
        <v>2197003474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1</v>
      </c>
      <c r="I26" s="57">
        <f t="shared" si="2"/>
        <v>1195002470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13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13</v>
      </c>
      <c r="H27" s="62">
        <f t="shared" si="1"/>
        <v>9</v>
      </c>
      <c r="I27" s="61">
        <f t="shared" si="2"/>
        <v>9213013497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6</v>
      </c>
      <c r="I28" s="61">
        <f t="shared" si="2"/>
        <v>6201004464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7</v>
      </c>
      <c r="G29" s="61">
        <f t="shared" si="0"/>
        <v>-7</v>
      </c>
      <c r="H29" s="62">
        <f t="shared" si="1"/>
        <v>1</v>
      </c>
      <c r="I29" s="61">
        <f t="shared" si="2"/>
        <v>1193000475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-7</v>
      </c>
      <c r="H30" s="62">
        <f t="shared" si="1"/>
        <v>1</v>
      </c>
      <c r="I30" s="61">
        <f t="shared" si="2"/>
        <v>1193000402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14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13</v>
      </c>
      <c r="H31" s="66">
        <f t="shared" si="1"/>
        <v>9</v>
      </c>
      <c r="I31" s="65">
        <f t="shared" si="2"/>
        <v>9213014496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16</v>
      </c>
      <c r="G32" s="65">
        <f t="shared" si="0"/>
        <v>-16</v>
      </c>
      <c r="H32" s="66">
        <f t="shared" si="1"/>
        <v>0</v>
      </c>
      <c r="I32" s="65">
        <f t="shared" si="2"/>
        <v>184000412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0</v>
      </c>
      <c r="H33" s="66">
        <f t="shared" si="1"/>
        <v>4</v>
      </c>
      <c r="I33" s="65">
        <f t="shared" si="2"/>
        <v>4200004443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3</v>
      </c>
      <c r="H34" s="66">
        <f t="shared" si="1"/>
        <v>4</v>
      </c>
      <c r="I34" s="65">
        <f t="shared" si="2"/>
        <v>4203007483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8</v>
      </c>
      <c r="H35" s="70">
        <f t="shared" si="1"/>
        <v>9</v>
      </c>
      <c r="I35" s="69">
        <f t="shared" si="2"/>
        <v>9208009498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2</v>
      </c>
      <c r="H36" s="70">
        <f t="shared" si="1"/>
        <v>6</v>
      </c>
      <c r="I36" s="69">
        <f t="shared" si="2"/>
        <v>6202005479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5</v>
      </c>
      <c r="G38" s="69">
        <f t="shared" si="0"/>
        <v>-1</v>
      </c>
      <c r="H38" s="70">
        <f t="shared" si="1"/>
        <v>3</v>
      </c>
      <c r="I38" s="69">
        <f t="shared" si="2"/>
        <v>3199004472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6</v>
      </c>
      <c r="I40" s="73">
        <f t="shared" si="2"/>
        <v>6200002468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-1</v>
      </c>
      <c r="H41" s="74">
        <f t="shared" si="1"/>
        <v>3</v>
      </c>
      <c r="I41" s="73">
        <f t="shared" si="2"/>
        <v>3199002476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-5</v>
      </c>
      <c r="H42" s="74">
        <f t="shared" si="1"/>
        <v>0</v>
      </c>
      <c r="I42" s="73">
        <f t="shared" si="2"/>
        <v>195000414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-5</v>
      </c>
      <c r="H44" s="78">
        <f t="shared" si="1"/>
        <v>1</v>
      </c>
      <c r="I44" s="77">
        <f t="shared" si="2"/>
        <v>1195000443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-4</v>
      </c>
      <c r="H45" s="78">
        <f t="shared" si="1"/>
        <v>1</v>
      </c>
      <c r="I45" s="77">
        <f t="shared" si="2"/>
        <v>1196000426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8</v>
      </c>
      <c r="H47" s="82">
        <f t="shared" si="1"/>
        <v>9</v>
      </c>
      <c r="I47" s="81">
        <f t="shared" si="2"/>
        <v>9208008491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6</v>
      </c>
      <c r="I48" s="81">
        <f t="shared" si="2"/>
        <v>6203005490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10</v>
      </c>
      <c r="G50" s="81">
        <f t="shared" si="0"/>
        <v>-10</v>
      </c>
      <c r="H50" s="82">
        <f t="shared" si="1"/>
        <v>0</v>
      </c>
      <c r="I50" s="81">
        <f t="shared" si="2"/>
        <v>190000428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Coreia do Sul</v>
      </c>
      <c r="C53" s="84" t="str">
        <f>IFERROR(INDEX($B$3:$B$6,MATCH(2,$J$3:$J$6,0)),"?")</f>
        <v>Mexico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Australia</v>
      </c>
      <c r="E56" s="84" t="str">
        <f>IFERROR(INDEX($B$15:$B$18,MATCH(4,$J$15:$J$18,0)),"?")</f>
        <v>Turquia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4200005462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3198003445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3200005473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3199003477</v>
      </c>
      <c r="D69" s="98">
        <f t="shared" si="4"/>
        <v>6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3201004461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2197003474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1193000475</v>
      </c>
      <c r="D72" s="98">
        <f t="shared" si="4"/>
        <v>12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4200004443</v>
      </c>
      <c r="D73" s="98">
        <f t="shared" si="4"/>
        <v>2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3199004472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3199002476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1196000426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Tchequia</v>
      </c>
    </row>
    <row r="80" spans="1:4">
      <c r="A80" s="110">
        <v>2</v>
      </c>
      <c r="B80" s="111" t="str">
        <f>IFERROR(INDEX($B$66:$B$77,MATCH(2,$D$66:$D$77,0)),"?")</f>
        <v>Arabia Saudita</v>
      </c>
    </row>
    <row r="81" spans="1:2">
      <c r="A81" s="110">
        <v>3</v>
      </c>
      <c r="B81" s="111" t="str">
        <f>IFERROR(INDEX($B$66:$B$77,MATCH(3,$D$66:$D$77,0)),"?")</f>
        <v>Equador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Noruega</v>
      </c>
    </row>
    <row r="84" spans="1:2">
      <c r="A84" s="110">
        <v>6</v>
      </c>
      <c r="B84" s="111" t="str">
        <f>IFERROR(INDEX($B$66:$B$77,MATCH(6,$D$66:$D$77,0)),"?")</f>
        <v>Australia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Austria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8" sqref="C18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Pedro Herdy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X5" activePane="bottomRight" state="frozen"/>
      <selection pane="topRight"/>
      <selection pane="bottomLeft"/>
      <selection pane="bottomRight" activeCell="BL6" sqref="BL6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Pedro Herdy</v>
      </c>
      <c r="B5" s="121" t="str">
        <f>IFERROR(Calc!C53,"?")</f>
        <v>Mexico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Australia</v>
      </c>
      <c r="L5" s="121" t="str">
        <f>IFERROR(Calc!C57,"?")</f>
        <v>Costa do Marfim</v>
      </c>
      <c r="M5" s="121" t="str">
        <f>IFERROR(Calc!C61,"?")</f>
        <v>Senegal</v>
      </c>
      <c r="N5" s="121" t="str">
        <f>IFERROR(Calc!B53,"?")</f>
        <v>Coreia do Sul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Noruega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Coreia do Sul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Herdy</cp:lastModifiedBy>
  <dcterms:created xsi:type="dcterms:W3CDTF">2026-05-13T21:26:19Z</dcterms:created>
  <dcterms:modified xsi:type="dcterms:W3CDTF">2026-06-09T02:31:40Z</dcterms:modified>
</cp:coreProperties>
</file>