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buonamici\Downloads\"/>
    </mc:Choice>
  </mc:AlternateContent>
  <xr:revisionPtr revIDLastSave="0" documentId="13_ncr:1_{D998E1B4-5842-4E5F-9CCA-4761B9686C5D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G10" i="4" s="1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H48" i="4" l="1"/>
  <c r="I48" i="4" s="1"/>
  <c r="H29" i="4"/>
  <c r="G34" i="4"/>
  <c r="H9" i="4"/>
  <c r="G20" i="4"/>
  <c r="I20" i="4" s="1"/>
  <c r="G41" i="4"/>
  <c r="G12" i="4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I47" i="4" s="1"/>
  <c r="H12" i="4"/>
  <c r="I12" i="4" s="1"/>
  <c r="H50" i="4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I30" i="4" s="1"/>
  <c r="H45" i="4"/>
  <c r="I50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28" i="4" l="1"/>
  <c r="I5" i="4"/>
  <c r="I33" i="4"/>
  <c r="I42" i="4"/>
  <c r="J42" i="4" s="1"/>
  <c r="J26" i="4"/>
  <c r="I44" i="4"/>
  <c r="I27" i="4"/>
  <c r="J30" i="4" s="1"/>
  <c r="J25" i="4"/>
  <c r="AR19" i="2" s="1"/>
  <c r="J24" i="4"/>
  <c r="I6" i="4"/>
  <c r="J23" i="4"/>
  <c r="AO18" i="2" s="1"/>
  <c r="J39" i="4"/>
  <c r="B31" i="2" s="1"/>
  <c r="I49" i="4"/>
  <c r="J47" i="4" s="1"/>
  <c r="AO31" i="2" s="1"/>
  <c r="J12" i="4"/>
  <c r="I16" i="4"/>
  <c r="I36" i="4"/>
  <c r="J48" i="4"/>
  <c r="J10" i="4"/>
  <c r="I4" i="4"/>
  <c r="J3" i="4" s="1"/>
  <c r="I38" i="4"/>
  <c r="AU17" i="2"/>
  <c r="AH18" i="2"/>
  <c r="J9" i="4"/>
  <c r="AT17" i="2"/>
  <c r="I37" i="4"/>
  <c r="J8" i="4"/>
  <c r="J7" i="4"/>
  <c r="AF12" i="2" s="1"/>
  <c r="I17" i="4"/>
  <c r="J13" i="4"/>
  <c r="J40" i="4"/>
  <c r="C75" i="4" s="1"/>
  <c r="AR18" i="2"/>
  <c r="I32" i="4"/>
  <c r="J31" i="4" s="1"/>
  <c r="I22" i="4"/>
  <c r="J22" i="4" s="1"/>
  <c r="J27" i="4"/>
  <c r="N24" i="2" s="1"/>
  <c r="I18" i="4"/>
  <c r="J11" i="4"/>
  <c r="AO11" i="2" s="1"/>
  <c r="I45" i="4"/>
  <c r="J43" i="4" s="1"/>
  <c r="J14" i="4"/>
  <c r="J41" i="4"/>
  <c r="AP19" i="2" l="1"/>
  <c r="AQ20" i="2"/>
  <c r="J18" i="4"/>
  <c r="AR20" i="2"/>
  <c r="AP20" i="2"/>
  <c r="AO19" i="2"/>
  <c r="AH19" i="2"/>
  <c r="AV17" i="2"/>
  <c r="AT19" i="2"/>
  <c r="AH20" i="2"/>
  <c r="C71" i="4"/>
  <c r="AT20" i="2"/>
  <c r="AV19" i="2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P33" i="2" s="1"/>
  <c r="I31" i="2"/>
  <c r="B62" i="4"/>
  <c r="AB5" i="6" s="1"/>
  <c r="E58" i="4"/>
  <c r="AN20" i="2"/>
  <c r="B75" i="4"/>
  <c r="K33" i="2"/>
  <c r="J36" i="4"/>
  <c r="J4" i="4"/>
  <c r="E53" i="4" s="1"/>
  <c r="J50" i="4"/>
  <c r="J35" i="4"/>
  <c r="AQ24" i="2" s="1"/>
  <c r="J6" i="4"/>
  <c r="AT18" i="2"/>
  <c r="AH17" i="2"/>
  <c r="N33" i="2"/>
  <c r="D59" i="4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N27" i="2"/>
  <c r="C59" i="4"/>
  <c r="AG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I26" i="2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T5" i="6" s="1"/>
  <c r="AS10" i="2"/>
  <c r="J33" i="2"/>
  <c r="AH32" i="2"/>
  <c r="AO32" i="2"/>
  <c r="B27" i="2"/>
  <c r="M33" i="2"/>
  <c r="AT32" i="2"/>
  <c r="B55" i="4"/>
  <c r="H5" i="6" s="1"/>
  <c r="AU32" i="2"/>
  <c r="AT12" i="2"/>
  <c r="AQ11" i="2"/>
  <c r="J46" i="4"/>
  <c r="AQ32" i="2"/>
  <c r="K25" i="2"/>
  <c r="C64" i="4"/>
  <c r="W5" i="6" s="1"/>
  <c r="AU10" i="2"/>
  <c r="J17" i="4"/>
  <c r="P32" i="2"/>
  <c r="N26" i="2"/>
  <c r="B26" i="2"/>
  <c r="P26" i="2"/>
  <c r="P25" i="2"/>
  <c r="L25" i="2"/>
  <c r="O10" i="2"/>
  <c r="P10" i="2"/>
  <c r="B53" i="4"/>
  <c r="N5" i="6" s="1"/>
  <c r="B10" i="2"/>
  <c r="K10" i="2"/>
  <c r="N10" i="2"/>
  <c r="M10" i="2"/>
  <c r="P13" i="2"/>
  <c r="B13" i="2"/>
  <c r="L10" i="2"/>
  <c r="I10" i="2"/>
  <c r="H10" i="2"/>
  <c r="J10" i="2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K27" i="2"/>
  <c r="AH12" i="2"/>
  <c r="E59" i="4"/>
  <c r="AN33" i="2"/>
  <c r="AP34" i="2"/>
  <c r="L27" i="2"/>
  <c r="H32" i="2"/>
  <c r="N34" i="2"/>
  <c r="AQ33" i="2"/>
  <c r="K34" i="2"/>
  <c r="P34" i="2"/>
  <c r="O34" i="2"/>
  <c r="B72" i="4"/>
  <c r="B63" i="4"/>
  <c r="AD5" i="6" s="1"/>
  <c r="AE31" i="2"/>
  <c r="AA31" i="2"/>
  <c r="Z31" i="2"/>
  <c r="Y31" i="2"/>
  <c r="AD31" i="2"/>
  <c r="AC31" i="2"/>
  <c r="AB31" i="2"/>
  <c r="AF31" i="2"/>
  <c r="X31" i="2"/>
  <c r="R31" i="2"/>
  <c r="C77" i="4"/>
  <c r="AH34" i="2"/>
  <c r="J32" i="2"/>
  <c r="AR33" i="2"/>
  <c r="N25" i="2"/>
  <c r="K26" i="2"/>
  <c r="M26" i="2"/>
  <c r="H34" i="2"/>
  <c r="I34" i="2"/>
  <c r="E62" i="4"/>
  <c r="B32" i="2"/>
  <c r="J34" i="2"/>
  <c r="L32" i="2"/>
  <c r="C62" i="4"/>
  <c r="Y5" i="6" s="1"/>
  <c r="J26" i="2"/>
  <c r="H27" i="2"/>
  <c r="M34" i="2"/>
  <c r="AU33" i="2"/>
  <c r="AO33" i="2"/>
  <c r="J25" i="2"/>
  <c r="M32" i="2"/>
  <c r="AT33" i="2"/>
  <c r="D64" i="4"/>
  <c r="H26" i="2"/>
  <c r="AP12" i="2"/>
  <c r="AQ34" i="2" l="1"/>
  <c r="R27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B88" i="4" s="1"/>
  <c r="D71" i="4"/>
  <c r="D66" i="4"/>
  <c r="D77" i="4"/>
  <c r="D70" i="4"/>
  <c r="D74" i="4"/>
  <c r="B85" i="4"/>
  <c r="B80" i="4" l="1"/>
  <c r="B86" i="4"/>
  <c r="B81" i="4"/>
  <c r="B82" i="4"/>
  <c r="B79" i="4"/>
  <c r="B83" i="4"/>
  <c r="B84" i="4"/>
  <c r="AE5" i="6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<sst xmlns="http://schemas.openxmlformats.org/spreadsheetml/2006/main" count="6771" uniqueCount="1619">
  <si>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</si>
  <si>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</si>
  <si>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</si>
  <si>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</si>
  <si>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</si>
  <si>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</si>
  <si>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</si>
  <si>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</si>
  <si>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</si>
  <si>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</si>
  <si>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</si>
  <si>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</si>
  <si>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</si>
  <si>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</si>
  <si>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</si>
  <si>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</si>
  <si>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</si>
  <si>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</si>
  <si>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</si>
  <si>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</si>
  <si>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</si>
  <si>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</si>
  <si>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</si>
  <si>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</si>
  <si>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</si>
  <si>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</si>
  <si>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</si>
  <si>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</si>
  <si>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</si>
  <si>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</si>
  <si>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</si>
  <si>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</si>
  <si>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</si>
  <si>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</si>
  <si>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</si>
  <si>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</si>
  <si>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</si>
  <si>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</si>
  <si>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</si>
  <si>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</si>
  <si>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</si>
  <si>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</si>
  <si>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</si>
  <si>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</si>
  <si>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</si>
  <si>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</si>
  <si>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</si>
  <si>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</si>
  <si>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</si>
  <si>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</si>
  <si>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</si>
  <si>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</si>
  <si>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</si>
  <si>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</si>
  <si>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</si>
  <si>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</si>
  <si>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</si>
  <si>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</si>
  <si>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</si>
  <si>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</si>
  <si>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</si>
  <si>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</si>
  <si>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</si>
  <si>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</si>
  <si>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</si>
  <si>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</si>
  <si>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</si>
  <si>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</si>
  <si>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</si>
  <si>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</si>
  <si>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</si>
  <si>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</si>
  <si>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</si>
  <si>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</si>
  <si>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</si>
  <si>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</si>
  <si>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</si>
  <si>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</si>
  <si>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</si>
  <si>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</si>
  <si>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</si>
  <si>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</si>
  <si>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</si>
  <si>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</si>
  <si>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</si>
  <si>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</si>
  <si>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</si>
  <si>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</si>
  <si>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</si>
  <si>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</si>
  <si>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</si>
  <si>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</si>
  <si>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</si>
  <si>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</si>
  <si>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</si>
  <si>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</si>
  <si>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</si>
  <si>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</si>
  <si>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</si>
  <si>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</si>
  <si>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</si>
  <si>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</si>
  <si>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</si>
  <si>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</si>
  <si>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</si>
  <si>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</si>
  <si>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</si>
  <si>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</si>
  <si>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</si>
  <si>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</si>
  <si>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</si>
  <si>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</si>
  <si>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</si>
  <si>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</si>
  <si>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</si>
  <si>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</si>
  <si>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</si>
  <si>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</si>
  <si>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</si>
  <si>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</si>
  <si>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</si>
  <si>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</si>
  <si>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</si>
  <si>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</si>
  <si>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</si>
  <si>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</si>
  <si>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</si>
  <si>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</si>
  <si>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</si>
  <si>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</si>
  <si>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</si>
  <si>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</si>
  <si>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</si>
  <si>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</si>
  <si>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</si>
  <si>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</si>
  <si>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</si>
  <si>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</si>
  <si>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</si>
  <si>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</si>
  <si>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</si>
  <si>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</si>
  <si>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</si>
  <si>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</si>
  <si>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</si>
  <si>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</si>
  <si>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</si>
  <si>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</si>
  <si>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</si>
  <si>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</si>
  <si>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</si>
  <si>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</si>
  <si>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</si>
  <si>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</si>
  <si>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</si>
  <si>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</si>
  <si>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</si>
  <si>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</si>
  <si>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</si>
  <si>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</si>
  <si>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</si>
  <si>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</si>
  <si>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</si>
  <si>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</si>
  <si>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</si>
  <si>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</si>
  <si>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</si>
  <si>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</si>
  <si>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</si>
  <si>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</si>
  <si>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</si>
  <si>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</si>
  <si>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</si>
  <si>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</si>
  <si>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</si>
  <si>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</si>
  <si>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</si>
  <si>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</si>
  <si>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</si>
  <si>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</si>
  <si>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</si>
  <si>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</si>
  <si>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</si>
  <si>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</si>
  <si>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</si>
  <si>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</si>
  <si>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</si>
  <si>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</si>
  <si>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</si>
  <si>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</si>
  <si>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</si>
  <si>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</si>
  <si>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</si>
  <si>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</si>
  <si>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</si>
  <si>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</si>
  <si>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</si>
  <si>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</si>
  <si>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</si>
  <si>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</si>
  <si>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</si>
  <si>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</si>
  <si>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</si>
  <si>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</si>
  <si>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</si>
  <si>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</si>
  <si>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</si>
  <si>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</si>
  <si>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</si>
  <si>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</si>
  <si>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</si>
  <si>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</si>
  <si>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</si>
  <si>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</si>
  <si>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</si>
  <si>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</si>
  <si>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</si>
  <si>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</si>
  <si>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</si>
  <si>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</si>
  <si>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</si>
  <si>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</si>
  <si>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</si>
  <si>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</si>
  <si>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</si>
  <si>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</si>
  <si>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</si>
  <si>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</si>
  <si>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</si>
  <si>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</si>
  <si>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</si>
  <si>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</si>
  <si>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</si>
  <si>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</si>
  <si>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</si>
  <si>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</si>
  <si>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</si>
  <si>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</si>
  <si>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</si>
  <si>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</si>
  <si>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</si>
  <si>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</si>
  <si>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</si>
  <si>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</si>
  <si>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</si>
  <si>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</si>
  <si>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</si>
  <si>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</si>
  <si>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</si>
  <si>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</si>
  <si>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</si>
  <si>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</si>
  <si>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</si>
  <si>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</si>
  <si>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</si>
  <si>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</si>
  <si>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</si>
  <si>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</si>
  <si>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</si>
  <si>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</si>
  <si>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</si>
  <si>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</si>
  <si>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</si>
  <si>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</si>
  <si>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</si>
  <si>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</si>
  <si>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</si>
  <si>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</si>
  <si>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</si>
  <si>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</si>
  <si>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</si>
  <si>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</si>
  <si>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</si>
  <si>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</si>
  <si>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</si>
  <si>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</si>
  <si>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</si>
  <si>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</si>
  <si>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</si>
  <si>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</si>
  <si>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</si>
  <si>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</si>
  <si>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</si>
  <si>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</si>
  <si>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</si>
  <si>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</si>
  <si>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</si>
  <si>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</si>
  <si>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</si>
  <si>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</si>
  <si>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</si>
  <si>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</si>
  <si>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</si>
  <si>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</si>
  <si>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</si>
  <si>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</si>
  <si>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</si>
  <si>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</si>
  <si>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</si>
  <si>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</si>
  <si>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</si>
  <si>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</si>
  <si>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</si>
  <si>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</si>
  <si>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</si>
  <si>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</si>
  <si>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</si>
  <si>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</si>
  <si>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</si>
  <si>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</si>
  <si>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</si>
  <si>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</si>
  <si>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</si>
  <si>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</si>
  <si>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</si>
  <si>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</si>
  <si>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</si>
  <si>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</si>
  <si>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</si>
  <si>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</si>
  <si>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</si>
  <si>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</si>
  <si>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</si>
  <si>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</si>
  <si>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</si>
  <si>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</si>
  <si>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</si>
  <si>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</si>
  <si>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</si>
  <si>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</si>
  <si>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</si>
  <si>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</si>
  <si>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</si>
  <si>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</si>
  <si>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</si>
  <si>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</si>
  <si>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</si>
  <si>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</si>
  <si>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</si>
  <si>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</si>
  <si>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</si>
  <si>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</si>
  <si>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</si>
  <si>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</si>
  <si>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</si>
  <si>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</si>
  <si>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</si>
  <si>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</si>
  <si>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</si>
  <si>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</si>
  <si>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</si>
  <si>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</si>
  <si>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</si>
  <si>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</si>
  <si>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</si>
  <si>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</si>
  <si>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</si>
  <si>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</si>
  <si>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</si>
  <si>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</si>
  <si>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</si>
  <si>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</si>
  <si>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</si>
  <si>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</si>
  <si>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</si>
  <si>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</si>
  <si>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</si>
  <si>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</si>
  <si>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</si>
  <si>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</si>
  <si>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</si>
  <si>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</si>
  <si>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</si>
  <si>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</si>
  <si>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</si>
  <si>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</si>
  <si>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</si>
  <si>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</si>
  <si>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</si>
  <si>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</si>
  <si>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</si>
  <si>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</si>
  <si>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</si>
  <si>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</si>
  <si>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</si>
  <si>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</si>
  <si>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</si>
  <si>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</si>
  <si>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</si>
  <si>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</si>
  <si>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</si>
  <si>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</si>
  <si>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</si>
  <si>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</si>
  <si>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</si>
  <si>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</si>
  <si>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</si>
  <si>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</si>
  <si>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</si>
  <si>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</si>
  <si>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</si>
  <si>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</si>
  <si>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</si>
  <si>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</si>
  <si>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</si>
  <si>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</si>
  <si>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</si>
  <si>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</si>
  <si>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</si>
  <si>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</si>
  <si>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</si>
  <si>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</si>
  <si>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</si>
  <si>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</si>
  <si>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</si>
  <si>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</si>
  <si>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</si>
  <si>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</si>
  <si>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</si>
  <si>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</si>
  <si>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</si>
  <si>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</si>
  <si>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</si>
  <si>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</si>
  <si>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</si>
  <si>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</si>
  <si>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</si>
  <si>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</si>
  <si>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</si>
  <si>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</si>
  <si>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</si>
  <si>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</si>
  <si>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</si>
  <si>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</si>
  <si>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</si>
  <si>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</si>
  <si>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</si>
  <si>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</si>
  <si>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</si>
  <si>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</si>
  <si>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</si>
  <si>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</si>
  <si>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</si>
  <si>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</si>
  <si>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</si>
  <si>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</si>
  <si>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</si>
  <si>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</si>
  <si>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</si>
  <si>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</si>
  <si>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</si>
  <si>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</si>
  <si>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</si>
  <si>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</si>
  <si>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</si>
  <si>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</si>
  <si>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</si>
  <si>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</si>
  <si>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</si>
  <si>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</si>
  <si>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</si>
  <si>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</si>
  <si>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</si>
  <si>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</si>
  <si>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</si>
  <si>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</si>
  <si>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</si>
  <si>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</si>
  <si>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</si>
  <si>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</si>
  <si>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</si>
  <si>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</si>
  <si>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</si>
  <si>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</si>
  <si>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</si>
  <si>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</si>
  <si>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</si>
  <si>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</si>
  <si>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</si>
  <si>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</si>
  <si>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</si>
  <si>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</si>
  <si>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</si>
  <si>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</si>
  <si>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</si>
  <si>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</si>
  <si>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</si>
  <si>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</si>
  <si>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</si>
  <si>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</si>
  <si>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</si>
  <si>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</si>
  <si>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</si>
  <si>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</si>
  <si>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</si>
  <si>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</si>
  <si>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</si>
  <si>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</si>
  <si>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</si>
  <si>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</si>
  <si>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</si>
  <si>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</si>
  <si>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</si>
  <si>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</si>
  <si>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</si>
  <si>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</si>
  <si>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</si>
  <si>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</si>
  <si>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</si>
  <si>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</si>
  <si>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</si>
  <si>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</si>
  <si>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</si>
  <si>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</si>
  <si>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</si>
  <si>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</si>
  <si>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</si>
  <si>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</si>
  <si>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</si>
  <si>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</si>
  <si>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</si>
  <si>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</si>
  <si>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</si>
  <si>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</si>
  <si>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</si>
  <si>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</si>
  <si>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</si>
  <si>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</si>
  <si>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</si>
  <si>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</si>
  <si>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</si>
  <si>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</si>
  <si>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</si>
  <si>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</si>
  <si>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</si>
  <si>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</si>
  <si>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</si>
  <si>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</si>
  <si>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</si>
  <si>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</si>
  <si>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</si>
  <si>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</si>
  <si>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</si>
  <si>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</si>
  <si>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</si>
  <si>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</si>
  <si>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</si>
  <si>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</si>
  <si>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</si>
  <si>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</si>
  <si>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</si>
  <si>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</si>
  <si>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</si>
  <si>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</si>
  <si>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</si>
  <si>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</si>
  <si>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</si>
  <si>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</si>
  <si>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</si>
  <si>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</si>
  <si>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</si>
  <si>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</si>
  <si>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</si>
  <si>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</si>
  <si>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</si>
  <si>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</si>
  <si>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</si>
  <si>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</si>
  <si>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</si>
  <si>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</si>
  <si>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</si>
  <si>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</si>
  <si>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</si>
  <si>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</si>
  <si>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</si>
  <si>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</si>
  <si>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</si>
  <si>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</si>
  <si>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</si>
  <si>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</si>
  <si>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</si>
  <si>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</si>
  <si>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</si>
  <si>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</si>
  <si>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</si>
  <si>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</si>
  <si>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</si>
  <si>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</si>
  <si>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</si>
  <si>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</si>
  <si>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</si>
  <si>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</si>
  <si>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</si>
  <si>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</si>
  <si>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</si>
  <si>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</si>
  <si>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</si>
  <si>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</si>
  <si>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</si>
  <si>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</si>
  <si>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</si>
  <si>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</si>
  <si>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</si>
  <si>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</si>
  <si>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</si>
  <si>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</si>
  <si>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</si>
  <si>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</si>
  <si>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</si>
  <si>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</si>
  <si>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</si>
  <si>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</si>
  <si>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</si>
  <si>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</si>
  <si>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</si>
  <si>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</si>
  <si>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</si>
  <si>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</si>
  <si>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</si>
  <si>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</si>
  <si>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</si>
  <si>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</si>
  <si>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</si>
  <si>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</si>
  <si>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</si>
  <si>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</si>
  <si>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</si>
  <si>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</si>
  <si>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</si>
  <si>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</si>
  <si>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</si>
  <si>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</si>
  <si>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</si>
  <si>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</si>
  <si>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</si>
  <si>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</si>
  <si>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</si>
  <si>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</si>
  <si>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</si>
  <si>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</si>
  <si>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</si>
  <si>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</si>
  <si>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</si>
  <si>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</si>
  <si>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</si>
  <si>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</si>
  <si>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</si>
  <si>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</si>
  <si>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</si>
  <si>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</si>
  <si>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</si>
  <si>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</si>
  <si>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</si>
  <si>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</si>
  <si>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</si>
  <si>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</si>
  <si>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</si>
  <si>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</si>
  <si>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</si>
  <si>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</si>
  <si>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</si>
  <si>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</si>
  <si>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</si>
  <si>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</si>
  <si>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</si>
  <si>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</si>
  <si>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</si>
  <si>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</si>
  <si>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</si>
  <si>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</si>
  <si>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</si>
  <si>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</si>
  <si>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</si>
  <si>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</si>
  <si>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</si>
  <si>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</si>
  <si>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</si>
  <si>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</si>
  <si>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</si>
  <si>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</si>
  <si>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</si>
  <si>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</si>
  <si>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</si>
  <si>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</si>
  <si>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</si>
  <si>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</si>
  <si>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</si>
  <si>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</si>
  <si>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</si>
  <si>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</si>
  <si>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</si>
  <si>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</si>
  <si>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</si>
  <si>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</si>
  <si>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</si>
  <si>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</si>
  <si>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</si>
  <si>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</si>
  <si>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</si>
  <si>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</si>
  <si>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</si>
  <si>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</si>
  <si>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</si>
  <si>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</si>
  <si>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</si>
  <si>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</si>
  <si>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</si>
  <si>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</si>
  <si>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</si>
  <si>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</si>
  <si>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</si>
  <si>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</si>
  <si>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</si>
  <si>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</si>
  <si>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</si>
  <si>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</si>
  <si>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</si>
  <si>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</si>
  <si>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</si>
  <si>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</si>
  <si>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</si>
  <si>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</si>
  <si>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</si>
  <si>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</si>
  <si>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</si>
  <si>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</si>
  <si>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</si>
  <si>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</si>
  <si>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</si>
  <si>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</si>
  <si>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</si>
  <si>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</si>
  <si>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</si>
  <si>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</si>
  <si>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</si>
  <si>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</si>
  <si>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</si>
  <si>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</si>
  <si>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</si>
  <si>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</si>
  <si>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</si>
  <si>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</si>
  <si>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</si>
  <si>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</si>
  <si>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</si>
  <si>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</si>
  <si>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</si>
  <si>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</si>
  <si>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</si>
  <si>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</si>
  <si>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</si>
  <si>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</si>
  <si>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</si>
  <si>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</si>
  <si>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</si>
  <si>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</si>
  <si>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</si>
  <si>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</si>
  <si>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</si>
  <si>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</si>
  <si>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</si>
  <si>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</si>
  <si>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</si>
  <si>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</si>
  <si>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</si>
  <si>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</si>
  <si>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</si>
  <si>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</si>
  <si>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</si>
  <si>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</si>
  <si>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</si>
  <si>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</si>
  <si>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</si>
  <si>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</si>
  <si>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</si>
  <si>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</si>
  <si>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</si>
  <si>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</si>
  <si>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</si>
  <si>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</si>
  <si>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</si>
  <si>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</si>
  <si>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</si>
  <si>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</si>
  <si>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</si>
  <si>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</si>
  <si>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</si>
  <si>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</si>
  <si>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</si>
  <si>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</si>
  <si>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</si>
  <si>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</si>
  <si>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</si>
  <si>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</si>
  <si>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</si>
  <si>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</si>
  <si>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</si>
  <si>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</si>
  <si>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</si>
  <si>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</si>
  <si>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</si>
  <si>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</si>
  <si>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</si>
  <si>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</si>
  <si>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</si>
  <si>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</si>
  <si>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</si>
  <si>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</si>
  <si>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</si>
  <si>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</si>
  <si>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</si>
  <si>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</si>
  <si>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</si>
  <si>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</si>
  <si>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</si>
  <si>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</si>
  <si>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</si>
  <si>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</si>
  <si>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</si>
  <si>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</si>
  <si>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</si>
  <si>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</si>
  <si>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</si>
  <si>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</si>
  <si>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</si>
  <si>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</si>
  <si>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</si>
  <si>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</si>
  <si>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</si>
  <si>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</si>
  <si>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</si>
  <si>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</si>
  <si>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</si>
  <si>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</si>
  <si>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</si>
  <si>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</si>
  <si>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</si>
  <si>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</si>
  <si>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</si>
  <si>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</si>
  <si>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</si>
  <si>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</si>
  <si>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</si>
  <si>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</si>
  <si>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</si>
  <si>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</si>
  <si>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</si>
  <si>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</si>
  <si>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</si>
  <si>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</si>
  <si>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</si>
  <si>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</si>
  <si>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</si>
  <si>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</si>
  <si>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</si>
  <si>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</si>
  <si>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</si>
  <si>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</si>
  <si>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</si>
  <si>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</si>
  <si>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</si>
  <si>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</si>
  <si>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</si>
  <si>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</si>
  <si>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</si>
  <si>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</si>
  <si>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</si>
  <si>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</si>
  <si>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</si>
  <si>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</si>
  <si>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</si>
  <si>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</si>
  <si>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</si>
  <si>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</si>
  <si>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</si>
  <si>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</si>
  <si>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</si>
  <si>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</si>
  <si>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</si>
  <si>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</si>
  <si>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</si>
  <si>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</si>
  <si>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</si>
  <si>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</si>
  <si>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</si>
  <si>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</si>
  <si>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</si>
  <si>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</si>
  <si>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</si>
  <si>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</si>
  <si>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</si>
  <si>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</si>
  <si>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</si>
  <si>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</si>
  <si>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</si>
  <si>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</si>
  <si>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</si>
  <si>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</si>
  <si>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</si>
  <si>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</si>
  <si>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</si>
  <si>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</si>
  <si>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</si>
  <si>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</si>
  <si>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</si>
  <si>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</si>
  <si>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</si>
  <si>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</si>
  <si>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</si>
  <si>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</si>
  <si>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</si>
  <si>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</si>
  <si>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</si>
  <si>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</si>
  <si>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</si>
  <si>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</si>
  <si>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</si>
  <si>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</si>
  <si>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</si>
  <si>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</si>
  <si>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</si>
  <si>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</si>
  <si>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</si>
  <si>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</si>
  <si>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</si>
  <si>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</si>
  <si>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</si>
  <si>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</si>
  <si>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</si>
  <si>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</si>
  <si>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</si>
  <si>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</si>
  <si>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</si>
  <si>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</si>
  <si>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</si>
  <si>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</si>
  <si>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</si>
  <si>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</si>
  <si>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</si>
  <si>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</si>
  <si>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</si>
  <si>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</si>
  <si>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</si>
  <si>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</si>
  <si>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</si>
  <si>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</si>
  <si>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</si>
  <si>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</si>
  <si>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</si>
  <si>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</si>
  <si>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</si>
  <si>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</si>
  <si>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</si>
  <si>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</si>
  <si>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</si>
  <si>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</si>
  <si>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</si>
  <si>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</si>
  <si>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</si>
  <si>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</si>
  <si>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</si>
  <si>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</si>
  <si>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</si>
  <si>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</si>
  <si>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</si>
  <si>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</si>
  <si>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</si>
  <si>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</si>
  <si>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</si>
  <si>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</si>
  <si>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</si>
  <si>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</si>
  <si>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</si>
  <si>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</si>
  <si>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</si>
  <si>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</si>
  <si>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</si>
  <si>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</si>
  <si>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</si>
  <si>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</si>
  <si>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</si>
  <si>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</si>
  <si>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</si>
  <si>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</si>
  <si>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</si>
  <si>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</si>
  <si>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</si>
  <si>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</si>
  <si>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</si>
  <si>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</si>
  <si>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</si>
  <si>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</si>
  <si>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</si>
  <si>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</si>
  <si>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</si>
  <si>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</si>
  <si>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</si>
  <si>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</si>
  <si>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</si>
  <si>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</si>
  <si>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</si>
  <si>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</si>
  <si>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</si>
  <si>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</si>
  <si>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</si>
  <si>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</si>
  <si>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</si>
  <si>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</si>
  <si>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</si>
  <si>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</si>
  <si>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</si>
  <si>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</si>
  <si>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</si>
  <si>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</si>
  <si>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</si>
  <si>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</si>
  <si>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</si>
  <si>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</si>
  <si>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</si>
  <si>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</si>
  <si>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</si>
  <si>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</si>
  <si>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</si>
  <si>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</si>
  <si>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</si>
  <si>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</si>
  <si>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</si>
  <si>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</si>
  <si>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</si>
  <si>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</si>
  <si>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</si>
  <si>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</si>
  <si>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</si>
  <si>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</si>
  <si>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</si>
  <si>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</si>
  <si>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</si>
  <si>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</si>
  <si>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</si>
  <si>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</si>
  <si>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</si>
  <si>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</si>
  <si>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</si>
  <si>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</si>
  <si>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</si>
  <si>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</si>
  <si>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</si>
  <si>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</si>
  <si>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</si>
  <si>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</si>
  <si>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</si>
  <si>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</si>
  <si>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</si>
  <si>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</si>
  <si>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</si>
  <si>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</si>
  <si>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</si>
  <si>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</si>
  <si>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</si>
  <si>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</si>
  <si>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</si>
  <si>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</si>
  <si>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</si>
  <si>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</si>
  <si>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</si>
  <si>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</si>
  <si>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</si>
  <si>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</si>
  <si>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</si>
  <si>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</si>
  <si>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</si>
  <si>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</si>
  <si>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</si>
  <si>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</si>
  <si>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</si>
  <si>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</si>
  <si>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</si>
  <si>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</si>
  <si>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</si>
  <si>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</si>
  <si>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</si>
  <si>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</si>
  <si>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</si>
  <si>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</si>
  <si>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</si>
  <si>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</si>
  <si>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</si>
  <si>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</si>
  <si>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</si>
  <si>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</si>
  <si>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</si>
  <si>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</si>
  <si>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</si>
  <si>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</si>
  <si>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</si>
  <si>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</si>
  <si>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</si>
  <si>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</si>
  <si>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</si>
  <si>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</si>
  <si>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</si>
  <si>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</si>
  <si>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</si>
  <si>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</si>
  <si>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</si>
  <si>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</si>
  <si>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</si>
  <si>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</si>
  <si>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</si>
  <si>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</si>
  <si>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</si>
  <si>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</si>
  <si>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</si>
  <si>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</si>
  <si>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</si>
  <si>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</si>
  <si>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</si>
  <si>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</si>
  <si>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</si>
  <si>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</si>
  <si>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</si>
  <si>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</si>
  <si>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</si>
  <si>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</si>
  <si>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</si>
  <si>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</si>
  <si>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</si>
  <si>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</si>
  <si>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</si>
  <si>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</si>
  <si>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</si>
  <si>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</si>
  <si>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</si>
  <si>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</si>
  <si>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</si>
  <si>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</si>
  <si>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</si>
  <si>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</si>
  <si>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</si>
  <si>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</si>
  <si>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</si>
  <si>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</si>
  <si>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</si>
  <si>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</si>
  <si>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</si>
  <si>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</si>
  <si>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</si>
  <si>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</si>
  <si>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</si>
  <si>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</si>
  <si>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</si>
  <si>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</si>
  <si>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</si>
  <si>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</si>
  <si>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</si>
  <si>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</si>
  <si>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</si>
  <si>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</si>
  <si>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</si>
  <si>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</si>
  <si>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</si>
  <si>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</si>
  <si>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</si>
  <si>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</si>
  <si>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</si>
  <si>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</si>
  <si>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</si>
  <si>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</si>
  <si>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</si>
  <si>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</si>
  <si>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</si>
  <si>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</si>
  <si>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</si>
  <si>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</si>
  <si>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</si>
  <si>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</si>
  <si>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</si>
  <si>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</si>
  <si>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</si>
  <si>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</si>
  <si>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</si>
  <si>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</si>
  <si>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</si>
  <si>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</si>
  <si>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</si>
  <si>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</si>
  <si>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</si>
  <si>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</si>
  <si>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</si>
  <si>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</si>
  <si>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</si>
  <si>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</si>
  <si>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</si>
  <si>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</si>
  <si>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</si>
  <si>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</si>
  <si>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</si>
  <si>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</si>
  <si>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</si>
  <si>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</si>
  <si>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</si>
  <si>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</si>
  <si>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</si>
  <si>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</si>
  <si>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</si>
  <si>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</si>
  <si>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</si>
  <si>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</si>
  <si>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</si>
  <si>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</si>
  <si>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</si>
  <si>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</si>
  <si>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</si>
  <si>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</si>
  <si>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</si>
  <si>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</si>
  <si>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</si>
  <si>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</si>
  <si>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</si>
  <si>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</si>
  <si>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</si>
  <si>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</si>
  <si>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</si>
  <si>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</si>
  <si>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</si>
  <si>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</si>
  <si>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</si>
  <si>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</si>
  <si>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</si>
  <si>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</si>
  <si>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</si>
  <si>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</si>
  <si>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</si>
  <si>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</si>
  <si>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</si>
  <si>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</si>
  <si>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</si>
  <si>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</si>
  <si>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</si>
  <si>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</si>
  <si>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</si>
  <si>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</si>
  <si>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</si>
  <si>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</si>
  <si>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</si>
  <si>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</si>
  <si>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</si>
  <si>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</si>
  <si>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</si>
  <si>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</si>
  <si>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</si>
  <si>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</si>
  <si>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</si>
  <si>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</si>
  <si>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</si>
  <si>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</si>
  <si>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</si>
  <si>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</si>
  <si>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</si>
  <si>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</si>
  <si>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</si>
  <si>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</si>
  <si>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</si>
  <si>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</si>
  <si>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</si>
  <si>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</si>
  <si>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</si>
  <si>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</si>
  <si>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</si>
  <si>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</si>
  <si>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</si>
  <si>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</si>
  <si>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</si>
  <si>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</si>
  <si>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</si>
  <si>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</si>
  <si>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</si>
  <si>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</si>
  <si>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</si>
  <si>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</si>
  <si>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</si>
  <si>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</si>
  <si>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</si>
  <si>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</si>
  <si>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</si>
  <si>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</si>
  <si>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</si>
  <si>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</si>
  <si>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</si>
  <si>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</si>
  <si>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</si>
  <si>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</si>
  <si>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</si>
  <si>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</si>
  <si>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</si>
  <si>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</si>
  <si>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</si>
  <si>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</si>
  <si>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</si>
  <si>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</si>
  <si>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</si>
  <si>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</si>
  <si>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</si>
  <si>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</si>
  <si>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</si>
  <si>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</si>
  <si>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</si>
  <si>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</si>
  <si>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</si>
  <si>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</si>
  <si>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</si>
  <si>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</si>
  <si>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</si>
  <si>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</si>
  <si>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</si>
  <si>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</si>
  <si>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</si>
  <si>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</si>
  <si>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</si>
  <si>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</si>
  <si>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</si>
  <si>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</si>
  <si>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</si>
  <si>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</si>
  <si>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</si>
  <si>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</si>
  <si>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</si>
  <si>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</si>
  <si>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</si>
  <si>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</si>
  <si>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</si>
  <si>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</si>
  <si>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</si>
  <si>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</si>
  <si>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</si>
  <si>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</si>
  <si>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</si>
  <si>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</si>
  <si>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</si>
  <si>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</si>
  <si>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</si>
  <si>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</si>
  <si>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</si>
  <si>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</si>
  <si>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</si>
  <si>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</si>
  <si>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</si>
  <si>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</si>
  <si>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</si>
  <si>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</si>
  <si>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</si>
  <si>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</si>
  <si>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</si>
  <si>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</si>
  <si>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</si>
  <si>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</si>
  <si>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</si>
  <si>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</si>
  <si>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</si>
  <si>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</si>
  <si>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</si>
  <si>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</si>
  <si>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</si>
  <si>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</si>
  <si>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</si>
  <si>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</si>
  <si>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</si>
  <si>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</si>
  <si>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</si>
  <si>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</si>
  <si>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</si>
  <si>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</si>
  <si>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</si>
  <si>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</si>
  <si>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</si>
  <si>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</si>
  <si>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</si>
  <si>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</si>
  <si>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</si>
  <si>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</si>
  <si>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</si>
  <si>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</si>
  <si>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</si>
  <si>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</si>
  <si>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</si>
  <si>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</si>
  <si>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</si>
  <si>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</si>
  <si>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</si>
  <si>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</si>
  <si>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</si>
  <si>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</si>
  <si>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</si>
  <si>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</si>
  <si>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</si>
  <si>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</si>
  <si>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</si>
  <si>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</si>
  <si>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</si>
  <si>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</si>
  <si>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</si>
  <si>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</si>
  <si>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</si>
  <si>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</si>
  <si>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</si>
  <si>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</si>
  <si>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</si>
  <si>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</si>
  <si>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</si>
  <si>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</si>
  <si>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</si>
  <si>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</si>
  <si>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</si>
  <si>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</si>
  <si>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</si>
  <si>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</si>
  <si>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</si>
  <si>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</si>
  <si>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</si>
  <si>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</si>
  <si>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</si>
  <si>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</si>
  <si>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</si>
  <si>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</si>
  <si>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</si>
  <si>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</si>
  <si>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</si>
  <si>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</si>
  <si>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</si>
  <si>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</si>
  <si>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</si>
  <si>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</si>
  <si>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</si>
  <si>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</si>
  <si>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</si>
  <si>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</si>
  <si>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</si>
  <si>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</si>
  <si>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</si>
  <si>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</si>
  <si>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</si>
  <si>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</si>
  <si>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</si>
  <si>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</si>
  <si>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</si>
  <si>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</si>
  <si>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</si>
  <si>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</si>
  <si>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</si>
  <si>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</si>
  <si>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</si>
  <si>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</si>
  <si>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</si>
  <si>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</si>
  <si>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</si>
  <si>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</si>
  <si>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</si>
  <si>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</si>
  <si>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</si>
  <si>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</si>
  <si>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</si>
  <si>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</si>
  <si>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</si>
  <si>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</si>
  <si>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</si>
  <si>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</si>
  <si>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</si>
  <si>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</si>
  <si>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</si>
  <si>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</si>
  <si>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</si>
  <si>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</si>
  <si>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</si>
  <si>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</si>
  <si>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</si>
  <si>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</si>
  <si>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</si>
  <si>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</si>
  <si>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</si>
  <si>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</si>
  <si>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</si>
  <si>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</si>
  <si>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</si>
  <si>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</si>
  <si>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</si>
  <si>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</si>
  <si>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</si>
  <si>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</si>
  <si>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</si>
  <si>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</si>
  <si>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</si>
  <si>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</si>
  <si>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</si>
  <si>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</si>
  <si>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</si>
  <si>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</si>
  <si>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</si>
  <si>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</si>
  <si>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</si>
  <si>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</si>
  <si>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</si>
  <si>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</si>
  <si>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</si>
  <si>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</si>
  <si>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</si>
  <si>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</si>
  <si>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</si>
  <si>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</si>
  <si>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</si>
  <si>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</si>
  <si>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</si>
  <si>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</si>
  <si>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</si>
  <si>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</si>
  <si>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</si>
  <si>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</si>
  <si>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</si>
  <si>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</si>
  <si>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</si>
  <si>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</si>
  <si>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</si>
  <si>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</si>
  <si>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</si>
  <si>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</si>
  <si>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</si>
  <si>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</si>
  <si>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</si>
  <si>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</si>
  <si>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</si>
  <si>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</si>
  <si>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</si>
  <si>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</si>
  <si>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</si>
  <si>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</si>
  <si>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</si>
  <si>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</si>
  <si>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</si>
  <si>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</si>
  <si>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</si>
  <si>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</si>
  <si>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</si>
  <si>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</si>
  <si>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</si>
  <si>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</si>
  <si>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</si>
  <si>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</si>
  <si>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</si>
  <si>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</si>
  <si>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</si>
  <si>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</si>
  <si>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</si>
  <si>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</si>
  <si>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</si>
  <si>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</si>
  <si>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</si>
  <si>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</si>
  <si>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</si>
  <si>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</si>
  <si>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</si>
  <si>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</si>
  <si>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</si>
  <si>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</si>
  <si>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</si>
  <si>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</si>
  <si>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</si>
  <si>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</si>
  <si>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</si>
  <si>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</si>
  <si>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</si>
  <si>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</si>
  <si>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</si>
  <si>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</si>
  <si>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</si>
  <si>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</si>
  <si>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</si>
  <si>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</si>
  <si>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</si>
  <si>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</si>
  <si>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</si>
  <si>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</si>
  <si>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</si>
  <si>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</si>
  <si>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</si>
  <si>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</si>
  <si>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</si>
  <si>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</si>
  <si>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</si>
  <si>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</si>
  <si>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</si>
  <si>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</si>
  <si>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</si>
  <si>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</si>
  <si>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</si>
  <si>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</si>
  <si>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</si>
  <si>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</si>
  <si>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</si>
  <si>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</si>
  <si>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</si>
  <si>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</si>
  <si>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</si>
  <si>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</si>
  <si>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</si>
  <si>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</si>
  <si>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</si>
  <si>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</si>
  <si>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</si>
  <si>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</si>
  <si>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</si>
  <si>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</si>
  <si>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</si>
  <si>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</si>
  <si>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</si>
  <si>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</si>
  <si>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</si>
  <si>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</si>
  <si>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</si>
  <si>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x</t>
  </si>
  <si>
    <t>Martinho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</si>
</sst>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5"/>
  <cols>
    <col min="1" max="1" width="14.42578125" bestFit="1" customWidth="1"/>
    <col min="2" max="2" width="13.85546875" bestFit="1" customWidth="1"/>
    <col min="3" max="3" width="6.140625" bestFit="1" customWidth="1"/>
    <col min="4" max="4" width="6.28515625" bestFit="1" customWidth="1"/>
    <col min="5" max="6" width="4.85546875" bestFit="1" customWidth="1"/>
    <col min="7" max="7" width="6.140625" bestFit="1" customWidth="1"/>
    <col min="8" max="8" width="4.28515625" bestFit="1" customWidth="1"/>
    <col min="9" max="9" width="6.28515625" bestFit="1" customWidth="1"/>
    <col min="10" max="10" width="4.85546875" bestFit="1" customWidth="1"/>
    <col min="11" max="11" width="4.28515625" bestFit="1" customWidth="1"/>
    <col min="12" max="12" width="6.140625" bestFit="1" customWidth="1"/>
    <col min="13" max="13" width="6.28515625" bestFit="1" customWidth="1"/>
    <col min="14" max="14" width="4.140625" customWidth="1"/>
    <col min="15" max="15" width="10.28515625" bestFit="1" customWidth="1"/>
    <col min="16" max="16" width="4" bestFit="1" customWidth="1"/>
    <col min="17" max="18" width="3.5703125" bestFit="1" customWidth="1"/>
    <col min="19" max="19" width="10.28515625" bestFit="1" customWidth="1"/>
    <col min="20" max="20" width="4.140625" customWidth="1"/>
    <col min="21" max="21" width="3.85546875" bestFit="1" customWidth="1"/>
    <col min="22" max="22" width="3.5703125" bestFit="1" customWidth="1"/>
    <col min="23" max="23" width="4.140625" customWidth="1"/>
    <col min="24" max="24" width="10.28515625" bestFit="1" customWidth="1"/>
    <col min="25" max="26" width="3.85546875" bestFit="1" customWidth="1"/>
    <col min="27" max="27" width="5" bestFit="1" customWidth="1"/>
    <col min="28" max="28" width="4.28515625" bestFit="1" customWidth="1"/>
    <col min="29" max="30" width="4.42578125" bestFit="1" customWidth="1"/>
    <col min="31" max="31" width="5" bestFit="1" customWidth="1"/>
    <col min="32" max="32" width="4" bestFit="1" customWidth="1"/>
    <col min="33" max="33" width="4.28515625" bestFit="1" customWidth="1"/>
    <col min="34" max="34" width="4.42578125" bestFit="1" customWidth="1"/>
    <col min="35" max="35" width="3.85546875" bestFit="1" customWidth="1"/>
    <col min="36" max="36" width="5" bestFit="1" customWidth="1"/>
    <col min="37" max="37" width="4.28515625" bestFit="1" customWidth="1"/>
    <col min="38" max="38" width="7.28515625" bestFit="1" customWidth="1"/>
    <col min="39" max="40" width="4.7109375" bestFit="1" customWidth="1"/>
    <col min="41" max="41" width="4.28515625" bestFit="1" customWidth="1"/>
    <col min="42" max="42" width="7.28515625" bestFit="1" customWidth="1"/>
    <col min="43" max="43" width="4.7109375" bestFit="1" customWidth="1"/>
    <col min="44" max="44" width="4.28515625" bestFit="1" customWidth="1"/>
    <col min="45" max="45" width="4.7109375" bestFit="1" customWidth="1"/>
    <col min="46" max="46" width="4.28515625" bestFit="1" customWidth="1"/>
    <col min="47" max="47" width="7.28515625" bestFit="1" customWidth="1"/>
    <col min="48" max="49" width="4.7109375" bestFit="1" customWidth="1"/>
    <col min="50" max="50" width="5" bestFit="1" customWidth="1"/>
    <col min="51" max="51" width="4.7109375" bestFit="1" customWidth="1"/>
    <col min="52" max="52" width="8.42578125" bestFit="1" customWidth="1"/>
    <col min="53" max="53" width="4.5703125" bestFit="1" customWidth="1"/>
    <col min="54" max="54" width="5" bestFit="1" customWidth="1"/>
    <col min="55" max="55" width="8.42578125" bestFit="1" customWidth="1"/>
    <col min="56" max="56" width="4.5703125" bestFit="1" customWidth="1"/>
    <col min="57" max="57" width="4.7109375" bestFit="1" customWidth="1"/>
    <col min="58" max="58" width="4.5703125" bestFit="1" customWidth="1"/>
    <col min="59" max="59" width="5" bestFit="1" customWidth="1"/>
    <col min="60" max="60" width="4.7109375" bestFit="1" customWidth="1"/>
    <col min="61" max="61" width="8.42578125" bestFit="1" customWidth="1"/>
    <col min="62" max="62" width="4.7109375" bestFit="1" customWidth="1"/>
    <col min="63" max="63" width="3.85546875" bestFit="1" customWidth="1"/>
    <col min="64" max="65" width="4" bestFit="1" customWidth="1"/>
    <col min="66" max="66" width="4.7109375" bestFit="1" customWidth="1"/>
    <col min="67" max="68" width="4" bestFit="1" customWidth="1"/>
    <col min="69" max="70" width="3.85546875" bestFit="1" customWidth="1"/>
    <col min="71" max="72" width="4" bestFit="1" customWidth="1"/>
    <col min="73" max="73" width="4.7109375" bestFit="1" customWidth="1"/>
    <col min="74" max="74" width="4.28515625" bestFit="1" customWidth="1"/>
    <col min="75" max="75" width="4.140625" customWidth="1"/>
    <col min="76" max="76" width="3.140625" bestFit="1" customWidth="1"/>
    <col min="77" max="77" width="7.42578125" bestFit="1" customWidth="1"/>
    <col min="78" max="78" width="4.28515625" bestFit="1" customWidth="1"/>
    <col min="79" max="79" width="3.140625" bestFit="1" customWidth="1"/>
    <col min="80" max="80" width="7.42578125" bestFit="1" customWidth="1"/>
    <col min="81" max="82" width="4.140625" customWidth="1"/>
    <col min="83" max="83" width="3.140625" bestFit="1" customWidth="1"/>
    <col min="84" max="84" width="7.42578125" bestFit="1" customWidth="1"/>
    <col min="85" max="85" width="4.28515625" bestFit="1" customWidth="1"/>
    <col min="86" max="86" width="4.7109375" bestFit="1" customWidth="1"/>
    <col min="87" max="87" width="5.5703125" bestFit="1" customWidth="1"/>
    <col min="88" max="88" width="6.7109375" bestFit="1" customWidth="1"/>
    <col min="89" max="89" width="4.28515625" bestFit="1" customWidth="1"/>
    <col min="90" max="90" width="4.7109375" bestFit="1" customWidth="1"/>
    <col min="91" max="91" width="6.7109375" bestFit="1" customWidth="1"/>
    <col min="92" max="92" width="4.28515625" bestFit="1" customWidth="1"/>
    <col min="93" max="94" width="5.5703125" bestFit="1" customWidth="1"/>
    <col min="95" max="95" width="6.7109375" bestFit="1" customWidth="1"/>
    <col min="96" max="96" width="4.28515625" bestFit="1" customWidth="1"/>
    <col min="97" max="97" width="4.7109375" bestFit="1" customWidth="1"/>
    <col min="98" max="98" width="3.85546875" bestFit="1" customWidth="1"/>
    <col min="99" max="99" width="4.28515625" bestFit="1" customWidth="1"/>
    <col min="100" max="100" width="4" bestFit="1" customWidth="1"/>
    <col min="101" max="101" width="4.7109375" bestFit="1" customWidth="1"/>
    <col min="102" max="102" width="3.85546875" bestFit="1" customWidth="1"/>
    <col min="103" max="103" width="4" bestFit="1" customWidth="1"/>
    <col min="104" max="104" width="4.7109375" bestFit="1" customWidth="1"/>
    <col min="105" max="105" width="4.28515625" bestFit="1" customWidth="1"/>
    <col min="106" max="106" width="4.7109375" bestFit="1" customWidth="1"/>
    <col min="107" max="107" width="3.85546875" bestFit="1" customWidth="1"/>
    <col min="108" max="108" width="4.28515625" bestFit="1" customWidth="1"/>
    <col min="109" max="109" width="4" bestFit="1" customWidth="1"/>
    <col min="110" max="110" width="4.85546875" bestFit="1" customWidth="1"/>
    <col min="111" max="111" width="3.85546875" bestFit="1" customWidth="1"/>
    <col min="112" max="112" width="4.140625" customWidth="1"/>
    <col min="113" max="113" width="4.5703125" bestFit="1" customWidth="1"/>
    <col min="114" max="114" width="4.85546875" bestFit="1" customWidth="1"/>
    <col min="115" max="115" width="4.140625" customWidth="1"/>
    <col min="116" max="116" width="4.5703125" bestFit="1" customWidth="1"/>
    <col min="117" max="118" width="3.85546875" bestFit="1" customWidth="1"/>
    <col min="119" max="119" width="4.140625" customWidth="1"/>
    <col min="120" max="120" width="4.5703125" bestFit="1" customWidth="1"/>
    <col min="121" max="121" width="4.85546875" bestFit="1" customWidth="1"/>
    <col min="122" max="122" width="4.5703125" bestFit="1" customWidth="1"/>
    <col min="123" max="123" width="6.140625" bestFit="1" customWidth="1"/>
    <col min="124" max="124" width="5.85546875" bestFit="1" customWidth="1"/>
    <col min="125" max="125" width="4.85546875" bestFit="1" customWidth="1"/>
    <col min="126" max="126" width="4.5703125" bestFit="1" customWidth="1"/>
    <col min="127" max="127" width="5.85546875" bestFit="1" customWidth="1"/>
    <col min="128" max="128" width="4.85546875" bestFit="1" customWidth="1"/>
    <col min="129" max="129" width="6.140625" bestFit="1" customWidth="1"/>
    <col min="130" max="130" width="4.85546875" bestFit="1" customWidth="1"/>
    <col min="131" max="131" width="4.5703125" bestFit="1" customWidth="1"/>
    <col min="132" max="132" width="6.140625" bestFit="1" customWidth="1"/>
    <col min="133" max="133" width="5.85546875" bestFit="1" customWidth="1"/>
    <col min="134" max="134" width="4.7109375" bestFit="1" customWidth="1"/>
    <col min="135" max="135" width="4.28515625" bestFit="1" customWidth="1"/>
    <col min="136" max="136" width="4.140625" customWidth="1"/>
    <col min="137" max="137" width="4.28515625" bestFit="1" customWidth="1"/>
    <col min="138" max="138" width="4.7109375" bestFit="1" customWidth="1"/>
    <col min="139" max="139" width="4.140625" customWidth="1"/>
    <col min="140" max="142" width="4.28515625" bestFit="1" customWidth="1"/>
    <col min="143" max="143" width="4.7109375" bestFit="1" customWidth="1"/>
    <col min="144" max="144" width="4.28515625" bestFit="1" customWidth="1"/>
    <col min="145" max="145" width="4.14062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1618</v>
      </c>
      <c r="B5" s="126">
        <v>2</v>
      </c>
      <c r="C5" s="126">
        <v>0</v>
      </c>
      <c r="D5" s="126">
        <v>2</v>
      </c>
      <c r="E5" s="126">
        <v>1</v>
      </c>
      <c r="F5" s="126">
        <v>2</v>
      </c>
      <c r="G5" s="126">
        <v>1</v>
      </c>
      <c r="H5" s="126">
        <v>1</v>
      </c>
      <c r="I5" s="126">
        <v>0</v>
      </c>
      <c r="J5" s="126">
        <v>1</v>
      </c>
      <c r="K5" s="126">
        <v>2</v>
      </c>
      <c r="L5" s="126">
        <v>0</v>
      </c>
      <c r="M5" s="126">
        <v>2</v>
      </c>
      <c r="N5" s="126">
        <v>2</v>
      </c>
      <c r="O5" s="126">
        <v>1</v>
      </c>
      <c r="P5" s="126">
        <v>1</v>
      </c>
      <c r="Q5" s="126">
        <v>2</v>
      </c>
      <c r="R5" s="126">
        <v>2</v>
      </c>
      <c r="S5" s="126">
        <v>0</v>
      </c>
      <c r="T5" s="126">
        <v>0</v>
      </c>
      <c r="U5" s="126">
        <v>1</v>
      </c>
      <c r="V5" s="126">
        <v>2</v>
      </c>
      <c r="W5" s="126">
        <v>1</v>
      </c>
      <c r="X5" s="126">
        <v>1</v>
      </c>
      <c r="Y5" s="126">
        <v>2</v>
      </c>
      <c r="Z5" s="126">
        <v>1</v>
      </c>
      <c r="AA5" s="126">
        <v>0</v>
      </c>
      <c r="AB5" s="126">
        <v>0</v>
      </c>
      <c r="AC5" s="126">
        <v>2</v>
      </c>
      <c r="AD5" s="126">
        <v>1</v>
      </c>
      <c r="AE5" s="126">
        <v>2</v>
      </c>
      <c r="AF5" s="126">
        <v>2</v>
      </c>
      <c r="AG5" s="126">
        <v>0</v>
      </c>
      <c r="AH5" s="126">
        <v>1</v>
      </c>
      <c r="AI5" s="126">
        <v>2</v>
      </c>
      <c r="AJ5" s="126">
        <v>2</v>
      </c>
      <c r="AK5" s="126">
        <v>0</v>
      </c>
      <c r="AL5" s="126">
        <v>2</v>
      </c>
      <c r="AM5" s="126">
        <v>0</v>
      </c>
      <c r="AN5" s="126">
        <v>2</v>
      </c>
      <c r="AO5" s="126">
        <v>1</v>
      </c>
      <c r="AP5" s="126">
        <v>2</v>
      </c>
      <c r="AQ5" s="126">
        <v>1</v>
      </c>
      <c r="AR5" s="126">
        <v>2</v>
      </c>
      <c r="AS5" s="126">
        <v>1</v>
      </c>
      <c r="AT5" s="126">
        <v>1</v>
      </c>
      <c r="AU5" s="126">
        <v>2</v>
      </c>
      <c r="AV5" s="126">
        <v>0</v>
      </c>
      <c r="AW5" s="126">
        <v>2</v>
      </c>
      <c r="AX5" s="126">
        <v>2</v>
      </c>
      <c r="AY5" s="126">
        <v>0</v>
      </c>
      <c r="AZ5" s="126">
        <v>1</v>
      </c>
      <c r="BA5" s="126">
        <v>1</v>
      </c>
      <c r="BB5" s="126">
        <v>2</v>
      </c>
      <c r="BC5" s="126">
        <v>0</v>
      </c>
      <c r="BD5" s="126">
        <v>2</v>
      </c>
      <c r="BE5" s="126">
        <v>0</v>
      </c>
      <c r="BF5" s="126">
        <v>0</v>
      </c>
      <c r="BG5" s="126">
        <v>2</v>
      </c>
      <c r="BH5" s="126">
        <v>0</v>
      </c>
      <c r="BI5" s="126">
        <v>2</v>
      </c>
      <c r="BJ5" s="126">
        <v>1</v>
      </c>
      <c r="BK5" s="126">
        <v>0</v>
      </c>
      <c r="BL5" s="126">
        <v>1</v>
      </c>
      <c r="BM5" s="126">
        <v>0</v>
      </c>
      <c r="BN5" s="126">
        <v>2</v>
      </c>
      <c r="BO5" s="126">
        <v>1</v>
      </c>
      <c r="BP5" s="126">
        <v>1</v>
      </c>
      <c r="BQ5" s="126">
        <v>2</v>
      </c>
      <c r="BR5" s="126">
        <v>2</v>
      </c>
      <c r="BS5" s="126">
        <v>1</v>
      </c>
      <c r="BT5" s="126">
        <v>1</v>
      </c>
      <c r="BU5" s="126">
        <v>2</v>
      </c>
      <c r="BV5" s="126">
        <v>2</v>
      </c>
      <c r="BW5" s="126">
        <v>0</v>
      </c>
      <c r="BX5" s="126">
        <v>2</v>
      </c>
      <c r="BY5" s="126">
        <v>0</v>
      </c>
      <c r="BZ5" s="126">
        <v>2</v>
      </c>
      <c r="CA5" s="126">
        <v>1</v>
      </c>
      <c r="CB5" s="126">
        <v>0</v>
      </c>
      <c r="CC5" s="126">
        <v>2</v>
      </c>
      <c r="CD5" s="126">
        <v>1</v>
      </c>
      <c r="CE5" s="126">
        <v>2</v>
      </c>
      <c r="CF5" s="126">
        <v>0</v>
      </c>
      <c r="CG5" s="126">
        <v>2</v>
      </c>
      <c r="CH5" s="126">
        <v>2</v>
      </c>
      <c r="CI5" s="126">
        <v>0</v>
      </c>
      <c r="CJ5" s="126">
        <v>0</v>
      </c>
      <c r="CK5" s="126">
        <v>2</v>
      </c>
      <c r="CL5" s="126">
        <v>2</v>
      </c>
      <c r="CM5" s="126">
        <v>0</v>
      </c>
      <c r="CN5" s="126">
        <v>2</v>
      </c>
      <c r="CO5" s="126">
        <v>0</v>
      </c>
      <c r="CP5" s="126">
        <v>0</v>
      </c>
      <c r="CQ5" s="126">
        <v>2</v>
      </c>
      <c r="CR5" s="126">
        <v>1</v>
      </c>
      <c r="CS5" s="126">
        <v>2</v>
      </c>
      <c r="CT5" s="126">
        <v>2</v>
      </c>
      <c r="CU5" s="126">
        <v>1</v>
      </c>
      <c r="CV5" s="126">
        <v>0</v>
      </c>
      <c r="CW5" s="126">
        <v>2</v>
      </c>
      <c r="CX5" s="126">
        <v>2</v>
      </c>
      <c r="CY5" s="126">
        <v>0</v>
      </c>
      <c r="CZ5" s="126">
        <v>0</v>
      </c>
      <c r="DA5" s="126">
        <v>1</v>
      </c>
      <c r="DB5" s="126">
        <v>0</v>
      </c>
      <c r="DC5" s="126">
        <v>2</v>
      </c>
      <c r="DD5" s="126">
        <v>2</v>
      </c>
      <c r="DE5" s="126">
        <v>0</v>
      </c>
      <c r="DF5" s="126">
        <v>2</v>
      </c>
      <c r="DG5" s="126">
        <v>0</v>
      </c>
      <c r="DH5" s="126">
        <v>2</v>
      </c>
      <c r="DI5" s="126">
        <v>0</v>
      </c>
      <c r="DJ5" s="126">
        <v>2</v>
      </c>
      <c r="DK5" s="126">
        <v>1</v>
      </c>
      <c r="DL5" s="126">
        <v>0</v>
      </c>
      <c r="DM5" s="126">
        <v>2</v>
      </c>
      <c r="DN5" s="126">
        <v>0</v>
      </c>
      <c r="DO5" s="126">
        <v>1</v>
      </c>
      <c r="DP5" s="126">
        <v>0</v>
      </c>
      <c r="DQ5" s="126">
        <v>2</v>
      </c>
      <c r="DR5" s="126">
        <v>2</v>
      </c>
      <c r="DS5" s="126">
        <v>0</v>
      </c>
      <c r="DT5" s="126">
        <v>0</v>
      </c>
      <c r="DU5" s="126">
        <v>2</v>
      </c>
      <c r="DV5" s="126">
        <v>2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2</v>
      </c>
      <c r="EC5" s="126">
        <v>1</v>
      </c>
      <c r="ED5" s="126">
        <v>1</v>
      </c>
      <c r="EE5" s="126">
        <v>1</v>
      </c>
      <c r="EF5" s="126">
        <v>2</v>
      </c>
      <c r="EG5" s="126">
        <v>1</v>
      </c>
      <c r="EH5" s="126">
        <v>2</v>
      </c>
      <c r="EI5" s="126">
        <v>0</v>
      </c>
      <c r="EJ5" s="126">
        <v>0</v>
      </c>
      <c r="EK5" s="126">
        <v>2</v>
      </c>
      <c r="EL5" s="126">
        <v>0</v>
      </c>
      <c r="EM5" s="126">
        <v>2</v>
      </c>
      <c r="EN5" s="126">
        <v>2</v>
      </c>
      <c r="EO5" s="126">
        <v>0</v>
      </c>
    </row>
    <row r="7" spans="1:145" ht="21.95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1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6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2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5</v>
      </c>
      <c r="AT10" s="23">
        <f>IFERROR(INDEX(Calc!$F$11:$F$14,MATCH(1,Calc!$J$11:$J$14,0)),0)</f>
        <v>1</v>
      </c>
      <c r="AU10" s="23">
        <f>IFERROR(INDEX(Calc!$G$11:$G$14,MATCH(1,Calc!$J$11:$J$14,0)),0)</f>
        <v>4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9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59" t="str">
        <f>IFERROR(INDEX(Calc!$B$7:$B$10,MATCH(2,Calc!$J$7:$J$10,0)),"?")</f>
        <v>Qatar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4</v>
      </c>
      <c r="AD11" s="25">
        <f>IFERROR(INDEX(Calc!$F$7:$F$10,MATCH(2,Calc!$J$7:$J$10,0)),0)</f>
        <v>3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4</v>
      </c>
      <c r="AT11" s="25">
        <f>IFERROR(INDEX(Calc!$F$11:$F$14,MATCH(2,Calc!$J$11:$J$14,0)),0)</f>
        <v>2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0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4</v>
      </c>
      <c r="N12" s="27">
        <f>IFERROR(INDEX(Calc!$F$3:$F$6,MATCH(3,Calc!$J$3:$J$6,0)),0)</f>
        <v>5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50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4</v>
      </c>
      <c r="AT12" s="27">
        <f>IFERROR(INDEX(Calc!$F$11:$F$14,MATCH(3,Calc!$J$11:$J$14,0)),0)</f>
        <v>4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48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6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48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6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6</v>
      </c>
      <c r="AU13" s="29">
        <f>IFERROR(INDEX(Calc!$G$11:$G$14,MATCH(4,Calc!$J$11:$J$14,0)),0)</f>
        <v>-6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21" t="s">
        <v>746</v>
      </c>
      <c r="C16" s="21"/>
      <c r="D16" s="21"/>
      <c r="E16" s="21"/>
      <c r="F16" s="21"/>
      <c r="G16" s="21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0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2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9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9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3</v>
      </c>
      <c r="AD18" s="25">
        <f>IFERROR(INDEX(Calc!$F$19:$F$22,MATCH(2,Calc!$J$19:$J$22,0)),0)</f>
        <v>3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9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50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4</v>
      </c>
      <c r="N19" s="27">
        <f>IFERROR(INDEX(Calc!$F$15:$F$18,MATCH(3,Calc!$J$15:$J$18,0)),0)</f>
        <v>5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50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3</v>
      </c>
      <c r="AD19" s="27">
        <f>IFERROR(INDEX(Calc!$F$19:$F$22,MATCH(3,Calc!$J$19:$J$22,0)),0)</f>
        <v>3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0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48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6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8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6</v>
      </c>
      <c r="AE20" s="29">
        <f>IFERROR(INDEX(Calc!$G$19:$G$22,MATCH(4,Calc!$J$19:$J$22,0)),0)</f>
        <v>-6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5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1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6</v>
      </c>
      <c r="AD24" s="23">
        <f>IFERROR(INDEX(Calc!$F$31:$F$34,MATCH(1,Calc!$J$31:$J$34,0)),0)</f>
        <v>1</v>
      </c>
      <c r="AE24" s="23">
        <f>IFERROR(INDEX(Calc!$G$31:$G$34,MATCH(1,Calc!$J$31:$J$34,0)),0)</f>
        <v>5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1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9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2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9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2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0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4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0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4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50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2</v>
      </c>
      <c r="AT26" s="27">
        <f>IFERROR(INDEX(Calc!$F$35:$F$38,MATCH(3,Calc!$J$35:$J$38,0)),0)</f>
        <v>3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6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6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6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1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6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1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2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9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1</v>
      </c>
      <c r="AU32" s="25">
        <f>IFERROR(INDEX(Calc!$G$47:$G$50,MATCH(2,Calc!$J$47:$J$50,0)),0)</f>
        <v>4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50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50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5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8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6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6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6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6">
    <mergeCell ref="N3:O3"/>
    <mergeCell ref="AV3:AW3"/>
    <mergeCell ref="AL3:AM3"/>
    <mergeCell ref="R18:W18"/>
    <mergeCell ref="BT3:BU3"/>
    <mergeCell ref="CF3:CG3"/>
    <mergeCell ref="AG15:AU15"/>
    <mergeCell ref="A15:O15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CD3:CE3"/>
    <mergeCell ref="AH9:AM9"/>
    <mergeCell ref="AG22:AU22"/>
    <mergeCell ref="T3:U3"/>
    <mergeCell ref="V3:W3"/>
    <mergeCell ref="R26:W26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-5</v>
      </c>
      <c r="H4" s="38">
        <f t="shared" si="1"/>
        <v>0</v>
      </c>
      <c r="I4" s="37">
        <f t="shared" si="2"/>
        <v>195001437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2</v>
      </c>
      <c r="H5" s="38">
        <f t="shared" si="1"/>
        <v>6</v>
      </c>
      <c r="I5" s="37">
        <f t="shared" si="2"/>
        <v>6202004477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-1</v>
      </c>
      <c r="H6" s="38">
        <f t="shared" si="1"/>
        <v>3</v>
      </c>
      <c r="I6" s="37">
        <f t="shared" si="2"/>
        <v>3199004462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-1</v>
      </c>
      <c r="H7" s="42">
        <f t="shared" si="1"/>
        <v>3</v>
      </c>
      <c r="I7" s="41">
        <f t="shared" si="2"/>
        <v>3199003456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6</v>
      </c>
      <c r="G8" s="41">
        <f t="shared" si="0"/>
        <v>-4</v>
      </c>
      <c r="H8" s="42">
        <f t="shared" si="1"/>
        <v>0</v>
      </c>
      <c r="I8" s="41">
        <f t="shared" si="2"/>
        <v>196002445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3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2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4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1</v>
      </c>
      <c r="H9" s="42">
        <f t="shared" si="1"/>
        <v>6</v>
      </c>
      <c r="I9" s="41">
        <f t="shared" si="2"/>
        <v>6201004462</v>
      </c>
      <c r="J9" s="42">
        <f>RANK(I9,$I$7:$I$10,0)</f>
        <v>2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4</v>
      </c>
      <c r="H10" s="42">
        <f t="shared" si="1"/>
        <v>9</v>
      </c>
      <c r="I10" s="41">
        <f t="shared" si="2"/>
        <v>9204006480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5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4</v>
      </c>
      <c r="H11" s="46">
        <f t="shared" si="1"/>
        <v>9</v>
      </c>
      <c r="I11" s="45">
        <f t="shared" si="2"/>
        <v>9204005495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2</v>
      </c>
      <c r="H12" s="46">
        <f t="shared" si="1"/>
        <v>6</v>
      </c>
      <c r="I12" s="45">
        <f t="shared" si="2"/>
        <v>6202004486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6</v>
      </c>
      <c r="G13" s="45">
        <f t="shared" si="0"/>
        <v>-6</v>
      </c>
      <c r="H13" s="46">
        <f t="shared" si="1"/>
        <v>0</v>
      </c>
      <c r="I13" s="45">
        <f t="shared" si="2"/>
        <v>194000414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0</v>
      </c>
      <c r="H14" s="46">
        <f t="shared" si="1"/>
        <v>3</v>
      </c>
      <c r="I14" s="45">
        <f t="shared" si="2"/>
        <v>3200004473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4</v>
      </c>
      <c r="H15" s="50">
        <f t="shared" si="1"/>
        <v>9</v>
      </c>
      <c r="I15" s="49">
        <f t="shared" si="2"/>
        <v>9204006489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1</v>
      </c>
      <c r="F16" s="49">
        <f>IF(ISNUMBER('Apostas - Grupos'!AL5),'Apostas - Grupos'!AL5,0)+IF(ISNUMBER('Apostas - Grupos'!AR5),'Apostas - Grupos'!AR5,0)+IF(ISNUMBER('Apostas - Grupos'!AV5),'Apostas - Grupos'!AW5,0)</f>
        <v>6</v>
      </c>
      <c r="G16" s="49">
        <f t="shared" si="0"/>
        <v>-5</v>
      </c>
      <c r="H16" s="50">
        <f t="shared" si="1"/>
        <v>0</v>
      </c>
      <c r="I16" s="49">
        <f t="shared" si="2"/>
        <v>195001449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3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2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5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2</v>
      </c>
      <c r="H17" s="50">
        <f t="shared" si="1"/>
        <v>6</v>
      </c>
      <c r="I17" s="49">
        <f t="shared" si="2"/>
        <v>6202005477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5</v>
      </c>
      <c r="G18" s="49">
        <f t="shared" si="0"/>
        <v>-1</v>
      </c>
      <c r="H18" s="50">
        <f t="shared" si="1"/>
        <v>3</v>
      </c>
      <c r="I18" s="49">
        <f t="shared" si="2"/>
        <v>3199004464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2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0</v>
      </c>
      <c r="G19" s="53">
        <f t="shared" si="0"/>
        <v>6</v>
      </c>
      <c r="H19" s="54">
        <f t="shared" si="1"/>
        <v>9</v>
      </c>
      <c r="I19" s="53">
        <f t="shared" si="2"/>
        <v>9206006488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6</v>
      </c>
      <c r="G20" s="53">
        <f t="shared" si="0"/>
        <v>-6</v>
      </c>
      <c r="H20" s="54">
        <f t="shared" si="1"/>
        <v>0</v>
      </c>
      <c r="I20" s="53">
        <f t="shared" si="2"/>
        <v>194000417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0</v>
      </c>
      <c r="H21" s="54">
        <f t="shared" si="1"/>
        <v>4</v>
      </c>
      <c r="I21" s="53">
        <f t="shared" si="2"/>
        <v>4200003459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0</v>
      </c>
      <c r="H22" s="54">
        <f t="shared" si="1"/>
        <v>4</v>
      </c>
      <c r="I22" s="53">
        <f t="shared" si="2"/>
        <v>4200003461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3</v>
      </c>
      <c r="H23" s="58">
        <f t="shared" si="1"/>
        <v>9</v>
      </c>
      <c r="I23" s="57">
        <f t="shared" si="2"/>
        <v>9203005492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6</v>
      </c>
      <c r="I24" s="57">
        <f t="shared" si="2"/>
        <v>6201004485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-1</v>
      </c>
      <c r="H25" s="58">
        <f t="shared" si="1"/>
        <v>3</v>
      </c>
      <c r="I25" s="57">
        <f t="shared" si="2"/>
        <v>3199003474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-3</v>
      </c>
      <c r="H26" s="58">
        <f t="shared" si="1"/>
        <v>0</v>
      </c>
      <c r="I26" s="57">
        <f t="shared" si="2"/>
        <v>197002470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5</v>
      </c>
      <c r="H27" s="62">
        <f t="shared" si="1"/>
        <v>9</v>
      </c>
      <c r="I27" s="61">
        <f t="shared" si="2"/>
        <v>9205006497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-1</v>
      </c>
      <c r="H28" s="62">
        <f t="shared" si="1"/>
        <v>3</v>
      </c>
      <c r="I28" s="61">
        <f t="shared" si="2"/>
        <v>3199003464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2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5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2</v>
      </c>
      <c r="H29" s="62">
        <f t="shared" si="1"/>
        <v>6</v>
      </c>
      <c r="I29" s="61">
        <f t="shared" si="2"/>
        <v>6202005475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-6</v>
      </c>
      <c r="H30" s="62">
        <f t="shared" si="1"/>
        <v>0</v>
      </c>
      <c r="I30" s="61">
        <f t="shared" si="2"/>
        <v>194000402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6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5</v>
      </c>
      <c r="H31" s="66">
        <f t="shared" si="1"/>
        <v>9</v>
      </c>
      <c r="I31" s="65">
        <f t="shared" si="2"/>
        <v>9205006496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-6</v>
      </c>
      <c r="H32" s="66">
        <f t="shared" si="1"/>
        <v>0</v>
      </c>
      <c r="I32" s="65">
        <f t="shared" si="2"/>
        <v>194000412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-2</v>
      </c>
      <c r="H33" s="66">
        <f t="shared" si="1"/>
        <v>3</v>
      </c>
      <c r="I33" s="65">
        <f t="shared" si="2"/>
        <v>3198002443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3</v>
      </c>
      <c r="H34" s="66">
        <f t="shared" si="1"/>
        <v>6</v>
      </c>
      <c r="I34" s="65">
        <f t="shared" si="2"/>
        <v>6203005483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5</v>
      </c>
      <c r="H35" s="70">
        <f t="shared" si="1"/>
        <v>9</v>
      </c>
      <c r="I35" s="69">
        <f t="shared" si="2"/>
        <v>9205006498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2</v>
      </c>
      <c r="G36" s="69">
        <f t="shared" si="0"/>
        <v>2</v>
      </c>
      <c r="H36" s="70">
        <f t="shared" si="1"/>
        <v>6</v>
      </c>
      <c r="I36" s="69">
        <f t="shared" si="2"/>
        <v>6202004479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-6</v>
      </c>
      <c r="H37" s="70">
        <f t="shared" si="1"/>
        <v>0</v>
      </c>
      <c r="I37" s="69">
        <f t="shared" si="2"/>
        <v>194000435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2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-1</v>
      </c>
      <c r="H38" s="70">
        <f t="shared" si="1"/>
        <v>3</v>
      </c>
      <c r="I38" s="69">
        <f t="shared" si="2"/>
        <v>3199002472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2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9</v>
      </c>
      <c r="I39" s="73">
        <f t="shared" si="2"/>
        <v>9205006499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-1</v>
      </c>
      <c r="H40" s="74">
        <f t="shared" si="1"/>
        <v>3</v>
      </c>
      <c r="I40" s="73">
        <f t="shared" si="2"/>
        <v>3199002468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2</v>
      </c>
      <c r="H41" s="74">
        <f t="shared" si="1"/>
        <v>6</v>
      </c>
      <c r="I41" s="73">
        <f t="shared" si="2"/>
        <v>6202004476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-6</v>
      </c>
      <c r="H42" s="74">
        <f t="shared" si="1"/>
        <v>0</v>
      </c>
      <c r="I42" s="73">
        <f t="shared" si="2"/>
        <v>194000414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5</v>
      </c>
      <c r="H43" s="78">
        <f t="shared" si="1"/>
        <v>9</v>
      </c>
      <c r="I43" s="77">
        <f t="shared" si="2"/>
        <v>9205006494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3</v>
      </c>
      <c r="I44" s="77">
        <f t="shared" si="2"/>
        <v>3197002443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-5</v>
      </c>
      <c r="H45" s="78">
        <f t="shared" si="1"/>
        <v>0</v>
      </c>
      <c r="I45" s="77">
        <f t="shared" si="2"/>
        <v>195001426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6</v>
      </c>
      <c r="I46" s="77">
        <f t="shared" si="2"/>
        <v>6203005482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4</v>
      </c>
      <c r="H47" s="82">
        <f t="shared" si="1"/>
        <v>7</v>
      </c>
      <c r="I47" s="81">
        <f t="shared" si="2"/>
        <v>7204005491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1</v>
      </c>
      <c r="G48" s="81">
        <f t="shared" si="0"/>
        <v>4</v>
      </c>
      <c r="H48" s="82">
        <f t="shared" si="1"/>
        <v>7</v>
      </c>
      <c r="I48" s="81">
        <f t="shared" si="2"/>
        <v>7204005490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-3</v>
      </c>
      <c r="H49" s="82">
        <f t="shared" si="1"/>
        <v>3</v>
      </c>
      <c r="I49" s="81">
        <f t="shared" si="2"/>
        <v>3197002448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-5</v>
      </c>
      <c r="H50" s="82">
        <f t="shared" si="1"/>
        <v>0</v>
      </c>
      <c r="I50" s="81">
        <f t="shared" si="2"/>
        <v>195001428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Qatar</v>
      </c>
      <c r="D54" s="84" t="str">
        <f>IFERROR(INDEX($B$7:$B$10,MATCH(3,$J$7:$J$10,0)),"?")</f>
        <v>Canada</v>
      </c>
      <c r="E54" s="84" t="str">
        <f>IFERROR(INDEX($B$7:$B$10,MATCH(4,$J$7:$J$10,0)),"?")</f>
        <v>Bosnia e Herzegovina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Australia</v>
      </c>
      <c r="D56" s="84" t="str">
        <f>IFERROR(INDEX($B$15:$B$18,MATCH(3,$J$15:$J$18,0)),"?")</f>
        <v>Turquia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3199004462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3199003456</v>
      </c>
      <c r="D67" s="98">
        <f t="shared" si="4"/>
        <v>7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3200004473</v>
      </c>
      <c r="D68" s="98">
        <f t="shared" si="4"/>
        <v>2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3199004464</v>
      </c>
      <c r="D69" s="98">
        <f t="shared" si="4"/>
        <v>3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4200003459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3199003474</v>
      </c>
      <c r="D71" s="98">
        <f t="shared" si="4"/>
        <v>5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3199003464</v>
      </c>
      <c r="D72" s="98">
        <f t="shared" si="4"/>
        <v>6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3198002443</v>
      </c>
      <c r="D73" s="98">
        <f t="shared" si="4"/>
        <v>10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3199002472</v>
      </c>
      <c r="D74" s="98">
        <f t="shared" si="4"/>
        <v>8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3199002468</v>
      </c>
      <c r="D75" s="98">
        <f t="shared" si="4"/>
        <v>9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3197002443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3197002448</v>
      </c>
      <c r="D77" s="98">
        <f t="shared" si="4"/>
        <v>11</v>
      </c>
    </row>
    <row r="79" spans="1:4">
      <c r="A79" s="110">
        <v>1</v>
      </c>
      <c r="B79" s="111" t="str">
        <f>IFERROR(INDEX($B$66:$B$77,MATCH(1,$D$66:$D$77,0)),"?")</f>
        <v>Costa do Marfim</v>
      </c>
    </row>
    <row r="80" spans="1:4">
      <c r="A80" s="110">
        <v>2</v>
      </c>
      <c r="B80" s="111" t="str">
        <f>IFERROR(INDEX($B$66:$B$77,MATCH(2,$D$66:$D$77,0)),"?")</f>
        <v>Escocia</v>
      </c>
    </row>
    <row r="81" spans="1:2">
      <c r="A81" s="110">
        <v>3</v>
      </c>
      <c r="B81" s="111" t="str">
        <f>IFERROR(INDEX($B$66:$B$77,MATCH(3,$D$66:$D$77,0)),"?")</f>
        <v>Turquia</v>
      </c>
    </row>
    <row r="82" spans="1:2">
      <c r="A82" s="110">
        <v>4</v>
      </c>
      <c r="B82" s="111" t="str">
        <f>IFERROR(INDEX($B$66:$B$77,MATCH(4,$D$66:$D$77,0)),"?")</f>
        <v>Tchequia</v>
      </c>
    </row>
    <row r="83" spans="1:2">
      <c r="A83" s="110">
        <v>5</v>
      </c>
      <c r="B83" s="111" t="str">
        <f>IFERROR(INDEX($B$66:$B$77,MATCH(5,$D$66:$D$77,0)),"?")</f>
        <v>Suecia</v>
      </c>
    </row>
    <row r="84" spans="1:2">
      <c r="A84" s="110">
        <v>6</v>
      </c>
      <c r="B84" s="111" t="str">
        <f>IFERROR(INDEX($B$66:$B$77,MATCH(6,$D$66:$D$77,0)),"?")</f>
        <v>Egito</v>
      </c>
    </row>
    <row r="85" spans="1:2">
      <c r="A85" s="110">
        <v>7</v>
      </c>
      <c r="B85" s="111" t="str">
        <f>IFERROR(INDEX($B$66:$B$77,MATCH(7,$D$66:$D$77,0)),"?")</f>
        <v>Canada</v>
      </c>
    </row>
    <row r="86" spans="1:2">
      <c r="A86" s="110">
        <v>8</v>
      </c>
      <c r="B86" s="111" t="str">
        <f>IFERROR(INDEX($B$66:$B$77,MATCH(8,$D$66:$D$77,0)),"?")</f>
        <v>Noruega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ABCDEFGI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C6" sqref="C6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Martinho</v>
      </c>
      <c r="B5" s="20" t="s">
        <v>1424</v>
      </c>
      <c r="C5" s="20" t="s">
        <v>108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W5" activePane="bottomRight" state="frozen"/>
      <selection pane="topRight"/>
      <selection pane="bottomLeft"/>
      <selection pane="bottomRight" activeCell="BA10" sqref="BA10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5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5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5" customHeight="1">
      <c r="A5" s="34" t="str">
        <f>'Apostas - Grupos'!A5</f>
        <v>Martinho</v>
      </c>
      <c r="B5" s="121" t="str">
        <f>IFERROR(Calc!C53,"?")</f>
        <v>Coreia do Sul</v>
      </c>
      <c r="C5" s="121" t="str">
        <f>IFERROR(Calc!C54,"?")</f>
        <v>Qatar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Costa do Marfim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Canada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Turquia</v>
      </c>
      <c r="AF5" s="121" t="str">
        <f>IFERROR(Calc!C56,"?")</f>
        <v>Australia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Australia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1616</v>
      </c>
      <c r="C6" s="123"/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 t="s">
        <v>1616</v>
      </c>
      <c r="M6" s="123"/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 t="s">
        <v>1616</v>
      </c>
      <c r="BC6" s="142"/>
      <c r="BD6" s="142"/>
      <c r="BE6" s="143" t="s">
        <v>1617</v>
      </c>
      <c r="BF6" s="141" t="s">
        <v>1616</v>
      </c>
      <c r="BG6" s="142"/>
      <c r="BH6" s="142"/>
      <c r="BI6" s="143" t="s">
        <v>1616</v>
      </c>
      <c r="BJ6" s="141" t="s">
        <v>1616</v>
      </c>
      <c r="BK6" s="143"/>
      <c r="BL6" s="141"/>
      <c r="BM6" s="143" t="s">
        <v>1616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Martinho Buonamici</cp:lastModifiedBy>
  <dcterms:created xsi:type="dcterms:W3CDTF">2026-05-13T21:26:19Z</dcterms:created>
  <dcterms:modified xsi:type="dcterms:W3CDTF">2026-06-05T18:49:06Z</dcterms:modified>
</cp:coreProperties>
</file>