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2520" yWindow="8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  <c r="J2" i="1"/>
  <c r="Q2" i="1"/>
  <c r="Q3" i="1"/>
  <c r="Q4" i="1"/>
  <c r="Q5" i="1"/>
  <c r="Q6" i="1"/>
  <c r="Q7" i="1"/>
  <c r="Q8" i="1"/>
  <c r="Q9" i="1"/>
  <c r="Q10" i="1"/>
  <c r="C2" i="1"/>
  <c r="C3" i="1"/>
  <c r="C4" i="1"/>
  <c r="C5" i="1"/>
  <c r="C6" i="1"/>
  <c r="C7" i="1"/>
  <c r="C8" i="1"/>
  <c r="C9" i="1"/>
  <c r="C10" i="1"/>
  <c r="E9" i="1"/>
  <c r="G9" i="1"/>
  <c r="H9" i="1"/>
  <c r="S9" i="1"/>
  <c r="V9" i="1"/>
  <c r="S7" i="1"/>
  <c r="V7" i="1"/>
  <c r="E8" i="1"/>
  <c r="G8" i="1"/>
  <c r="H8" i="1"/>
  <c r="E7" i="1"/>
  <c r="G7" i="1"/>
  <c r="H7" i="1"/>
  <c r="E6" i="1"/>
  <c r="G6" i="1"/>
  <c r="H6" i="1"/>
  <c r="E5" i="1"/>
  <c r="G5" i="1"/>
  <c r="H5" i="1"/>
  <c r="S3" i="1"/>
  <c r="V3" i="1"/>
  <c r="E4" i="1"/>
  <c r="H4" i="1"/>
  <c r="E3" i="1"/>
  <c r="G3" i="1"/>
  <c r="H3" i="1"/>
</calcChain>
</file>

<file path=xl/sharedStrings.xml><?xml version="1.0" encoding="utf-8"?>
<sst xmlns="http://schemas.openxmlformats.org/spreadsheetml/2006/main" count="104" uniqueCount="70">
  <si>
    <t>ID</t>
  </si>
  <si>
    <t>RS-Pass</t>
  </si>
  <si>
    <t>RS-Guess_1</t>
  </si>
  <si>
    <t>RS-Guess_2</t>
  </si>
  <si>
    <t>RS-Sim_1</t>
  </si>
  <si>
    <t>RS-Sim_2</t>
  </si>
  <si>
    <t>MPM-Guess_1</t>
  </si>
  <si>
    <t>MPM-Sim_1</t>
  </si>
  <si>
    <t>MPM-Guess_2</t>
  </si>
  <si>
    <t>MPM-Sim_2</t>
  </si>
  <si>
    <t>RS-Sim_AVG</t>
  </si>
  <si>
    <t>MPM-Sim_AVG</t>
  </si>
  <si>
    <t>MPM-Pass</t>
  </si>
  <si>
    <t>MX-Pass</t>
  </si>
  <si>
    <t>MX-Guess_1</t>
  </si>
  <si>
    <t>MX-Sim_1</t>
  </si>
  <si>
    <t>MX-Guess_2</t>
  </si>
  <si>
    <t>MX-Sim_2</t>
  </si>
  <si>
    <t>MX-Sim_AVG</t>
  </si>
  <si>
    <t>Exp Order</t>
  </si>
  <si>
    <t>MPM, MX, RS</t>
  </si>
  <si>
    <t>alotbsol85</t>
  </si>
  <si>
    <t>evildolphinbitesuglyshoe</t>
  </si>
  <si>
    <t>JUs9l^@6t$</t>
  </si>
  <si>
    <t>RS, MX, MPM</t>
  </si>
  <si>
    <t>f,K~ym:}7j</t>
  </si>
  <si>
    <t>MX RS MPM</t>
  </si>
  <si>
    <t>dulldollarshaveshortscience</t>
  </si>
  <si>
    <t>f.K0~n:)7j</t>
  </si>
  <si>
    <t>nastyknightschangepoliteanteater</t>
  </si>
  <si>
    <t>f,K~ym:]7j</t>
  </si>
  <si>
    <t>nastyknightschangetastyanteater</t>
  </si>
  <si>
    <t>\fRRWMM&gt;2,</t>
  </si>
  <si>
    <t>\frrwmm&gt;2,</t>
  </si>
  <si>
    <t>hbty1205</t>
  </si>
  <si>
    <t>tmwt1988</t>
  </si>
  <si>
    <t>MPM MX RS</t>
  </si>
  <si>
    <t>mait10</t>
  </si>
  <si>
    <t xml:space="preserve">intelligentballoonsharessillyviolin </t>
  </si>
  <si>
    <t xml:space="preserve">englishrulerunloudwitness </t>
  </si>
  <si>
    <t>Mhm@ujAPOZ</t>
  </si>
  <si>
    <t>Mhm@mjuAPOZ</t>
  </si>
  <si>
    <t>T\YJKwj3Ab</t>
  </si>
  <si>
    <t>Mhm@mujAPOZ</t>
  </si>
  <si>
    <t>V\WYZh13ab</t>
  </si>
  <si>
    <t>mciagb5722</t>
  </si>
  <si>
    <t>T\YZw7j3ab</t>
  </si>
  <si>
    <t>RS MPM MX</t>
  </si>
  <si>
    <t>"?za\HNy\n</t>
  </si>
  <si>
    <t>/H/</t>
  </si>
  <si>
    <t>/HNy/</t>
  </si>
  <si>
    <t>sapf11</t>
  </si>
  <si>
    <t>casualpiebecomesonlyprofit</t>
  </si>
  <si>
    <t>plannedaardvarkdrinksbloodyriverbed</t>
  </si>
  <si>
    <t>otherpiebecomesonlyprofit</t>
  </si>
  <si>
    <t>MX MPM RS</t>
  </si>
  <si>
    <t>tirwh31</t>
  </si>
  <si>
    <t>m!WA,SJBPZ</t>
  </si>
  <si>
    <t>*,SJBP</t>
  </si>
  <si>
    <t>!WA,SJBPZ</t>
  </si>
  <si>
    <t>tcsam16</t>
  </si>
  <si>
    <t>unemployedshoemakersignorechangingviolin</t>
  </si>
  <si>
    <t>correctshoemakersignorebrokenviolen</t>
  </si>
  <si>
    <t>);\U)dn&gt;3^</t>
  </si>
  <si>
    <t>);\U)&gt;N^</t>
  </si>
  <si>
    <t>);\U)nd&gt;N^</t>
  </si>
  <si>
    <t>RS-Entropy</t>
  </si>
  <si>
    <t>MX-Entropy</t>
  </si>
  <si>
    <t>AVG</t>
  </si>
  <si>
    <t>MPM-Entropy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</si>
</sst>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topLeftCell="F1" workbookViewId="0">
      <selection activeCell="L10" sqref="L10"/>
    </sheetView>
  </sheetViews>
  <sheetFormatPr baseColWidth="10" defaultRowHeight="15" x14ac:dyDescent="0"/>
  <cols>
    <col min="2" max="2" width="13.33203125" bestFit="1" customWidth="1"/>
    <col min="3" max="3" width="13.33203125" customWidth="1"/>
    <col min="4" max="4" width="15" bestFit="1" customWidth="1"/>
    <col min="5" max="5" width="13.1640625" bestFit="1" customWidth="1"/>
    <col min="6" max="6" width="15" bestFit="1" customWidth="1"/>
    <col min="8" max="8" width="11.6640625" bestFit="1" customWidth="1"/>
    <col min="9" max="9" width="11.6640625" customWidth="1"/>
    <col min="10" max="10" width="13" bestFit="1" customWidth="1"/>
    <col min="11" max="11" width="13.33203125" bestFit="1" customWidth="1"/>
    <col min="13" max="13" width="13.33203125" customWidth="1"/>
    <col min="14" max="14" width="11.5" bestFit="1" customWidth="1"/>
    <col min="15" max="15" width="14.1640625" bestFit="1" customWidth="1"/>
    <col min="16" max="16" width="38.1640625" bestFit="1" customWidth="1"/>
    <col min="17" max="17" width="38.1640625" customWidth="1"/>
    <col min="18" max="18" width="32.33203125" bestFit="1" customWidth="1"/>
    <col min="20" max="20" width="38.1640625" bestFit="1" customWidth="1"/>
    <col min="22" max="22" width="12.5" bestFit="1" customWidth="1"/>
    <col min="23" max="23" width="12.33203125" bestFit="1" customWidth="1"/>
  </cols>
  <sheetData>
    <row r="1" spans="1:23" s="1" customFormat="1">
      <c r="A1" s="1" t="s">
        <v>0</v>
      </c>
      <c r="B1" s="1" t="s">
        <v>1</v>
      </c>
      <c r="C1" s="1" t="s">
        <v>66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12</v>
      </c>
      <c r="J1" s="1" t="s">
        <v>69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11</v>
      </c>
      <c r="P1" s="1" t="s">
        <v>13</v>
      </c>
      <c r="Q1" s="1" t="s">
        <v>67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>
      <c r="A2">
        <v>0</v>
      </c>
      <c r="B2" t="s">
        <v>23</v>
      </c>
      <c r="C2">
        <f>94^10</f>
        <v>5.3861511409489969E+19</v>
      </c>
      <c r="D2" t="s">
        <v>23</v>
      </c>
      <c r="E2">
        <v>1</v>
      </c>
      <c r="F2" t="s">
        <v>23</v>
      </c>
      <c r="G2">
        <v>1</v>
      </c>
      <c r="H2">
        <v>1</v>
      </c>
      <c r="I2" t="s">
        <v>21</v>
      </c>
      <c r="J2">
        <f>(26^8)*(10^2)</f>
        <v>20882706457600</v>
      </c>
      <c r="K2" t="s">
        <v>21</v>
      </c>
      <c r="L2">
        <v>1</v>
      </c>
      <c r="M2" t="s">
        <v>21</v>
      </c>
      <c r="N2">
        <v>1</v>
      </c>
      <c r="O2">
        <v>1</v>
      </c>
      <c r="P2" t="s">
        <v>22</v>
      </c>
      <c r="Q2">
        <f>26^LEN(P2)</f>
        <v>9.1066857695372161E+33</v>
      </c>
      <c r="R2" t="s">
        <v>22</v>
      </c>
      <c r="S2">
        <v>1</v>
      </c>
      <c r="T2" t="s">
        <v>22</v>
      </c>
      <c r="U2">
        <v>1</v>
      </c>
      <c r="V2">
        <v>1</v>
      </c>
      <c r="W2" t="s">
        <v>20</v>
      </c>
    </row>
    <row r="3" spans="1:23">
      <c r="A3">
        <v>1</v>
      </c>
      <c r="B3" t="s">
        <v>25</v>
      </c>
      <c r="C3">
        <f t="shared" ref="C3:C9" si="0">94^10</f>
        <v>5.3861511409489969E+19</v>
      </c>
      <c r="D3" t="s">
        <v>28</v>
      </c>
      <c r="E3">
        <f>(0.43 + 0.5) / 2</f>
        <v>0.46499999999999997</v>
      </c>
      <c r="F3" t="s">
        <v>30</v>
      </c>
      <c r="G3">
        <f>(0.9 + 0.82)/2</f>
        <v>0.86</v>
      </c>
      <c r="H3">
        <f t="shared" ref="H3:H8" si="1">(E3+G3)/2</f>
        <v>0.66249999999999998</v>
      </c>
      <c r="I3" t="s">
        <v>35</v>
      </c>
      <c r="J3">
        <f>(26^4)*(10^4)</f>
        <v>4569760000</v>
      </c>
      <c r="K3" t="s">
        <v>35</v>
      </c>
      <c r="L3">
        <v>1</v>
      </c>
      <c r="M3" t="s">
        <v>35</v>
      </c>
      <c r="N3">
        <v>1</v>
      </c>
      <c r="O3">
        <v>1</v>
      </c>
      <c r="P3" t="s">
        <v>29</v>
      </c>
      <c r="Q3">
        <f t="shared" ref="Q3:Q9" si="2">26^LEN(P3)</f>
        <v>1.9017224572684885E+45</v>
      </c>
      <c r="R3" t="s">
        <v>31</v>
      </c>
      <c r="S3">
        <f>(0.42 + 0.75)/2</f>
        <v>0.58499999999999996</v>
      </c>
      <c r="T3" t="s">
        <v>29</v>
      </c>
      <c r="U3">
        <v>1</v>
      </c>
      <c r="V3">
        <f>(S3+U3)/2</f>
        <v>0.79249999999999998</v>
      </c>
      <c r="W3" t="s">
        <v>24</v>
      </c>
    </row>
    <row r="4" spans="1:23">
      <c r="A4">
        <v>2</v>
      </c>
      <c r="B4" t="s">
        <v>32</v>
      </c>
      <c r="C4">
        <f t="shared" si="0"/>
        <v>5.3861511409489969E+19</v>
      </c>
      <c r="D4" t="s">
        <v>33</v>
      </c>
      <c r="E4">
        <f>(0.45+0.5)/2</f>
        <v>0.47499999999999998</v>
      </c>
      <c r="F4" t="s">
        <v>32</v>
      </c>
      <c r="G4">
        <v>1</v>
      </c>
      <c r="H4">
        <f t="shared" si="1"/>
        <v>0.73750000000000004</v>
      </c>
      <c r="I4" t="s">
        <v>34</v>
      </c>
      <c r="J4">
        <f>(26^4)*(10^4)</f>
        <v>4569760000</v>
      </c>
      <c r="K4" t="s">
        <v>34</v>
      </c>
      <c r="L4">
        <v>1</v>
      </c>
      <c r="M4" t="s">
        <v>34</v>
      </c>
      <c r="N4">
        <v>1</v>
      </c>
      <c r="O4">
        <v>1</v>
      </c>
      <c r="P4" t="s">
        <v>27</v>
      </c>
      <c r="Q4">
        <f t="shared" si="2"/>
        <v>1.6005910908538611E+38</v>
      </c>
      <c r="R4" t="s">
        <v>27</v>
      </c>
      <c r="S4">
        <v>1</v>
      </c>
      <c r="T4" t="s">
        <v>27</v>
      </c>
      <c r="U4">
        <v>1</v>
      </c>
      <c r="V4">
        <v>1</v>
      </c>
      <c r="W4" t="s">
        <v>26</v>
      </c>
    </row>
    <row r="5" spans="1:23">
      <c r="A5">
        <v>3</v>
      </c>
      <c r="B5" t="s">
        <v>42</v>
      </c>
      <c r="C5">
        <f t="shared" si="0"/>
        <v>5.3861511409489969E+19</v>
      </c>
      <c r="D5" t="s">
        <v>44</v>
      </c>
      <c r="E5">
        <f>(0.25 + 0.3)/2</f>
        <v>0.27500000000000002</v>
      </c>
      <c r="F5" t="s">
        <v>46</v>
      </c>
      <c r="G5">
        <f>(0.6+0.54)/2</f>
        <v>0.57000000000000006</v>
      </c>
      <c r="H5">
        <f t="shared" si="1"/>
        <v>0.42250000000000004</v>
      </c>
      <c r="I5" t="s">
        <v>37</v>
      </c>
      <c r="J5">
        <f>(26^4)*(10^2)</f>
        <v>45697600</v>
      </c>
      <c r="K5" t="s">
        <v>37</v>
      </c>
      <c r="L5">
        <v>1</v>
      </c>
      <c r="M5" t="s">
        <v>37</v>
      </c>
      <c r="N5">
        <v>1</v>
      </c>
      <c r="O5">
        <v>1</v>
      </c>
      <c r="P5" t="s">
        <v>39</v>
      </c>
      <c r="Q5">
        <f t="shared" si="2"/>
        <v>6.1561195802071578E+36</v>
      </c>
      <c r="R5" t="s">
        <v>39</v>
      </c>
      <c r="S5">
        <v>1</v>
      </c>
      <c r="T5" t="s">
        <v>39</v>
      </c>
      <c r="U5">
        <v>1</v>
      </c>
      <c r="V5">
        <v>1</v>
      </c>
      <c r="W5" t="s">
        <v>36</v>
      </c>
    </row>
    <row r="6" spans="1:23">
      <c r="A6">
        <v>4</v>
      </c>
      <c r="B6" s="2" t="s">
        <v>40</v>
      </c>
      <c r="C6">
        <f t="shared" si="0"/>
        <v>5.3861511409489969E+19</v>
      </c>
      <c r="D6" t="s">
        <v>41</v>
      </c>
      <c r="E6">
        <f>(0.95 + 0.41)/2</f>
        <v>0.67999999999999994</v>
      </c>
      <c r="F6" t="s">
        <v>43</v>
      </c>
      <c r="G6">
        <f>(0.95 + 0.45)/2</f>
        <v>0.7</v>
      </c>
      <c r="H6">
        <f t="shared" si="1"/>
        <v>0.69</v>
      </c>
      <c r="I6" t="s">
        <v>45</v>
      </c>
      <c r="J6">
        <f>(26^6)*(10^4)</f>
        <v>3089157760000</v>
      </c>
      <c r="K6" t="s">
        <v>45</v>
      </c>
      <c r="L6">
        <v>1</v>
      </c>
      <c r="M6" t="s">
        <v>45</v>
      </c>
      <c r="N6">
        <v>1</v>
      </c>
      <c r="O6">
        <v>1</v>
      </c>
      <c r="P6" t="s">
        <v>38</v>
      </c>
      <c r="Q6">
        <f t="shared" si="2"/>
        <v>8.6904152163272471E+50</v>
      </c>
      <c r="R6" t="s">
        <v>38</v>
      </c>
      <c r="S6">
        <v>1</v>
      </c>
      <c r="T6" t="s">
        <v>38</v>
      </c>
      <c r="U6">
        <v>1</v>
      </c>
      <c r="V6">
        <v>1</v>
      </c>
      <c r="W6" t="s">
        <v>26</v>
      </c>
    </row>
    <row r="7" spans="1:23">
      <c r="A7">
        <v>5</v>
      </c>
      <c r="B7" t="s">
        <v>48</v>
      </c>
      <c r="C7">
        <f t="shared" si="0"/>
        <v>5.3861511409489969E+19</v>
      </c>
      <c r="D7" t="s">
        <v>49</v>
      </c>
      <c r="E7">
        <f>0.1/2</f>
        <v>0.05</v>
      </c>
      <c r="F7" t="s">
        <v>50</v>
      </c>
      <c r="G7">
        <f>0.3/2</f>
        <v>0.15</v>
      </c>
      <c r="H7">
        <f t="shared" si="1"/>
        <v>0.1</v>
      </c>
      <c r="I7" t="s">
        <v>51</v>
      </c>
      <c r="J7">
        <f>(26^4)*(10^2)</f>
        <v>45697600</v>
      </c>
      <c r="K7" t="s">
        <v>51</v>
      </c>
      <c r="L7">
        <v>1</v>
      </c>
      <c r="M7" t="s">
        <v>51</v>
      </c>
      <c r="N7">
        <v>1</v>
      </c>
      <c r="O7">
        <v>1</v>
      </c>
      <c r="P7" s="3" t="s">
        <v>52</v>
      </c>
      <c r="Q7">
        <f t="shared" si="2"/>
        <v>6.1561195802071578E+36</v>
      </c>
      <c r="R7" t="s">
        <v>54</v>
      </c>
      <c r="S7">
        <f>(0.38 + 0.75)/2</f>
        <v>0.56499999999999995</v>
      </c>
      <c r="T7" s="3" t="s">
        <v>52</v>
      </c>
      <c r="U7">
        <v>1</v>
      </c>
      <c r="V7">
        <f>(S7+U7)/2</f>
        <v>0.78249999999999997</v>
      </c>
      <c r="W7" t="s">
        <v>47</v>
      </c>
    </row>
    <row r="8" spans="1:23">
      <c r="A8">
        <v>6</v>
      </c>
      <c r="B8" t="s">
        <v>57</v>
      </c>
      <c r="C8">
        <f t="shared" si="0"/>
        <v>5.3861511409489969E+19</v>
      </c>
      <c r="D8" t="s">
        <v>58</v>
      </c>
      <c r="E8">
        <f>0.45/2</f>
        <v>0.22500000000000001</v>
      </c>
      <c r="F8" t="s">
        <v>59</v>
      </c>
      <c r="G8">
        <f>(0.9+0.45)/2</f>
        <v>0.67500000000000004</v>
      </c>
      <c r="H8">
        <f t="shared" si="1"/>
        <v>0.45</v>
      </c>
      <c r="I8" t="s">
        <v>56</v>
      </c>
      <c r="J8">
        <f>(26^6)*(10^2)</f>
        <v>30891577600</v>
      </c>
      <c r="K8" t="s">
        <v>56</v>
      </c>
      <c r="L8">
        <v>1</v>
      </c>
      <c r="M8" t="s">
        <v>56</v>
      </c>
      <c r="N8">
        <v>1</v>
      </c>
      <c r="O8">
        <v>1</v>
      </c>
      <c r="P8" t="s">
        <v>53</v>
      </c>
      <c r="Q8">
        <f t="shared" si="2"/>
        <v>3.3424673908950952E+49</v>
      </c>
      <c r="R8" t="s">
        <v>53</v>
      </c>
      <c r="S8">
        <v>1</v>
      </c>
      <c r="T8" t="s">
        <v>53</v>
      </c>
      <c r="U8">
        <v>1</v>
      </c>
      <c r="V8">
        <v>1</v>
      </c>
      <c r="W8" t="s">
        <v>55</v>
      </c>
    </row>
    <row r="9" spans="1:23">
      <c r="A9">
        <v>7</v>
      </c>
      <c r="B9" t="s">
        <v>63</v>
      </c>
      <c r="C9">
        <f t="shared" si="0"/>
        <v>5.3861511409489969E+19</v>
      </c>
      <c r="D9" t="s">
        <v>64</v>
      </c>
      <c r="E9">
        <f>(0.6 + 0.35)/2</f>
        <v>0.47499999999999998</v>
      </c>
      <c r="F9" t="s">
        <v>65</v>
      </c>
      <c r="G9">
        <f>(0.7+0.8)/2</f>
        <v>0.75</v>
      </c>
      <c r="H9">
        <f>(E9+G9)/2</f>
        <v>0.61250000000000004</v>
      </c>
      <c r="I9" t="s">
        <v>60</v>
      </c>
      <c r="J9">
        <f>(26^5)*(10^4)</f>
        <v>118813760000</v>
      </c>
      <c r="K9" t="s">
        <v>60</v>
      </c>
      <c r="L9">
        <v>1</v>
      </c>
      <c r="M9" t="s">
        <v>60</v>
      </c>
      <c r="N9">
        <v>1</v>
      </c>
      <c r="O9">
        <v>1</v>
      </c>
      <c r="P9" s="2" t="s">
        <v>61</v>
      </c>
      <c r="Q9">
        <f t="shared" si="2"/>
        <v>3.9713111838963607E+56</v>
      </c>
      <c r="R9" t="s">
        <v>62</v>
      </c>
      <c r="S9">
        <f>(0.5 + 0.09)/2</f>
        <v>0.29499999999999998</v>
      </c>
      <c r="T9" s="2" t="s">
        <v>61</v>
      </c>
      <c r="U9">
        <v>1</v>
      </c>
      <c r="V9">
        <f>(S9+U9)/2</f>
        <v>0.64749999999999996</v>
      </c>
      <c r="W9" t="s">
        <v>36</v>
      </c>
    </row>
    <row r="10" spans="1:23">
      <c r="A10" t="s">
        <v>68</v>
      </c>
      <c r="C10">
        <f>AVERAGE(C2:C9)</f>
        <v>5.3861511409489969E+19</v>
      </c>
      <c r="J10">
        <f>AVERAGE(J2:J9)</f>
        <v>3016350058800</v>
      </c>
      <c r="Q10">
        <f>AVERAGE(Q2:Q9)</f>
        <v>4.9641502607216668E+55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Braunstein</dc:creator>
  <cp:lastModifiedBy>Philip Braunstein</cp:lastModifiedBy>
  <dcterms:created xsi:type="dcterms:W3CDTF">2015-12-02T14:35:46Z</dcterms:created>
  <dcterms:modified xsi:type="dcterms:W3CDTF">2015-12-04T16:53:56Z</dcterms:modified>
</cp:coreProperties>
</file>