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ulo.henrique\Downloads\"/>
    </mc:Choice>
  </mc:AlternateContent>
  <xr:revisionPtr revIDLastSave="0" documentId="13_ncr:1_{EBCAFF89-DBC1-4E73-991D-102CB66C4138}" xr6:coauthVersionLast="47" xr6:coauthVersionMax="47" xr10:uidLastSave="{00000000-0000-0000-0000-000000000000}"/>
  <bookViews>
    <workbookView xWindow="-120" yWindow="-120" windowWidth="29040" windowHeight="15720" xr2:uid="{00000000-000D-0000-FFFF-FFFF00000000}"/>
  </bookViews>
  <sheets>
    <sheet name="LICITAÇÃO" sheetId="2" r:id="rId1"/>
    <sheet name="teste" sheetId="13" state="hidden" r:id="rId2"/>
  </sheets>
  <definedNames>
    <definedName name="_xlnm._FilterDatabase" localSheetId="0" hidden="1">LICITAÇÃO!$A$1:$R$332</definedName>
    <definedName name="Fase">#REF!</definedName>
    <definedName name="locais">#REF!</definedName>
    <definedName name="locais_contratos">#REF!</definedName>
    <definedName name="MY_FUNCTION1">LAMBDA(IF(#REF!="","",WORKDAY(#REF!,5,#REF!)))</definedName>
    <definedName name="Responsáveis">#REF!</definedName>
    <definedName name="Status">#REF!</definedName>
    <definedName name="Status_contratos">#REF!</definedName>
    <definedName name="tipo_aditivo">#REF!</definedName>
    <definedName name="Z_0151C471_2A36_4202_A94C_208BFAB8F92A_.wvu.FilterData" localSheetId="0" hidden="1">LICITAÇÃO!$A$1:$Q$158</definedName>
    <definedName name="Z_13E28C2B_38A1_441C_9B61_F0BCCACF3521_.wvu.FilterData" localSheetId="0" hidden="1">LICITAÇÃO!$A$1:$Q$158</definedName>
    <definedName name="Z_2F677BAB_4C4C_4C5D_94FD_F7A2D75CD6AF_.wvu.FilterData" localSheetId="0" hidden="1">LICITAÇÃO!$A$1:$Q$356</definedName>
    <definedName name="Z_6BADE8B1_EDB5_44C4_80D5_4A00735C3F6C_.wvu.FilterData" localSheetId="0" hidden="1">LICITAÇÃO!$A$1:$Q$158</definedName>
    <definedName name="Z_A1901A75_5FA7_4FF2_B01D_69B3CA81402C_.wvu.FilterData" localSheetId="0" hidden="1">LICITAÇÃO!$A$1:$Q$200</definedName>
    <definedName name="Z_A4136030_FAAF_4F60_85E7_AF2D6882FD1B_.wvu.FilterData" localSheetId="0" hidden="1">LICITAÇÃO!$A$1:$Q$897</definedName>
    <definedName name="Z_B1DECFCB_DFCF_4E67_B6A1_95376468E047_.wvu.FilterData" localSheetId="0" hidden="1">LICITAÇÃO!$A$1:$Q$554</definedName>
    <definedName name="Z_C401CFB8_6CC2_4AF7_B0F7_386C65A26803_.wvu.FilterData" localSheetId="0" hidden="1">LICITAÇÃO!$A$1:$Q$356</definedName>
    <definedName name="Z_CC9F39EC_BE4D_4838_97E9_312FD09B224E_.wvu.FilterData" localSheetId="0" hidden="1">LICITAÇÃO!$A$1:$Q$158</definedName>
    <definedName name="Z_D042D933_F00D_40EB_B63F_85F5598C0960_.wvu.FilterData" localSheetId="0" hidden="1">LICITAÇÃO!$A$1:$Q$158</definedName>
    <definedName name="Z_E81027EF_1912_4F96_9D16_5DCA015428A5_.wvu.FilterData" localSheetId="0" hidden="1">LICITAÇÃO!$A$1:$Q$158</definedName>
    <definedName name="Z_FBBB244B_0092_4C06_833B_C9F3D0BAA9F3_.wvu.FilterData" localSheetId="0" hidden="1">LICITAÇÃO!$A$1:$Q$356</definedName>
  </definedNames>
  <calcPr calcId="191029"/>
  <customWorkbookViews>
    <customWorkbookView name="Ávila" guid="{CC9F39EC-BE4D-4838-97E9-312FD09B224E}" maximized="1" windowWidth="0" windowHeight="0" activeSheetId="0"/>
    <customWorkbookView name="Thayane" guid="{D042D933-F00D-40EB-B63F-85F5598C0960}" maximized="1" windowWidth="0" windowHeight="0" activeSheetId="0"/>
    <customWorkbookView name="Ingrid" guid="{2F677BAB-4C4C-4C5D-94FD-F7A2D75CD6AF}" maximized="1" windowWidth="0" windowHeight="0" activeSheetId="0"/>
    <customWorkbookView name="ANDRESSA" guid="{96F0A548-BA1E-4EB1-816A-227BCA01F019}" maximized="1" windowWidth="0" windowHeight="0" activeSheetId="0"/>
    <customWorkbookView name="raissa" guid="{B1DECFCB-DFCF-4E67-B6A1-95376468E047}" maximized="1" windowWidth="0" windowHeight="0" activeSheetId="0"/>
    <customWorkbookView name="Paulo" guid="{C401CFB8-6CC2-4AF7-B0F7-386C65A26803}" maximized="1" windowWidth="0" windowHeight="0" activeSheetId="0"/>
    <customWorkbookView name="Natália" guid="{13E28C2B-38A1-441C-9B61-F0BCCACF3521}" maximized="1" windowWidth="0" windowHeight="0" activeSheetId="0"/>
    <customWorkbookView name="Eva" guid="{A4136030-FAAF-4F60-85E7-AF2D6882FD1B}" maximized="1" windowWidth="0" windowHeight="0" activeSheetId="0"/>
    <customWorkbookView name="Aparecida" guid="{FBBB244B-0092-4C06-833B-C9F3D0BAA9F3}" maximized="1" windowWidth="0" windowHeight="0" activeSheetId="0"/>
    <customWorkbookView name="Caroline" guid="{0151C471-2A36-4202-A94C-208BFAB8F92A}" maximized="1" windowWidth="0" windowHeight="0" activeSheetId="0"/>
    <customWorkbookView name="Natany" guid="{E81027EF-1912-4F96-9D16-5DCA015428A5}" maximized="1" windowWidth="0" windowHeight="0" activeSheetId="0"/>
    <customWorkbookView name="Sirlei" guid="{6BADE8B1-EDB5-44C4-80D5-4A00735C3F6C}" maximized="1" windowWidth="0" windowHeight="0" activeSheetId="0"/>
    <customWorkbookView name="Jurídico" guid="{6C3FD005-AFF8-4733-B48B-BE03C1CF25A3}" maximized="1" windowWidth="0" windowHeight="0" activeSheetId="0"/>
    <customWorkbookView name="Avila" guid="{FFCBEBE2-E0DA-4967-97D5-FE7F7528EE9C}" maximized="1" windowWidth="0" windowHeight="0" activeSheetId="0"/>
    <customWorkbookView name="Larissa" guid="{A1901A75-5FA7-4FF2-B01D-69B3CA81402C}" maximized="1" windowWidth="0" windowHeight="0" activeSheetId="0"/>
    <customWorkbookView name="Nathália" guid="{74BD922D-FC1B-406C-BF00-79F700394FF9}" maximized="1" windowWidth="0" windowHeight="0" activeSheetId="0"/>
  </customWorkbookViews>
</workbook>
</file>

<file path=xl/calcChain.xml><?xml version="1.0" encoding="utf-8"?>
<calcChain xmlns="http://schemas.openxmlformats.org/spreadsheetml/2006/main">
  <c r="G501" i="2" l="1"/>
  <c r="G500" i="2"/>
  <c r="G499" i="2"/>
  <c r="G498" i="2"/>
  <c r="G497" i="2"/>
  <c r="G496" i="2"/>
  <c r="G495" i="2"/>
  <c r="G494" i="2"/>
  <c r="G493" i="2"/>
  <c r="G492" i="2"/>
  <c r="G491" i="2"/>
  <c r="G490" i="2"/>
  <c r="G489" i="2"/>
  <c r="G488" i="2"/>
  <c r="G487" i="2"/>
  <c r="G486" i="2"/>
  <c r="G485" i="2"/>
  <c r="G484" i="2"/>
  <c r="G483" i="2"/>
  <c r="G482" i="2"/>
  <c r="G481" i="2"/>
  <c r="G480" i="2"/>
  <c r="G479" i="2"/>
  <c r="G478" i="2"/>
  <c r="G477" i="2"/>
  <c r="G476" i="2"/>
  <c r="G475" i="2"/>
  <c r="G474" i="2"/>
  <c r="G473" i="2"/>
  <c r="G472" i="2"/>
  <c r="G471" i="2"/>
  <c r="G470" i="2"/>
  <c r="G469" i="2"/>
  <c r="G468" i="2"/>
  <c r="G467" i="2"/>
  <c r="G466" i="2"/>
  <c r="G465" i="2"/>
  <c r="G464" i="2"/>
  <c r="G463" i="2"/>
  <c r="G462" i="2"/>
  <c r="G461" i="2"/>
  <c r="G460" i="2"/>
  <c r="G459" i="2"/>
  <c r="G458" i="2"/>
  <c r="G457" i="2"/>
  <c r="G456" i="2"/>
  <c r="G455" i="2"/>
  <c r="G454" i="2"/>
  <c r="G453" i="2"/>
  <c r="G452" i="2"/>
  <c r="G451" i="2"/>
  <c r="G450" i="2"/>
  <c r="G449" i="2"/>
  <c r="G448" i="2"/>
  <c r="G447" i="2"/>
  <c r="G446" i="2"/>
  <c r="G445" i="2"/>
  <c r="G444" i="2"/>
  <c r="G443" i="2"/>
  <c r="G442" i="2"/>
  <c r="G441" i="2"/>
  <c r="G440" i="2"/>
  <c r="G439" i="2"/>
  <c r="G438" i="2"/>
  <c r="G437" i="2"/>
  <c r="G436" i="2"/>
  <c r="G435" i="2"/>
  <c r="G434" i="2"/>
  <c r="G433" i="2"/>
  <c r="G432" i="2"/>
  <c r="G431" i="2"/>
  <c r="G430" i="2"/>
  <c r="G429" i="2"/>
  <c r="G428" i="2"/>
  <c r="G427" i="2"/>
  <c r="G426" i="2"/>
  <c r="G425" i="2"/>
  <c r="G424" i="2"/>
  <c r="G423" i="2"/>
  <c r="G422" i="2"/>
  <c r="G421" i="2"/>
  <c r="G420" i="2"/>
  <c r="G419" i="2"/>
  <c r="G418" i="2"/>
  <c r="G417" i="2"/>
  <c r="G416" i="2"/>
  <c r="G415" i="2"/>
  <c r="G414" i="2"/>
  <c r="G413" i="2"/>
  <c r="G412" i="2"/>
  <c r="G411" i="2"/>
  <c r="G410" i="2"/>
  <c r="G409" i="2"/>
  <c r="G408" i="2"/>
  <c r="G407" i="2"/>
  <c r="G406" i="2"/>
  <c r="G405" i="2"/>
  <c r="G404" i="2"/>
  <c r="G403" i="2"/>
  <c r="G402" i="2"/>
  <c r="G401" i="2"/>
  <c r="G400" i="2"/>
  <c r="G399" i="2"/>
  <c r="G398" i="2"/>
  <c r="G397" i="2"/>
  <c r="G396" i="2"/>
  <c r="G395" i="2"/>
  <c r="G394" i="2"/>
  <c r="G393" i="2"/>
  <c r="G392" i="2"/>
  <c r="G391" i="2"/>
  <c r="G390" i="2"/>
  <c r="G389" i="2"/>
  <c r="G388" i="2"/>
  <c r="G387" i="2"/>
  <c r="G386" i="2"/>
  <c r="G385" i="2"/>
  <c r="G384" i="2"/>
  <c r="G383" i="2"/>
  <c r="G382" i="2"/>
  <c r="G381" i="2"/>
  <c r="G380" i="2"/>
  <c r="G379" i="2"/>
  <c r="G378" i="2"/>
  <c r="G377" i="2"/>
  <c r="G376" i="2"/>
  <c r="G375" i="2"/>
  <c r="G374" i="2"/>
  <c r="G373" i="2"/>
  <c r="H372" i="2"/>
  <c r="G372" i="2"/>
  <c r="H371" i="2"/>
  <c r="G371" i="2"/>
  <c r="H370" i="2"/>
  <c r="G370" i="2"/>
  <c r="H369" i="2"/>
  <c r="G369" i="2"/>
  <c r="H368" i="2"/>
  <c r="G368" i="2"/>
  <c r="H367" i="2"/>
  <c r="G367" i="2"/>
  <c r="H366" i="2"/>
  <c r="G366" i="2"/>
  <c r="H365" i="2"/>
  <c r="G365" i="2"/>
  <c r="H364" i="2"/>
  <c r="G364" i="2"/>
  <c r="H363" i="2"/>
  <c r="G363" i="2"/>
  <c r="H362" i="2"/>
  <c r="G362" i="2"/>
  <c r="H361" i="2"/>
  <c r="G361" i="2"/>
  <c r="H360" i="2"/>
  <c r="G360" i="2"/>
  <c r="H359" i="2"/>
  <c r="G359" i="2"/>
  <c r="H358" i="2"/>
  <c r="G358" i="2"/>
  <c r="H357" i="2"/>
  <c r="G357" i="2"/>
  <c r="H356" i="2"/>
  <c r="G356" i="2"/>
  <c r="H355" i="2"/>
  <c r="G355" i="2"/>
  <c r="H354" i="2"/>
  <c r="G354" i="2"/>
  <c r="H353" i="2"/>
  <c r="G353" i="2"/>
  <c r="H352" i="2"/>
  <c r="G352" i="2"/>
  <c r="H351" i="2"/>
  <c r="G351" i="2"/>
  <c r="H350" i="2"/>
  <c r="G350" i="2"/>
  <c r="H349" i="2"/>
  <c r="G349" i="2"/>
  <c r="H348" i="2"/>
  <c r="G348" i="2"/>
  <c r="H347" i="2"/>
  <c r="G347" i="2"/>
  <c r="H346" i="2"/>
  <c r="G346" i="2"/>
  <c r="H345" i="2"/>
  <c r="G345" i="2"/>
  <c r="H344" i="2"/>
  <c r="G344" i="2"/>
  <c r="H343" i="2"/>
  <c r="G343" i="2"/>
  <c r="H342" i="2"/>
  <c r="G342" i="2"/>
  <c r="H341" i="2"/>
  <c r="G341" i="2"/>
  <c r="H340" i="2"/>
  <c r="G340" i="2"/>
  <c r="H339" i="2"/>
  <c r="G339" i="2"/>
  <c r="H338" i="2"/>
  <c r="G338" i="2"/>
  <c r="H337" i="2"/>
  <c r="G337" i="2"/>
  <c r="H336" i="2"/>
  <c r="G336" i="2"/>
  <c r="H335" i="2"/>
  <c r="G335" i="2"/>
  <c r="H334" i="2"/>
  <c r="G334" i="2"/>
  <c r="H333" i="2"/>
  <c r="H332" i="2"/>
  <c r="G332" i="2"/>
  <c r="H331" i="2"/>
  <c r="G331" i="2"/>
  <c r="H329" i="2"/>
  <c r="A329" i="2"/>
  <c r="H328" i="2"/>
  <c r="G328" i="2"/>
  <c r="A328" i="2"/>
  <c r="H327" i="2"/>
  <c r="G327" i="2"/>
  <c r="A327" i="2"/>
  <c r="H326" i="2"/>
  <c r="G326" i="2"/>
  <c r="A326" i="2"/>
  <c r="H325" i="2"/>
  <c r="G325" i="2"/>
  <c r="A325" i="2"/>
  <c r="H324" i="2"/>
  <c r="G324" i="2"/>
  <c r="A324" i="2"/>
  <c r="H323" i="2"/>
  <c r="G323" i="2"/>
  <c r="A323" i="2"/>
  <c r="H322" i="2"/>
  <c r="G322" i="2"/>
  <c r="A322" i="2"/>
  <c r="H321" i="2"/>
  <c r="G321" i="2"/>
  <c r="A321" i="2"/>
  <c r="H320" i="2"/>
  <c r="G320" i="2"/>
  <c r="A320" i="2"/>
  <c r="H319" i="2"/>
  <c r="G319" i="2"/>
  <c r="A319" i="2"/>
  <c r="H318" i="2"/>
  <c r="G318" i="2"/>
  <c r="A318" i="2"/>
  <c r="H317" i="2"/>
  <c r="G317" i="2"/>
  <c r="A317" i="2"/>
  <c r="H315" i="2"/>
  <c r="G315" i="2"/>
  <c r="A315" i="2"/>
  <c r="H314" i="2"/>
  <c r="G314" i="2"/>
  <c r="A314" i="2"/>
  <c r="H313" i="2"/>
  <c r="G313" i="2"/>
  <c r="A313" i="2"/>
  <c r="H312" i="2"/>
  <c r="G312" i="2"/>
  <c r="A312" i="2"/>
  <c r="G311" i="2"/>
  <c r="H311" i="2" s="1"/>
  <c r="A311" i="2"/>
  <c r="G310" i="2"/>
  <c r="H310" i="2" s="1"/>
  <c r="G309" i="2"/>
  <c r="H309" i="2" s="1"/>
  <c r="A309" i="2"/>
  <c r="G308" i="2"/>
  <c r="H308" i="2" s="1"/>
  <c r="A308" i="2"/>
  <c r="G307" i="2"/>
  <c r="H307" i="2" s="1"/>
  <c r="A307" i="2"/>
  <c r="G306" i="2"/>
  <c r="H306" i="2" s="1"/>
  <c r="A306" i="2"/>
  <c r="H305" i="2"/>
  <c r="G305" i="2"/>
  <c r="A305" i="2"/>
  <c r="H304" i="2"/>
  <c r="G304" i="2"/>
  <c r="A304" i="2"/>
  <c r="H303" i="2"/>
  <c r="G303" i="2"/>
  <c r="A303" i="2"/>
  <c r="G302" i="2"/>
  <c r="H302" i="2" s="1"/>
  <c r="A302" i="2"/>
  <c r="G301" i="2"/>
  <c r="H301" i="2" s="1"/>
  <c r="A301" i="2"/>
  <c r="H300" i="2"/>
  <c r="G300" i="2"/>
  <c r="A300" i="2"/>
  <c r="H299" i="2"/>
  <c r="G299" i="2"/>
  <c r="A299" i="2"/>
  <c r="H298" i="2"/>
  <c r="G298" i="2"/>
  <c r="A298" i="2"/>
  <c r="G297" i="2"/>
  <c r="H297" i="2" s="1"/>
  <c r="A297" i="2"/>
  <c r="G296" i="2"/>
  <c r="H296" i="2" s="1"/>
  <c r="A296" i="2"/>
  <c r="G295" i="2"/>
  <c r="H295" i="2" s="1"/>
  <c r="A295" i="2"/>
  <c r="G294" i="2"/>
  <c r="H294" i="2" s="1"/>
  <c r="A294" i="2"/>
  <c r="H293" i="2"/>
  <c r="G293" i="2"/>
  <c r="A293" i="2"/>
  <c r="G292" i="2"/>
  <c r="H292" i="2" s="1"/>
  <c r="A292" i="2"/>
  <c r="G291" i="2"/>
  <c r="H291" i="2" s="1"/>
  <c r="A291" i="2"/>
  <c r="G290" i="2"/>
  <c r="H290" i="2" s="1"/>
  <c r="A290" i="2"/>
  <c r="G289" i="2"/>
  <c r="H289" i="2" s="1"/>
  <c r="A289" i="2"/>
  <c r="H288" i="2"/>
  <c r="G288" i="2"/>
  <c r="A288" i="2"/>
  <c r="G287" i="2"/>
  <c r="H287" i="2" s="1"/>
  <c r="A287" i="2"/>
  <c r="H286" i="2"/>
  <c r="A286" i="2"/>
  <c r="G285" i="2"/>
  <c r="H285" i="2" s="1"/>
  <c r="A285" i="2"/>
  <c r="G284" i="2"/>
  <c r="H284" i="2" s="1"/>
  <c r="A284" i="2"/>
  <c r="G283" i="2"/>
  <c r="H283" i="2" s="1"/>
  <c r="A283" i="2"/>
  <c r="G282" i="2"/>
  <c r="H282" i="2" s="1"/>
  <c r="A282" i="2"/>
  <c r="H281" i="2"/>
  <c r="G281" i="2"/>
  <c r="A281" i="2"/>
  <c r="G280" i="2"/>
  <c r="H280" i="2" s="1"/>
  <c r="A280" i="2"/>
  <c r="H279" i="2"/>
  <c r="G279" i="2"/>
  <c r="A279" i="2"/>
  <c r="G278" i="2"/>
  <c r="H278" i="2" s="1"/>
  <c r="A278" i="2"/>
  <c r="H277" i="2"/>
  <c r="G277" i="2"/>
  <c r="A277" i="2"/>
  <c r="H276" i="2"/>
  <c r="G276" i="2"/>
  <c r="A276" i="2"/>
  <c r="G275" i="2"/>
  <c r="H275" i="2" s="1"/>
  <c r="A275" i="2"/>
  <c r="H274" i="2"/>
  <c r="G274" i="2"/>
  <c r="A274" i="2"/>
  <c r="H273" i="2"/>
  <c r="G273" i="2"/>
  <c r="A273" i="2"/>
  <c r="H272" i="2"/>
  <c r="G272" i="2"/>
  <c r="A272" i="2"/>
  <c r="H271" i="2"/>
  <c r="G271" i="2"/>
  <c r="A271" i="2"/>
  <c r="G270" i="2"/>
  <c r="H270" i="2" s="1"/>
  <c r="A270" i="2"/>
  <c r="G269" i="2"/>
  <c r="H269" i="2" s="1"/>
  <c r="A269" i="2"/>
  <c r="G268" i="2"/>
  <c r="A268" i="2"/>
  <c r="G267" i="2"/>
  <c r="H267" i="2" s="1"/>
  <c r="A267" i="2"/>
  <c r="H266" i="2"/>
  <c r="G266" i="2"/>
  <c r="A266" i="2"/>
  <c r="G265" i="2"/>
  <c r="H265" i="2" s="1"/>
  <c r="A265" i="2"/>
  <c r="G264" i="2"/>
  <c r="H264" i="2" s="1"/>
  <c r="A264" i="2"/>
  <c r="G263" i="2"/>
  <c r="H263" i="2" s="1"/>
  <c r="A263" i="2"/>
  <c r="G262" i="2"/>
  <c r="H262" i="2" s="1"/>
  <c r="A262" i="2"/>
  <c r="G261" i="2"/>
  <c r="H261" i="2" s="1"/>
  <c r="A261" i="2"/>
  <c r="G260" i="2"/>
  <c r="H260" i="2" s="1"/>
  <c r="A260" i="2"/>
  <c r="H259" i="2"/>
  <c r="G259" i="2"/>
  <c r="A259" i="2"/>
  <c r="H258" i="2"/>
  <c r="G258" i="2"/>
  <c r="A258" i="2"/>
  <c r="G257" i="2"/>
  <c r="H257" i="2" s="1"/>
  <c r="A257" i="2"/>
  <c r="G256" i="2"/>
  <c r="H256" i="2" s="1"/>
  <c r="A256" i="2"/>
  <c r="G255" i="2"/>
  <c r="H255" i="2" s="1"/>
  <c r="A255" i="2"/>
  <c r="H254" i="2"/>
  <c r="G254" i="2"/>
  <c r="A254" i="2"/>
  <c r="G253" i="2"/>
  <c r="H253" i="2" s="1"/>
  <c r="A253" i="2"/>
  <c r="H252" i="2"/>
  <c r="G252" i="2"/>
  <c r="A252" i="2"/>
  <c r="G251" i="2"/>
  <c r="H251" i="2" s="1"/>
  <c r="A251" i="2"/>
  <c r="G250" i="2"/>
  <c r="H250" i="2" s="1"/>
  <c r="A250" i="2"/>
  <c r="H249" i="2"/>
  <c r="G249" i="2"/>
  <c r="A249" i="2"/>
  <c r="H248" i="2"/>
  <c r="G248" i="2"/>
  <c r="A248" i="2"/>
  <c r="H247" i="2"/>
  <c r="G247" i="2"/>
  <c r="A247" i="2"/>
  <c r="H246" i="2"/>
  <c r="G246" i="2"/>
  <c r="A246" i="2"/>
  <c r="H245" i="2"/>
  <c r="G245" i="2"/>
  <c r="A245" i="2"/>
  <c r="H244" i="2"/>
  <c r="G244" i="2"/>
  <c r="A244" i="2"/>
  <c r="H243" i="2"/>
  <c r="G243" i="2"/>
  <c r="A243" i="2"/>
  <c r="G242" i="2"/>
  <c r="H242" i="2" s="1"/>
  <c r="A242" i="2"/>
  <c r="G241" i="2"/>
  <c r="H241" i="2" s="1"/>
  <c r="A241" i="2"/>
  <c r="G240" i="2"/>
  <c r="H240" i="2" s="1"/>
  <c r="A240" i="2"/>
  <c r="H239" i="2"/>
  <c r="G239" i="2"/>
  <c r="A239" i="2"/>
  <c r="H238" i="2"/>
  <c r="G238" i="2"/>
  <c r="A238" i="2"/>
  <c r="H237" i="2"/>
  <c r="G237" i="2"/>
  <c r="A237" i="2"/>
  <c r="H236" i="2"/>
  <c r="G236" i="2"/>
  <c r="A236" i="2"/>
  <c r="G235" i="2"/>
  <c r="H235" i="2" s="1"/>
  <c r="A235" i="2"/>
  <c r="H234" i="2"/>
  <c r="G234" i="2"/>
  <c r="A234" i="2"/>
  <c r="G233" i="2"/>
  <c r="H233" i="2" s="1"/>
  <c r="A233" i="2"/>
  <c r="G232" i="2"/>
  <c r="H232" i="2" s="1"/>
  <c r="A232" i="2"/>
  <c r="G231" i="2"/>
  <c r="H231" i="2" s="1"/>
  <c r="A231" i="2"/>
  <c r="G230" i="2"/>
  <c r="H230" i="2" s="1"/>
  <c r="A230" i="2"/>
  <c r="G229" i="2"/>
  <c r="H229" i="2" s="1"/>
  <c r="A229" i="2"/>
  <c r="G228" i="2"/>
  <c r="H228" i="2" s="1"/>
  <c r="A228" i="2"/>
  <c r="G227" i="2"/>
  <c r="H227" i="2" s="1"/>
  <c r="A227" i="2"/>
  <c r="G226" i="2"/>
  <c r="H226" i="2" s="1"/>
  <c r="A226" i="2"/>
  <c r="G225" i="2"/>
  <c r="H225" i="2" s="1"/>
  <c r="A225" i="2"/>
  <c r="H224" i="2"/>
  <c r="G224" i="2"/>
  <c r="A224" i="2"/>
  <c r="G223" i="2"/>
  <c r="H223" i="2" s="1"/>
  <c r="A223" i="2"/>
  <c r="G222" i="2"/>
  <c r="H222" i="2" s="1"/>
  <c r="A222" i="2"/>
  <c r="G221" i="2"/>
  <c r="H221" i="2" s="1"/>
  <c r="A221" i="2"/>
  <c r="G220" i="2"/>
  <c r="H220" i="2" s="1"/>
  <c r="A220" i="2"/>
  <c r="G219" i="2"/>
  <c r="H219" i="2" s="1"/>
  <c r="A219" i="2"/>
  <c r="G218" i="2"/>
  <c r="H218" i="2" s="1"/>
  <c r="A218" i="2"/>
  <c r="H217" i="2"/>
  <c r="G217" i="2"/>
  <c r="A217" i="2"/>
  <c r="G216" i="2"/>
  <c r="H216" i="2" s="1"/>
  <c r="A216" i="2"/>
  <c r="G215" i="2"/>
  <c r="H215" i="2" s="1"/>
  <c r="A215" i="2"/>
  <c r="G214" i="2"/>
  <c r="H214" i="2" s="1"/>
  <c r="A214" i="2"/>
  <c r="G213" i="2"/>
  <c r="H213" i="2" s="1"/>
  <c r="A213" i="2"/>
  <c r="G212" i="2"/>
  <c r="H212" i="2" s="1"/>
  <c r="A212" i="2"/>
  <c r="G211" i="2"/>
  <c r="H211" i="2" s="1"/>
  <c r="A211" i="2"/>
  <c r="H210" i="2"/>
  <c r="G210" i="2"/>
  <c r="A210" i="2"/>
  <c r="G209" i="2"/>
  <c r="H209" i="2" s="1"/>
  <c r="A209" i="2"/>
  <c r="G208" i="2"/>
  <c r="H208" i="2" s="1"/>
  <c r="A208" i="2"/>
  <c r="H207" i="2"/>
  <c r="G207" i="2"/>
  <c r="A207" i="2"/>
  <c r="H206" i="2"/>
  <c r="G206" i="2"/>
  <c r="A206" i="2"/>
  <c r="G205" i="2"/>
  <c r="H205" i="2" s="1"/>
  <c r="A205" i="2"/>
  <c r="H204" i="2"/>
  <c r="G204" i="2"/>
  <c r="A204" i="2"/>
  <c r="G203" i="2"/>
  <c r="H203" i="2" s="1"/>
  <c r="A203" i="2"/>
  <c r="G202" i="2"/>
  <c r="H202" i="2" s="1"/>
  <c r="A202" i="2"/>
  <c r="G201" i="2"/>
  <c r="H201" i="2" s="1"/>
  <c r="A201" i="2"/>
  <c r="H200" i="2"/>
  <c r="G200" i="2"/>
  <c r="A200" i="2"/>
  <c r="H199" i="2"/>
  <c r="G199" i="2"/>
  <c r="A199" i="2"/>
  <c r="H198" i="2"/>
  <c r="G198" i="2"/>
  <c r="A198" i="2"/>
  <c r="H197" i="2"/>
  <c r="G197" i="2"/>
  <c r="A197" i="2"/>
  <c r="H196" i="2"/>
  <c r="G196" i="2"/>
  <c r="A196" i="2"/>
  <c r="G195" i="2"/>
  <c r="H195" i="2" s="1"/>
  <c r="A195" i="2"/>
  <c r="H194" i="2"/>
  <c r="G194" i="2"/>
  <c r="A194" i="2"/>
  <c r="G193" i="2"/>
  <c r="H193" i="2" s="1"/>
  <c r="A193" i="2"/>
  <c r="H192" i="2"/>
  <c r="G192" i="2"/>
  <c r="A192" i="2"/>
  <c r="G191" i="2"/>
  <c r="H191" i="2" s="1"/>
  <c r="A191" i="2"/>
  <c r="G190" i="2"/>
  <c r="H190" i="2" s="1"/>
  <c r="A190" i="2"/>
  <c r="G189" i="2"/>
  <c r="H189" i="2" s="1"/>
  <c r="A189" i="2"/>
  <c r="G188" i="2"/>
  <c r="H188" i="2" s="1"/>
  <c r="A188" i="2"/>
  <c r="G187" i="2"/>
  <c r="H187" i="2" s="1"/>
  <c r="A187" i="2"/>
  <c r="H186" i="2"/>
  <c r="G186" i="2"/>
  <c r="A186" i="2"/>
  <c r="H185" i="2"/>
  <c r="G185" i="2"/>
  <c r="A185" i="2"/>
  <c r="G184" i="2"/>
  <c r="H184" i="2" s="1"/>
  <c r="A184" i="2"/>
  <c r="G183" i="2"/>
  <c r="H183" i="2" s="1"/>
  <c r="A183" i="2"/>
  <c r="G182" i="2"/>
  <c r="H182" i="2" s="1"/>
  <c r="A182" i="2"/>
  <c r="H181" i="2"/>
  <c r="G181" i="2"/>
  <c r="A181" i="2"/>
  <c r="H180" i="2"/>
  <c r="G180" i="2"/>
  <c r="A180" i="2"/>
  <c r="H179" i="2"/>
  <c r="G179" i="2"/>
  <c r="A179" i="2"/>
  <c r="H178" i="2"/>
  <c r="G178" i="2"/>
  <c r="A178" i="2"/>
  <c r="H177" i="2"/>
  <c r="G177" i="2"/>
  <c r="A177" i="2"/>
  <c r="H176" i="2"/>
  <c r="G176" i="2"/>
  <c r="A176" i="2"/>
  <c r="G175" i="2"/>
  <c r="H175" i="2" s="1"/>
  <c r="A175" i="2"/>
  <c r="G174" i="2"/>
  <c r="H174" i="2" s="1"/>
  <c r="A174" i="2"/>
  <c r="G173" i="2"/>
  <c r="H173" i="2" s="1"/>
  <c r="A173" i="2"/>
  <c r="G172" i="2"/>
  <c r="H172" i="2" s="1"/>
  <c r="A172" i="2"/>
  <c r="H171" i="2"/>
  <c r="G171" i="2"/>
  <c r="A171" i="2"/>
  <c r="H170" i="2"/>
  <c r="G170" i="2"/>
  <c r="A170" i="2"/>
  <c r="G169" i="2"/>
  <c r="H169" i="2" s="1"/>
  <c r="A169" i="2"/>
  <c r="G168" i="2"/>
  <c r="H168" i="2" s="1"/>
  <c r="G167" i="2"/>
  <c r="H167" i="2" s="1"/>
  <c r="A167" i="2"/>
  <c r="G166" i="2"/>
  <c r="H166" i="2" s="1"/>
  <c r="A166" i="2"/>
  <c r="H165" i="2"/>
  <c r="G165" i="2"/>
  <c r="A165" i="2"/>
  <c r="G164" i="2"/>
  <c r="H164" i="2" s="1"/>
  <c r="A164" i="2"/>
  <c r="G163" i="2"/>
  <c r="H163" i="2" s="1"/>
  <c r="A163" i="2"/>
  <c r="G162" i="2"/>
  <c r="H162" i="2" s="1"/>
  <c r="A162" i="2"/>
  <c r="G161" i="2"/>
  <c r="H161" i="2" s="1"/>
  <c r="A161" i="2"/>
  <c r="G160" i="2"/>
  <c r="H160" i="2" s="1"/>
  <c r="A160" i="2"/>
  <c r="H159" i="2"/>
  <c r="G159" i="2"/>
  <c r="A159" i="2"/>
  <c r="G158" i="2"/>
  <c r="H158" i="2" s="1"/>
  <c r="A158" i="2"/>
  <c r="H157" i="2"/>
  <c r="G157" i="2"/>
  <c r="A157" i="2"/>
  <c r="H156" i="2"/>
  <c r="G156" i="2"/>
  <c r="A156" i="2"/>
  <c r="H155" i="2"/>
  <c r="G155" i="2"/>
  <c r="A155" i="2"/>
  <c r="H154" i="2"/>
  <c r="G154" i="2"/>
  <c r="A154" i="2"/>
  <c r="H153" i="2"/>
  <c r="G153" i="2"/>
  <c r="A153" i="2"/>
  <c r="H152" i="2"/>
  <c r="G152" i="2"/>
  <c r="A152" i="2"/>
  <c r="H151" i="2"/>
  <c r="G151" i="2"/>
  <c r="A151" i="2"/>
  <c r="H150" i="2"/>
  <c r="G150" i="2"/>
  <c r="H149" i="2"/>
  <c r="G149" i="2"/>
  <c r="H148" i="2"/>
  <c r="G148" i="2"/>
  <c r="A148" i="2"/>
  <c r="H147" i="2"/>
  <c r="G147" i="2"/>
  <c r="G146" i="2"/>
  <c r="H146" i="2" s="1"/>
  <c r="A146" i="2"/>
  <c r="H145" i="2"/>
  <c r="G145" i="2"/>
  <c r="A145" i="2"/>
  <c r="H144" i="2"/>
  <c r="G144" i="2"/>
  <c r="A144" i="2"/>
  <c r="H143" i="2"/>
  <c r="G143" i="2"/>
  <c r="A143" i="2"/>
  <c r="G142" i="2"/>
  <c r="H142" i="2" s="1"/>
  <c r="A142" i="2"/>
  <c r="H141" i="2"/>
  <c r="G141" i="2"/>
  <c r="A141" i="2"/>
  <c r="H140" i="2"/>
  <c r="G140" i="2"/>
  <c r="A140" i="2"/>
  <c r="H139" i="2"/>
  <c r="G139" i="2"/>
  <c r="A139" i="2"/>
  <c r="G138" i="2"/>
  <c r="H138" i="2" s="1"/>
  <c r="A138" i="2"/>
  <c r="G137" i="2"/>
  <c r="H137" i="2" s="1"/>
  <c r="A137" i="2"/>
  <c r="G136" i="2"/>
  <c r="H136" i="2" s="1"/>
  <c r="A136" i="2"/>
  <c r="G135" i="2"/>
  <c r="H135" i="2" s="1"/>
  <c r="A135" i="2"/>
  <c r="H134" i="2"/>
  <c r="G134" i="2"/>
  <c r="A134" i="2"/>
  <c r="G133" i="2"/>
  <c r="H133" i="2" s="1"/>
  <c r="A133" i="2"/>
  <c r="G132" i="2"/>
  <c r="H132" i="2" s="1"/>
  <c r="A132" i="2"/>
  <c r="G131" i="2"/>
  <c r="H131" i="2" s="1"/>
  <c r="A131" i="2"/>
  <c r="G130" i="2"/>
  <c r="H130" i="2" s="1"/>
  <c r="A130" i="2"/>
  <c r="H129" i="2"/>
  <c r="G129" i="2"/>
  <c r="A129" i="2"/>
  <c r="H128" i="2"/>
  <c r="G128" i="2"/>
  <c r="A128" i="2"/>
  <c r="G127" i="2"/>
  <c r="H127" i="2" s="1"/>
  <c r="A127" i="2"/>
  <c r="G126" i="2"/>
  <c r="H126" i="2" s="1"/>
  <c r="A126" i="2"/>
  <c r="G125" i="2"/>
  <c r="H125" i="2" s="1"/>
  <c r="A125" i="2"/>
  <c r="G124" i="2"/>
  <c r="H124" i="2" s="1"/>
  <c r="A124" i="2"/>
  <c r="G123" i="2"/>
  <c r="H123" i="2" s="1"/>
  <c r="A123" i="2"/>
  <c r="G122" i="2"/>
  <c r="H122" i="2" s="1"/>
  <c r="A122" i="2"/>
  <c r="G121" i="2"/>
  <c r="H121" i="2" s="1"/>
  <c r="A121" i="2"/>
  <c r="G120" i="2"/>
  <c r="H120" i="2" s="1"/>
  <c r="A120" i="2"/>
  <c r="G119" i="2"/>
  <c r="H119" i="2" s="1"/>
  <c r="A119" i="2"/>
  <c r="G118" i="2"/>
  <c r="H118" i="2" s="1"/>
  <c r="A118" i="2"/>
  <c r="H117" i="2"/>
  <c r="G117" i="2"/>
  <c r="A117" i="2"/>
  <c r="H116" i="2"/>
  <c r="G116" i="2"/>
  <c r="A116" i="2"/>
  <c r="G115" i="2"/>
  <c r="H115" i="2" s="1"/>
  <c r="A115" i="2"/>
  <c r="H114" i="2"/>
  <c r="G114" i="2"/>
  <c r="A114" i="2"/>
  <c r="G113" i="2"/>
  <c r="H113" i="2" s="1"/>
  <c r="A113" i="2"/>
  <c r="H112" i="2"/>
  <c r="G112" i="2"/>
  <c r="A112" i="2"/>
  <c r="H111" i="2"/>
  <c r="G111" i="2"/>
  <c r="A111" i="2"/>
  <c r="G110" i="2"/>
  <c r="H110" i="2" s="1"/>
  <c r="A110" i="2"/>
  <c r="G109" i="2"/>
  <c r="H109" i="2" s="1"/>
  <c r="A109" i="2"/>
  <c r="G108" i="2"/>
  <c r="H108" i="2" s="1"/>
  <c r="A108" i="2"/>
  <c r="G107" i="2"/>
  <c r="H107" i="2" s="1"/>
  <c r="A107" i="2"/>
  <c r="G106" i="2"/>
  <c r="H106" i="2" s="1"/>
  <c r="A106" i="2"/>
  <c r="G105" i="2"/>
  <c r="H105" i="2" s="1"/>
  <c r="A105" i="2"/>
  <c r="G104" i="2"/>
  <c r="H104" i="2" s="1"/>
  <c r="A104" i="2"/>
  <c r="G103" i="2"/>
  <c r="H103" i="2" s="1"/>
  <c r="A103" i="2"/>
  <c r="G102" i="2"/>
  <c r="H102" i="2" s="1"/>
  <c r="A102" i="2"/>
  <c r="G101" i="2"/>
  <c r="H101" i="2" s="1"/>
  <c r="A101" i="2"/>
  <c r="H100" i="2"/>
  <c r="G100" i="2"/>
  <c r="A100" i="2"/>
  <c r="H99" i="2"/>
  <c r="G99" i="2"/>
  <c r="A99" i="2"/>
  <c r="G98" i="2"/>
  <c r="H98" i="2" s="1"/>
  <c r="A98" i="2"/>
  <c r="G97" i="2"/>
  <c r="H97" i="2" s="1"/>
  <c r="A97" i="2"/>
  <c r="G96" i="2"/>
  <c r="H96" i="2" s="1"/>
  <c r="A96" i="2"/>
  <c r="G95" i="2"/>
  <c r="H95" i="2" s="1"/>
  <c r="A95" i="2"/>
  <c r="H94" i="2"/>
  <c r="G94" i="2"/>
  <c r="A94" i="2"/>
  <c r="G93" i="2"/>
  <c r="H93" i="2" s="1"/>
  <c r="A93" i="2"/>
  <c r="G92" i="2"/>
  <c r="H92" i="2" s="1"/>
  <c r="A92" i="2"/>
  <c r="G91" i="2"/>
  <c r="H91" i="2" s="1"/>
  <c r="A91" i="2"/>
  <c r="G90" i="2"/>
  <c r="H90" i="2" s="1"/>
  <c r="A90" i="2"/>
  <c r="G89" i="2"/>
  <c r="H89" i="2" s="1"/>
  <c r="A89" i="2"/>
  <c r="G88" i="2"/>
  <c r="H88" i="2" s="1"/>
  <c r="A88" i="2"/>
  <c r="G87" i="2"/>
  <c r="H87" i="2" s="1"/>
  <c r="A87" i="2"/>
  <c r="G86" i="2"/>
  <c r="H86" i="2" s="1"/>
  <c r="A86" i="2"/>
  <c r="G85" i="2"/>
  <c r="H85" i="2" s="1"/>
  <c r="A85" i="2"/>
  <c r="G84" i="2"/>
  <c r="H84" i="2" s="1"/>
  <c r="A84" i="2"/>
  <c r="G83" i="2"/>
  <c r="H83" i="2" s="1"/>
  <c r="A83" i="2"/>
  <c r="H82" i="2"/>
  <c r="G82" i="2"/>
  <c r="A82" i="2"/>
  <c r="H81" i="2"/>
  <c r="G81" i="2"/>
  <c r="A81" i="2"/>
  <c r="H80" i="2"/>
  <c r="G80" i="2"/>
  <c r="A80" i="2"/>
  <c r="H79" i="2"/>
  <c r="G79" i="2"/>
  <c r="A79" i="2"/>
  <c r="H78" i="2"/>
  <c r="G78" i="2"/>
  <c r="A78" i="2"/>
  <c r="G77" i="2"/>
  <c r="H77" i="2" s="1"/>
  <c r="A77" i="2"/>
  <c r="G76" i="2"/>
  <c r="H76" i="2" s="1"/>
  <c r="A76" i="2"/>
  <c r="G75" i="2"/>
  <c r="H75" i="2" s="1"/>
  <c r="A75" i="2"/>
  <c r="G74" i="2"/>
  <c r="H74" i="2" s="1"/>
  <c r="A74" i="2"/>
  <c r="G73" i="2"/>
  <c r="H73" i="2" s="1"/>
  <c r="A73" i="2"/>
  <c r="G72" i="2"/>
  <c r="H72" i="2" s="1"/>
  <c r="A72" i="2"/>
  <c r="G71" i="2"/>
  <c r="H71" i="2" s="1"/>
  <c r="A71" i="2"/>
  <c r="G70" i="2"/>
  <c r="H70" i="2" s="1"/>
  <c r="A70" i="2"/>
  <c r="G69" i="2"/>
  <c r="H69" i="2" s="1"/>
  <c r="A69" i="2"/>
  <c r="G68" i="2"/>
  <c r="H68" i="2" s="1"/>
  <c r="A68" i="2"/>
  <c r="G67" i="2"/>
  <c r="H67" i="2" s="1"/>
  <c r="A67" i="2"/>
  <c r="H66" i="2"/>
  <c r="G66" i="2"/>
  <c r="A66" i="2"/>
  <c r="G65" i="2"/>
  <c r="H65" i="2" s="1"/>
  <c r="A65" i="2"/>
  <c r="G64" i="2"/>
  <c r="H64" i="2" s="1"/>
  <c r="A64" i="2"/>
  <c r="G63" i="2"/>
  <c r="H63" i="2" s="1"/>
  <c r="A63" i="2"/>
  <c r="G62" i="2"/>
  <c r="H62" i="2" s="1"/>
  <c r="A62" i="2"/>
  <c r="G61" i="2"/>
  <c r="H61" i="2" s="1"/>
  <c r="A61" i="2"/>
  <c r="G60" i="2"/>
  <c r="H60" i="2" s="1"/>
  <c r="A60" i="2"/>
  <c r="G59" i="2"/>
  <c r="H59" i="2" s="1"/>
  <c r="A59" i="2"/>
  <c r="G58" i="2"/>
  <c r="H58" i="2" s="1"/>
  <c r="A58" i="2"/>
  <c r="G57" i="2"/>
  <c r="H57" i="2" s="1"/>
  <c r="A57" i="2"/>
  <c r="G56" i="2"/>
  <c r="H56" i="2" s="1"/>
  <c r="A56" i="2"/>
  <c r="G55" i="2"/>
  <c r="H55" i="2" s="1"/>
  <c r="A55" i="2"/>
  <c r="G54" i="2"/>
  <c r="H54" i="2" s="1"/>
  <c r="A54" i="2"/>
  <c r="G53" i="2"/>
  <c r="H53" i="2" s="1"/>
  <c r="A53" i="2"/>
  <c r="G52" i="2"/>
  <c r="H52" i="2" s="1"/>
  <c r="A52" i="2"/>
  <c r="G51" i="2"/>
  <c r="H51" i="2" s="1"/>
  <c r="A51" i="2"/>
  <c r="H50" i="2"/>
  <c r="G50" i="2"/>
  <c r="A50" i="2"/>
  <c r="H49" i="2"/>
  <c r="G49" i="2"/>
  <c r="A49" i="2"/>
  <c r="H48" i="2"/>
  <c r="G48" i="2"/>
  <c r="A48" i="2"/>
  <c r="H47" i="2"/>
  <c r="G47" i="2"/>
  <c r="A47" i="2"/>
  <c r="H46" i="2"/>
  <c r="G46" i="2"/>
  <c r="A46" i="2"/>
  <c r="H45" i="2"/>
  <c r="G45" i="2"/>
  <c r="A45" i="2"/>
  <c r="G44" i="2"/>
  <c r="H44" i="2" s="1"/>
  <c r="A44" i="2"/>
  <c r="H43" i="2"/>
  <c r="A43" i="2"/>
  <c r="G42" i="2"/>
  <c r="H42" i="2" s="1"/>
  <c r="A42" i="2"/>
  <c r="G41" i="2"/>
  <c r="H41" i="2" s="1"/>
  <c r="A41" i="2"/>
  <c r="G40" i="2"/>
  <c r="H40" i="2" s="1"/>
  <c r="A40" i="2"/>
  <c r="H39" i="2"/>
  <c r="G39" i="2"/>
  <c r="A39" i="2"/>
  <c r="H38" i="2"/>
  <c r="G38" i="2"/>
  <c r="A38" i="2"/>
  <c r="H37" i="2"/>
  <c r="G37" i="2"/>
  <c r="A37" i="2"/>
  <c r="H36" i="2"/>
  <c r="G36" i="2"/>
  <c r="A36" i="2"/>
  <c r="H35" i="2"/>
  <c r="G35" i="2"/>
  <c r="A35" i="2"/>
  <c r="G34" i="2"/>
  <c r="H34" i="2" s="1"/>
  <c r="A34" i="2"/>
  <c r="G33" i="2"/>
  <c r="H33" i="2" s="1"/>
  <c r="A33" i="2"/>
  <c r="H32" i="2"/>
  <c r="G32" i="2"/>
  <c r="A32" i="2"/>
  <c r="G31" i="2"/>
  <c r="H31" i="2" s="1"/>
  <c r="A31" i="2"/>
  <c r="G30" i="2"/>
  <c r="H30" i="2" s="1"/>
  <c r="A30" i="2"/>
  <c r="G29" i="2"/>
  <c r="H29" i="2" s="1"/>
  <c r="A29" i="2"/>
  <c r="G28" i="2"/>
  <c r="H28" i="2" s="1"/>
  <c r="A28" i="2"/>
  <c r="H27" i="2"/>
  <c r="G27" i="2"/>
  <c r="A27" i="2"/>
  <c r="G26" i="2"/>
  <c r="H26" i="2" s="1"/>
  <c r="A26" i="2"/>
  <c r="G25" i="2"/>
  <c r="H25" i="2" s="1"/>
  <c r="A25" i="2"/>
  <c r="G24" i="2"/>
  <c r="H24" i="2" s="1"/>
  <c r="A24" i="2"/>
  <c r="G23" i="2"/>
  <c r="H23" i="2" s="1"/>
  <c r="A23" i="2"/>
  <c r="H22" i="2"/>
  <c r="G22" i="2"/>
  <c r="A22" i="2"/>
  <c r="G21" i="2"/>
  <c r="H21" i="2" s="1"/>
  <c r="A21" i="2"/>
  <c r="G20" i="2"/>
  <c r="H20" i="2" s="1"/>
  <c r="A20" i="2"/>
  <c r="G19" i="2"/>
  <c r="H19" i="2" s="1"/>
  <c r="A19" i="2"/>
  <c r="G18" i="2"/>
  <c r="H18" i="2" s="1"/>
  <c r="A18" i="2"/>
  <c r="G17" i="2"/>
  <c r="H17" i="2" s="1"/>
  <c r="A17" i="2"/>
  <c r="G16" i="2"/>
  <c r="H16" i="2" s="1"/>
  <c r="A16" i="2"/>
  <c r="G15" i="2"/>
  <c r="H15" i="2" s="1"/>
  <c r="A15" i="2"/>
  <c r="G14" i="2"/>
  <c r="H14" i="2" s="1"/>
  <c r="A14" i="2"/>
  <c r="H13" i="2"/>
  <c r="G13" i="2"/>
  <c r="A13" i="2"/>
  <c r="G12" i="2"/>
  <c r="H12" i="2" s="1"/>
  <c r="A12" i="2"/>
  <c r="H11" i="2"/>
  <c r="G11" i="2"/>
  <c r="A11" i="2"/>
  <c r="G10" i="2"/>
  <c r="H10" i="2" s="1"/>
  <c r="A10" i="2"/>
  <c r="G9" i="2"/>
  <c r="H9" i="2" s="1"/>
  <c r="A9" i="2"/>
  <c r="G8" i="2"/>
  <c r="H8" i="2" s="1"/>
  <c r="A8" i="2"/>
  <c r="G7" i="2"/>
  <c r="H7" i="2" s="1"/>
  <c r="A7" i="2"/>
  <c r="G6" i="2"/>
  <c r="H6" i="2" s="1"/>
  <c r="A6" i="2"/>
  <c r="G5" i="2"/>
  <c r="H5" i="2" s="1"/>
  <c r="A5" i="2"/>
  <c r="G4" i="2"/>
  <c r="H4" i="2" s="1"/>
  <c r="A4" i="2"/>
  <c r="H3" i="2"/>
  <c r="G3" i="2"/>
  <c r="A3" i="2"/>
  <c r="H2" i="2"/>
  <c r="G2" i="2"/>
  <c r="A2" i="2"/>
</calcChain>
</file>

<file path=xl/sharedStrings.xml><?xml version="1.0" encoding="utf-8"?>
<sst xmlns="http://schemas.openxmlformats.org/spreadsheetml/2006/main" count="2546" uniqueCount="1147">
  <si>
    <t>Licitação I</t>
  </si>
  <si>
    <t>Ativo</t>
  </si>
  <si>
    <t>Abertura</t>
  </si>
  <si>
    <t>Licitação II</t>
  </si>
  <si>
    <t>Aparecida</t>
  </si>
  <si>
    <t>Cancelado</t>
  </si>
  <si>
    <t>Anulação</t>
  </si>
  <si>
    <t>Licitação III</t>
  </si>
  <si>
    <t>Concluido</t>
  </si>
  <si>
    <t>Procuradoria</t>
  </si>
  <si>
    <t>Beatriz</t>
  </si>
  <si>
    <t>Suspenso</t>
  </si>
  <si>
    <t>Fracassado</t>
  </si>
  <si>
    <t>Secretaria</t>
  </si>
  <si>
    <t>Eva</t>
  </si>
  <si>
    <t>Homologação</t>
  </si>
  <si>
    <t>Ingrid</t>
  </si>
  <si>
    <t>Prorrogação</t>
  </si>
  <si>
    <t>Recurso</t>
  </si>
  <si>
    <t>Larissa</t>
  </si>
  <si>
    <t>Amostra</t>
  </si>
  <si>
    <t>Ret. Homologação</t>
  </si>
  <si>
    <t>Nathalia</t>
  </si>
  <si>
    <t>Retificação</t>
  </si>
  <si>
    <t>Paulo</t>
  </si>
  <si>
    <t>Sirlei</t>
  </si>
  <si>
    <t>Thayane</t>
  </si>
  <si>
    <t>20.847.096/0001-35110</t>
  </si>
  <si>
    <t>PROC</t>
  </si>
  <si>
    <t>OBJETO</t>
  </si>
  <si>
    <t>RESP</t>
  </si>
  <si>
    <t>PROTOCOLO
LICITAÇÃO</t>
  </si>
  <si>
    <t>PROTOCOLO
JURÍDICO</t>
  </si>
  <si>
    <t>DIAS ACRESCIDOS</t>
  </si>
  <si>
    <t>PRAZO 
DEVOLUÇÃO</t>
  </si>
  <si>
    <t>FASE</t>
  </si>
  <si>
    <t>HISTÓRICO</t>
  </si>
  <si>
    <t>STATUS</t>
  </si>
  <si>
    <t>DT. PUBLIC</t>
  </si>
  <si>
    <t>DT. SESSÃO</t>
  </si>
  <si>
    <t>Agendar</t>
  </si>
  <si>
    <t>Resp. Sessão</t>
  </si>
  <si>
    <t>FASE II</t>
  </si>
  <si>
    <t>DATA FASE II</t>
  </si>
  <si>
    <t xml:space="preserve">NORMATIZAR OBRAS PELA NOVA LEI </t>
  </si>
  <si>
    <t>ANALISANDO</t>
  </si>
  <si>
    <t>PE 078</t>
  </si>
  <si>
    <t>MATERIAIS PERMANENTES E EQUIPAMENTOS PARA SEC. SAÚDE - PROC DIGITAL</t>
  </si>
  <si>
    <r>
      <rPr>
        <sz val="11"/>
        <color theme="1"/>
        <rFont val="Arial"/>
      </rPr>
      <t xml:space="preserve">05/07 - ANALISANDO DOCUMENTOS
08/07 - ALGUNS ITENS FORA DO PALNO DE COMPRAS
09/07 - ANALISANDO DOCS
09/07 - JURÍDICO
24/07 - JURÍDICO SALVOU PARECER
24/07 - PUBLICADO EDITAL
25/07 - TEMPESTIVO PRONTO
26/07 - APLIC OK
</t>
    </r>
    <r>
      <rPr>
        <sz val="11"/>
        <color rgb="FFFF0000"/>
        <rFont val="Arial"/>
      </rPr>
      <t xml:space="preserve">01/08 - PEDIDO DE IMPUGNAÇÃO COM PAULO / respondida dia 08/08
08/08 - PEDIDO DE IMPUGNAÇÃO EMPRESA ELBER - ENVIADA PARA MATHEUS / SECRETARIA RESPONDER
</t>
    </r>
    <r>
      <rPr>
        <sz val="11"/>
        <color theme="1"/>
        <rFont val="Arial"/>
      </rPr>
      <t xml:space="preserve">09/08 - PUBLICADO RETIFICAÇÃO
14/08 - EMPRESA HOSPICOM IMPUGNAÇÃOESTA PARA SECRETARIA RESPONDER
19/08 -  RAISSA , ANALISE DE IMPUGNAÇÃO.
</t>
    </r>
    <r>
      <rPr>
        <sz val="11"/>
        <color rgb="FFFF0000"/>
        <rFont val="Arial"/>
      </rPr>
      <t xml:space="preserve">22/08 - EMPRESA ELBER - Matheus
</t>
    </r>
    <r>
      <rPr>
        <sz val="11"/>
        <color theme="1"/>
        <rFont val="Arial"/>
      </rPr>
      <t>26/08 - PUBLICAÇÃO 2ª RETIFICAÇÃO
17/09 RETORNO DA SESSÃO- ANALISE DC E FOLDERS
19/09 - RECURSO ATÉ DIA 24/09
CONTRARRAZÕES 27/09
30/09 - DECISÃO PARA NATHALIA 
03/10 - EM ANÁLISE COM PAULO O PROCESSO FOI DEVOLVIDO PARA ANÁLISE DOS RECURSOS PELA SECRETARIA 
24/10 - AGUARDANDO ASSINATURA DO DESPACHO
31/10 - PUBLICADO AVISO DE RESULTADO
04/11 - IREI HOMOLOGAR
04/11 - PUBLICADO ERRATA DO AVISO DE RESULTADO POIS TEVE ANULAÇÃO DOS ITENS 06,07 E 08.
04/11 - PROCESSO HOMOLOGADO
06/11 - ATAS PUBLICADAS E NO BETHA PARA ASSINATURA
07/11 - ATAS ENVIADAS PARA OS FORNECEDORES E SOLICITEI PORTARIA
PROCESSO FINALIZADO</t>
    </r>
  </si>
  <si>
    <t>ev4qu6p586hm4u36tahdku9lak@google.com</t>
  </si>
  <si>
    <t>PE 119</t>
  </si>
  <si>
    <t xml:space="preserve">PE - MATERIAL DE INFORMATICA </t>
  </si>
  <si>
    <t>25/09 - ANALISANDO DOCUMENTOS
04/10 - PASSADO PARA EVA
09/10 - PARA ANALISE JURIDICO
26/10 - PARA AJUSTES DA SECRETARIA
31/10 - AGUARDANDO SOLICITAÇÕES - PRAZO ATÈ DIA 07/11
09/11 - PARA ANALISE JURIDICO
27/11 - COM PARECER PARA PUBLICAR
28/11 - PUBLICADO
29/11 - APLIC
06/02 - RECURSO
09/02 - CONTRARAZÃO
14/02 - PASSADO PARA O PAULO FAZER JULGAMENTO- com nathalia
22/02 - DESPACHO
23/02 - PASSADO PARA O IVAN FAZER UM NOVO RELATORIO
26/02 - PUBLICADO O AVISO DE RESULTADO
24/06 - PASSAR ATA PARA O SEGUNDO COLOCADO
08/07 - FINALIZADO</t>
  </si>
  <si>
    <t>oaj294cohc645821por5f2r9b8@google.com</t>
  </si>
  <si>
    <t>PE 115</t>
  </si>
  <si>
    <t xml:space="preserve">PE - VIDRAÇARIA </t>
  </si>
  <si>
    <t xml:space="preserve">
ANALISANDO DOCUMENTOS
26/09 - DEVOLVIDO P SECRETARIA AJUSTAR ETP, MAPA DE RISCO, TR, JUSTIFICATIVA VEDAÇÃO E BALIZAMENTO 
03/10 - SECRETARIA DEVOLVEU AJUSTADO 
09/10 - SECRETARIA SALVOU DOCTS NA PASTA - Elisena ANALISAR/CONFERIR AJUSTES 
10/10 - SECRETARIA TROUXE E LEVOU NOVAMENTE AJUSTES BALIZAMENTO 
24/10 - SECRETARIA DEVOLVEU AJUSTADO 
25/10 - AGUARDAR SECRETARIA TRAZER SOLICITAÇÃO E JUST - PRAZO 27/10 30/10 - SECRETARIAS TROXERAM SOLICITAÇÃO E JUST, FALATA ADM 
31/10 - FALTOU SOL E JUST ADM 
01/11 - SECRETARIA ADM SALVOU A SOL E JUST 
01/11 - PARA ANÁLISE JURIDICA 
14/11 PUBLICADO 
16/11 APLIC OK 
18/12 BIA DECISÃO DO RECURSO 
29/12 MANDAR RESPOSTA JULGAMENTO E DESPACHO PARA EMPRESAS- 
FAZER TEMPESTIVO 
05/01 - PUBLICADO 
09/01 - ATAS"</t>
  </si>
  <si>
    <t>amh5e7tpr7k3arp6cidn6tuljs@google.com</t>
  </si>
  <si>
    <t>PE 126/2023</t>
  </si>
  <si>
    <t>PE COZINHEIRA - PROC DIGITAL</t>
  </si>
  <si>
    <t>29/09 -ANALISANDO DOCUMENTOS - PROCESSO ENTREGUE SEM ASSINATURA 
13/10 - DEVOLVIDO PARA SECRETARIA REALIZAR AJUSTES
08/11 - ENCAMINHADO PARA ANALISE JURIDICA
22/11 - DEVOLVIDO PELO JURIDICO PARA AJUSTES
23/11 - ENCAMINHADO PARA SECRETARIA PARA AJUSTES
24/11 - DEVOLVIDO COM CORREÇÕES 
08/12 devolvido para juridco com ajustes
14/12 - EMITIDO PARECER JURÍDICO
21/12 - PUBLICADO
26/12 - APLIC OK
15/01 - PEDIDO DE ESCLARECIMENTO
17/01 - PROCESSO RETIFICADO
IMPUGNAÇÃO JURIDICO
19/02 - CONVOCAÇÃO PARA O RETORNO DA SESSÃO 20/02 - ÀS 15:00
27/03 - RECURSO
02/04/2023 - PRAZO FINAL PARA APRESENTAÇÃO DO RECURSO
05/04 ULTIMO DIA CONTRARAZAO
08/04 - PASSADO RECURSO PARA RAISSA 
10/04- PRAZO DA RAISSA
15/04 - PUBLICADO AVISO DE RESULTADO
17/04 - HOMOLOGAÇÃO</t>
  </si>
  <si>
    <t>32recs3bbkkus5a4fte3nivvf8@google.com</t>
  </si>
  <si>
    <t>PE 111</t>
  </si>
  <si>
    <t>PE AQUISIÇÃO CHAPA E MADEIRAS  CORRIGIR OBJETO - PROC DIGITAL</t>
  </si>
  <si>
    <t>04/10 - ANALISANDO DOCUMENTOS
09/10 - EVA
11/10 - AGUARDANDO SOLICITAÇÕES DA SECRETARIA - ATÉ DIA 18/10
19/10 - PARA ANALISE JURIDICO
07/11 - PARA AJUSTES DA SECRETARIA
09/11 - PARA ANALISE JURIDICO
13/11 - PUBLICADO
16/11 - APLIC
07/12 - PRAZO PARA APRESENTAÇÃO DA CERTIDÃO
14/12 - RETORNO DA SESSÃO
14/12 - PUBLICADO AVISO DO RESULTADO
19/12 ERRO GERAR ATAS</t>
  </si>
  <si>
    <t>qsaov4nmmacgqoao9pu69opqqg@google.com</t>
  </si>
  <si>
    <t>PE 118</t>
  </si>
  <si>
    <t>PE AQUISIÇÃO DE BANDEIRAS - PROC DIGITAL</t>
  </si>
  <si>
    <t>13/10 - ANALISANDO DOCUMENTOS
16/10 - PARA SECRETARIAS SALVAR SOLICITAÇÃO E JUSTIFICATIVA PRAZO 18/10
19/10 - PARA ANÁLISE JURIDICA
06/11 - JURIDICO DEVOLVEU P AJUSTES TR
07/11 - DEVOLVI P SECRETARIA AJUSTAR TR
10/11 - SECRETARIA AJUSTOU TR
10/11 - DEVOLVIDO P JURIDICO
17/11 - PARECER NA PASTA
23/11- PUBLICADO 
16/01 - PUBLICADO AVISO DE RESULTADO
FAZER TEMPESTIVO, ATAS 25/01 - OK
FALTA APLIC 31/01 - OK</t>
  </si>
  <si>
    <t>324kpjnp79rj0c3oq0nmfnhja8@google.com</t>
  </si>
  <si>
    <t>CONC 010</t>
  </si>
  <si>
    <t>CONC CONSTRUÇÃO CMTNN - CENTRO NORTE E NORDESTE</t>
  </si>
  <si>
    <r>
      <rPr>
        <sz val="11"/>
        <color theme="1"/>
        <rFont val="Arial"/>
      </rPr>
      <t xml:space="preserve">18/10 - ANALISANDO DOCUMENTOS
18/10 - FALTA SOLICITAÇÃO BETHA E JUSTIFICATIVA TÉCNICA
18/10 - SECRETARIA (THAIS) VEIO BUSCAR O PRCESSO P ALTERAR
19/10 - SECRETARIA DEVOLVEU - FALTA SOLICITAÇÃO SAMARA
19/10 - PARA ANÁLISE JURIDICA
30/10 - JURIDICO DEVOLVEU P AJUSTES
30/10 - FALTA SOLICITAÇÃO BETHA (SOLICITEI SECRETARIA)
31/10 - SECRETARIA FEZ A SOLICITAÇÃO, JÁ IMPRIMI, SECRETÁRIA VAI PASSAR ASSINAR - OK
31/10 - DEVOLVIDO P JURIDICO AJUSTADO
17/11 - DEVOLVIDO COM PARECER
23/11- PUBLICADO
20/12 - PUBLICADO RETIFICAÇÃO EDITAL (retirado Atestado Operacional e Declaração dos contratos firmados)
FAZER TEMPESTIVO E APLIC 22/12 OK
23/01 - SESSÃO SUSPENSA PARA ANÁLISE DE HABILITAÇÃO
</t>
    </r>
    <r>
      <rPr>
        <b/>
        <sz val="11"/>
        <color theme="1"/>
        <rFont val="Arial"/>
      </rPr>
      <t xml:space="preserve">OBS: ENG LUCAS ANALISANDO OS ATESTADOS de todas as empresas e CONTROLE INTERNO OS BALANÇOS DAS EMPRESAS MEDEIROS E ML (salvo na tempor de cada secretaria), Para o controle interno fizemos CI e ligamos p Guilherme, Do Planejamento liguei e deixei recado com a Samira para Parecer Técnico, Lucas estava em capacitação.
</t>
    </r>
    <r>
      <rPr>
        <sz val="11"/>
        <color theme="1"/>
        <rFont val="Arial"/>
      </rPr>
      <t xml:space="preserve">24/01 - MANOEL LEVOU A PASTA II, PARA GUILHERME DO CONTROLE INTERNO
25/01 - Paulo buscou pasta 
</t>
    </r>
    <r>
      <rPr>
        <b/>
        <sz val="11"/>
        <color theme="1"/>
        <rFont val="Arial"/>
      </rPr>
      <t>25/01 - RECURSO</t>
    </r>
    <r>
      <rPr>
        <sz val="11"/>
        <color theme="1"/>
        <rFont val="Arial"/>
      </rPr>
      <t xml:space="preserve"> (Empresa ML manifestou intenção de Recurso) PRAZO 05 DIAS ÚTEIS, </t>
    </r>
    <r>
      <rPr>
        <b/>
        <sz val="11"/>
        <color theme="1"/>
        <rFont val="Arial"/>
      </rPr>
      <t>ATÉ 01/02/2024,</t>
    </r>
    <r>
      <rPr>
        <sz val="11"/>
        <color theme="1"/>
        <rFont val="Arial"/>
      </rPr>
      <t xml:space="preserve"> enviei e-mail da ata as empresa que não estavam presentes na Sessão ML e MEDEIROS.
29/01 - EMPRESA MEDEIROS APRESENTOU RECURSO, PORÉM NÃO MANIFESTOU INTENÇÃO DE RECURSO, APENAS A EMPRESA ML , QUE AINDA NÃO ENVIOU O RECURSO
01/02 - ML PROTOCOLOU RECURSO
30/01 - ENVIAR POR E-MAIL RECURSO PARA DEMAIS PARTICIPANTES CONTRARRAZOAR- OK
</t>
    </r>
    <r>
      <rPr>
        <b/>
        <sz val="11"/>
        <color theme="1"/>
        <rFont val="Arial"/>
      </rPr>
      <t xml:space="preserve">01/02 - ENVIEI E-MAIL AOS PARTICIPANTES CONTRARRAZOAR PRAZO ATÉ 08/02/2024
09/02 - SIRLEI PASSOU PARA NATHALIA FAZER JULGAMENTO
</t>
    </r>
    <r>
      <rPr>
        <sz val="11"/>
        <color theme="1"/>
        <rFont val="Arial"/>
      </rPr>
      <t xml:space="preserve">14/02 - AGUARDANDO DILIGÊNCIA (CONTADORA DA EMPRESA / PREF. DE RONDONÓPOLIS)
21/02 - JULGAMENTO DE RECURSO - OK
21/02 - DESPACHO OK
AGUARDAR PREFEITO ASSINAR E CONVOCAR RETORNO, ASSINOU 23/02
23/02 - ENVIAR P TODOS OS PARTICIPANTES, POR NO SITE -OK
</t>
    </r>
    <r>
      <rPr>
        <b/>
        <sz val="11"/>
        <color theme="1"/>
        <rFont val="Arial"/>
      </rPr>
      <t xml:space="preserve">23/02 - PUBLICADO CONVOCAÇÃO E ENVIADO AS EMPRESAS - RETORNO 26/02 AS 14H
</t>
    </r>
    <r>
      <rPr>
        <b/>
        <sz val="11"/>
        <color rgb="FFFF00FF"/>
        <rFont val="Arial"/>
      </rPr>
      <t xml:space="preserve">26/02 - AGUARDAR ENGENHEIRO LUCAS FAZER PARECER, APÓS ENVIAR PARA MANIFESTAR RECURSO
</t>
    </r>
    <r>
      <rPr>
        <b/>
        <sz val="11"/>
        <color theme="1"/>
        <rFont val="Arial"/>
      </rPr>
      <t xml:space="preserve">27/02 - ENGENHEIRO EMITIU PARECER, SOLICITANDO AJUSTES, ENVIADO P EMPRESA AJUSTAR
</t>
    </r>
    <r>
      <rPr>
        <sz val="11"/>
        <color theme="1"/>
        <rFont val="Arial"/>
      </rPr>
      <t xml:space="preserve">27/02 - EMPRESA AJUSTOU PLANILHA, PARA EMITIR PARECER COM LUCAS
27/02 - LUCAS FEZ PARECER - OK
</t>
    </r>
    <r>
      <rPr>
        <b/>
        <sz val="11"/>
        <color rgb="FFFF00FF"/>
        <rFont val="Arial"/>
      </rPr>
      <t xml:space="preserve">27/02 - ENVIADO P EMPRESAS MANIFESTAR RECURSO - FASE PROPOSTA - PRAZO 05/03
</t>
    </r>
    <r>
      <rPr>
        <sz val="11"/>
        <color theme="1"/>
        <rFont val="Arial"/>
      </rPr>
      <t xml:space="preserve">06/03 - Thayane assumiu durante o atestado da Cida, para finalizar
07/03 PUBLICADO RESULTADO
FAZER TEMPESTIVO E CONTRATO 11/03 E APLIC 15/03 - ok
</t>
    </r>
  </si>
  <si>
    <t>mqvgtd8ijcf5avqc6d1hd01lv4@google.com</t>
  </si>
  <si>
    <t>TP 020</t>
  </si>
  <si>
    <t>TP MAO OBRA QUARENTA CASAS - PROC DIGITAL</t>
  </si>
  <si>
    <r>
      <rPr>
        <sz val="11"/>
        <color theme="1"/>
        <rFont val="Arial"/>
      </rPr>
      <t xml:space="preserve">23/10 - ANALISANDO DOCUMENTOS
24/10 - PARA ANÁLISE JURIDICA
30/10 - JURIDICO DEVOLVEU P AJUSTES
01/11 - LIGUEI P SECRETARIA JULIANE VAI SALVOU OS DOCTS QUE FALTAM
13/11 - SECRETARIA SALVOU DOCTS
17/11 - DEVOLVIDO PARA O JURÍDICO COM AJUSTES
PUBLICAR 
22/11 - PUBLICADO 
12/12 - AGUARDAR PRAZO DE 08 DIAS PARA APRESENTAR DOCTS ATÉ 22/12
13/12 - CONVOCAÇÃO RETORNO SESSÃO EM 14/12/23 AS 14 HS
14/12 - JJ MANIFESTOU INTENÇÃO DE RECURSO - PRAZO 05 DIAS ÚTEIS - ATÉ 21/12/2023
20/12 - PAULO PEDIU A PASTA II - </t>
    </r>
    <r>
      <rPr>
        <b/>
        <sz val="11"/>
        <color theme="1"/>
        <rFont val="Arial"/>
      </rPr>
      <t xml:space="preserve">EMPRESA APRESENTOU RECURSO
</t>
    </r>
    <r>
      <rPr>
        <sz val="11"/>
        <color theme="1"/>
        <rFont val="Arial"/>
      </rPr>
      <t xml:space="preserve">21/12 - ENVIAR E-MAIL RECURSO PARA PARTICIPANTES  - OK
21/12 - ENVIEI E-MAIL PARA EMPRESA JJ INABILITADA, AJUSTAR OS APONTAMENTOS EM ATA - PRAZO 24 HORAS OU SEJA ATÉ 22/12/2023
22/12 - EMPRESA JJ ENVIOU PLANILHA AJUSTADA, THAY ENVIOU P TITO/LUCAS ANALISAR E FAZER PARECER
22/12 - ENVIEI E-MAIL DO RECURSO PARA EMPRESAS PARTICIPANTES - CONTRARAZZOAR
22/12 - PRAZO PARA CONTRARRAZÃO  ATÉ 02/01/2024 
02/01 - EQUIPE TÉCNICA (LUCAS) EMITIU PARECER SOLICITANDO AJUSTES
02/01 - ENVIAMOS PARECER PARA EMPRESA JJ AJUSTAR PLANILHA - PRAZO ATÉ 03/01
</t>
    </r>
    <r>
      <rPr>
        <b/>
        <sz val="11"/>
        <color theme="1"/>
        <rFont val="Arial"/>
      </rPr>
      <t xml:space="preserve">OBS: TEM RECURSO JJ E CONTRARRAZÃO P JULGAR (AGUARDAR SE JJ IRA AJUSTAR A PLANILHA) PRAZO 03/01/2024
</t>
    </r>
    <r>
      <rPr>
        <sz val="11"/>
        <color theme="1"/>
        <rFont val="Arial"/>
      </rPr>
      <t>03/01 - EMPRESA JJ ENVIOU PLANILHA ATUALIZADA
03/01 - PARA ANÁLISE TECNICA EMITIR PARECER (SALVO NA TEMPOR DO LUCAS)
04/01 - LUCAS FEZ PARECER
05/01 - CONVOCAR PARA RETORNO DA SESSÃO P 09/01/2024 AS 08H - OK
09/01 - PUBLICADO AVISO DE RESULTADO
FAZER TEMPESTIVO, CONTRATO 10/01 E APLIC 16/01 - OK</t>
    </r>
  </si>
  <si>
    <t>s0pkge85tfkvtgph7fcdktt33k@google.com</t>
  </si>
  <si>
    <t>TP 019</t>
  </si>
  <si>
    <t>TP REDE DE DISTRIBUIÇÃO ELETRICA E ILUMINAÇÃO PRIMAVERAS III - ETAPA 01</t>
  </si>
  <si>
    <t>25/10 - ANALISANDO DOCUMENTOS
27/10 - PARA AJUSTES DA SECRETARIA
31/10 - AGUARDANDO PARECER CÓNTABIL
01/11 - PARA ANALISE JURIDICO
14/11 - PUBLICAR
16/11 - PUBLICADO
21/11 - APLIC
RETIFICADO
PRAZO PARA APRESENTAÇÃO DO RECURSO ATÉ DIA 22/01
24/01 - Contra razão até dai 31/01
01/02 - JULGAMENTO
06/02 - RETORNO DA SESSÃO DIA 08/02
08/02 - ABERTO PRAZO PARA RECURSO - PRAZO ATÉ DIA 16/02
19/02 - PUBLICADO AVISO DE RESULTADO</t>
  </si>
  <si>
    <t>c3g9m2s7vbn1p5qbhcitfcl7q8@google.com</t>
  </si>
  <si>
    <t>TP 018</t>
  </si>
  <si>
    <t>TP CAVALARIA II</t>
  </si>
  <si>
    <t>26/10 - ANALISANDO DOCUMENTOS
30/10 - PARA ANÁLISE JURIDICA
10/11 - JURIDICO DEVOLVEU
10/11 - PUBLICADO
FALTA FAZER TEMPESTIVO
21/11 - finalizar olhar o aplic
04/12 - PRAZO P APRESENTAR ACERVO TECNICO PRAZO ATÉ 11/12
04/12 - SALVEI DOCTS PARA EQUIPE TÉCNICA ANALISAR
04/12 - AGUARDAR DOC ACERVO E ANÁLISE TÉCNICA JEIFFER
08/12 - JEIFFER ENTREGOU PARECER TÉCNICO
11/12 - SIRLEI LEVOU AS 02 PASTAS DA TP P CONTROLE INTERNO
13/12 - CHEFE DEVOLVEU PROCESSOS
13/12 - CONVOCAÇÃO RETORNO SESSÃO EM 15/12/23 AS 08 HS
15/12 - FERREIRA MANIFESTOU INTENÇÃO DE RECURSO - PRAZO 05 DIAS ÚTEIS 
19/12 - THAY LIGOU P EMPRESA QUE MANIFESTOU RECURSO AGILIZAR - PRAZO ATÉ 22/12/2023
28/12 - PUBLICADO FRACASSADO 
FAZER TEMPESTIVO E APLIC 04/01/2023 OK</t>
  </si>
  <si>
    <t>2qsmvs0dhp3qk9iaqd11ukcbj8@google.com</t>
  </si>
  <si>
    <t>PE 113</t>
  </si>
  <si>
    <t>PE MEDICAMENTO - DEMANDA JUDICIAL</t>
  </si>
  <si>
    <t>30/10 - ANALISANDO DOCUMENTOS
01/11 - PARA ANALISE JURIDICO
14/11 - PUBLICADO
17/11 - APLIC
18/12 - PASSADO RECURSO PARA RAISSA
09/01 - PASSADO PARA O SEGUNDO COLOCADO
09/01 - AGUARDANDO ANALISE DA SECRETARIA
18/01 - RETORNO DA SESSÃO DIA 19/01
19/01 - PUBLICADO
23/01 - ATAS</t>
  </si>
  <si>
    <t>ksqonu4nif4fk2uht39c9f2uho@google.com</t>
  </si>
  <si>
    <t>TP 021</t>
  </si>
  <si>
    <t>TP - ILUMINAÇÃO TRECHO AVENIDA NELSON RIGO</t>
  </si>
  <si>
    <t>30/10 - ANALISANDO DOCUMENTOS
09/11 - PARA ANALISE JURIDICO
21/11 - AJUSTES DA SECRETARIA
23/11 - PUBLICAR
27/11 - PUBLICADA
29/11 - APLIC
15/12 - ENVIEI E-MAIL DO PARECER TÉCNICO P RENOVA AJUSTAR PLANILHA - PRAZO 24 HORAS OU SEJA ATÉ 18/12/2023 AS 09H40MIN
18/12 - FORNECEDOR ENVIOU PROPOSTA AJUSTADA
19/12 - EQUIPE TÉCNICA WARLEY ANALISANDO PROPOSTA
20/12 - VOLTA DA SESSÃO
EVA PASSOU PARA THAYANE- SIRLEI
20/12 RETORNO DA SESSÃO ELABORAÇAO DA ATA E DECLARAÇÃO DE RECURSO
21/12 PUBLICADO RESULTADO- TEMPESTIVO
02/01passado eva
Finalizado</t>
  </si>
  <si>
    <t>ejdan6e40j2p9jo00gc30gq8gc@google.com</t>
  </si>
  <si>
    <t>LEILÃO 004</t>
  </si>
  <si>
    <t>LEILÃO 20 LOTES URBANOS E
 1 LOTE RURAL</t>
  </si>
  <si>
    <r>
      <rPr>
        <sz val="11"/>
        <color theme="1"/>
        <rFont val="Arial"/>
      </rPr>
      <t xml:space="preserve">01/11 - ANALISANDO DOCUMENTOS
07/11 - PARA ANÁLISE JURÍDICA
14/11 - JURIDICO DEVOLVEU AJUSTAR JUSTIFICATICA MEMÓRIA DE CALCULO
17/11 - PUBLICADO
28/12 - PUBLICADO AVISO DE RESULTADO
</t>
    </r>
    <r>
      <rPr>
        <b/>
        <sz val="11"/>
        <color theme="1"/>
        <rFont val="Arial"/>
      </rPr>
      <t>OBS: VER CONTRATOS</t>
    </r>
    <r>
      <rPr>
        <sz val="11"/>
        <color theme="1"/>
        <rFont val="Arial"/>
      </rPr>
      <t xml:space="preserve">
03/01 - TEMPESTIVO, CONTRATOS 03/01 - OK
FALTA APLIC 09/01/2024 - OK</t>
    </r>
  </si>
  <si>
    <t>h6b6nobdm22rd4ign5dsckk49g@google.com</t>
  </si>
  <si>
    <t>PE 122</t>
  </si>
  <si>
    <t>PE AQUISIÇÃO DE DEFENSIVOS E INSUMOS - PROC DIGITAL</t>
  </si>
  <si>
    <t>08/11 - ANALISANDO DOCUMENTOS
14/11 - AGUARDANDO SOLICITAÇÕES - PRAZO ATÉ DIA 24/11
23/11 - PARA ANALISE JURIDICO
30/11 - COM PARECER PARA PUBLICAR
01/12 - PUBLICADO
05/12 - APLIC
PRAZO PARA APRESENTAÇÃO DO RECURSO ATÉ DIA 24/01
CONTRARRAZÃO ATÉ 29/01 - LIGAR E INFORMAR O FIM DO PRAZO
29/01 - JULGAMENTO
01/02 - PUBLICADO AVISO DO RESULTADO</t>
  </si>
  <si>
    <t>ioc2eq3gpojqt2e3kivip05h4s@google.com</t>
  </si>
  <si>
    <t>PE 125 23</t>
  </si>
  <si>
    <t>PE TRANSPORTE DE PASSAGEIROS  PROC DIGITAL</t>
  </si>
  <si>
    <t>09/11 - ANALISANDO DOCUMENTOS
14/11 SECRETARIA AJUSTAR- SIRLEI OLHAR
16/11 JULIANA AJUSTAR
23/11 - DEVOLVIDO COM AJUSTES
24/11 JURIDICO
04/12 DEVOLVIDO PARA AJUSTAR FALTA QUANTIFICAR
07/12 JURIDICO
18/12 PUBLICADO - TEMPESTIVO
24/01 SOLICITADO DOCUMENTOS 24HS  PARA EMISSAO DA ATA
25/01 EMPRESA LEO E DIONATO MANDOU DOC, JULIANA ANALISANDO 
FALTA A EMPRESA PEVIDOR 
26/01 HOJE ENCERRA O PRAZO PRA APRESENTAR OS DOC,
30/01 SEGUNDA ANALISE DOCUMENTAL
31/01 ENVIADO RELATORIO PARA EMPRESAS PEVIDOR E DIONATO AJUSTAR
05/02 ENVIAR RELATORIO FINAL 
06/02 EMISSAO DAS ATAS</t>
  </si>
  <si>
    <t>esmoe3dhllaej8ceinjhv3kdd0@google.com</t>
  </si>
  <si>
    <t xml:space="preserve">    PE 014</t>
  </si>
  <si>
    <t xml:space="preserve">PE UNIFORMES GUARDA - PROC DIGITAL </t>
  </si>
  <si>
    <t>16/11 - ANALISANDO DOCUMENTOS
29/11 - PARA ANALISE JURIDICO
07/12 - PARA AJUSTES DA SECRETARIA
08/12 - DE ACORDO COM INFORMAÇOES NÃO TEM NINGUÉM NA SECRETARIA QUE POSSA FAZER AS CORREÇÕES
08/12 - EVA VER SE CONSIGOS RESOLVER
12/12 - PASSADO PARA BIA OS AJUSTES QUE COMPETEM A SECRETARIA
19/01 - SECRETARIA DEVOLVEU O PROCESSO CORRIGIDO.
22/01 - PARA ANALISE JURIDICO
05/02 - PARA AJUSTES DA SECRETARIA
09/02 - CONVERSEI COM DIEGO PEDIU ATÉ QUARTA PARA SER ENTREGE AS CORREÇOES.
15/02 - PARA ANALISE JURIDICO
21/02 - PUBLICAR
22/02 - PUBLICADO
26/02 - APLIC
12/03 - PRAZO DE 10 DIAS PARA APRESENTAÇÃO DE AMOSTRAS.
27/03 - CHEGOU ULTIMA AMOSTRA- ESTA COM SECRETARIA PARA ANÁLISE
01/04 - RETORNO DA SESSÃO AMANHA AS 08:00 HORAS
02/04 - PRAZO DE 10 DIAS PARA APRESENTAÇÃO DE AMOSTRAS PRAZO ATÉ DIA 16/04
17/04 - RETORNO DA SESSÃO DIA 22/04 AS 14 HORAS
22/04 - PRAZO DE 10 DIAS PARA APRESENTAÇÃO DE AMOSTRAS PRAZO ATÉ DIA 07/05
08/05 - AGUARDANDO AMOSTRA ATÉ DIA 14/05
14/05 - RETORNO DA SESSÃO 15/05
15/05 - PRAZO DE 10 DIAS PARA APRESENTAÇÃO DE AMOSTRAS PRAZO ATÉ DIA 29/05
17/05 - RETORNO DA SESSÃO 20/05 - AS 14 HORAS
21/05 - PUBLICADO
29/05 - APLIC</t>
  </si>
  <si>
    <t>j03lhlrlffdctu6nre19vugpmc@google.com</t>
  </si>
  <si>
    <t>PE 120</t>
  </si>
  <si>
    <t>PE EVENTOS - SONORIZAÇÃO - PROC DIGITAL</t>
  </si>
  <si>
    <t>16/11 - ANALISANDO DOCUMENTOS
17/11 QUANTIFICANDO ATE DIA 21/11
21/11 JURIDICO
29/11 DEVOLVIDO PARA AJUSTES
30/11 PUBLICADO- TEMPESTIVO
AGUARDANDO CERTIDAO FEDERAL FLAVIO( OK)
21/12 RETORNO DA SESSÃO PARA FASE DE RECURSO
27/12 PRAZO RECURSO (Apresento intenção de recurso por não concordar com a HABILITAÇÃO frente ao princípio do formalismo moderado onde é possível verificar que a documentação das licitante arrematantes estão desacordo com o processo licitatório no site. Conforme acórdão 694 do TCU a intenção deve ser aceita por cumprir os pressupostos recursais.Todos recursos foram prescritos no BLL.ORG e será enviado para MPF/MPE)EMPRESA RSTF .
29/12 CONTRARAZÃO
02/01 EMPRESA RSTF NAO ANEXOU O RECURSO, NAO TEVE CONTRARAZÃO- PUBLICAR RESULTADO
08/01 - ATAS</t>
  </si>
  <si>
    <t>vjvqm4or27lic43nrc72qhubqo@google.com</t>
  </si>
  <si>
    <t>ADES 017</t>
  </si>
  <si>
    <t>ADESÃO - ANAPOLIS - REDE FIBRA - PROC DIGITAL
VER GEO OBRAS</t>
  </si>
  <si>
    <r>
      <rPr>
        <sz val="11"/>
        <color theme="1"/>
        <rFont val="Arial"/>
      </rPr>
      <t xml:space="preserve">22/11 - ANALISANDO DOCUMENTOS
</t>
    </r>
    <r>
      <rPr>
        <b/>
        <sz val="11"/>
        <color theme="1"/>
        <rFont val="Arial"/>
      </rPr>
      <t xml:space="preserve">27/11- DEVOLVIDO SAIMON
</t>
    </r>
    <r>
      <rPr>
        <sz val="11"/>
        <color theme="1"/>
        <rFont val="Arial"/>
      </rPr>
      <t xml:space="preserve">12/12-DEVOLVIDO SEC
AGUARDANDO DOCUMENTOS ASSINADOS P ENCAMINHAR JURIDICO 
18/12- EM ANALISE JURIDICA 
28/12 juridico devolveu para ajustes
28/12 secretaria ajustou
28/12 devolvido para juridico com ajustes
28/12 COM PARECER
28/12 - PUBLICADO
</t>
    </r>
    <r>
      <rPr>
        <b/>
        <sz val="11"/>
        <color theme="1"/>
        <rFont val="Arial"/>
      </rPr>
      <t>29/12 FALTA APLIC- VER MINUTA (Bia analisou OK) E GEOBRAS</t>
    </r>
    <r>
      <rPr>
        <sz val="11"/>
        <color theme="1"/>
        <rFont val="Arial"/>
      </rPr>
      <t xml:space="preserve">
03/01 - ENVIEI E-MAIL SOLICITANDO DOCUMENTOS A EMPRESA PARA O GEO OBRAS 
03/01 - FALTA APLIC - OK 
FALTA SÓ EMPRESA ENVIAR DOCTS GEO OBRAS
18/01 - EMPRESA ENVIOU DOCUMENTOS EM PDF
SOLICITAMOS EM FORMATO EXCEL PROPOSTA E CRONOGRAMA</t>
    </r>
  </si>
  <si>
    <t>mkg6ivcbasku26s6a27bnm3et8@google.com</t>
  </si>
  <si>
    <t>PE 127</t>
  </si>
  <si>
    <t>PE - TRANSPORTES DE PACIENTES - SAUDE - PROC DIGITAL</t>
  </si>
  <si>
    <r>
      <rPr>
        <sz val="11"/>
        <color theme="1"/>
        <rFont val="Arial"/>
      </rPr>
      <t xml:space="preserve">22/11 - ANALISANDO DOCUMENTOS
</t>
    </r>
    <r>
      <rPr>
        <b/>
        <sz val="11"/>
        <color theme="1"/>
        <rFont val="Arial"/>
      </rPr>
      <t xml:space="preserve">28/11- DEVOLVIDO PARA DANUBIA(AJUSTES)
</t>
    </r>
    <r>
      <rPr>
        <sz val="11"/>
        <color theme="1"/>
        <rFont val="Arial"/>
      </rPr>
      <t>05/12- devolvido licitação
07/12- devolvido secretaria 
08/12- DEVOLVIDO LICITAÇÃO
VAI PARA JURIDICO SEGUNDA 
11/12- EM ANALISE JURIDICA 
26/12 - EMITIDO PARECER JURÍDICO
26/12 - PROCESSO TRANSFERIDO DA CAROLINE PARA A THAYANE
26/12 PUBLICADO - TEMPESTIVO
30/01 RECURSO  PEVIDOR CONTRA TRANS LEO SOBRE BALANCO 
SEM REGISTRO CONTRARRAZAO 02/02
14/02 AGUARDANDO DESPACHO DO PREFEITO
15/02 ENVIADO DECISAO- AGUARDANDO DOCUMENTACAO DOS VEICULOS 
PARA EMISSAO DAS ATAS prazo 24 hs
20/02 EMPRESA PEVIDOR NAO MANDOU DOC- DESCLASSIFICADO
20/02 ENVIADO DOC LEO E AM, PARA ANALISE- DANI E DANUBIA
21/02 PUBLICAR RESULTADO
26/02 HOMOLOGADO</t>
    </r>
  </si>
  <si>
    <t>bud11gicfk2h1paoce4e4ln44c@google.com</t>
  </si>
  <si>
    <t>PE FIGURINOS - II - PROC DIGITAL</t>
  </si>
  <si>
    <t>Caroline</t>
  </si>
  <si>
    <r>
      <rPr>
        <sz val="11"/>
        <color theme="1"/>
        <rFont val="Arial"/>
      </rPr>
      <t xml:space="preserve">22/11 - ANALISANDO DOCUMENTOS
</t>
    </r>
    <r>
      <rPr>
        <b/>
        <sz val="11"/>
        <color theme="1"/>
        <rFont val="Arial"/>
      </rPr>
      <t xml:space="preserve">27/11- DEVOLVIDO SECRETARIA AJUSTES VIA EMAIL
</t>
    </r>
    <r>
      <rPr>
        <sz val="11"/>
        <color theme="1"/>
        <rFont val="Arial"/>
      </rPr>
      <t>07/12 - CELI SAIU E SAMARA NÃO PODE VER AGORA- processo arquivado pois terá que iniciar para fazer pela nova lei</t>
    </r>
  </si>
  <si>
    <t>PE 128</t>
  </si>
  <si>
    <t>PE AQUISIÇÃO MOBILIARIO ESCOLAS - PROC DIGITAL</t>
  </si>
  <si>
    <r>
      <rPr>
        <sz val="11"/>
        <color theme="1"/>
        <rFont val="Arial"/>
      </rPr>
      <t xml:space="preserve">22/11 - ANALISANDO DOCUMENTOS
29/11-DEVOLVIDO ARLECIA (AJUSTES)
04/12- DEVOLVIDO LICITAÇÃO
</t>
    </r>
    <r>
      <rPr>
        <b/>
        <sz val="11"/>
        <color theme="1"/>
        <rFont val="Arial"/>
      </rPr>
      <t xml:space="preserve">04/12- DEVOLVIDO NOVAMENTE PARA SECRETARIA (AJUSTES)
</t>
    </r>
    <r>
      <rPr>
        <sz val="11"/>
        <color theme="1"/>
        <rFont val="Arial"/>
      </rPr>
      <t xml:space="preserve">05/12- devolvido licitação
06/12- devolvido secretaria </t>
    </r>
    <r>
      <rPr>
        <b/>
        <sz val="11"/>
        <color theme="1"/>
        <rFont val="Arial"/>
      </rPr>
      <t xml:space="preserve">VAI MUDAR OBJETO 
</t>
    </r>
    <r>
      <rPr>
        <sz val="11"/>
        <color theme="1"/>
        <rFont val="Arial"/>
      </rPr>
      <t>13/12- DEVOLVIDO LICITAÇÃO 
15/12- EM ANALISE JURIDICA 
21/12 - JURIDICO DEVOLVEU PARA AJUSTES
SECRETARIA FEZ AS CORREÇÕES
DEVOLVIDO COM AJUSTES PARA JURIDICO
28/12 - PUBLICADO
03/01 - APLIC
14/02 - PRAZO PARA RECURSO ATÉ DIA 19/02
22/02 - PASSADO PARA ARLECIA FAZER RELATORIO TECNICO
29/02 - RETORNO DA SESSÃO DIA 04/03
06/03 - RETORNO DA SESSÃO DIA 07/03
08/03 - PUBLICADO AVISO DE RESULTADO
11/03 - AGUARDANDO NOVO RELATORIO TECNICO
13/03 - RETORNO DA SESSÃO DIA 15/03
15/03 - PRAZO DE 5 DIAS PARA APRESENTAÇÃO DE LAUDO - prazo vence dia 22
26/03 - AGUARDANDO RELATORIO TECNICO
28/03 RETIFICAR O RESULTADO - INFORMAR AS EMPRESAS
02/04 - PUBLICADO AVISO DE RESULTADO</t>
    </r>
  </si>
  <si>
    <t>3ln1m9ti4pn1lo3r7dk4f37lf8@google.com</t>
  </si>
  <si>
    <t>PE 123</t>
  </si>
  <si>
    <t>PE  PUBLICAÇÕES OFICIAIS - PROC DIGITAL</t>
  </si>
  <si>
    <t>22/11 - ANALISANDO DOCUMENTOS 
23/11 QUANTIFICANDO ATE DIA 23/11
27/11 JURIDICO
05/12 DEVOLVIDO AJUSTAR
05/12 JURIDICO AJUSTADO
07/12 PUBLICADO - TEMPESTIVO
SESSÃO EM 16/04 - 
19/01 PRAZO PARA RECURSO
25/01 PRAZO CONTRARAZÃO 
26/01 NATHALIA FAZENDO DECISÃO
31/01 FAZENDO DILIGENCIA PRAZO 48 HS EMPRESA VORTION
05/02 HOMOLOGAÇÃO- TEMPESTIVO II</t>
  </si>
  <si>
    <t>atg09tsd7p1cmnbvg4gfp575r8@google.com</t>
  </si>
  <si>
    <t xml:space="preserve">PE 121 </t>
  </si>
  <si>
    <t>PE CAL E CIMENTO  - PROC DIGITAL</t>
  </si>
  <si>
    <t>24/11 - ANALISANDO DOCUMENTOS
24/11 PRAZO PARA SECRETARIAS
27/11 PARA JURIDICO 
30/11 PARECER PARA PUBLICAR
01/12 PUBLICADO- TEMPESTIVO 
20/12 - PASSADO PARA EVA FAZER FASE II
27/12 - PUBLICADO</t>
  </si>
  <si>
    <t>s5e0bi6ga5nun4havheqmn3ga4@google.com</t>
  </si>
  <si>
    <t>PE 124</t>
  </si>
  <si>
    <t>PE - TRANSPORTE DE MATERIAIS (PEDRAS E DIVERSOS) - PROC DIGITAL</t>
  </si>
  <si>
    <t>27/11 - ANALISANDO DOCUMENTOS
27/11 QUANTIFICANDO ATE 28/11
29/11 JURIDICO
06/12 FAZER AJUSTE
07/12 DEVOLVIDO
14/12 PUBLICADO- TEMPESTIVO
02/01 passado eva
22/01 - PRAZO PARA APRESENTAR RECURSO ATÉ DIA 25/01 - LIGAR E CONFIRMAR A PERDA DO PRAZO
29/01 - PUBLICADO AVISO DE RESULTADO</t>
  </si>
  <si>
    <t>qid1dtib5n5jg57huc4504caao@google.com</t>
  </si>
  <si>
    <t>CONC 012</t>
  </si>
  <si>
    <t>CONC ESTADUAL VIDA NOVA - PROC DIGITAL</t>
  </si>
  <si>
    <t>28/11 - ANALISANDO DOCUMENTOS
30/11- PROCURADORIA 
07/12-DEVOLVIDO AJUSTES (CI ESTA NO EMAIL) 
13/12- PROCURADORIA 
21/12 PARECER PARA PUBLICAR
21/12 PASSADO PARA EVA
22/12 EVA PASSOU THAYANE- PUBLICADO- TEMPESTIVO
21 /02 PRAZO RECURSO
PRAZO CONTRARAZÃO 28/02
RETORNO DA SESSÃO DIA 21/02
21/02 SESSÃO SUSPENSA PARA ANALISE DA PROPOSTA DA GAVIA 48  hs ENCERRA EM 23/02
26/02 PRAZO RECURSO  FASE PROPOSTA ATE 01/03
06/03 PUBLICAR RESULTADO
06/03 HOMOLOGAÇÃO- TEMPESTIVO</t>
  </si>
  <si>
    <t>6mtb1q44g1orspt8403679n75o@google.com</t>
  </si>
  <si>
    <t>CONC 011</t>
  </si>
  <si>
    <t>CONC GINÁSIO CORA COLARIA - PROC DIGITAL</t>
  </si>
  <si>
    <t>28/11 - ANALISANDO DOCUMENTOS
30/11- PROCURADORIA 
11/12- DEVOLVIDO AJUSTES (CI ESTA NO EMAIL) 
13/12- PROCURADORIA 
18/12- DEVOLVIDO PARA PUBLICAR 
20/12 PASSADO PARA EVA PUBLICAR
20/12 - PUBLICADO
05/02 - RECURSO
14/02 - CONTRARAZÃO
14/02 - PASSADO PARA NATHALIA PARA JULGAMENTO
14/02 - AGUARDANDO DILIGÊNCIA (CONTADORA DA EMPRESA E PREF. DE RONDONÓPOLIS)
22/02 - DESPACHO
23/02 - RETORNO DA SESSÃO DIA 26/02.
26/02 - AGUARDANDO PARECER TECNICO (documentos proposta)
04/03 - PRAZO PARA APRESENTAÇÃO DE RECURSO ATÉ DIA 11/03
12/03 - PUBLICADO O AVISO DE RESULTADO</t>
  </si>
  <si>
    <t>269lmsmbeofbn4bgae064taivg@google.com</t>
  </si>
  <si>
    <t>LEILÃO 005</t>
  </si>
  <si>
    <t>LEILÃO 39 LOTES - DIVERSOS BAIRROS - ABRIR DIA 19/01/2024</t>
  </si>
  <si>
    <t>30/11 - ANALISANDO DOCUMENTOS
01/02 - PARA ANÁLISE JURIDICA
15/12 - JURIDICO DEVOLVEU C PARECER
15/12 - PUBLICADO 
FAZER TEMPESTIVO E APLIC - OK
06/02 - PUBLICADO AVISO DE RESULTADO
AGUARDAR PAGAMENTO (INÊS TRIBUTAÇÃO VAI AVISAR) - OK
FAZER TEMPESTIVO, CONTRATOS 07/02 - OK
AGUARDANDO APLIC APLIC 15/02  - OK
26/07 - ENVIADO PARA A TRIBUTAÇÃO EMITIR AS GUIAS</t>
  </si>
  <si>
    <t>rmmcmrlcbu73iki3746k6nde88@google.com</t>
  </si>
  <si>
    <t>LEILÃO 006</t>
  </si>
  <si>
    <t>LEILÃO LOTES ITAMBIQUARA - ABRIR DEPOIS DE 29/01/2024</t>
  </si>
  <si>
    <r>
      <rPr>
        <sz val="11"/>
        <color theme="1"/>
        <rFont val="Arial"/>
      </rPr>
      <t xml:space="preserve">01/12 - ANALISANDO DOCUMENTOS
01/12 - PARA ANÁLISE JURIDICA
14/12 - JURIDICO DEVOLVEU C PARECER
15/12 - PUBLICADO
FAZER TEMPESTIVO E APLIC OK
30/01 - SALVEI DOCTS E PLANILHA NA TEMPOR DA INÊS (Paulo avisou 
Oleandro, pois estamos sem tel).
</t>
    </r>
    <r>
      <rPr>
        <b/>
        <sz val="11"/>
        <color theme="1"/>
        <rFont val="Arial"/>
      </rPr>
      <t xml:space="preserve">06/02 - PUBLICADO AVISO DE RESULTADO (ANTES DO PGTO) </t>
    </r>
    <r>
      <rPr>
        <b/>
        <sz val="11"/>
        <color rgb="FFFF0000"/>
        <rFont val="Arial"/>
      </rPr>
      <t>*EXCESSÃO*</t>
    </r>
    <r>
      <rPr>
        <b/>
        <sz val="11"/>
        <color theme="1"/>
        <rFont val="Arial"/>
      </rPr>
      <t xml:space="preserve">
</t>
    </r>
    <r>
      <rPr>
        <sz val="11"/>
        <color rgb="FFFF00FF"/>
        <rFont val="Arial"/>
      </rPr>
      <t xml:space="preserve">06/02 - CONTRATO + BOLETO + ADENDO 
</t>
    </r>
    <r>
      <rPr>
        <b/>
        <sz val="11"/>
        <color rgb="FFFF00FF"/>
        <rFont val="Arial"/>
      </rPr>
      <t xml:space="preserve">FAZER TEMPESTIVO E APLIC - OBAS: NÃO HOMOLOGARA AINDA, AGUARDAR PGTO
</t>
    </r>
    <r>
      <rPr>
        <sz val="11"/>
        <color theme="1"/>
        <rFont val="Arial"/>
      </rPr>
      <t>20/02 - FAZER HOMOLOGAÇÃO, TEMPESTIVO OK
FALTA APLIC - OK</t>
    </r>
  </si>
  <si>
    <t>ur3o8ch09qq0cf7jvch5akvoug@google.com</t>
  </si>
  <si>
    <t xml:space="preserve">INEX 040 </t>
  </si>
  <si>
    <t>CREDENCIAMENTO MÉDICO - PROC DIGITAL</t>
  </si>
  <si>
    <t>01/12 - ANALISANDO DOCUMENTOS
02/12 - ANALISEI PROCESSO E VERIQUEI NECESSIDADE DE 
AJUSTES (acréscimo de documentos)
04/12 - DEVOLVIDO P AJUSTES (DANI) TR CERT ESTADUAL, 
FALÊNCIA E BALANÇO
05/12 - SECRETARIA AJUSTOU DOCTS (OBS: Dani vai tirar detentora 
nas obrigações do TR e salvar)
06/12 - PARA ANÁLISE JURIDICA 
20/12 - JURIDICO DEVOLVEU COM PARECER
PUBLICAR
21/12 - PASSADO P THAY PUBLICAR - Processo da Cida (saiu de folga Natal)
22/12 - PUBLICADO- TEMPESTIVO - OK
22/12 - DEVOLVIDO PARA CIDA 
26/12 - RETIFICAR PRAZO CREDENCIAMENTO 24 MESES (está 12)
29/12 - PUBLICAR
FAZER TEMPESTIVO OK
FALTA  APLIC 03/01/2024 - OK
12/01 - SECRETARIA SOLICITOU RETIFICAÇÃO, ACRESCENTOU DESCRIÇÃO EM ALGUNS ITENS E ALTEROU VALOU EM OUTRO
RETIFICAR
15/01 - AGUARDAR PRESIDENTE CPL VOLTAR DE FÉRIAS 16/01/2024
16/01 - PUBLICADO 2ª RETIFICAÇÃO ALTEROU VALOR E DESCRIÇÃO
16/01 - TR ESTÁ COM VALOR DIVERGENTE AJUSTAR
16/01 - AVISEI A SECRETARIA P REALIZAR AJUSTES E SALVAR
17/01 - FALTA APLIC 18/01 - OK</t>
  </si>
  <si>
    <t>vh5lvlaat1cs50dsdgghn59pn0@google.com</t>
  </si>
  <si>
    <t>CRED 05/2022 - LIMPEZA TERRENOS BALDIOS - MASTER PAISAGISMO</t>
  </si>
  <si>
    <t>30/11 - ANALISANDO DOCUMENTOS
08/12 - ANALISADO OK
26/12 - PUBLICADO</t>
  </si>
  <si>
    <t>TP 023</t>
  </si>
  <si>
    <t>TP POSTO DE TRANSFORMAÇÃO PSF VXII E PAM - PROC DIGITAL</t>
  </si>
  <si>
    <t>30/11 - ANALISANDO DOCUMENTOS
06/12 - AGUARDANDO PARECER CONTABIL
02/12 - CHECK DOS DOCUMENTOS E CONFECÇÃO DE EDITAL. 
07/12 - PARA ANALISE JURIDICO
20/12 JURIDICO DEVOLVEU PARA AJUSTES
22/12 - PASSADO PARA AJUSTES DA SECRETARIA
SECRETARIA DEVOLVEU AJUSTADO
27/12 - PARA ANALISE JURIDICO
28/12 - PUBLICADO FALTA PARECER
03/01 - APLIC
01/02 - CONTRARAZÃO
06/02 - AGUARDANDO PARECER TÉCNICO
07/02 - PUBLICADO O AVISO DE RESULTADO
16/02 - CONTRATO</t>
  </si>
  <si>
    <t>8civ9v95ouo9us6it4sli8tgh4@google.com</t>
  </si>
  <si>
    <t>PE 002</t>
  </si>
  <si>
    <t>PE - ESTAÇÃO DE TELECOMUNICAÇÃO E DE TRAFEGO AÉREO - epta
NLL</t>
  </si>
  <si>
    <r>
      <rPr>
        <sz val="11"/>
        <color theme="1"/>
        <rFont val="Arial"/>
      </rPr>
      <t xml:space="preserve">04/12 - ANALISANDO DOCUMENTOS
08/12 - FALAR COM DANILO (TR) - FALEI 
11/12 - PARA ANÁLISE JURIDICA
28/12 - JURIDICO DEVOLVEU P AJUSTES 
28/12 - DEVOLVIDO P SONIA O PROCESSO P SER AJUSTADO
28/12 - SECRETARIA DEVOLVEU AJUSTADO (TR)
28/12 - DEVOLVIDO PARA JURIDICO
18/01 - DEVOLVIDO COM PARECER
PUBLICAR, FAZER TEMPESTIVO E APLIC 23/01 - OK
02/02 - IMPUGNAÇÃO, AVISAMOS SECRETARIA 
02/02 - DANILO LIGOU AVISANDO QUE VAI RETIFICAR OU SUSPENDER,
POIS SERÁ NECESSÁRIO FAZER ALTERAÇÕES 
05/02  - DANILO LIGOU, IRÁ SUSPENDER, VAI FORMALIZAR
</t>
    </r>
    <r>
      <rPr>
        <b/>
        <sz val="11"/>
        <color rgb="FF000000"/>
        <rFont val="Arial"/>
      </rPr>
      <t>06/02 - PUBLICADO SUSPENSÃO 
FAZER TEMPESTIVO, APLIC OK</t>
    </r>
    <r>
      <rPr>
        <b/>
        <sz val="11"/>
        <color rgb="FFFF00FF"/>
        <rFont val="Arial"/>
      </rPr>
      <t xml:space="preserve">
AGUARDAR SECRETARIA RESPONDER O PEDIDO DE IMPUGNAÇÃO
</t>
    </r>
    <r>
      <rPr>
        <sz val="11"/>
        <color theme="1"/>
        <rFont val="Arial"/>
      </rPr>
      <t xml:space="preserve">08/03 - SECRETARIA TROUXE TR AJUSTADO, MAS AVISOU QUE IRÁ MUDAR TR NOVAMENTE 
E RESPOSDER A IMPUGNAÇÃO
11/03 - SIRLEI SOLICITOU A SONIA RESPOSTA DA IMPUGNAÇÃO
12/03 - SECRETARIA TROUXE TR AJUSTADO E RESPOSTA DA IMPUGNAÇÃO
RESPONDER E RETIFICAR
13/03 - FAZER DECISÃO DA IMPUGNAÇÃO E PUBLICAR OK
13/03 - PUBLICADO RETIFICAÇÃO 
FAZER TEMPESTIVO E APLIC 15/03 - ok
04/04 - RECURSO PRAZO ATÉ 09/04
OBS: NÃO APRESENTOU RECURSO
11/04 - PUBLICADO AVISO FRACASSADO
FAZER TEMPESTIVO OK
AGUARDANDO APLIC </t>
    </r>
  </si>
  <si>
    <t>mi2cu935f731qjultf32comj7c@google.com</t>
  </si>
  <si>
    <t xml:space="preserve">CREDENCIAMENTO LIMPEZA TERRENO BALDIO - C. DEYFESSON FERREIRA </t>
  </si>
  <si>
    <t>04/12 - ANALISANDO DOCUMENTOS
12/12 - FALTA DOCUMENTOS
26/12 - PUBLICADO</t>
  </si>
  <si>
    <t>xvi</t>
  </si>
  <si>
    <t>04/12 - ANALISANDO DOCUMENTOS
26/12 - PUBLICADO</t>
  </si>
  <si>
    <t>PE 024</t>
  </si>
  <si>
    <t>PE IMPRESSORA PROCESSO - PROC DIGITAL NLL</t>
  </si>
  <si>
    <r>
      <rPr>
        <sz val="11"/>
        <color theme="1"/>
        <rFont val="Arial"/>
      </rPr>
      <t xml:space="preserve">04/12 - ANALISANDO DOCUMENTOS
06/12 - DEVOLVIDO P SECRETARIA AJUSTAR (SIMON)
TR, balizamento discrepância valores e falta just lote
28/12 - SECRETARIA (Simon) AVISOU QUE FEZ OS AJUSTES
04/01 - DEVOLVIDO P AJUSTES TR DIVERGETES OS VALORES C O BALIZAMENTO
08/01 - SIMON AVISOU QUE ESTA AJUSTADO
09/01 - PARA ANÁLISE JURÍDICA
15/01 - JURUDICO DEVOLVEU P AJUSTAR VALORES 
15/01 - DEVOLVIDO P SECRETARIA SAIMON AJUSTAR
01/02 - SECRETARIA SALVOU TR E ETP AJUSTADO, FALTA SOLICITAÇÃO
 E ASSINATURA
06/02 - SECRETARIA VEIO AVISAR QUE SALVOU OS DOCUMENTOS
</t>
    </r>
    <r>
      <rPr>
        <b/>
        <sz val="11"/>
        <color rgb="FFFF00FF"/>
        <rFont val="Arial"/>
      </rPr>
      <t xml:space="preserve">06/02 - DEVOLVIDO P SECRETARIA AJUSTAR ETP E 
ASSINAR TODODS OS DOCTS ADM E SOL E JUST DE ALGUMAS
 SECRETARIAS AINDA FALTAM SALVAR
</t>
    </r>
    <r>
      <rPr>
        <b/>
        <sz val="11"/>
        <color theme="1"/>
        <rFont val="Arial"/>
      </rPr>
      <t xml:space="preserve">07/02 - SECRETARIA AVISOU QUE VAI ALTERAR VALOR 
29/02 - SECRETARIA SALVOU DOCUMENTOS AJUSTADOS
</t>
    </r>
    <r>
      <rPr>
        <sz val="11"/>
        <color theme="1"/>
        <rFont val="Arial"/>
      </rPr>
      <t xml:space="preserve">01/03 - PARA ANÁLISE JURIDICA
O5/03 - JURIDICO DEVOLVEU COM PARECER
</t>
    </r>
    <r>
      <rPr>
        <b/>
        <sz val="11"/>
        <color theme="1"/>
        <rFont val="Arial"/>
      </rPr>
      <t xml:space="preserve">05/03 - PUBLICADO
</t>
    </r>
    <r>
      <rPr>
        <sz val="11"/>
        <color theme="1"/>
        <rFont val="Arial"/>
      </rPr>
      <t xml:space="preserve">FAZER TEMPESTIVO E APLIC 
06/03 - Thayane assumiu durante o atestado da Cida, para finalizar
07/03 - PUBLICADO - TEMPESTIVO OK
07/03 - APLIC - OK
18/03 - PEDIDO DE ESCLARECIMENTO BLL, PASSADO P SECRETARIA RESPONDER SAIMON
19/03 - SAIMON PASSOU P IVAN DA TI RESPONDER 
19/03 - PUBLICADO SUSPENSÃO
FAZER TEMPESTIVO OK
AGUARDANDO APLIC 25/03 - OK
AGUARDANDO RESPOSTA SECRETARIA 
01/04 - SECRETARIA ENVIOU RESPOSTA E TR RETIFICADO
02/04 - RESPONDER QUESTIONAMENTO - OK
02/04 - PUBLICADO RETIFICAÇÃO
FAZER TEMPESTIVO OK
AGUARDANDO APLIC 04/04 - OK
22/04 - SESSÃO
22/04 - PASSADO PARA ANALISE DOS CATÁLOGOS (IVAN)
24/04 - RETORNO DA SESSÃO 24/04
25/04 - PUBLICADO AVISO DE RESULTADO
09/05 - FAZER TEMPESTIVO OK
AGUARDANDO APLIC 10/05 - OK
</t>
    </r>
    <r>
      <rPr>
        <b/>
        <sz val="11"/>
        <color theme="1"/>
        <rFont val="Arial"/>
      </rPr>
      <t>CONTRATO 06/05 - AGUARDAR - TEM CONTRATO VIGENTE</t>
    </r>
    <r>
      <rPr>
        <sz val="11"/>
        <color theme="1"/>
        <rFont val="Arial"/>
      </rPr>
      <t xml:space="preserve">
</t>
    </r>
    <r>
      <rPr>
        <b/>
        <sz val="11"/>
        <color rgb="FFFF00FF"/>
        <rFont val="Arial"/>
      </rPr>
      <t>26/04 - FALAR COM LARISSA ANTES DE FAZER O CONTRATO, TEM CONTRATO VIGENTE</t>
    </r>
  </si>
  <si>
    <t>daqijfaddurtfvi7cv6kmbk4js@google.com</t>
  </si>
  <si>
    <t>CREDENCIAMENTO PODA DE ARVORE - INEX 05/22 - CRED 035/22 - JANE DA SILVA BARBOSA</t>
  </si>
  <si>
    <t>06/12 - ANALISANDO DOCUMENTOS
26/12 - PUBLICADO</t>
  </si>
  <si>
    <t>CREDENCIAMENTO PODA DE ARVORE - INEX 05/22 - CRED 035/22 - CONSTRUTORA TERRA ROXA TERRAP.</t>
  </si>
  <si>
    <t>06/12 - ANALISANDO DOCUMENTOS
26/12 - FALTA DOCUMENTOS</t>
  </si>
  <si>
    <t>TP 022</t>
  </si>
  <si>
    <t>TP REFORMA E AMPLIAÇÃO DA UBS IX - GROSLÂNDIA - PROC DIGITAL</t>
  </si>
  <si>
    <t>30/11 - ANALISANDO DOCUMENTOS
06/12 - AGUARDANDO PARECER CONTABIL
02/12 - CHECK DOS DOCUMENTOS E CONFECÇÃO DE EDITAL. 
07/12 - PARA ANALISE JURIDICO
26/12 - PUBLICADO
28/12 - APLIC
01/02 - PUBLICAR AVISO DO RESULTADO SEGUNDA
05/02 - PUBLICADO
15/02 - APLIC</t>
  </si>
  <si>
    <t>k2clh1rvbi35lttkgnblb63cro@google.com</t>
  </si>
  <si>
    <t>ADESAO 018/23</t>
  </si>
  <si>
    <t>ADESÃO GRAMA SINTÉTICA - MATERIAL E SERVIÇO - PROC DIGITAL</t>
  </si>
  <si>
    <t>19/12 ANALISANDO DOCUMENTOS
19/12 DEVOLVIDO SECRETARIA Contrato, certidão simplificada, Cartão CNPJ,inscrição no cadastro do contribuinte estadual,  fgts está vencida, municipal ou alvará,proposta inicial do pregão que participou, atestado de capacidade técnica, declaração unificada, ficha cadastral, extrato da publicação de abertura e resultado, parecer jurídico,portaria de pregoeiro, ata assinada, homologação, adjudicação , balanço na forma da lei e documentos complementares do edital.
20/12 FALTA ANEXOS E FICHA CADASTRAL
20/12 JURIDICO
28/12 PUBLICADO- FALTA PARECER - APLIC
04/01 - APLIC</t>
  </si>
  <si>
    <t>kvuhaa7944g9omm94dariabbps@google.com</t>
  </si>
  <si>
    <t xml:space="preserve">    PE 001</t>
  </si>
  <si>
    <t>PE LICITAÇÃO ARBITRAGEM - PROC DIGITAL 
NOVA LEI</t>
  </si>
  <si>
    <t>19/12 ANALISANDO DOCUMENTOS
20/12 PASSADO PARA EVA
26/12 - PARA ANALISE JURIDICO
04/01 - PARA AJUSTES DA SECRETARIA
18/01 - PUBLICADO
06/02 - PUBLICADO O AVISO DE RESULTADO</t>
  </si>
  <si>
    <t>mta7p2u2stbv94vss52trvpq3k@google.com</t>
  </si>
  <si>
    <t>INEX 042</t>
  </si>
  <si>
    <t>INEXGIBILIDADE SISTEMA TRIBUTOS - MAURO - FINANÇAS</t>
  </si>
  <si>
    <r>
      <rPr>
        <sz val="11"/>
        <color theme="1"/>
        <rFont val="Arial"/>
      </rPr>
      <t xml:space="preserve">11/12 - ANALISADNDO DOCUMENTOS
12/12 DEVOLVIDO PARA AJUSTES
15/12 PEGAMOS O PROCESSO APRA FINALIZAR - FALTA CERTIDÃO MAURO
27/12 - ENVIOU CERTIDÃO E PROPOSTA ATUALIZADA
27/12 - PARA ANÁLISE JURIDICA
28/12 - JURIDICO DEVOLVEU FALTOU JUSTIFICAR SÓ 02 ORÇAMENTOS E COMPROVAÇÃO TÉCNICA
28/12 - AJUSTADO E DEVOLVIDO P JURIDICO
28/12 - PUBLICADO 
FAZER TEMPESTIVO OK
FAZER EMPENHO
</t>
    </r>
    <r>
      <rPr>
        <b/>
        <sz val="11"/>
        <color theme="1"/>
        <rFont val="Arial"/>
      </rPr>
      <t>FALTA APLIC 02/01/2024</t>
    </r>
    <r>
      <rPr>
        <sz val="11"/>
        <color theme="1"/>
        <rFont val="Arial"/>
      </rPr>
      <t xml:space="preserve">
</t>
    </r>
    <r>
      <rPr>
        <b/>
        <sz val="11"/>
        <color theme="1"/>
        <rFont val="Arial"/>
      </rPr>
      <t xml:space="preserve">02/01 - FALTA PARECER
</t>
    </r>
    <r>
      <rPr>
        <sz val="11"/>
        <color theme="1"/>
        <rFont val="Arial"/>
      </rPr>
      <t>03/01 - JURIDICO ENTREGOU PARECER
ENVIAR APLIC OK
FAZER EMPENHO OK</t>
    </r>
  </si>
  <si>
    <t>CONC 013</t>
  </si>
  <si>
    <r>
      <rPr>
        <sz val="12"/>
        <color rgb="FF9900FF"/>
        <rFont val="Arial"/>
      </rPr>
      <t>CONC POLIESPORTIVO II - PROCESSO DIGITA</t>
    </r>
    <r>
      <rPr>
        <sz val="12"/>
        <color theme="1"/>
        <rFont val="Arial"/>
      </rPr>
      <t>L</t>
    </r>
  </si>
  <si>
    <r>
      <rPr>
        <sz val="11"/>
        <color theme="1"/>
        <rFont val="Arial"/>
      </rPr>
      <t xml:space="preserve">19/12 - ANALISANDO DOCUMENTOS
21/12 - PARA ANÁLISE JURIDICA
28/12 - JURIDICO DEVOLVEU COM PARECER
28/12 - PUBLICADO
FAZER TEMPESTIVO OK
FALTA APLIC 02/01/24 OK
</t>
    </r>
    <r>
      <rPr>
        <b/>
        <sz val="11"/>
        <color theme="1"/>
        <rFont val="Arial"/>
      </rPr>
      <t xml:space="preserve">05/02 - RECURSO PRAZO ATÉ 14/02/2024 - BLK ENVIOU RECURSO
</t>
    </r>
    <r>
      <rPr>
        <sz val="11"/>
        <color theme="1"/>
        <rFont val="Arial"/>
      </rPr>
      <t xml:space="preserve">16/02 - ENVIADO RECURSO P DEMAIS PARTICIPANTES </t>
    </r>
    <r>
      <rPr>
        <b/>
        <sz val="11"/>
        <color theme="1"/>
        <rFont val="Arial"/>
      </rPr>
      <t xml:space="preserve">CONTRARRAZOAR - PRAZO ATÉ 23/02/2024 
</t>
    </r>
    <r>
      <rPr>
        <sz val="11"/>
        <color theme="1"/>
        <rFont val="Arial"/>
      </rPr>
      <t xml:space="preserve">22/02 - CONTRARRAZÃO GÁVIA
</t>
    </r>
    <r>
      <rPr>
        <b/>
        <sz val="11"/>
        <color rgb="FF000000"/>
        <rFont val="Arial"/>
      </rPr>
      <t>AGUARDAR PRAZO 23/02</t>
    </r>
    <r>
      <rPr>
        <b/>
        <sz val="11"/>
        <color rgb="FFFF00FF"/>
        <rFont val="Arial"/>
      </rPr>
      <t xml:space="preserve"> 
</t>
    </r>
    <r>
      <rPr>
        <b/>
        <sz val="11"/>
        <color rgb="FF000000"/>
        <rFont val="Arial"/>
      </rPr>
      <t>26/02 - SOLICITEI A SECRETARIA TITO FAZER PARECER (FASE HABILITAÇÃO)
26/02 - PASSADO P NATHALIA JULGAR - OK
27/02 - TITO ENTREGOU PARECER TÉCNICO
AGUARDAR JULGAMENTO
28/02 - FAZER DESPACHO - OK
28/02 - DESPACHO PARA ASSINATURA</t>
    </r>
    <r>
      <rPr>
        <b/>
        <sz val="11"/>
        <color rgb="FFFF00FF"/>
        <rFont val="Arial"/>
      </rPr>
      <t xml:space="preserve"> 
</t>
    </r>
    <r>
      <rPr>
        <sz val="11"/>
        <color theme="1"/>
        <rFont val="Arial"/>
      </rPr>
      <t xml:space="preserve">29/02 - DESPACHO ASSINADO
</t>
    </r>
    <r>
      <rPr>
        <b/>
        <sz val="11"/>
        <color theme="1"/>
        <rFont val="Arial"/>
      </rPr>
      <t xml:space="preserve">29/02 - PUBLICADO RECURSO, JULGAMENTO E DESPACHO E CONVOCAR RETORNO DA SESSÃO
</t>
    </r>
    <r>
      <rPr>
        <b/>
        <sz val="11"/>
        <color rgb="FF000000"/>
        <rFont val="Arial"/>
      </rPr>
      <t>29/02 - CONVOCADO P RETORNO DA SESSÃO 04/03 AS 08 HS
04/03 - AGUARDAR PLANILHA AJUSTADA (PRAZO 24HS)
05/03 - EMPRESA ENVIOU A PLANILHA 
05/03 -  ENVIADO PLANILHA P ENGENHEIRO (TITO) FAZER PARECER OK
05/03 -  ENVIADO ATA, PROPOSTA, PARECER P MANIFESTAR RECURSO - FASE PROPOSTA - PRAZO 12/03</t>
    </r>
    <r>
      <rPr>
        <b/>
        <sz val="11"/>
        <color rgb="FFFF00FF"/>
        <rFont val="Arial"/>
      </rPr>
      <t xml:space="preserve">
</t>
    </r>
    <r>
      <rPr>
        <sz val="11"/>
        <color theme="1"/>
        <rFont val="Arial"/>
      </rPr>
      <t>12/03 - RECURSO - NATHALIA FAZENDO JULGAMENTO
13/03 - JULGAMENTO PAULO LENDO - OK
FAZER DESPACHO  - OK
14/03 - PUBLICADO AVISO DE RESULTADO
FAZER TEMPESTIVO, CONTRATO 18/03 OK
AGUARDANDO APLIC 22/03 - OK</t>
    </r>
  </si>
  <si>
    <t>ohiofseacu2k0vmg4autcl0tjo@google.com</t>
  </si>
  <si>
    <t xml:space="preserve">DISPENSA REDE ELÉTRICA RUA FELIPE BAREA </t>
  </si>
  <si>
    <t xml:space="preserve">19/12 - ANALISANDO DOCUMENTOS
ENVIADO SETOR DE COMPRAR- FALEI WARLEY
</t>
  </si>
  <si>
    <t>CH 009</t>
  </si>
  <si>
    <t>CHAMAMENTO PUBLICO SER LUVERDENSE HABITAÇÃO</t>
  </si>
  <si>
    <t>18/12 - ANALISANDO DOCUMENTOS
PUBLICAÇÃO
04/01 - EDITAL RETIFICADO</t>
  </si>
  <si>
    <t>e86hb9srb8mvuqcv2g7qroakj4@google.com</t>
  </si>
  <si>
    <t>CREDENCIAMENTO UNIFORM - INEX 034 2023 - MIMUS CONFECÇÕES</t>
  </si>
  <si>
    <t>21/12 - ANALISANDO DOCUMENTOS</t>
  </si>
  <si>
    <t>CREDENCIAMENTO UNIFORM - INEX 034 2023 -  EXTRAFIO MALHAS E MIMUS</t>
  </si>
  <si>
    <t xml:space="preserve">21/12 - ANALISANDO DOCUMENTOS
04/01 - PUBLICADO 
05/01 - CONTRATO 
10/01 - TEMPESTIVO OK, FALTA APLIC </t>
  </si>
  <si>
    <t>TP 024</t>
  </si>
  <si>
    <t>TP CAVALARIA III - PROC DIGITAL</t>
  </si>
  <si>
    <r>
      <rPr>
        <b/>
        <sz val="11"/>
        <color theme="1"/>
        <rFont val="Arial"/>
      </rPr>
      <t xml:space="preserve">OBS: PROCESSO NÃO VEIO, PUBLICAMOS PARA NÃO PERDER PRAZO DA LEI ANTIGA
28/12 - PUBLICADO
29/12 - SECRETARIA (THAIS) SALVOU DCTS (FALTA ASSINAR) SECRETARIO NÃO ESTÁ
</t>
    </r>
    <r>
      <rPr>
        <sz val="11"/>
        <color theme="1"/>
        <rFont val="Arial"/>
      </rPr>
      <t xml:space="preserve">FALTA FAZER TEMPESTIVO E APLIC 02/01/24
</t>
    </r>
    <r>
      <rPr>
        <b/>
        <sz val="11"/>
        <color theme="1"/>
        <rFont val="Arial"/>
      </rPr>
      <t xml:space="preserve">02/01 - FALTA PARECER </t>
    </r>
    <r>
      <rPr>
        <sz val="11"/>
        <color theme="1"/>
        <rFont val="Arial"/>
      </rPr>
      <t xml:space="preserve">
03/01 - JURIDICO ENTREGOU PARECER
ENVIAR APLIC - OK
</t>
    </r>
    <r>
      <rPr>
        <b/>
        <sz val="11"/>
        <color theme="1"/>
        <rFont val="Arial"/>
      </rPr>
      <t xml:space="preserve">30/01 - Sessão Suspensa para análise dos documentos de Habilitação (Eng. Jeiffer)
RETORNO PARA O DIA 01/02/2024 AS 14:00 Hs
</t>
    </r>
    <r>
      <rPr>
        <sz val="11"/>
        <color theme="1"/>
        <rFont val="Arial"/>
      </rPr>
      <t>31/01 - TÉCNICO (JEIFFER) ENVIOU POR E-MAIL PARECER TÉCNICO</t>
    </r>
    <r>
      <rPr>
        <b/>
        <sz val="11"/>
        <color theme="1"/>
        <rFont val="Arial"/>
      </rPr>
      <t xml:space="preserve"> 
01/02 - Empresa JJ manifestou interesse de Recurso - PRAZO ATÉ 08/02/2024 (Enviei e-mail ata e parecer aos participantes)
16/02 - PUBLICADO RETORNO CONVOCAÇÃO PARA 20/02 -  8hrs
19/02 - Liguei avisando da Convocação da Sessão
</t>
    </r>
    <r>
      <rPr>
        <b/>
        <sz val="11"/>
        <color rgb="FFFF00FF"/>
        <rFont val="Arial"/>
      </rPr>
      <t xml:space="preserve">20/02 - AGUARDAR PLANILHA DA PROPOSTA E ENVIAR P ENGENHEIRO FAZER O PARECER TÉCNICO - 22/02/2024 OK
20/02 - ENVIEI ATA DA SESSÃO AOS PARTICIPANTES PARA MANIFESTAR RECURSO FASE DA PROPOSTA - PRAZO ATÉ 27/02
</t>
    </r>
    <r>
      <rPr>
        <b/>
        <sz val="11"/>
        <color theme="1"/>
        <rFont val="Arial"/>
      </rPr>
      <t xml:space="preserve">26/02 - LIGUEI PARA AS EMPRESAS PARTICIPANTES ENVIAR A DECLARAÇÃO DE DESISTÊNCIA EM MANIFESTAR RECURSO - FASE PROPOSTA
28/02 - PUBLICADO AVISO DE RESULTADO
FAZER TEMPESTIVO, CONTRATO 29/02 - OK
07/03 - APLIC 06/03 OK
</t>
    </r>
  </si>
  <si>
    <t>416on9480p7vcmagj124b12tqg@google.com</t>
  </si>
  <si>
    <t>PE 114</t>
  </si>
  <si>
    <r>
      <rPr>
        <u/>
        <sz val="12"/>
        <color rgb="FF9900FF"/>
        <rFont val="Arial"/>
      </rPr>
      <t>PE - FORNECIMENTOS CASCALHO -</t>
    </r>
    <r>
      <rPr>
        <u/>
        <sz val="12"/>
        <color rgb="FF9900FF"/>
        <rFont val="Arial"/>
      </rPr>
      <t>PROC DIGITAL</t>
    </r>
  </si>
  <si>
    <t>26/09 - ANALISANDO DOCUMENTOS
04/10 PASADO PARA TAY
06/10 JURIDICO
24/10 DEVOLVIDO SECRETARIA AJUSTAR
27/10 JURIDICO DEVOLVIDO COM AJUSTES
09/11 CONVERSADO COM JURIDICO SOBRE OS 2 CASCALHO
14/11 DEVOLVIDO JURIDICO COM OS AJUSTES- ANDRESSA
14/11 PUBLICADO
16/11 APLIC OK
RETIFICADO
27/12 PRAZO DO RECURSO MOTTA CONTRA CAPIXABA ( JA APRESENTOU  O RECURSO ,ENVIADO PARA CABIXABA)
20/12- ENVIADO NATHALIA DECISAO- RECURSO E CONTRARAZÃO
27/12 ENVIADO DECISÃO- TEMPESTIVO- ATA 28/12
FALTA APLIC- ATAS ENVIADAS 28/12 P ASSINATURA
04/01 - APLIC OK</t>
  </si>
  <si>
    <t>s7uskb5q7l5t2dghvmthkg7o58@google.com</t>
  </si>
  <si>
    <t>ADESÃO 002</t>
  </si>
  <si>
    <t>ADESÃO GOV DIGITAL - PROC DIGITAL</t>
  </si>
  <si>
    <t>04/01 - ANALISANDO DOCUMENTOS
09/01 - AJUSTES DA SECRETARIA
10/01 - PARA ANALISE JURIDICO
16/02 - AJUSTES DA SECRETARIA
22/02 - PARA ANALISE JURIDICO
27/02 - PUBLICADO</t>
  </si>
  <si>
    <t>g3sg9h0kuccqlahhjgmkqenr4k@google.com</t>
  </si>
  <si>
    <t>PE 004</t>
  </si>
  <si>
    <t>PE INSUMOS PARA DIABETES</t>
  </si>
  <si>
    <t>04/12 - ANALISANDO DOCUMENTOS
08/12 - FALAR COM DANILO (TR) - FALEI 
11/12 - PARA ANÁLISE JURIDICA
28/12 - JURIDICO DEVOLVEU P AJUSTES 
28/12 - DEVOLVIDO P SONIA O PROCESSO P SER AJUSTADO
28/12 - SECRETARIA DEVOLVEU AJUSTADO (TR)
28/12 - DEVOLVIDO PARA JURIDICO
18/01 - DEVOLVIDO COM PARECER
PUBLICAR, FAZER TEMPESTIVO E APLIC 23/01 - OK
02/02 - RESPONDER QUESTIONAMENTO - COLOCAR NA BLL  SITE E EMAIL
15/02 - passado para eva fazer fase II
16/02 - PUBLICAR AVISO DE  RESULTADO 
16/02 - PUBLICADO AVISO DE RESULTADO</t>
  </si>
  <si>
    <t>i6bkvluvf6fd24aq1jsl79k354@google.com</t>
  </si>
  <si>
    <t>LEILÃO 001</t>
  </si>
  <si>
    <t xml:space="preserve"> LEILÃO VII - 15 LOTES</t>
  </si>
  <si>
    <r>
      <rPr>
        <sz val="11"/>
        <color theme="1"/>
        <rFont val="Arial"/>
      </rPr>
      <t xml:space="preserve">04/01 - ANALISSANDO DOCUMENTOS
05/01 - SECRETARIA IRÁ TIRAR COPIA DO BALIZAMENTO DOS LOTES FRACASSADOS, ENTREGUEI PROCESSOS DO LEILÃO 2 pasta I E II, 3 E 4
08/01 - SECRETARIA DEVOLVEU OS PROCESSOS 
09/01 - PARA ANÁLISE JURÍDICA
16/01 - JURIDICO DEVOLVEU C PARECER
17/01 - PUBLICAR, FAZER TEMPESTIVO E APLIC 19/01- OK
OBS: PAULO DISSE QUE VAI RETIFICAR, AGUARDAR SECRETARIA ESTÁ C ENDEREÇO DO ITEM INCORRETO - COBRAR BARBARA
31/01 - SIRLEI COBREI OLEANDRO DO TR AJUSTADO PARA RETIFICAR
02/02 - SECRETARIA TROUXE P RETIFICAR, FIM DO EXPEDIENTE
</t>
    </r>
    <r>
      <rPr>
        <b/>
        <sz val="11"/>
        <color rgb="FF000000"/>
        <rFont val="Arial"/>
      </rPr>
      <t>07/02 - PUBLICADO 1ª RETIFICAÇÃO</t>
    </r>
    <r>
      <rPr>
        <b/>
        <sz val="11"/>
        <color rgb="FFFF00FF"/>
        <rFont val="Arial"/>
      </rPr>
      <t xml:space="preserve">
</t>
    </r>
    <r>
      <rPr>
        <b/>
        <sz val="11"/>
        <color theme="1"/>
        <rFont val="Arial"/>
      </rPr>
      <t xml:space="preserve">FAZER TEMPESTIVO E APLIC 09/02
</t>
    </r>
    <r>
      <rPr>
        <b/>
        <sz val="11"/>
        <color rgb="FF000000"/>
        <rFont val="Arial"/>
      </rPr>
      <t xml:space="preserve">27/02 - VAI RETIFICAR SECRETÁRIO VEIO AVISAR
</t>
    </r>
    <r>
      <rPr>
        <sz val="11"/>
        <color theme="1"/>
        <rFont val="Arial"/>
      </rPr>
      <t xml:space="preserve">28/02 - SECRETARIA TROUXE DOCTS P RETIFICAR
</t>
    </r>
    <r>
      <rPr>
        <b/>
        <sz val="11"/>
        <color rgb="FF000000"/>
        <rFont val="Arial"/>
      </rPr>
      <t xml:space="preserve">29/02 - PUBLICADO 2ª RETIFICAÇÃO
</t>
    </r>
    <r>
      <rPr>
        <b/>
        <sz val="11"/>
        <color theme="1"/>
        <rFont val="Arial"/>
      </rPr>
      <t xml:space="preserve">FAZER TEMPESTIVO OK
E APLIC 04/03 - OK
</t>
    </r>
    <r>
      <rPr>
        <b/>
        <sz val="11"/>
        <color rgb="FFFF00FF"/>
        <rFont val="Arial"/>
      </rPr>
      <t xml:space="preserve">OBS:NÃO RETIFIQUEI NA PLATAFORMA LICITANET COM ERRO, LIGUEI 01/03, AGUARDAR ATÉ 04/03
</t>
    </r>
    <r>
      <rPr>
        <b/>
        <sz val="11"/>
        <color theme="1"/>
        <rFont val="Arial"/>
      </rPr>
      <t xml:space="preserve">04/03 - ENTREI EM CONTATO COM A PLATAFORMA, PEDIU P AGUARDAR, POIS ESTAVAM FINALIZANDO OS AJUSTES NO SISTEMA
</t>
    </r>
    <r>
      <rPr>
        <sz val="11"/>
        <color theme="1"/>
        <rFont val="Arial"/>
      </rPr>
      <t>05/03 - LANÇADO NA PLATAFORMA LICITANET - OK
01/04 - PUBLICADO AVISO DE  RESULTADO 
FAZER TEMPESTIVO OK
AGUARDANDO APLIC - OK</t>
    </r>
  </si>
  <si>
    <t>0advbe7qd6si1ilcc2p10eptb4@google.com</t>
  </si>
  <si>
    <t>PE 003</t>
  </si>
  <si>
    <t>PE EQUIPAMENTOS RESTARANTE DO TRABALHADOR - II</t>
  </si>
  <si>
    <t>04/01 - ANALISANDO DOCUMENTOS
09/01 - PARA ANALISE JURIDICO
16/01 - AJUSTES DA SECRETARIA
22/01 - PUBLICADO
24/01 - APLIC
09/02 - PUBLICADO AVISO DE RESULTADO</t>
  </si>
  <si>
    <t>24bo4d5v4tgghv9852sci15bd8@google.com</t>
  </si>
  <si>
    <t>PE 009</t>
  </si>
  <si>
    <t>PE COVEIRO II</t>
  </si>
  <si>
    <t xml:space="preserve">29/09 -ANALISANDO DOCUMENTOS - PROCESSO ENTREGUE SEM ASSINATURA 
13/10 - DEVOLVIDO PARA SECRETARIA REALIZAR AJUSTES
08/11 - ENCAMINHADO PARA ANALISE JURIDICA
22/11 - DEVOLVIDO PELO JURIDICO PARA AJUSTES
23/11 - ENCAMINHADO PARA SECRETARIA PARA AJUSTES
24/11 - DEVOLVIDO COM CORREÇÕES 
08/12 devolvido para juridco com ajustes
14/12 - EMITIDO PARECER JURÍDICO
21/12 - PUBLICADO
26/12 - APLIC OK
15/01 - PEDIDO DE ESCLARECIMENTO
17/01 - PROCESSO RETIFICADO
IMPUGNAÇÃO JURIDICO
19/02 - CONVOCAÇÃO PARA O RETORNO DA SESSÃO 20/02 - ÀS 15:00
27/03 - RECURSO
02/04/2023 - PRAZO FINAL PARA APRESENTAÇÃO DO RECURSO
05/04 ULTIMO DIA CONTRARAZAO
</t>
  </si>
  <si>
    <t>75atsiqikekiprsc3nvjhdgc7s@google.com</t>
  </si>
  <si>
    <t>INEX 001</t>
  </si>
  <si>
    <t>INEX FORMAÇÃO GESTORES</t>
  </si>
  <si>
    <t>04/01 - ANALISSANDO DOCUMENTOS
05/01 - DEVOLVI PARA AJUSTES TR, FALTA FALENCIA, BALANÇO, CERT FAZENDA POSITIVA
08/01 - SECRETARIA LIGOU AINDA FALTA BALANÇO
09/01 - LIGUEI NA SECRETARIA (CARLOS) TRAZER O PROCESSO SEM O BALANÇO
09/01 - SECRETARIA TROUXE PROCESSO, FALTA BALANÇO 02 ÚLTIMOS ANOS 
09/01 - PARA ANÁLISE JURÍDICA
11/01 - JURIDICO DEVOLVEU P AJUSTES (Memórial de calculo, balanço e comprov de vinculo do certificado)
11/01 - DEVOLVIDO P SECRETARIA AJUSTAR
12/01 - SECRETRAIA REALIZOU AJUSTES 
12/01 - DEVOLVIDO P JURIDICO
12/01 - JURIDICO DEVOLVEU C PARECER
12/01 - PUBLICADO
FAZER TEMPESTIVO E CONTRATO 15/01 - OK
FALTA APLIC 16/01 - não foi, problema no SCRIPT</t>
  </si>
  <si>
    <t>PE 006</t>
  </si>
  <si>
    <t>PE BANHEIROS QUIMICOS</t>
  </si>
  <si>
    <t>05/01 - ANALISSANDO DOCUMENTOS
10/01 - AGUARDANDO SOLICITAÇÕES DAS SECRETARIAS PRAZO 12/01
16/01 - PARA ANALISE JURIDICO
01/02 - PUBLICADO
05/02 - APLIC</t>
  </si>
  <si>
    <t>qdul6pihld5g1lponoqvnk4pg0@google.com</t>
  </si>
  <si>
    <t>PE 007</t>
  </si>
  <si>
    <t>PE MERENDA ESCOLAR - I - PROC DIGITAL</t>
  </si>
  <si>
    <r>
      <rPr>
        <sz val="11"/>
        <color theme="1"/>
        <rFont val="Arial"/>
      </rPr>
      <t xml:space="preserve">11/01 ANALISANDO DOCUMENTOS
12/01 - AVISAMOS SECRETARIA VANIA AJUSTAR TEXTO FALÊNCIA
11/01 - PARA ANÁLISE JURIDICA
26/01 - DEVOLVI P SECRETARIA, porém não estavam (ajustar TR retirar Balanço e no objeto a exclusividade)
30/01 - LIGUEI P VANIA, INFORMOU QUE JA PASSOU P SECRETARIA ASSINAR O TR
30/01 - DEVOLVIDO P JURIDICO TR ASSINADO 
01/02 - PARECER - PUBLICAR - VER C PAULO DIA, POIS PRECISA DE ROTULOS
02/02 - PUBLICADO 
FAZER TEMPESTIVO E APLIC 06/02 - OK
</t>
    </r>
    <r>
      <rPr>
        <b/>
        <sz val="11"/>
        <color theme="1"/>
        <rFont val="Arial"/>
      </rPr>
      <t xml:space="preserve">SESSÃO SUSPENSA PARA ENVIO DOS RÓTULOS, SECRETARIA VAI TRAZER NA SEGUNDA 26/02 RELATÓRIO, APÓS CONVOCAR
</t>
    </r>
    <r>
      <rPr>
        <sz val="11"/>
        <color theme="1"/>
        <rFont val="Arial"/>
      </rPr>
      <t xml:space="preserve">27/02 - SECRETARIA (VANIA) AVISOU QUE VAI TRAZER RELATÓRIO 
DIA 28/02
29/02 - SECRETARIA ENVIOU RELATORIO
29/02 - CONVOCADO PARA RETORNO DA SESSÃO 05/03 AS 08HS
05/03 - ABERTO PRAZO PARA ENVIO DOS RÓTULOS
05/03 - EMPRESA ENVIOU RÓTULOS
05/03 - ENVIADO PARA SECRETRARIA (VANIA) FAZER RELATÓRIO
07/03 - RETORNO DA SESSÃO 08/03 AS 10 HORAS.
08/03 - PUBLICADO AVISO DE RESULTADO 
FAZER TEMPESTIVO, CONTRATOS 11/03 E APLIC 15/03 - OK
</t>
    </r>
  </si>
  <si>
    <t>jhcdht79pt91i2dms25dltj37k@google.com</t>
  </si>
  <si>
    <t>PE 011</t>
  </si>
  <si>
    <t>PE PERSIANAS - PROC DIGITAL</t>
  </si>
  <si>
    <t>17/01 - ANALISANDO DOCUMENTOS
23/01 - AGUARDANDO SOLICITAÇÕES DAS SECRETARIAS PRAZO 25/01
29/01 - PARA ANALISE JURIDICO
19/02 - PUBLICADO
21/02 - APLIC
25/03 - PRAZO PARA RECURSO ATÉ 28/03 (AMAZONAS)
03/04 - CONTRA RAZÃO
08/04 - JULGAMENTO E DESPACHO
05/04 NATHALIA LIGAR PARA O GANHADOR E VER SE VAI FICAR COM O ITEM MESMO
17/04 - AGUARDANDO PREFEITO ASSINAR DESPACHO
18/04 - PUBLICAR AVISO DE RESULTADO
22/04 - PUBLICADO 
30/04 - APLIC</t>
  </si>
  <si>
    <t>knop93c7rb90e15pabrih1tupk@google.com</t>
  </si>
  <si>
    <t>INEX 03/24</t>
  </si>
  <si>
    <t>CREDENCIAMENTO PODA DE ARVORE - PROC DIGITAL</t>
  </si>
  <si>
    <r>
      <rPr>
        <sz val="11"/>
        <color rgb="FF3C4043"/>
        <rFont val="Arial"/>
      </rPr>
      <t xml:space="preserve">18/01 - ANALISANDO DOCUMENTOS
22/01 EDITAL FINALIZADO BEATRIZ VAI OLHAR TBM TIRAR OBRIGACAO DAS NR E CONTRATAR FUNCIONARIOS ANTES DE EXECUÇAO- PAULO/ KARINE 
07/02 JURIDICO 16/02 DEVOLVIDO AJUSTE 
19/02 AJUSTADO- JURIDICO 
20/02 </t>
    </r>
    <r>
      <rPr>
        <b/>
        <sz val="11"/>
        <color rgb="FF3C4043"/>
        <rFont val="Arial"/>
      </rPr>
      <t>PARECER LIBERADO PUBLICAR</t>
    </r>
    <r>
      <rPr>
        <sz val="11"/>
        <color rgb="FF3C4043"/>
        <rFont val="Arial"/>
      </rPr>
      <t xml:space="preserve">- FALAR COM SIRLEI SOBRE BALANÇO-(PAULO)
</t>
    </r>
    <r>
      <rPr>
        <b/>
        <sz val="11"/>
        <color rgb="FFFF0000"/>
        <rFont val="Arial"/>
      </rPr>
      <t xml:space="preserve">REUNIÃO COM OS FORNCEDORES DIA 07/03 AS 14:00
</t>
    </r>
    <r>
      <rPr>
        <sz val="11"/>
        <color rgb="FF3C4043"/>
        <rFont val="Arial"/>
      </rPr>
      <t>04/03 aguardando decreto 
06/03 PUBLICADO- TEMPESTIVO</t>
    </r>
  </si>
  <si>
    <t>st16abf17jsrc1ukqtjhtj9bes@google.com</t>
  </si>
  <si>
    <t>DISP 002</t>
  </si>
  <si>
    <t>CHAMAMENTO PÚBLICO - MERENDA ESCOLAR - PROC DIGITAL</t>
  </si>
  <si>
    <r>
      <rPr>
        <sz val="11"/>
        <color theme="1"/>
        <rFont val="Arial"/>
      </rPr>
      <t xml:space="preserve">18/01 - ANALISANDO DOCUMENTOS
24/01 - PARA ANÁLISE JURIDICA
07/02 - DEVOLVIDO PSECRETARIA AJUSTAR, salvei CI na Geral e liguei
08/02 - SECRETARIA REALIZOU AJUSTES 
08/02 - DEVOLVIDO P JURIDICO AJUSTADO, POREM A SECRETARIA NÃO SALVOU OS DOCTS ASSINADOS
09/02 - JURIDICO DEVOLVEU FALTA SECRETARIA SALVAR DOCTS AJUSTADOS ASSINADOS 
09/02 - AVISEI POR E-MAIL, POIS OS TEL DA PADARIA, NÃO ATENDEM E AVISEI ROSALIA VIA WHATS Q FALTA SALVAR OS DOCTS AJUSTADOS ASSINADOS E FALTOU AJUSTAR AINDA A JUST DE VEDAÇÃO P NOVA LEI
14/02 - SECRETARIA SALVOU DOCTS AJUSTADOS
15/02 - DEVOLVIDO P JURIDICO AJUSTADO
19/02 - PUBLICAR, APÓS ASSINATURA PARECER CONTÁBIL E SECRETARIA SALVAR JUST DA DISPENSA 
20/02 - SECRETARIA ENVIOU POR E-MAIL A JUSTIFICATIVA
21/02 - SECRETARIA SALVOU JUST E SOLICITAÇÃO
</t>
    </r>
    <r>
      <rPr>
        <b/>
        <sz val="11"/>
        <color theme="1"/>
        <rFont val="Arial"/>
      </rPr>
      <t xml:space="preserve">21/02 - PUBLICADO
FAZER TEMPESTIVO OK
FALTA APLIC 23/02 - OK
</t>
    </r>
    <r>
      <rPr>
        <sz val="11"/>
        <color theme="1"/>
        <rFont val="Arial"/>
      </rPr>
      <t>19/03 - PUBLICADO AVISO DE RESULTADO 
FAZER TEMPESTIVO, CONTRATOS 20/03 - OK
FALTA APLIC 26/03</t>
    </r>
  </si>
  <si>
    <t>uehlkssuf47kc989fcm772f3f4@google.com</t>
  </si>
  <si>
    <t>PE 008</t>
  </si>
  <si>
    <t>COLETA LIXO HOSPITALAR - PROC DIGITAL</t>
  </si>
  <si>
    <r>
      <rPr>
        <sz val="11"/>
        <color theme="1"/>
        <rFont val="Arial"/>
      </rPr>
      <t xml:space="preserve">18/01 - ANALISANDO DOCUMENTOS
19/01 - PARA ANÁLISE JURIDICA
31/01 - JURIDICO DEVOLVEU AJUSTAR ETP 
31/01 - DEVOLVIDO P SECRETARIA AJUSTAR ETP E TR (SALVEI CI NA GERAL EDITAIS E AVISEI DANI, POIS DANUBIA ESTA EM FÉRIAS)
31/01 - SECRETARIA AJUSTOU TR E ETP (DANI) LIGOU AVISANDO 
01/02 - DEVOLVIDO PARA PROCURADORIA AJUSTADO
06/02 - JURIDIDICO DEVOLVEU COM PARECER
07/02 - PUBLICADO 
FAZER TEMPESTIVO E APLIC 09/02 - OK
</t>
    </r>
    <r>
      <rPr>
        <b/>
        <sz val="11"/>
        <color rgb="FF000000"/>
        <rFont val="Arial"/>
      </rPr>
      <t>26/02 - IMPUGNAÇÃO BLL E E-MAIL</t>
    </r>
    <r>
      <rPr>
        <b/>
        <sz val="11"/>
        <color rgb="FFFF00FF"/>
        <rFont val="Arial"/>
      </rPr>
      <t xml:space="preserve">
</t>
    </r>
    <r>
      <rPr>
        <b/>
        <sz val="11"/>
        <color theme="1"/>
        <rFont val="Arial"/>
      </rPr>
      <t xml:space="preserve">26/02 - PASSADO PARA SECRETARIA, LIGUEI DANI
</t>
    </r>
    <r>
      <rPr>
        <sz val="11"/>
        <color theme="1"/>
        <rFont val="Arial"/>
      </rPr>
      <t xml:space="preserve">26/02 - SECRETARIA RESPONDEU IMPUGNAÇÃO
PUBLICAR SITE, E-MAIL E BLL - OK
29/02 - MANIFESOU INTENÇÃO DE RECURSO, AVISEI A SECRETARIA DANI
</t>
    </r>
    <r>
      <rPr>
        <b/>
        <sz val="11"/>
        <color rgb="FF000000"/>
        <rFont val="Arial"/>
      </rPr>
      <t>AGUARDAR PRAZO RECURSO ATÉ 05/03 - SANCRISTO X MÁXIMA</t>
    </r>
    <r>
      <rPr>
        <b/>
        <sz val="11"/>
        <color rgb="FFFF00FF"/>
        <rFont val="Arial"/>
      </rPr>
      <t xml:space="preserve">
</t>
    </r>
    <r>
      <rPr>
        <b/>
        <sz val="11"/>
        <color rgb="FF000000"/>
        <rFont val="Arial"/>
      </rPr>
      <t>06/03 - PRAZO CONTRARRAZÃO ATÉ 08/03/2024</t>
    </r>
    <r>
      <rPr>
        <b/>
        <sz val="11"/>
        <color rgb="FFFF00FF"/>
        <rFont val="Arial"/>
      </rPr>
      <t xml:space="preserve">
</t>
    </r>
    <r>
      <rPr>
        <sz val="11"/>
        <color theme="1"/>
        <rFont val="Arial"/>
      </rPr>
      <t xml:space="preserve">11/03 - FAZER JULGAMENTO - SIRLEI PASSOU P NATHALIA
13/03 - JULGAMENTO PAULO LENDO
FAZER DESPACHO - OK 
14/03 - DESPACHO P ASSINATURA PREFEITO
</t>
    </r>
    <r>
      <rPr>
        <b/>
        <sz val="11"/>
        <color rgb="FF000000"/>
        <rFont val="Arial"/>
      </rPr>
      <t xml:space="preserve">OBS: JURIDICO LENDO O JULGAMENTO
15/03 - JURIDICO DEU OK
15/03 - PUBLICADO AVISO DE RESULTADO
FAZER ATA 19/03 - OK
FAZER TEMPESTIVO - OK
AGUARDANDO APLIC 25/03
</t>
    </r>
    <r>
      <rPr>
        <sz val="11"/>
        <color rgb="FF000000"/>
        <rFont val="Arial"/>
      </rPr>
      <t>17/04 - ATO ADMINISTRATIVO ANULANDO HABILITAÇÃO DA EMPRESA MÁXIMA
17/04 - CONVOCADO RETORNO DA SESSÃO 19/04/2024 AS 08 (Horário de MT)</t>
    </r>
    <r>
      <rPr>
        <b/>
        <sz val="11"/>
        <color rgb="FFFF00FF"/>
        <rFont val="Arial"/>
      </rPr>
      <t xml:space="preserve">
19/04 - RECURSO PRAZO ATÉ 24/04/2024 (SAN CRISTO E MÁXIMA)
</t>
    </r>
    <r>
      <rPr>
        <b/>
        <sz val="11"/>
        <color theme="1"/>
        <rFont val="Arial"/>
      </rPr>
      <t xml:space="preserve">EMPRESA SAN CRISTRO APRESENTOU RECURSO NA BLL
25/04 - PRAZO CONTRARRAZÃO ATÉ 29/04
</t>
    </r>
    <r>
      <rPr>
        <sz val="11"/>
        <color theme="1"/>
        <rFont val="Arial"/>
      </rPr>
      <t xml:space="preserve">29/04 - EMPRESA PAZ ANEXOU CONTRARRAZÃO
</t>
    </r>
    <r>
      <rPr>
        <b/>
        <sz val="11"/>
        <color rgb="FFFF00FF"/>
        <rFont val="Arial"/>
      </rPr>
      <t xml:space="preserve">30/04 - PASSADO P Dra. NATHALIA JULGAR O RECURSO E CONTRARRAZÃO
</t>
    </r>
    <r>
      <rPr>
        <sz val="11"/>
        <color theme="1"/>
        <rFont val="Arial"/>
      </rPr>
      <t>06/05 - FAZER DESPACHO OK
07/05 - PARA ASSINATURA DESPACHO
07/05 - PUBLICADO DESPACHO SITE E BLL
08/05 - PUBLICAR AVIDO DE RESULTADO
09/05 - FAZER TEMPESTIVO, ATA 09/05 E APLIC - OK
ATA 10/05 - ASSINADA</t>
    </r>
  </si>
  <si>
    <t>lvgis3usomg3pdkslh0s18l48c@google.com</t>
  </si>
  <si>
    <t>PE 010</t>
  </si>
  <si>
    <r>
      <rPr>
        <sz val="12"/>
        <color theme="1"/>
        <rFont val="Arial"/>
      </rPr>
      <t>PE AQUISIÇÃO DE MATERIAL ELÉTRICO, POSTES DE CONCRETO E SUPORTE TUBULAR DE USO NA</t>
    </r>
    <r>
      <rPr>
        <sz val="12"/>
        <color theme="1"/>
        <rFont val="Arial"/>
      </rPr>
      <t xml:space="preserve"> MANUTENÇÃO DA ILUMINAÇÃO PÚBLICA - PROC DIGITAL </t>
    </r>
    <r>
      <rPr>
        <sz val="12"/>
        <color theme="1"/>
        <rFont val="Arial"/>
      </rPr>
      <t xml:space="preserve"> </t>
    </r>
  </si>
  <si>
    <t>18/01 - ANALISANDO DOCUMENTOS
24/01 - AGUARDANDO SOLICITAÇÕES DAS SECRETARIAS PRAZO 29/01
31/01 - PARA ANALISE JURIDICO
16/02 - PUBLICAR
16/02 - PUBLICADO
20/02 - APLIC
09/04 - PRAZO RETORNO DA SESSÃO 11/04 AS 14 HORAS
09/04 - SECRETARIA ANALISAR FOLDER
11/04 - RECURSO - PRAZO ATÉ 16/04
17/04 - CONTRA RAZÃO ATÉ DIA 19/04
22/04 - PASSADO PARA NATHALIA FAZER JULGAMENTO.
25/04 - AGUARDANDO ASSINATURA DO PREFEITO DESPACHO
26/04 - PUBLIAR RESULTADO
26/04 - PUBLICADO AVISO DE RESULTADO
10/05 - APLIC</t>
  </si>
  <si>
    <t>fohan41gq4315uct769mfm1m9k@google.com</t>
  </si>
  <si>
    <t>INEX 002/24</t>
  </si>
  <si>
    <t>INEX ASSESSORIA JURIDICA - IBAM - PROC DIGITAL</t>
  </si>
  <si>
    <t>18/01 - ANALISANDO DOCUMENTOS
18/01 PROCESSO DEVOLVIDO- SEM DOCUMENTOS DA EMPRESA IBAM
23/01 JURIDICO
06/02 DEVOLVIDO PARA SECRETARIA AJUSTAR
14/02 SAYMOM FAZER JUSTIFICATIVA DE ETP
15/02 AJUSTADO
19/02 PUBLICADO- EMPENHADO</t>
  </si>
  <si>
    <t>9sga86djj9cqlqvh4uetmvp0is@google.com</t>
  </si>
  <si>
    <t>PE 015</t>
  </si>
  <si>
    <t>PE - AQUISIÇÃO MATERIAIS DE CONSUMO E EQUIPAMENTOS  PARA ATENDIMENTOS AO PACIENTE SUS 
 - PROC DIGITAL</t>
  </si>
  <si>
    <t>18/01 - ANALISANDO DOCUMENTOS
24/01 - DEVOLVIDO PARA AJUSTES
29/01 - PARA ANALISE JURIDICO
14/02 - PARA AJUSTES DA SECRETARIA
20/02 - PARA ANALISE JURIDICO
22/02 - PUBLICADO
26/02 - APLIC
27/03 - INICIO DA FASE RECURSAL - PRAZO ATÉ 01/04
08/04 - CONTRA RAZÃO
JULGAMENTO E DESPACHO
09/04 - AGUARDAR RELATORIO DA SECRETARIA
17/04 - PAULO PASSOU PARA NATHALIA FAZER JULGAMENTO.
19/04 - FAZER DESPACHO E PUBLICAR RESULTADO
22/04 - AGUARDANDO ASSINATURA DO PREFEITO.
25/04 - PUBLICADO AVISO DE RESULTADO
08/05 - APLIC</t>
  </si>
  <si>
    <t>jps1oeo1copcjgn41tq0jgenk8@google.com</t>
  </si>
  <si>
    <t>PE 005</t>
  </si>
  <si>
    <r>
      <rPr>
        <u/>
        <sz val="12"/>
        <color rgb="FF9900FF"/>
        <rFont val="Arial"/>
      </rPr>
      <t xml:space="preserve">GÊNEROS ALIMENTÍCIOS - FRACASSADOS - anulada - terceira vez publicada - </t>
    </r>
    <r>
      <rPr>
        <u/>
        <sz val="12"/>
        <color rgb="FF9900FF"/>
        <rFont val="Arial"/>
      </rPr>
      <t>PROC DIGITAL</t>
    </r>
  </si>
  <si>
    <t>07/11 -RAY REFAZENDO COTAÇÃO
10/11 - SECRETARIA AVISOU QUE SALVOU DOCTS
ANALISAR E SOLICITAR SOL E JUST SECRETARIAS 
21/11 passado para eva finalizar
19/01 -ANALISANDO PROCESSO
22/01 - PARA ANALISE JURIDICO
29/01 - PUBLICADO
31/01 - APLIC
16/02 - PUBLICADO O AVISO DO RESULTADO</t>
  </si>
  <si>
    <t>jp9c395tq5q1quu574t03odmas@google.com</t>
  </si>
  <si>
    <t>TP 017</t>
  </si>
  <si>
    <t>TP REDE DISTRIBUIÇÃO ENERGIA ELÉTRICA E ILUMINAÇÃO DA AVENIDA OLIMPICA</t>
  </si>
  <si>
    <t>10/10 - ANALISANDO DOCUMENTOS
18/10 - AGUARDANDO PARECER CÓNTABIL
18/10 - PARA ANALISE JURIDICO
08/11 - PUBLICADO
10/11- APLIC
24/11- RETIFICADO 
21/12 EVA PASSOU PARA THAYANE
21/12 PUBLICADO RESULTADO- TEMPESTIVO</t>
  </si>
  <si>
    <t>dtkvqk4c4m7mnmn15idc8pobc0@google.com</t>
  </si>
  <si>
    <t>PE 020/24</t>
  </si>
  <si>
    <t>PE PERFURAÇÃO POÇOS TUBULARES</t>
  </si>
  <si>
    <t>19/01 - RECEBIDO PARA ANALISE
ANDREA LIGOU QUERENDO SABER DO PROCESSO
30/01 - DEVOLVIDO PARA CORREÇÕES
02/02 - AGUARDANDO AS SOLICITAÇÕES DAS SECRETARIAS 
07/02 - TRANSFERIDO DO PAULO PARA A THAYANE
09/02 JURIDICO
21/02 SECRETARIA AJUSTE
23/02 JURIDICO
28/02 PUBLICADO- TEMPESTIVO
22/03 - RETORNO DA SESSÃO
26/03 - RETORNO DA SESSÃO - 09:00 HRS (Brasilia)
28/03 HOMOLOGAÇÃO- TEMPESTIVO</t>
  </si>
  <si>
    <t>40879ukoupk92mg69lpan9lekk@google.com</t>
  </si>
  <si>
    <t>CONC 002</t>
  </si>
  <si>
    <t>CONC - REDE DE DISTRIBUIÇÃO ELETRICA E ILUMINAÇÃO JARDIM DAS PRIMAVERAS III - ETAPA II - PROC DIGITAL</t>
  </si>
  <si>
    <r>
      <rPr>
        <sz val="11"/>
        <color rgb="FF1A1A1A"/>
        <rFont val="Arial"/>
      </rPr>
      <t xml:space="preserve">19/01 - RECEBIDO PARA ANALISE
26/01 - ANALISADO PROCESSOS ANTERIORES E O DEPARTAMENTO VAI REVER 
29/01- AJUSTAR PRAZO
31/01 - SECRETARIA PROTOCOLOU CI - TR AJUSTADO
07/02 - PARA ANÁLISE JURIDICA
20/02 - JURIDICO DEVOLVEU P AJUSTES 
20/02 - DEVOLVIDO P SECRETARIA REALIZAR AJUSTES TR, ETP,
 SOLICITAÇÃO SEM ASSINATURA E DESMEMBRAR AS JUSTIFICATIVAS
22/02 - SECRETARIA AJUSTOU FIM DO DIA (ALTEROU DE PRESENCIAL
 PARA ELETRÔNICO)
23/02 - DEVOLVIDO P JURIDICO
26/02 - JURIDICO DEVOLVEU P AJUSTES 
26/02 - AGUARDAR PARECER CONTÁBIL ASSINAR - OK
REVISAR EDITAL NOVO
28/02 - DEVOLVIDO P SECRETARIA MUDAR PARA CONC PRESENCIAL
28/02 - SECRETARIA ALTEROU DOCUMENTOS, PORÉM FALTOU NOTA 
EXPLICATICA DO BALIZAMENTO USOU ORCE E PARECE COMO PROPRIA 
01/03 - SECRETARIA SALVOU DOCTS AJUSTADOS
AGUARDAR PAULO FINALIZAR MODELO DE EDITAL NOVO
04/03 - PAULO AVISOU EDITAL OK
05/03 - DEVOLVIDO PARA ANÁLISE JURIDICA AJUSTADO
08/03 - JURIDICO DEVOLVEU PARA PUBLICAR
11/03 - PUBLICADO
FAZER TEMPESTIVO OK
FALTA APLIC 13/03 OK
25/03 - SECRETARIA VAI RESPONDER QUESTIONAMENTO E RETIFICAR
26/03 - SECRETARIA SALVOU RESPOSTA QUESTIONAMENTO E DOCTS P RETIFICAR
26/03 - PUBLICADO 1ª RETIFICAÇÃO 
FAZER TEMPESTIVO OK
FALTA APLIC OK
</t>
    </r>
    <r>
      <rPr>
        <b/>
        <sz val="11"/>
        <color rgb="FFFF00FF"/>
        <rFont val="Arial"/>
      </rPr>
      <t xml:space="preserve">22/04 - PRAZO 24 HS EMPRESA VENCEDORA CENTRO OESTE APRESENTAR A 
PLANILHA , ATÉ 23/04/2024 AS 11HS
22/04 - EMPRESA TARTARI MANIFESTOU RECURSO, PRAZO ATÉ 25/04
</t>
    </r>
    <r>
      <rPr>
        <sz val="11"/>
        <color rgb="FF1A1A1A"/>
        <rFont val="Arial"/>
      </rPr>
      <t xml:space="preserve">23/04 - CENTRO OESTE ENVIOU PLANILHA
23/04 - ENVIEI PLANILHA P WARLEY FAZER PARECER TÉCNICO
26/04 - EMPRESA NÃO MANIFESTOU RECURSO, POREM NÃO ANEXOU
30/04 - PUBLICADO RESULTADO
08/05 - FAZER TEMPESTIVO OK
CONTRATO 06/05
AGUARDANDO APLIC 10/05 - OK </t>
    </r>
  </si>
  <si>
    <t>uusiqdu43omh7f5uaqc1if8hp4@google.com</t>
  </si>
  <si>
    <t>DISP 001/24</t>
  </si>
  <si>
    <t>DISPENSA EMERGENCIAL - IMPRESSORA - PROC DIGITAL</t>
  </si>
  <si>
    <t>22/01 - ANALISANDO DOCUMENTOS
23/01 AGUARDANDO DOCUMENTOS DA EMPRESA
24/01 JURIDICO
06/02 DEVOLVEU PARA AJUSTE
06/2 AJUSTADO- JURIDICO
14/02 PUBLICADO- TEMPESTIVO I</t>
  </si>
  <si>
    <t>p4v77ei8s1m4vgaoan719a2nds@google.com</t>
  </si>
  <si>
    <t>PE 012/24</t>
  </si>
  <si>
    <t>PE AQUISIÇÃO TINTAS SINALIZAÇÃO VIARIA - PROC DIGITAL</t>
  </si>
  <si>
    <r>
      <rPr>
        <sz val="11"/>
        <color theme="1"/>
        <rFont val="Arial"/>
      </rPr>
      <t xml:space="preserve">24/01 - ANALISANDO DOCUMENTOS
25/01 RAY ALTEROU  O TR
26/01 CONFERINDO BALIZAMENTO- 
SECRETARIA QUANTIFICANDO ATE 29/01
30/01 JURIDICO
16/02 SECRETARIA AJUSTAR
16/02 JURIDICO
</t>
    </r>
    <r>
      <rPr>
        <b/>
        <sz val="11"/>
        <color rgb="FF000000"/>
        <rFont val="Arial"/>
      </rPr>
      <t xml:space="preserve">20/02 PUBLICADO- TEMPESTIVO
</t>
    </r>
    <r>
      <rPr>
        <sz val="11"/>
        <color theme="1"/>
        <rFont val="Arial"/>
      </rPr>
      <t>11/02 - Sessão suspensa para analise dos folders
12/02 - Retorno da sessão - Sessão suspensa para que as empresas encaminhem boletin técnico e folders dos itens faltantes
14/03 secretaria anlisando documento
20/03 CONVOCAR SESSÃO PARA RETORNO DIA 21/03 as 8:30
25/03 HOMOLOGAÇÃO- TEMPESTIVO</t>
    </r>
  </si>
  <si>
    <t>l4loktq3h3vaia1gkl3eg1nbts@google.com</t>
  </si>
  <si>
    <t>PE 013</t>
  </si>
  <si>
    <t>PE LOCAÇÃO MAQUINAS PESADAS - PROC DIGITAL</t>
  </si>
  <si>
    <r>
      <rPr>
        <sz val="11"/>
        <color theme="1"/>
        <rFont val="Arial"/>
      </rPr>
      <t xml:space="preserve">25/01 - ANALISANDO DOCUMENTOS
30/01 - DEVOLVIDO P AJUSTES TR (está presencial e eletrônico)
31/01 - SECRETARIA (Gisiane) REALIZOU AJUSTES
01/02 - PARA ANÁLISE JURIDICA
19/02 - FALTA SECRETARIA AJUSTAR TR 8.2.3, JA AVISEI GISIANE
</t>
    </r>
    <r>
      <rPr>
        <b/>
        <sz val="11"/>
        <color theme="1"/>
        <rFont val="Arial"/>
      </rPr>
      <t xml:space="preserve">22/02 - PUBLICADO
</t>
    </r>
    <r>
      <rPr>
        <sz val="11"/>
        <color theme="1"/>
        <rFont val="Arial"/>
      </rPr>
      <t xml:space="preserve">12/03 - Sessão suspensa
14/03 - Retorno da sessão
</t>
    </r>
    <r>
      <rPr>
        <b/>
        <sz val="11"/>
        <color theme="1"/>
        <rFont val="Arial"/>
      </rPr>
      <t xml:space="preserve">FAZER TEMPESTIVO OK
FALTA APLIC 26/03 - OK
</t>
    </r>
    <r>
      <rPr>
        <sz val="11"/>
        <color theme="1"/>
        <rFont val="Arial"/>
      </rPr>
      <t xml:space="preserve">12/03 - CONVOCADO RETORNO DA SESSÃO 14/03 AS 14HS 
</t>
    </r>
    <r>
      <rPr>
        <b/>
        <sz val="11"/>
        <color theme="1"/>
        <rFont val="Arial"/>
      </rPr>
      <t xml:space="preserve">14/03 - RECURSO (MOTA) PRAZO 19/03, apresentou recurso dia 19/03
19/03 - PRAZO P CONTRARRAZÃO ATÉ 22/03/2024
</t>
    </r>
    <r>
      <rPr>
        <sz val="11"/>
        <color theme="1"/>
        <rFont val="Arial"/>
      </rPr>
      <t>25/03 - PARA JULGAMENTO, PASSADO P JURIDICO
28/03 - JURIDICO DEVOLVEU P FAZER DESPACHO 
28/03 - DESPACHO PARA ASSINATURA 
AGUARDAR PREFEITO ASSINAR - OK
01/04 - POR NO SITE E BLL RECURSO, JULGAMENTO E DESPACHO- OK
01/04  - PUBLICAR RESULTADO - OK
FAZER TEMPESTIVO, ATAS - OK
AGUARDANDO  APLIC 10/04 OK</t>
    </r>
  </si>
  <si>
    <t>4h984j7hal764sphgjt74c0c4s@google.com</t>
  </si>
  <si>
    <t>PE 017</t>
  </si>
  <si>
    <t>PE EMULSÃO ASFALTICA- PROC DIGITAL</t>
  </si>
  <si>
    <t>29/01 - ANALISANDO PROCESSO
06/02 - JURÍDICO 
15/02 - JURIDICO DEVOLVEU P AJUSTES 
22/02 - JURÍDICO
26/02 - JURÍDICO DEVOLVEU PARA AJUSTES
26/02 - JURÍDICO
26/02 - PUBLICADO
28/02 - APLIC OK
13/03 - INICIO DA FASE RECURSAL - PRAZO ATÉ 18/03
21/03 - PRAZO CONTRA-RAZÃO
22/03 - JULGAMENTO
26/03 - AGUARDANDO ASSINATURA DO PREFEITO DESPACHO
26/03 - PUBLICADO O AVISO DE RESULTADO</t>
  </si>
  <si>
    <t>25o4udq3ijgdm7rdmg7673ig5k@google.com</t>
  </si>
  <si>
    <t>PE 016</t>
  </si>
  <si>
    <t>PE MATERIAL ODONTOLOGICO - - PROC DIGITAL</t>
  </si>
  <si>
    <r>
      <rPr>
        <sz val="11"/>
        <color theme="1"/>
        <rFont val="Arial"/>
      </rPr>
      <t xml:space="preserve">30/01 - ANALISANDO DOCUMENTOS
06/02 - DEVOLVIDO P AJSUTES TR (FERNANDA)
06/02 - SECRETARIA DEVOLVEU AJUSTADO FIM DO DIA 
07/02 - PARA ANÁLISE JURIDICA 
19/02 - JURIDICO DEVOLVEU P AJUSTES BALIZAMENTO DESCRIÇÃO IMCOMPLETA
20/02 - DEVOLVIDO P SECRETARIA (FABIO) AJUSTAR BALIZAMENTO
20/02 - SECRETARIA AJUSTOU
20/02 - DEVOLVIDO PARA JURIDICO AJUSTADO
21/02 - JURIDICO DEVOLVEU P AJUSTES CNPJ BALIZAMENTO#ORÇAMENTO
21/02 - DEVOLVI P SECRETRIA (FABIO) AJUSTAR
21/02 - SECRETARIA AJUSTOU
21/02 - DEVOLVIDO P JURIDICO AJUSTADO
22/02 - JURIDICO AVISOU QUE PARECER ESTA PRONTO
23/03 - PUBLICADO
</t>
    </r>
    <r>
      <rPr>
        <b/>
        <sz val="11"/>
        <color theme="1"/>
        <rFont val="Arial"/>
      </rPr>
      <t xml:space="preserve">26/02 -  TEMPESTIVO OK
FALTA APLIC 27/03 - OK
</t>
    </r>
    <r>
      <rPr>
        <sz val="11"/>
        <color theme="1"/>
        <rFont val="Arial"/>
      </rPr>
      <t>04/03 - PEDIDO DE ESCLARECIMENTO, AVISEI DANI
05/03 - RESPONDIDO PEDIDO DE ESCLARECIMENTO
14/03 - SESSÃO SUSPENSA PARA ANÁLISE MARCAS/MODELOS (PASSADO P SECRETARIA FABIO)
28/03 CONVOCADO O PROXIMO COLOCADO
01/04 - CONVOCADO RETORNO DA SESSÃO P 02/04/2024 AS 15 HS
REALIZANDO DILIGÊNCIAS (FÁBIO), RETORNO P 04/04/2024 0S 09 HS
04/04 - SESSÃO SUSPENSA PARA ANEXAR DOCUMENTOS ATÉ 05/04
09/04 - AGUARDANDO ANÁLISE TÉCNICO
15/04 - CONVOCADO PARA RETORNO DA SESSÃO P 17/04 AS 08 HS 
17/04 - REALIZADO RETORNO DA SESSÃO, ENCERRADA SEM RECURSO. SEGUE PARA ADJUDICAÇÃO
18/04 - PUBLICADO AVISO DE RESULTADO
22/04 - PROBLEMA IMPORTAÇÃO BLL/COMPRAS 
26/05 - RESOLVIDO PROBLEMA IMPORTAÇÃO, PORÉM BETHA ESTA INSTAVEL 
E APARECE ERRO AO GERAR ATAS - AGUARDAR SEGUNDA 29/04
ATAS 22/04 E APLIC (FALTA SO AS ATAS) - OK; PROBLEMA NA IMPORTAÇÃO BLL/BETHA E PARA GERAR ATA (RESOLVIDO 29/04)
AGUARDANDO APLIC OK</t>
    </r>
  </si>
  <si>
    <t>oupjghebr4ah2rcp0h8f9e4kvc@google.com</t>
  </si>
  <si>
    <t>ADESÃO 001</t>
  </si>
  <si>
    <t xml:space="preserve">ADESÃO PASSAGENS AEREAS - PROC DIGITAL </t>
  </si>
  <si>
    <t>31/01 - ANALISANDO DOCUMENTOS
05/02 - PARA ANALISE JURIDICO
14/02 - AJUSTES DA SECRETARIA
15/02 - PUBLICADO
21/02 - APLIC</t>
  </si>
  <si>
    <t>11ih9d8nme5kal1d29epl84mro@google.com</t>
  </si>
  <si>
    <t>PE 051</t>
  </si>
  <si>
    <t xml:space="preserve">PE SISTEMA IPM -  </t>
  </si>
  <si>
    <t>31/01 - MONTANDO TR
12/04 - PROCESSO FINALIZADO PELA SECRETARIA
15/04 - ENVIADO PARA A PROCURADORIA
23/04 - DEVOLVIDO PARA AJUSTES
25/04 - DEVOLVIDO PARA A SECRETARIA PARA ARRUMAR
02/05 - SECRETARIA DEVOLVEU COM OS AJUSTES
02/05 - ENCAMINHADO PARA O JURÍDICO
06/05 - PARECER EMITIDO
06/05 - PUBLICADO SESSÃO 28/05
08/05 - APLIC
04/06 - POC
07/0 - PUBLICAR RESULTADO
10/10 PASSADO PARA TAY- HOMOLOGAÇAO
11/06 TEMPESTIVO -APLIC OK</t>
  </si>
  <si>
    <t>e7pkipvb6uo2li94iuuuhg4ilo@google.com</t>
  </si>
  <si>
    <t>PE 023</t>
  </si>
  <si>
    <t>CONCESSÃO ESPAÇO PÚBLICO - MÁQ. ALIMEN. AUTO ATEd - PROC DIGITAL</t>
  </si>
  <si>
    <r>
      <rPr>
        <sz val="11"/>
        <color theme="1"/>
        <rFont val="Arial"/>
      </rPr>
      <t xml:space="preserve">01/02 -ANALISANDO DOCUMENTOS
05/02 CONVERSADO COM A RAISSA E RONALDO
 MODALIDADE PREGAO ELETRONICO PARA CONCESSÃO DE USO, RAISSA VAI PESQUISAR ESSA MODALIDADE
20/02 SECRETARIA AJUSTAR
22/02 JURIDICO
</t>
    </r>
    <r>
      <rPr>
        <b/>
        <sz val="11"/>
        <color theme="1"/>
        <rFont val="Arial"/>
      </rPr>
      <t xml:space="preserve">27/02 PARECER LIBERADO.
 FALTA SECRETARIA ALTERAR FORMA DE JULGAMENTO
</t>
    </r>
    <r>
      <rPr>
        <sz val="11"/>
        <color theme="1"/>
        <rFont val="Arial"/>
      </rPr>
      <t>04/03 PUBLICADO- TEMPESTIVO
26/03 LICITAÇAO DESERTA</t>
    </r>
  </si>
  <si>
    <t>8vjrqnh1d131tropu9el33nls0@google.com</t>
  </si>
  <si>
    <t>ZILMA LOPES - CREDENCIAMENTO PODA</t>
  </si>
  <si>
    <t>05/02 ANALISANDO DOCUMENTOS</t>
  </si>
  <si>
    <t>JAQUERLENE DE MEDEIRIOS - PODA</t>
  </si>
  <si>
    <t>FELIPE SANTOS - PODA</t>
  </si>
  <si>
    <t>JJ DA S DOS SANTOS - PODA</t>
  </si>
  <si>
    <t>09MR ALVES DA SILVA - PODA</t>
  </si>
  <si>
    <t>PE 021</t>
  </si>
  <si>
    <t>PE MATERIAL MEDICO - PROC DIGITAL</t>
  </si>
  <si>
    <r>
      <rPr>
        <sz val="11"/>
        <color theme="1"/>
        <rFont val="Arial"/>
      </rPr>
      <t xml:space="preserve">07/02 - ANALISANDO DOCUMENTOS
07/02 - DEVOLVIDO PARA SECRETARIA 
07/02 - RETORNOU DA SECRETARIA
08/02 - ENVIADO PARA JURÍDICO
21/02 - RETORNOU DO JURÍDICO PARA AJUSTES                                              
22/02 - DEVOLVIDO PARA SECRETARIA AJUSTES DE CNPJ (FABIO)
26/02 - ANALISANDO DOCUMENTOS
26/02 - DEVOLVIDO PARA O JURÍDICO
27/02 - PARECER JURÍDICO
28/02 - PUBLICADO
04/03 - APLIC OK
26/03 - PASSADO PARA EVA FASE II
28/03 - FABIO ENVIO RELATORIO
01/04 - FAZER CONVOCAÇÃO CHAMAR 2 COLOCADOS 03/04
10/04- FASE DE CONVOCAÇAO DOS FOLDERES
12/04 FORAM CONVOCADAS TODAS AS EMPRESAS PARA ANEXAR FOLDERS,
 POREM NENHUMA APRESENTOU, AGUARDANDO RELATORIO DO FABIO
COM A DESCLASSIFICAÇÃO DAS EMPRESAS E FRACASSAR OS ITENS QUE NAO ATENDE.
22/04 LIGAR PARA AS EMPRESAS MANDAR FOLDERS- REGISTRAR NA ATA
24/04 FABIO AJUDANDO A LIGAR PARA AS EMPRESAS
25/04 AGUARDANDO FOLDERS DA 17º COLOCADA
06/05CONVOCAÇÃO RETORNO DA SESSÃO
</t>
    </r>
    <r>
      <rPr>
        <b/>
        <sz val="11"/>
        <color rgb="FFFF00FF"/>
        <rFont val="Arial"/>
      </rPr>
      <t xml:space="preserve">07/05 RETORNO DA SESSÃO
</t>
    </r>
    <r>
      <rPr>
        <sz val="11"/>
        <color theme="1"/>
        <rFont val="Arial"/>
      </rPr>
      <t xml:space="preserve">08/05 - PUBLICADO AVISO DE RESULTADO
20/05 - APLIC </t>
    </r>
  </si>
  <si>
    <t>iebd5mjc5kceobte76efcebf8o@google.com</t>
  </si>
  <si>
    <t>DISP 03/24</t>
  </si>
  <si>
    <t>DISPENSA AREIA - PROC DIGITAL</t>
  </si>
  <si>
    <t>07/02 ANALISANDO DOCUMENTOS
07/02 SECRETARIA QUNATIFICANDO
07/02 JURIDICO
19/02 AJUSTAR SECRETARIA- 
21/02 JURIDICO
23/02 PUBLICADO -TEMPESTIVO</t>
  </si>
  <si>
    <t>68qob1dgot3aq3bjau1g1hnrck@google.com</t>
  </si>
  <si>
    <t>PE 018</t>
  </si>
  <si>
    <t>PE AQUISIÇÃO PEDRA BRITA - PROC DIGITAL</t>
  </si>
  <si>
    <t>08/02 - ANALISANDO DOCUMENTOS
08/02 - DEVOLVIDO PARA SECRETARIA
08/02 - ANALISANDO DOCUMENTOS
08/02 - JURÍDICO
21/02 - ANALISANDO DOCUMENTOS
21/02 - JURÍDICO
23/02 - AJUSTE NAS JUSTIFICATIVAS
23/02 - DEVOLVIDO PARA O JURÍDICO
26/02 - PARECER JURÍDICO
27/02 - PUBLICADO
29/02 - APLIC OK
PROCESSO FINALIZADO</t>
  </si>
  <si>
    <t>tb45f62ser6ttjtfbmqj3eroa4@google.com</t>
  </si>
  <si>
    <t>PE 019</t>
  </si>
  <si>
    <t>PE AQUISIÇÃO PISO ESPORTIVO- PROC DIGITAL</t>
  </si>
  <si>
    <t>09/02 - ANALISANDO DOCUMENTOS
15/02 - JURÍDICO
21/02 - DEVOLVIDO PARA SECRETARIA AJUSTAR
22/02 - JURÍDICO
26/02 - PARECER JURÍDICO
27/02 - PUBLICADO
01/03 - APLIC OK
26/03 - PASSADO PARA EVA FASE II
26/03 - PUBLICADO AVISO DE RESULTADO</t>
  </si>
  <si>
    <t>29i4fimd8udnudtso1t766do8o@google.com</t>
  </si>
  <si>
    <t>LEI 002/24</t>
  </si>
  <si>
    <t>LEILÃO - PRESENCIAL -53 NOVOS LOTES URBANOS</t>
  </si>
  <si>
    <r>
      <rPr>
        <sz val="11"/>
        <color theme="1"/>
        <rFont val="Arial"/>
      </rPr>
      <t>14/02 - ANALISANDO DOCUMENTOS
16/02 JURIDICO
23/02 AGUARDANDO PLANILHA AVALIADORES AJUSTADA PARA PUBLICAR
26/02 PARECER LIBERADO PUBLICAR</t>
    </r>
    <r>
      <rPr>
        <b/>
        <sz val="11"/>
        <color theme="1"/>
        <rFont val="Arial"/>
      </rPr>
      <t xml:space="preserve">
</t>
    </r>
    <r>
      <rPr>
        <sz val="11"/>
        <color theme="1"/>
        <rFont val="Arial"/>
      </rPr>
      <t xml:space="preserve">27/02 PUBLICADO- TEMPESTIVO
14/03 RETIFICAR EDITAL- TEMPESTIVO
11/04 PUBLICAR RESULTADO
12/04 AGUARDAR PAGAMENTO DA ENTRADA PARA HOMOLOGAR
16/04 EMITIR GUIA 
29/04 HOMOLOGAÇAO- CONTRATO
</t>
    </r>
  </si>
  <si>
    <t>hoq2ek91c5j6ep2svebadqsr6o@google.com</t>
  </si>
  <si>
    <t>PE 022</t>
  </si>
  <si>
    <t xml:space="preserve">PE LAMA ASFALTICA - PROC DIGITAL  </t>
  </si>
  <si>
    <t>16/02 ANALISANDO DOCUMENTOS
20/02 - DEVOLVIDO P SECRETARIA (GISIANE) AJUSTAR ETP FALTA INCISOS, CNPJ DO BALIZAMENTO E JUST POR LOTE
22/02 - PARA ANÁLISE JURIDICA
26/02 - PAULO FALOU COM JURIDICO E DEVOLVEU P SECRETARIA MUDAR A FORMA POR LOTE, POIS TEM O MESMO ITEM E MUDAR TAMBEM OS CÓDIGOS E BALIZAMENTO
28/02 - SECRETARIA MUDOU PE DE LOTE PARA ITEM
28/02 - DEVOLVIDO P JURIDICO AJUSTADO
29/02 - JURIDICO DEVOLVEU COM PARECER
29/02 - PUBLICADO
FAZER TEMPESTIVO OK
AGUARDANDO APLIC 04/03 - OK
12/03 - PLANILHA COM VALOR DIVERGENTE, LIGUEI P GISIANE VERIFICAR E VER SE VAI RETIFICAR
13/03 - SECRETARIA SALVOU PLANILHA AJUSTADA
13/03 - PUBLICADO 1ª RETIFICAÇÃO
FAZER TEMPESTIVO E APLIC 15/03 - OK
03/04 - RECURSO - PRAZO 08/04
08/04 - EMPRESA ENVIOU RECURSO POR E-MAIL
08/04 - ENVIEI RECURSO PARA OS PARTICIPANTES CONTRARRAZOAR
09/04 - PRAZO CONTRARRAZÃO ATÉ 11/04
PAULO VAI VER QUEM VAI JULGAR
15/04 - PASSADO P JURIDICO JULGAR
25/04 - PUBLICADO JULGAMENTO E DESPACHO 
26/04 - PUBLICADO RESULTADO
FAZER ATA 30/04 - OK
FAZER TEMPESTIVO OK
AGUARDANDO APLIC 07/05 OK</t>
  </si>
  <si>
    <t>dtep40el7vo8q7ql3p2i9cga60@google.com</t>
  </si>
  <si>
    <t>PE 028</t>
  </si>
  <si>
    <t xml:space="preserve">PE - CONJUNTO SEMAFORICO - VER GEO OBRAS </t>
  </si>
  <si>
    <t>16/02 ANALISANDO DOCUMENTOS
20/02 SECRETARIA AJUSTAR BALIZAMENTO
20/02 JURIDICO
23/02 MAHANA DEU OK PARA O TR
26/02 BRUNA DO GEOBRA ESTA AGUARDANDO RESPOSTA DO CREA
28/02 SECR AJUSTAR
05/03 JURIDICO
08/03 PUBLICADO- TEMPESTIVO
28/03 PUBLICAR RESULTADO
01/04 HOMOLOGAR- TEMPESTIVO</t>
  </si>
  <si>
    <t>758uh4iinfig8t8e062skdcdt0@google.com</t>
  </si>
  <si>
    <t>CP 001</t>
  </si>
  <si>
    <t>CONC ILUMINAÇÃO PARQUE DOS BURITIS -PROC DIGITAL</t>
  </si>
  <si>
    <t>16/02 ANALISANDO DOCUMENTOS
21/02 - PARA ANALISE JURIDICO
28/02 - PARA AJUSTES DA SECRETARIA
05/03 - PARA ANALISE JURIDICO
08/03 - PUBLICAR
11/03 - PUBLICADO
13/03 - APLIC
01/04 - AGUARDANDO PLANILHA E PARECER TÉCNICO
03/04 enviado para empresa realizar alterações
08/04 - ENVIADO PARA SECRETARIA WARLEY
08/04 - PUBLICADO AVISO DE RESULTADO
09-04 - APLIC 16/04</t>
  </si>
  <si>
    <t>jhq9d218mbiq02v4aqa28n91og@google.com</t>
  </si>
  <si>
    <t>INEX.40/23</t>
  </si>
  <si>
    <t>INEX 040/2023 - CRED 010/2023 - ENGELMANN CONSULTÓRIO DE PSIQUIATRIA SOCIEDADES SIMPLES</t>
  </si>
  <si>
    <t>21/02 - ANALISANDO DOCUMENTOS
22/02 - ENVIADO PARA SECRETARIA SAÚDE
28/03 - ANALISANDO DOCUMENTOS
03/04 - FINALIZADO CONTRATO</t>
  </si>
  <si>
    <t>INEX 040/2023 - CRED 010/2023 - INST PATOLOGIA DO MEIO OESTE</t>
  </si>
  <si>
    <t>19/02 - ANALISANDO DOCUMENTOS
19/02 - ENVIADO PARA SECRETARIA DE SAÚDE
10/04 - FINALIZANDO CONTRATO</t>
  </si>
  <si>
    <t>INEX 040/2023 - CRED 010/2023 - UCHYD
CLINICA MEDICA</t>
  </si>
  <si>
    <t>19/02 - ANALISANDO DOCUMENTOS
20/02 - ENVIADO PARA A SECRETARIA SAÚDE
08/03 - TEMPESTIVO OK</t>
  </si>
  <si>
    <t>PE 029</t>
  </si>
  <si>
    <t>PE MATERIAL DE EXPEDIENTE - PROC DIGITAL</t>
  </si>
  <si>
    <t>20/02 - ANALISANDO DOCUMENTOS
21/02 - DEVOLVIDO PARA A SECRETARIA AJUSTAR BALIZAMENTO E TR.
22/02 - SECRETARIA DEVOLVEU AJUSTADO, ANALISANDO.
AGUARDANDO ASSINATURA ATÉ 26/02
26/02 - JURÍDICO - não publicar - aguardar alteração noedital q bia e paulo vão fazer
05/03 - DEVOLVIDO A SECRETARIA PARA AJUSTE NO ETP
06/03 - ANALISANDO DOCUMENTOS
07/03 - DEVOLVIDO PARA A SECRETARIA PARA AJUSTE NO ETP
07/03 - JURÍDICO
11/03 - PARECER JURÍDICO
11/03 - PUBLICADO
13/03 - APLIC OK
18/04  - PASSADO FASE II PARA THAY
23/04 HOMOLOGAÇÃO- TEMPESTIVO
24/04 AJUSTANDO ITENS NA PLANILHA
26/04 FINALIZAR AS 11 ATAS 
29/04 ENVIADAS AS ATA- TEMPESTIVO</t>
  </si>
  <si>
    <t>pp0np2eru0bjeh2qprlq2vosl8@google.com</t>
  </si>
  <si>
    <t>PE 026</t>
  </si>
  <si>
    <t>PE - ILUMINAÇÃO CANTEIRO CENTRAL AVENIDA DA FÉ - PROC DIGITAL</t>
  </si>
  <si>
    <r>
      <rPr>
        <sz val="11"/>
        <color theme="1"/>
        <rFont val="Arial"/>
      </rPr>
      <t xml:space="preserve">20/02 ANALISANDO DOCUMENTOS
20/02 - DEVOLVIDO P SECRETARIA (WARLEY) AJUSTAR TR ITEM 8.2.3 E ITEM 9 SIGILO, ETP E FALTA SOL. BETHA
22/02 - SECRETARIA AJUSTOU 
22/02 - PARA ANÁLISE JURIDICA
28/02 - JURIDICO DEVOLVEU P AJUSTES
28/02 - DEVOLVIDO P SECRETARIA AJUSTAR
04/03 - SECRETARIA SALVOU DOCTS AJUSTADOS
04/03 - DEVOLVIDO PARA JURIDICO AJUSTADO
05/03 - JURIDICO DEVOLVEU COM PARECER
PUBLICAR
06/03 - Eva assumiu durante o atestado da Cida, para finalizar
06/03 - PUBLICADO
07/03 - TEMPESTIVO E APLIC - OK
25/03 - SECRETARIA VAI RESPONDER QUESTIONAMENTO E RETIFICAR
26/03 - SECRETARIA SALVOU RESPOSTA QUESTIONAMENTO E DOCTS P RETIFICAR
26/03 - PUBLICADO 1ª RETIFICAÇÃO 
FAZER TEMPESTIVO OK
FALTA APLIC - OK
18/04 - PRAZO RECURSO ATÉ 23/04
</t>
    </r>
    <r>
      <rPr>
        <b/>
        <sz val="11"/>
        <color theme="1"/>
        <rFont val="Arial"/>
      </rPr>
      <t xml:space="preserve">19/04 - EMPRESA CONFIANÇA E CENTRO OESTE ANEXARAM RECURSOS BLL
24/04 - PRAZO CONTRARRAZÃO ATÉ 26/04
26/04 - EMPRESA TARTARI ANEXOU CONTRARRAZÃO
29/04 - EMPRESA TARTARI IRÁ ENVIAR PLANILHA, LIGUEI COBRANDO E ENVIEI E-MAIL SOLICITANDO
AGUARDAR ENVIO
29/04 - EMPRESA ENVIOU PLANILHA, ENVIEI VIA E-MAIL P WARLEY FAZER PARECER TÉCNICO
30/04 - SECRETARIA (WARLEY) EMITIU PARECER TÉCNICO - OK
</t>
    </r>
    <r>
      <rPr>
        <b/>
        <sz val="11"/>
        <color rgb="FFFF00FF"/>
        <rFont val="Arial"/>
      </rPr>
      <t xml:space="preserve">30/04 - PASSADO P Dra. NATHALIA JULGAR OS RECURSOS E CONTRARRAZÃO
</t>
    </r>
    <r>
      <rPr>
        <sz val="11"/>
        <color theme="1"/>
        <rFont val="Arial"/>
      </rPr>
      <t xml:space="preserve">09/05 -FAZER DESPACHO OK
AGUARDANDO ASSINATURA PREFEITO NO DESPACHO ok
10/05 - PUBLICAR RESULTADO OK
14/05 - FAZER TEMPESTIVO OK
CONTRATO 15/05
AGUARDANDO  APLIC  21/05 </t>
    </r>
  </si>
  <si>
    <t>eg1vs721o29e6esdne03baiods@google.com</t>
  </si>
  <si>
    <t>PE 025/24</t>
  </si>
  <si>
    <t>MICROCLIPAGEM DE ANIMAIS - PROC DIGITAL</t>
  </si>
  <si>
    <r>
      <rPr>
        <sz val="11"/>
        <color theme="1"/>
        <rFont val="Arial"/>
      </rPr>
      <t xml:space="preserve">20/02 ANALISANDO DOCUMENTOS
20/02 AJUSTAR A JUSTIFICATIVA
20/02 JURIDICO
22/02 PAULO VAI OLHAR TR E FALAR COM ANDERSON
27/02 SECRE AJUSTAR
05/03 JURIDICO
PUBLICADO
22/03 RETIFICADO
</t>
    </r>
    <r>
      <rPr>
        <b/>
        <sz val="11"/>
        <color rgb="FFFF00FF"/>
        <rFont val="Arial"/>
      </rPr>
      <t xml:space="preserve">23/04 RETORNO DA SESSÃO- 
</t>
    </r>
    <r>
      <rPr>
        <sz val="11"/>
        <color theme="1"/>
        <rFont val="Arial"/>
      </rPr>
      <t>25/04 HOMOLOGAÇAO E FAZER TEMPESTIVO</t>
    </r>
  </si>
  <si>
    <t>5vmvfmct2ljg9bj1p20joa269g@google.com</t>
  </si>
  <si>
    <t>INEX 040/2023 - CRED 010/2023 - E R MARTUCCI LTDA</t>
  </si>
  <si>
    <t>20/02 - ANALISANDO DOCUMENTOS
20/02 - ENVIADO PARA SECRETARIA SAÚDE
07/03 - TEMPESTIVO OK</t>
  </si>
  <si>
    <t>INEX 004</t>
  </si>
  <si>
    <t>INEXIGIBILIDADE PALESTRA SHOW SAFRA</t>
  </si>
  <si>
    <t>22/02  ANALISANDO DOCUMENTOS
26/02 - PARA ANALISE JURIDICO
04/03 - PARA AJUSTES DA SECRETARIA
08/03 - PARA ANALISE JURIDICO
11/03 - PUBLICADO
13/03 - APLIC</t>
  </si>
  <si>
    <t>k0gtm2lbas3tlu2q9d7e8jn1hg@google.com</t>
  </si>
  <si>
    <t>CRED. 003/23</t>
  </si>
  <si>
    <t>CREDENCIMENTO PODA 003/2023- ZILMA LOPES</t>
  </si>
  <si>
    <t>19/02/0204</t>
  </si>
  <si>
    <t>19/02 PUBLICADO-TEMPESTIVO 
FALTA APLIC SOMENTE DIA 23/02</t>
  </si>
  <si>
    <t>fbg67d922jf0msh9r82p25q50o@google.com</t>
  </si>
  <si>
    <t>INEX. 40/2023_CRED. 10/2023 - LUMI SERVIÇOS MÉDICOS LTDA</t>
  </si>
  <si>
    <t>26/02 - ANALISANDO DOCUMENTOS
26/02 - ENVIADO PARA SECRETARIA DE SAÚDE
05/03 - CLINICA NÃO HABILITADA PARA CREDENCIAMENTO 
A EMPRESA NÃO TEM CAPITAL SUFICIENTE E O INDICE DE LIQUIDEZ CORRENTE É MENOR QUE 1;
19/03 - EMPRESA MUDOU CAPITAL SOCIAL, ENIVIADO PARA SECRETARIA DE SAÚDE
28/03 - 28/03 - ANALISANDO DOCUMENTOS
03/04 - FINALIZADO CONTRATO</t>
  </si>
  <si>
    <t>INEX 005</t>
  </si>
  <si>
    <t>INEX MUNHOZ E MARIANO FESTA DO MILHO - PROC DIGITAL</t>
  </si>
  <si>
    <t>26/02 - ANALISANDO DOCUMENTOS
26/02 - PARA ANALISE JURIDICO
04/03 - PARA AJUSTES DA SECRETARIA
07/03 - PARA ANALISE JURIDICO
11/03 - PUBLICADO
13/03 - APLIC</t>
  </si>
  <si>
    <t>qcjqva03hce3lto2neqa69lq74@google.com</t>
  </si>
  <si>
    <t>INEX.40/2023 - CRED.10/2023 - CONSULTÓRIO CARNEIRO LTDA</t>
  </si>
  <si>
    <t>19/02 - ANALISANDO DOCUMENTOS
19/02 - ENVIADO PARA SECRETARIA DE SAÚDE
28/03 - ANALISANDO DOCUMENTOS
03/04 - FINALIZADO CONTRATO</t>
  </si>
  <si>
    <t>INEX.40/2023 - CRED.10/2023
CLINICA SANTA MONICA SOCIEDADE SIMPLES LTDA.</t>
  </si>
  <si>
    <t>26/02 - ANALISANDO DOCUMENTOS
26/02 - ENVIADO PARA A SECRETARIA DE SAÚDE
10/06 - CHEGOU DA SECRETÁRIA
11/06 - FINALIZANDO CONTRATO</t>
  </si>
  <si>
    <t>INEX.40/2023_CRED.10/2023 
FRANCIELLE REGINA LEISMANN LTDA</t>
  </si>
  <si>
    <t>27/02 - ANALISANDO DOCUMENTOS
27/02 - ENVIADO PARA A SECRETARIA DE SAÚDE
28/03 - ANALISANDO DOCUMENTOS
03/04 - FINALIZADO CONTRATO</t>
  </si>
  <si>
    <t xml:space="preserve">PE 032 </t>
  </si>
  <si>
    <t>PE - AQUISIÇÃO CAFÉ - PROC DIGITAL - VER COM BIA ALGUMAS REGRAS</t>
  </si>
  <si>
    <r>
      <rPr>
        <sz val="11"/>
        <color theme="1"/>
        <rFont val="Arial"/>
      </rPr>
      <t xml:space="preserve">28/02 - ANALISANDO DOCUMENTOS 
05/03 - DEVOLVIDO PARA A SECRETARIA FALTA O BALIZAMENTO
07/03 - ANALISANDO DOCUMENTOS
08/03 - JURÍDICO
15/03 - DEVOLVIDO PARA AJUSTES
18/03 - DEVOLVIDO PARA A SECRETARIA, AJUSTES.
22/03 - ANALISANDO DOCUMENTOS
22/03 - JURÍDICO
26/03 - PUBLICADO
28/03 - TEMPESTIVO OK
28/03 - APLIC OK
11/04 - 05 DIAS PARA MANDAR A AMOSTRA (18/04)
30/04 - 05 DIAS PARA AMOSTRA (08/05)
08/05 - PRAZO DE AMOSTRA PRORROGADO PARA DIA (09/05)
15/05 - ANÁLISE TÉCNICA DO CAFÉ
15/05 - CONVOCADO RETORNO DA SESSÃO PARA DIA 16/05
17/05 - AGUARDANDO ANALISE DA AMOSTRA
24/05 - RECURSO ATÉ 29/05 </t>
    </r>
    <r>
      <rPr>
        <b/>
        <sz val="11"/>
        <color theme="1"/>
        <rFont val="Arial"/>
      </rPr>
      <t>(APRESENTOU RECURSO 28/05)</t>
    </r>
    <r>
      <rPr>
        <sz val="11"/>
        <color theme="1"/>
        <rFont val="Arial"/>
      </rPr>
      <t xml:space="preserve">
29/05 - ENVIADO PARA CONTRARRAZÕES ATÉ 05/06
07/06 RAISSA VER
11/06 - RAISSA DEVOLVEU
17/06 - PASSADO PARA EVA FAZER A FASE II
17/06 - PUBLICADO AVISO DE RESULTADO
24/06 - APLIC</t>
    </r>
  </si>
  <si>
    <t>gak8v8c92udqsdbl2k4011gflc@google.com</t>
  </si>
  <si>
    <t>PE 030/24</t>
  </si>
  <si>
    <t>PE - BRIGADISTA  PROC DIGITAL</t>
  </si>
  <si>
    <t>28/02 - ANALISANDO DOCUMENTOS 
28/02 SECR AJUSTAR TR, FALTA JUSTIFICAVA POR LOTE.
04/03 SECRETARIA QUANTIFICANDO ATE 05/03
08/03 - PARA JURIDICO 
12/03 AJUSTE
13/03 JURIDICO
14/03 PUBLICADO - TEMPESTIVO
03/04 - RECURSO prazo ate 05/04
09/04 PRAZO CONTRARAZÃO
10/04 FEITO DILIGENCIA - DECISAO -PAULO VERIFICANDO SE FICOU BOM
12/04 PUBLICAR RESULTADO
15/04 HOMOLOGAÇÃO + TEMPESTIVO</t>
  </si>
  <si>
    <t>5fark6d327pdfnd86cmjd5qjo8@google.com</t>
  </si>
  <si>
    <t>INEX.14/23</t>
  </si>
  <si>
    <t>INEX.14/2023_CRED.003/2023 
OFTALMOLUZ</t>
  </si>
  <si>
    <t>28/02 - ANALISANDO DOCUMENTOS
29/02 - ENVIADO PARA A SECRETARIA DE SAÚDE
29/05 - VEIO DA SECRETARIA
10/06 - FINALIZANDO CONTRATO</t>
  </si>
  <si>
    <t>INEX.40/2023_CRED.10/2023
CLÍNICA CIRÚRGICA GASTRO LTDA</t>
  </si>
  <si>
    <t>28/02 - ANALISANDO DOCUMENTOS
29/02 - ENVIADO PARA A SECRETARIA DE SAÚDE
03/04 - FINALIZADO CONTRATO</t>
  </si>
  <si>
    <t>INEX.40/2023_CRED.10/2023
FONTANA SERVIÇOS MÉDICOS LTDA</t>
  </si>
  <si>
    <t>28/02 - ANALISANDO DOCUMENTOS
29/02 - ENVIADO PARA A SECRETARIA DE SAÚDE
28/03 - ANALISANDO DOCUMENTOS
03/04 - FINALIZADO CONTRATO</t>
  </si>
  <si>
    <t>INEX.40/2023_CRED.10/2023
LABORATORIO DE ANATOMIA PATOLOGIA E CITOLOGIA DE SORRISO LTDA</t>
  </si>
  <si>
    <t>29/02 - ANALISANDO DOCUMENTOS
01/03 - ENVIADO PARA SECRETARIA DE SAÚDE
10/04 - FINALIZANDO CONTRATO</t>
  </si>
  <si>
    <t>INEX 035/22</t>
  </si>
  <si>
    <t>CREDEN - LIMPEZA TERRENO- FLAVIO</t>
  </si>
  <si>
    <t>01/03 ANALISANDO DOCUMENTOS- 
AGUARDANDO C. DA SILVA-  PUBLICAR JUNTO
04/03 PUBLICADO- TEMPESTIVO</t>
  </si>
  <si>
    <t>cr500pjohiam2q94n4c2ae2mag@google.com</t>
  </si>
  <si>
    <t>CREDEN - LIMPEZA TERRENO- C. DA SILVA</t>
  </si>
  <si>
    <t>01/03 ANALISANDO DOCUMENTOS
01/03 EMPRESA DEVE TROCAR O ROÇADOR
04/03 PUBLICADO- TEMPESTIVO</t>
  </si>
  <si>
    <t>1c5fosj4g2pn12tr5d6ugoihsc@google.com</t>
  </si>
  <si>
    <t>PE 031</t>
  </si>
  <si>
    <t>PE - AQUISIÇÃO MATERIAIS MÉDICOS - PROC DIGITAL</t>
  </si>
  <si>
    <t>04/03 - ANALISANDO DOCUMENTOS
04/03 - DEVOLVIDO PARA A SECRETARIA AJUSTES NO TR
06/03 - ANALISANDO DOCUMENTOS
08/03 - DEVOLVIDO PARA SECRETARIA PEGAR ASSINATURA NO TR
11/03 - JURÍDICO
20/03 - DEVOLVIDO PARA A SECRETARIA PARA AJUSTES NO TR
22/03 - JURÍDICO
25/03 - PUBLICADO
26/03 - TEMPESTIVO  E APLIC OK
18/04  - PASSADO PARA EVA
22/04 - PUBLICADO AVISO DE RESULTADO
02/05 - APLIC</t>
  </si>
  <si>
    <t>qbml2cjh61kvr2q3jq6vrf9tuo@google.com</t>
  </si>
  <si>
    <t>INEX. 006</t>
  </si>
  <si>
    <t>INEXIGIBILIDADE KIT BIOMÉTRICO - PROC DIGITAL</t>
  </si>
  <si>
    <t>04/03 - ANALISANDO DOCUMENTOS
05/03 - PARA ANALISE JURIDICO
12/03 - PARA AJUSTES DA SECRETARIA
12/03 - PARA ANALISE JURIDICO
21/03 - PUBLICADO
25/03 - CONTRATO</t>
  </si>
  <si>
    <t>rbng9rer8rhght0sikk3jmr2r4@google.com</t>
  </si>
  <si>
    <t>INEX.40/2023_CRED.10/2023
UROHEALTH SERVICOS UROLOGICOS LTDA</t>
  </si>
  <si>
    <t>04/03 - ANALISANDO DOCUMENTO
04/03 - ENVIADO PARA SECRETARIA DE SAUDE
10/04 - FINALIZANDO CONTRATO</t>
  </si>
  <si>
    <t>INEX.40/2023_CRED.10/2023
ALEXANDRE V. MUSSIO CLINICA MEDICA</t>
  </si>
  <si>
    <t>05/03 - VEIO DA SECRETARIA DE SAÚDE JUNTO COM OUTROS DOCUMENTOS
07/03-  TEMPESTIVO OK</t>
  </si>
  <si>
    <t>INEX.40/2023_CRED.10/2023
MEDICX SERVIÇOS MEDICOS</t>
  </si>
  <si>
    <t>05/03 - VEIO DA SECRETARIA DE SAÚDE JUNTO COM OUTROS DOCUMENTOS
07/03-  TEMPESTIVO OK</t>
  </si>
  <si>
    <t>INEX 007</t>
  </si>
  <si>
    <t>INEX - AQUISIÇÃO MUNIÇÃO GUARDA</t>
  </si>
  <si>
    <t>11/03 - ANALISANDO DOCUMENTOS
13/03 - PARA ANALISE JURIDICO
20/03 - AJUSTES DA SECRETARIA
25/03 - PARA ANALISE JURIDICO
28/03 - PUBLICAR
02/04 - PUBLICADO
15/04 - CANCELAR PROCESSO
16/04 - AGUARDANDO SECRETARIA FAZER JUSTIFICATIVA
18/04 - PASSADO PARA RAISSA FAZER PARECER
25/04 - FINALIZADO</t>
  </si>
  <si>
    <t>tsvcidod92gaefvqfn9fb6s318@google.com</t>
  </si>
  <si>
    <t>PE 033</t>
  </si>
  <si>
    <t>PE - AQUISiÇÃO MERENDA - ITENS FRACASSADOS</t>
  </si>
  <si>
    <r>
      <rPr>
        <sz val="11"/>
        <color theme="1"/>
        <rFont val="Arial"/>
      </rPr>
      <t xml:space="preserve">11/03 - ANALISANDO DOCUMENTOS
11/03 - DEVOLVIDO P AJUSTES ETP E TR
12/03 - SECRETARIA DEVOLVEU AJUSTADO
12/03 - PARA ANÁLISE JURIDICA
20/03 - JURIDICO AVISOU QUE FALTOU SALVAR O BALIZAMENTO (OBS: TEM APENAS OS ORÇAMENTOS)
20/03 - LIGUEI P VANIA SALVAR O BALIZAMENTO
21/03 - SECRETARIA DEVOLVEU AJUSTADO (ALTEROU SOL E BALIZAMENTO)
21/03 - DEVOLVIDO P JURIDICO AJUSTADO
25/03 - JURIDICO DEVOLVEU COM PARECER
26/03 - PUBLICADO
FAZER TEMPESTIVO OK
FALTA APLIC OK
</t>
    </r>
    <r>
      <rPr>
        <b/>
        <sz val="11"/>
        <color rgb="FF000000"/>
        <rFont val="Arial"/>
      </rPr>
      <t xml:space="preserve">23/04 - SUSPENSO P ENVIO DOS ROTULOS, APÓS ENVIAR P VANIA FAZER PARECER TÉCNICO - </t>
    </r>
    <r>
      <rPr>
        <sz val="11"/>
        <color rgb="FFFF00FF"/>
        <rFont val="Arial"/>
      </rPr>
      <t xml:space="preserve">
</t>
    </r>
    <r>
      <rPr>
        <sz val="11"/>
        <color theme="1"/>
        <rFont val="Arial"/>
      </rPr>
      <t xml:space="preserve">25/04 - SECRETARIA FEZ RELATÓRIO
</t>
    </r>
    <r>
      <rPr>
        <b/>
        <sz val="11"/>
        <color theme="1"/>
        <rFont val="Arial"/>
      </rPr>
      <t xml:space="preserve">RETORNO PARA SEXTA 26/04 AS 08 HS (HORARIO DE MATO GROSSO)
</t>
    </r>
    <r>
      <rPr>
        <b/>
        <sz val="11"/>
        <color rgb="FFFF00FF"/>
        <rFont val="Arial"/>
      </rPr>
      <t xml:space="preserve">26/04 - EMPRESA FULLGAS MANIFESTOU RECURSO, PRAZO ATÉ 02/05
</t>
    </r>
    <r>
      <rPr>
        <sz val="11"/>
        <color theme="1"/>
        <rFont val="Arial"/>
      </rPr>
      <t xml:space="preserve">02/05 - EMPRESA FULLGAS APRESENTOU RECURSO BLL
</t>
    </r>
    <r>
      <rPr>
        <b/>
        <sz val="11"/>
        <color rgb="FF000000"/>
        <rFont val="Arial"/>
      </rPr>
      <t>03/05 - PRAZO CONTRARRAZÃO ATÉ 07/05/2024</t>
    </r>
    <r>
      <rPr>
        <b/>
        <sz val="11"/>
        <color rgb="FFFF00FF"/>
        <rFont val="Arial"/>
      </rPr>
      <t xml:space="preserve">
</t>
    </r>
    <r>
      <rPr>
        <b/>
        <sz val="11"/>
        <color rgb="FF000000"/>
        <rFont val="Arial"/>
      </rPr>
      <t>07/05 - PASSADO P Dra. NATHALIA JULGAR OS RECURSOS E CONTRARRAZÃO</t>
    </r>
    <r>
      <rPr>
        <b/>
        <sz val="11"/>
        <color rgb="FFFF00FF"/>
        <rFont val="Arial"/>
      </rPr>
      <t xml:space="preserve">
</t>
    </r>
    <r>
      <rPr>
        <b/>
        <sz val="11"/>
        <color theme="1"/>
        <rFont val="Arial"/>
      </rPr>
      <t xml:space="preserve">08/05 - DESPACHO AGUARDANDO ASSINATURA
</t>
    </r>
    <r>
      <rPr>
        <sz val="11"/>
        <color theme="1"/>
        <rFont val="Arial"/>
      </rPr>
      <t>09/05 PUBLICADO RESULTADO
14/05 - HOMOLOGAÇÃO E TEMPESTIVO - OK
CONTRATOS 14/05 OK
AGUARDANDO APLIC 20/05 - OK</t>
    </r>
  </si>
  <si>
    <t>4ojeni3ufv5rminnckqp4tboac@google.com</t>
  </si>
  <si>
    <t>PE 034</t>
  </si>
  <si>
    <t>PE - LOCAÇÃO BANHEIROS QUIMICOS - PNE - ITENS FRACASSADOS</t>
  </si>
  <si>
    <t>11/03 - ANALISANDO DOCUMENTOS
12/03 - PARA ANALISE JURIDICO
19/03 - AJUSTES DA SECRETARIA
20/03 - PARA ANALISE JURIDICO
27/03 - PUBLICADO
01/04 - FASE I - FINALIZADO
29/04 - PUBLICADO AVISO DE RESULTADO
06/05 - APLIC</t>
  </si>
  <si>
    <t>he46m0u7ouijlg6i6jt4dttbm4@google.com</t>
  </si>
  <si>
    <t>PE 035</t>
  </si>
  <si>
    <t>PE - DEDETIZAÇÃO - PROC DIGITAL</t>
  </si>
  <si>
    <t>11/03 - ANALISANDO DOCUMENTOS
12/03 Solicito ajuste no TR (anexo), e estou salvando também o edital para ver a necessidade de acrescentar no TR(2024) o item 7.6 a  7.9.2 do edital (2022) na parte da qualificação técnica e o item 5.2.20 nas obrigações.
 Referente ao Balizamento não encontrei  serviço de sanitização , o banco de preço fala somente o item 02.
13/03 REUNIAO SAUDE E EDUCAÇÃO- NEURA-DANI- RONALDO
19/03 FALAR COM FELIPE /PAULO BIA SOBRE ALTERAÇÕES AS 13:30
19/03 JURIDICO
26/03 SECRETARIA AJUSTAR
26/03 JURIDICO
01/04 PUBLICADO- TEMPESTIVO
22/04 PUBLICAR RESULTADO
24/04 HOMOLOGAÇÃO-  TEMPESTIVO</t>
  </si>
  <si>
    <t>liu9kgmog1861rf38jnsvi8cag@google.com</t>
  </si>
  <si>
    <t>LEILAO 003</t>
  </si>
  <si>
    <t>LEILÃO - 310 LOTES REMANESCENTES ITAMBIQUARA - PROC DIGITAL</t>
  </si>
  <si>
    <t xml:space="preserve">12/03 - ANALISANDO DOCUMENTOS
13/03 JURIDICO
20/03 AJUSTAR
25/03 JURIDICO
01/04 01/04 PUBLICADO- TEMPESTIVO
15/05 HOMOLOGAÇÃO- CONTRATOS- TEMPESTIVO
</t>
  </si>
  <si>
    <t>6i9trb3q9u1p4bfrbcpelaisa8@google.com</t>
  </si>
  <si>
    <t>INEX.40/2023_CRED.10/2023
GASTROCOR EXAMES CARDIO. E GASTRO. LTDA</t>
  </si>
  <si>
    <t>12/03 - ANALISANDO DOCUMENTOS
12/03 - ENVIADO PARA A SECRETARIA DE SAÚDE
28/03 - ANALISANDO DOCUMENTOS
03/04 - FINALIZADO CONTRATO</t>
  </si>
  <si>
    <t>INEX. 40/2023_CRED. 10/2023 
CUNHA E SORATO LTDA-ME</t>
  </si>
  <si>
    <t>12/03 - ANALISANDO DOCUMENTOS
12/03 - ENVIADO PARA A SECRETARIA DE SAÚDE
07/05 - FINALIZANDO CONTRATO</t>
  </si>
  <si>
    <t>PE 036</t>
  </si>
  <si>
    <t>PE - CAMISETAS E UNIFORME ESPORTIVO
 - PROC DIGITAL</t>
  </si>
  <si>
    <r>
      <rPr>
        <sz val="11"/>
        <color theme="1"/>
        <rFont val="Arial"/>
      </rPr>
      <t xml:space="preserve">12/03 - ANALISANDO DOCUMENTOS
12/03 - SECRETARIAS IRÃO SALVAR SOLICITAÇÃO E JUSTIFICATIVA - PRAZO ATÉ 14/03
15/03 - PARA ANÁLISE JURIDICA
22/03 - JURIDICO DEVOLVEU P AJUSTES
22/03 - DEVOLVIDO P SECRETARIA AJUSTAR (JULIANA)
26/03 - SECRETARIA DEVOLVEU AJUSTADO
27/03 - SOLICITADO AS SECRETARIAS AS SOLICITAÇÕES, POIS MUDOU O VALOR DO ITEM NO TR, PRAZO ATÉ 28/03
28/03 - DEVOLVIDO PARA JURIDICO AJUSTADO
01/04 - JURIDICO DEVOLVEU COM PARECER
03/04 - PUBLICADO ABERTURA 
FAZER TEMPESTIVO OK
AGUARDANDO APLIC OK
24/04 - SESSÃO SUSPENSA P ENCAMINHAR DOCTS HABILITAÇÃO, RETORNO DIA 25/04 as 13:30 hs
25/04 - RETORNAMOS A SESSÃO, SUSPENSO PARA PARECER TÉCNICO (salvei proposta e vencedores p Juliana analisar) SE VAI PEDIR AMOSTRAS
25/04 - RETORNAR SESSÃO 13:30 HS
</t>
    </r>
    <r>
      <rPr>
        <b/>
        <sz val="11"/>
        <color rgb="FF000000"/>
        <rFont val="Arial"/>
      </rPr>
      <t xml:space="preserve">25/04 - PRAZO PARA EMPRESAS ATÉ 10/05 ENVIAREM AMOSTRAS
14/05 - ENVIEI E-MAIL AOS VENCEDORES, PARA ENVIAREM OS COMPROVANTES DE ENVIO DAS AMOSTRAS, NO PRAZO DE 24 HORAS - ATÉ 15/05, POIS APENAS A EMPRESA RODRIGO AUGUSTO ENVIOU AMOSTRA, PORÉM SEM IDENTIFICAÇAO DAS PEÇAS (SOLICITEI TAMBEM A IDENTIFICAÇÃO DAS AMOSTRAS DOS ITENS VIA E-MAIL).
15/05 - EMPRESA TPA ENVIOU AMOSTRA, SECRETRIA ANALISANDO
21/05 - COBREI A SECRETARIA ESTA FINALIZANDO RELATÓRIO
22/05 - SECRETARIA ENVIOU ELATÓRIO VIA E-MAL
22/05 - PUBLICADO CONVOCAÇÃO P RETORNO DA SESSÃO P 24/05
24/05 - RETORNADO A SESSÃO E ABERTO PRAZO PARA ENVIO DAS AMOSTRAS ATÉ 11/06
03/06 - EMPRESA NR ENVIOU AMOSTRA, MANOEL LEVOU NA SECRETARIA
07/06 - EMPRES TPA E ROSILENE ENVIARAM CÓDIGO DE RASTREIO
OBS: PASSEI P SECRETARIA 
10/06 - CHEGOU AMOSTRA DA ROSILENE, MANOEL LEVOU NA SECRETARIA
12/06 - CHEGOU AMOSTRA TPA, LEVEI NA SECRETARIA
</t>
    </r>
    <r>
      <rPr>
        <b/>
        <sz val="11"/>
        <color theme="1"/>
        <rFont val="Arial"/>
      </rPr>
      <t xml:space="preserve">20/06 - CONVOCADO RETORNO DA SESSÃO PARA 25/06 AS 08 HS - BLL, SITE, E-MAIL, TCE, K3 - OK
</t>
    </r>
    <r>
      <rPr>
        <sz val="11"/>
        <color theme="1"/>
        <rFont val="Arial"/>
      </rPr>
      <t xml:space="preserve">25/06 - RETORNO DA SESSÃO
</t>
    </r>
    <r>
      <rPr>
        <b/>
        <sz val="11"/>
        <color theme="1"/>
        <rFont val="Arial"/>
      </rPr>
      <t>26/06 - PUBLICAR RESULTADO
FAZER TEMPESTIVO, ATAS 27/06 E APLIC 03/07</t>
    </r>
  </si>
  <si>
    <t>qaajf6oncqnso5od0ttn3gfap8@google.com</t>
  </si>
  <si>
    <t>INEX.40/2023_CRED.10/2023
CLÍNICA DA MULHER</t>
  </si>
  <si>
    <t>12/03 - ANALISANDO DOCUMENTOS
13/03 - ENVIADO PARA A SECRETARIA DE SAÚDE
07/05 - FINALIZANDO CONTRATO</t>
  </si>
  <si>
    <t>INEX.40/2023_CRED.10/2023
BFA CONSULTÓRIO MÉDICO CARDIOLÓGICO</t>
  </si>
  <si>
    <t>12/03 - ANALISANDO DOCUMENTOS
13/03 - ENVIADO PARA A SECRETARIA DE SAÚDE
10/04 - FINALIZANDO CONTRATO</t>
  </si>
  <si>
    <t>PE 38</t>
  </si>
  <si>
    <t>PE - AQUISIÇÃO DE CONCRETO</t>
  </si>
  <si>
    <t>18/03 - ANALISANDO DOCUMENTOS
19/03 - ENVIADO PARA SECRETARIA PARA AJUSTES
20/03 - ANALISANDO DOCUMENTOS
21/03 - JURÍDICO
28/03 - AJUSTES CI
28/03 - JURÍDICO
04/04 - PUBLICADO
12/04 - TEMPESTIVO OK  - FRACASSADO</t>
  </si>
  <si>
    <t>80195dld7s1uf0r83hkqubnv90@google.com</t>
  </si>
  <si>
    <t>INEX DETRAN</t>
  </si>
  <si>
    <t>18/03 - ANALISANDO DOCUMENTOS
20/03 - PASSADO O PROCESSO PARA CONTABILIDADE</t>
  </si>
  <si>
    <t>INEX.40/2023_CRED.10/2023
HOSPITAL OTORRINO LTDA</t>
  </si>
  <si>
    <t>19/03 -  ANALISANDO DOCUMENTOS
19/03 - ENVIADO PARA SECRETARIA DE SAÚDE
30/07 - ENVIADO E-MAIL PARA RETIRAR OS DOCUMENTOS
21/08 - E-MAIL ENCAMINHADO PARA A DANI NA SECRETARIA DE SAÚDE COM DOCUMENTO PARA SER ANALISADO
23/10 - SOLICITEI A RETIRADA DA DOCUMENTAÇÃO NO PRAZO DE 03 DIAS.
31/10 - PUBLICADO CREDENCIAMENTO</t>
  </si>
  <si>
    <t>PE 037/24</t>
  </si>
  <si>
    <t>PE AMBULANCIA PARA EVENTOS</t>
  </si>
  <si>
    <r>
      <rPr>
        <sz val="11"/>
        <color theme="1"/>
        <rFont val="Arial"/>
      </rPr>
      <t xml:space="preserve">19/03 - ANALISANDO DOCUMENTOS
20/03 MATHEUS(SAUDE) ESTA ANALISANDO TR
26/03 JURIDICO
03/04 PUBLICAR- TEMPESTIVO
18/04 RETIFICADO- APLIC
16/05 PROCESSO ADM JURIDICO ANALISAR
17/05 </t>
    </r>
    <r>
      <rPr>
        <b/>
        <sz val="11"/>
        <color rgb="FFFF00FF"/>
        <rFont val="Arial"/>
      </rPr>
      <t xml:space="preserve">NATHALIA FAZER JULGAMENTO DE RECURSO
</t>
    </r>
    <r>
      <rPr>
        <sz val="11"/>
        <color theme="1"/>
        <rFont val="Arial"/>
      </rPr>
      <t>04/06 PUBLICAR RESULTADO
05/06 HOMOLOGAÇÃO- AGUARDADO DOC PARA EMISSAO DA ATA
06/06 EMPRESA SEM CERTIDAO FEDERAL E MUNICIPAL
19/06 HOMOLOGAÇÃO TEMPESTIVO- APLIC</t>
    </r>
  </si>
  <si>
    <t>du2ii05j0ivr0bt1cctccpb8f4@google.com</t>
  </si>
  <si>
    <t>053/24</t>
  </si>
  <si>
    <t>PE MATERIAL PERMANENTE - PROC DIGITAL</t>
  </si>
  <si>
    <r>
      <rPr>
        <sz val="11"/>
        <color theme="1"/>
        <rFont val="Arial"/>
      </rPr>
      <t xml:space="preserve">20/03 - ANALISANDO DOCUMENTOS
26/03 - DEVOLVIDO PARA A SECRETARIA AJUSTES NO TR E BALIZAMENTO
01/04 - ANALISANDO DOCUMENTOS
03/04 - JURÍDICO
08/04 - ANALISANDO DOCUMENTOS
09/04 - DEVOLVIDO PARA A SECRETARIA PARA AJUSTES NO ETP, TR E JUSTIFICATIVA
09/04 - JURÍDICO
16/04 - DEVOLVIDO PARA AJUSTES TR, ETP AJUSTES NO ORÇAMENTO
07/05 - ANALISANDO DOCUMENTOS
08/05 - JURÍDICO ANDRESSA
14/05 - AJUSTES CI
14/05 - ANALISANDO DOCS
15/05 - JURÍDICO ANDRESSA, AGUARDANDO PARECER
20/05 - PARECER JURÍDICO
20/05 - PUBLICADO K3, TCE
21/05 - TEMPESTIVO OK
22/05 - APLIC PRONTO PARA ENVIO
03/06 - EDITAL RETIFICADO
06/06 - TEMPESTIVO E APLIQUE OK
19/06 Sessão suspensa para recebimento de Folders e Catalogo ate 20/06 as 13:30.
20/06 SESSÃO SUSPENSA ANALISAR FOLDERS E DOCUMENTOS- SEM DATA DE RETORNO
05/07 - SEGUNDA FEIRA RONALDO ENTREGA RELATORIO
</t>
    </r>
    <r>
      <rPr>
        <b/>
        <sz val="11"/>
        <color rgb="FFFF0000"/>
        <rFont val="Arial"/>
      </rPr>
      <t xml:space="preserve">11/07 RETORNO DA SESSÃO E CONVOCAÇÃO DAS EMPRESAS  2º lugar nos itens 1, 13, 32, 46, 60, 63, 64, 65, 78, 79, 86, 88, 95, 100, 101, 109, 112 e 113 possam anexar os catálogos- 
SEM DATA DE RETORNO
</t>
    </r>
    <r>
      <rPr>
        <sz val="11"/>
        <color theme="1"/>
        <rFont val="Arial"/>
      </rPr>
      <t>25/07 - RETORNO DA SESSÃO(EVA)
25/07 - SESSÃO SUSPENSA ANALISAR FOLDERS
01/08 - RETORNO DA SESSÃO
01/08 AGUARDANDO EMPRESA ANEXAR FOLDERS ITEM 32., SESSÃO SERA SUSPENSA PARA ANALISE
07/08 RETORNO DA SESSÃO (THAYANE)
(13/08 RECURSO
19/08 CONTRARAZAO
26/09 DECISAO
16/08 PASSADO RONALDO ANALISAR O RECURSO(DESCLASSIFICAÇÃO) ATE 20/08
20/08 DECISAO NATHALIA
28/08 - PUBLICADO AVISO DE RESULTADO
29/08 - HOMOLOGADO
02/09 - ATAS NO BETHA PARA ASSINATURA, ATAS PUBLICADAS NO TCE
03/09- ATAS ENVIADAS PARA OS FORNECEDORES
PROCESSO FINALIZADO</t>
    </r>
  </si>
  <si>
    <t>o325i39mhbvdkajv25clngd5ks@google.com</t>
  </si>
  <si>
    <t>PE 27/24</t>
  </si>
  <si>
    <t>PE COVEIRO III - PROC DIGITAL</t>
  </si>
  <si>
    <r>
      <rPr>
        <sz val="11"/>
        <color theme="1"/>
        <rFont val="Arial"/>
      </rPr>
      <t xml:space="preserve">05/03 - ANALISANDO DOCUMENTOS
06/03 - PUBLICADO EDITAL - </t>
    </r>
    <r>
      <rPr>
        <b/>
        <sz val="11"/>
        <color theme="1"/>
        <rFont val="Arial"/>
      </rPr>
      <t xml:space="preserve">SESSÃO DIA 25/03
</t>
    </r>
    <r>
      <rPr>
        <sz val="11"/>
        <color theme="1"/>
        <rFont val="Arial"/>
      </rPr>
      <t xml:space="preserve">07/03 - TEMPESTIVO OK
25/03 - REALIZADA SESSÃO
26/03 - ANÁLISE/DILIGÊNCIA PLANILHA DE COMPOSIÇÃO - </t>
    </r>
    <r>
      <rPr>
        <b/>
        <sz val="11"/>
        <color theme="1"/>
        <rFont val="Arial"/>
      </rPr>
      <t xml:space="preserve">PRAZO ATÉ 28/03 EMPRESA AJUSTAR
</t>
    </r>
    <r>
      <rPr>
        <sz val="11"/>
        <color theme="1"/>
        <rFont val="Arial"/>
      </rPr>
      <t xml:space="preserve">28/03 - 2ª OPORTUNIDADE - </t>
    </r>
    <r>
      <rPr>
        <b/>
        <sz val="11"/>
        <color theme="1"/>
        <rFont val="Arial"/>
      </rPr>
      <t xml:space="preserve">PRAZO ATÉ 01/04 EMPRESA AJUSTAR
</t>
    </r>
    <r>
      <rPr>
        <sz val="11"/>
        <color theme="1"/>
        <rFont val="Arial"/>
      </rPr>
      <t xml:space="preserve">02/04 - ANALISADO DOCUMENTOS DSD (SEGUNDA COLOCADA) DILIGÊNCIA </t>
    </r>
    <r>
      <rPr>
        <b/>
        <sz val="11"/>
        <color theme="1"/>
        <rFont val="Arial"/>
      </rPr>
      <t xml:space="preserve">PRAZO ATÉ 03/04 EMPRESA AJUSTAR
</t>
    </r>
    <r>
      <rPr>
        <sz val="11"/>
        <color theme="1"/>
        <rFont val="Arial"/>
      </rPr>
      <t xml:space="preserve">04/04 - CONVADOS PARA RETORNO DA SESSÃO </t>
    </r>
    <r>
      <rPr>
        <b/>
        <sz val="11"/>
        <color theme="1"/>
        <rFont val="Arial"/>
      </rPr>
      <t xml:space="preserve">05/04 ÀS 10:00
</t>
    </r>
    <r>
      <rPr>
        <sz val="11"/>
        <color theme="1"/>
        <rFont val="Arial"/>
      </rPr>
      <t>05/04 - EMPRESA HABILITADA - ADJUDICAR NA BLL E DAR SEQUÊNCIA
08/04 - PASSADO PARA EVA FINALIZAR
09/04 - PUBLICADO O AVISO DE RESULTADO
09-04 - APLIC 16/04</t>
    </r>
  </si>
  <si>
    <t>cdb6spcm4qd1ts2c1v6vc15qp0@google.com</t>
  </si>
  <si>
    <t>CONC 003</t>
  </si>
  <si>
    <t>CONCORRÊNCIA - ILUMINAÇÃO PRAÇA DO GREEN PARK PET</t>
  </si>
  <si>
    <r>
      <rPr>
        <sz val="11"/>
        <color theme="1"/>
        <rFont val="Arial"/>
      </rPr>
      <t xml:space="preserve">21/03 - ANALISANDO DOCUMENTOS
21/03 - DEVOLVIDO P AJUSTES TR, FALTA JUSTIFICATIVA MODALIDADE (WARLEY)
26/03 - SECRETARIA REALIZOU AJUSTES 
26/03 - PARA ANÁLISE JURIDICO 
03/04 - JURIDICO DEVOLVEU P AJUSTES 
05/04 - DEVOLVIDO P SECRETARIA AJUSTAR
05/04 - SECRETARIA AJUSTOU 12:40HS
09/04 - DEVOLVIDO PARA JURIDICO AJUSTADO
09/04 - JURIDICO DEVOLVEU 
09/04 - DEVOLVIDO P SECRETARIA AJUSTAR
10/04 - SECRETARIA AJUSTOU
10/04 - DEVOLVIDO P JURIDICO AJUSTADO
18/04 - JURIDICO DEVOLVEU COM PARECER
19/04 - PUBLICADO 
22/04 - TEMPESTIVO OK
AGUARDANDO APLIC 23/04- OK
07/05 - RETIFICAR E RESPONDER ESCLARECIMENTO
</t>
    </r>
    <r>
      <rPr>
        <b/>
        <sz val="11"/>
        <color theme="1"/>
        <rFont val="Arial"/>
      </rPr>
      <t>08/05 - PUBLICADO RETIFICAÇÃO
09/05 - FAZER TEMPESTIVO OK</t>
    </r>
    <r>
      <rPr>
        <sz val="11"/>
        <color theme="1"/>
        <rFont val="Arial"/>
      </rPr>
      <t xml:space="preserve">
 AGUARDANDO APLIC 10/05 - OK
29/05 - SESSÃO
29/05 - EMPRESA ENVIOU PLANILHA AJUSTADA
29/05 - ENVIEI P SECRETARIA WARLEY ANALISAR E FAZER PARECER - OK
03/06 - ENVIADO P PARTICIPANTES A PLANILHA DO VENCEDOR 
</t>
    </r>
    <r>
      <rPr>
        <b/>
        <sz val="11"/>
        <color rgb="FF000000"/>
        <rFont val="Arial"/>
      </rPr>
      <t>03/06 - PUBLIQUEI RESULTADO</t>
    </r>
    <r>
      <rPr>
        <b/>
        <sz val="11"/>
        <color rgb="FFFF00FF"/>
        <rFont val="Arial"/>
      </rPr>
      <t xml:space="preserve">
</t>
    </r>
    <r>
      <rPr>
        <sz val="11"/>
        <color theme="1"/>
        <rFont val="Arial"/>
      </rPr>
      <t>FAZER TEMPESTIVO, CONTRATO 05/06  OK
AGUARDANDO APLIC 11/06 - OK</t>
    </r>
  </si>
  <si>
    <t>51a264skpga375oco5ssp5kdfg@google.com</t>
  </si>
  <si>
    <t>PE 042</t>
  </si>
  <si>
    <t>PE - AQUISIÇÃO CESTA BÁSICA</t>
  </si>
  <si>
    <r>
      <rPr>
        <sz val="11"/>
        <color theme="1"/>
        <rFont val="Arial"/>
      </rPr>
      <t xml:space="preserve">21/03 - ANALISANDO DOCUMENTOS
25/03 - DEVOLVIDO PARA A SECRETARIA PARA AJUSTES NO BALIZAMENTO
26/03 - ANALISANDO DOCUMENTOS
26/03 - AJUSTES NO BALIZAMENTO CNPJ DIVERGÊNTE
27/03 - ANALISANDO DOCUMENTOS
28/03 - DEVOLVIDO PARA A SECRETARIA PARA AJUSTES NO BALIZAMENTO
03/04 - JURÍDICO
10/04 -  DEVOLVIDO PARA A SECRETARIA PARA AJUSTES.
11/04 - JURÍDICO
22/04 -  JUSTIFICATIVA POR LOTE, AJUSTE NO ETP POR LOTE.
22/04 - JURÍDICO
22/04 - PUBLICADO
22/04 - TEMPESTIVO OK
24/04 - APLIC DE RETIFICAÇÃO OK
</t>
    </r>
    <r>
      <rPr>
        <b/>
        <sz val="11"/>
        <color theme="1"/>
        <rFont val="Arial"/>
      </rPr>
      <t>14/05 - DE INGRID P CIDA FAZER FASE II</t>
    </r>
    <r>
      <rPr>
        <sz val="11"/>
        <color theme="1"/>
        <rFont val="Arial"/>
      </rPr>
      <t xml:space="preserve">
15/05 - PUBLICADO AVISO DE RESULTADO
FAZER TEMPESTIVO, ATA 20/05 OK
AGUARDANDO  APLIC 24/05 - ok</t>
    </r>
  </si>
  <si>
    <t>122tqh075ia4f3ovlo45jtrbvo@google.com</t>
  </si>
  <si>
    <t>PE SONORIZAÇÃO</t>
  </si>
  <si>
    <t xml:space="preserve">22/03- ANALISANDO DOCUMENTOS
25/03 - PRAZO SECRETARIAS ATÉ DIA 27/03
03/04 - PARA ANALISE JURIDICO
11/04 - AJUSTES DA SECRETARIA
07/06 JA TEM UM PROCESSO EM NOME TAY </t>
  </si>
  <si>
    <t>INEX 008</t>
  </si>
  <si>
    <t>INEX - LOCAÇÃO IMOVEL CASA CIDADÃO</t>
  </si>
  <si>
    <t>22/03- ANALISANDO DOCUMENTOS
26/03 - PARA ANALISE JURIDICO
28/03 - AJUSTES DA SECRETARIA
03/04 - PARA ANALISE JURIDICO
04/04 - AJUSTES DA SECRETARIA
11/04 - PUBLICAR
12/04 - PUBLICADO</t>
  </si>
  <si>
    <t>3n5kdg83oiq1qsbh9br2fo5uc4@google.com</t>
  </si>
  <si>
    <t>PE 040/24</t>
  </si>
  <si>
    <t>PE AQUISIÇÃO MATERIAL CASA VILA MILITAR</t>
  </si>
  <si>
    <r>
      <rPr>
        <sz val="11"/>
        <color theme="1"/>
        <rFont val="Arial"/>
      </rPr>
      <t xml:space="preserve">25/03 - ANALISANDO DOCUMENTOS
26/03 - AGUARDANDO SECRETARIA ANEXAR ARQUIVOS WORD
28/03 - ANALISANDO DOCUMENTOS
28/03 - AGUARDANDO JULIANE VOLTAR DO PAM PARA DEVOLVER O PROCESSO PARA ELA
01/04 - DEVOLVIDO PARA A SECRETARIA PARA AJUSTES NO TR
01/04 - ANALISANDO DOCUMENTOS
03/04 - DEVOLVIDO PARA A SECRETARIA AJUSTES NO TR , SOLICITAÇÃO E TIMBRADO NOS DOCS.
05/04 - ANALISANDO DOCUMENTOS
05/04 - JURÍDICO
08/04 -  ANALISANDO DOCUMENTOS
09/04 - DEVOLVIDO PARA A SECRETARIA PARA AJUSTES NO TR E ETP
09/04 - JURÍDICO
10/04 - LIBERADO PARECER E PUBLICADO
10/04 - TEMPESTIVO OK
07/05 - O EDITAL SERÁ RETIFICADO, ALTERAÇÃO NO PERÍODO DE ENTREGA E SOBRE A ENTREGA POIS FICOU CONFUSO SE SERIA A EMPRESA OU A PREFEITURA QUE BUSCARIA.
07/05 - PUBLICADO 2ª RETIFICAÇÃO
</t>
    </r>
    <r>
      <rPr>
        <b/>
        <sz val="11"/>
        <color theme="1"/>
        <rFont val="Arial"/>
      </rPr>
      <t xml:space="preserve">29/05 - RECURSO - COM NATHALIA
</t>
    </r>
    <r>
      <rPr>
        <sz val="11"/>
        <color theme="1"/>
        <rFont val="Arial"/>
      </rPr>
      <t>12/06 - Andressa analisando o julgamento 
13/06 - Andressa já olhou e falou com Nathalia
14/06 - PASSADO PARA TAY FAZER FASE 2
17/06 AGUARDANDO PREFEITO ASSINAR DESPACHO
19/06 HOMOLOGAÇÃO TEMPESTIVO</t>
    </r>
  </si>
  <si>
    <t>a91a0aaaq85eaipiv0a1pe7hks@google.com</t>
  </si>
  <si>
    <t>INEX METRICA TOPO</t>
  </si>
  <si>
    <t>25/03- ANALISANDO DOCUMENTOS
 COMPRA SIMPLIFICADA</t>
  </si>
  <si>
    <t>PE 039/24</t>
  </si>
  <si>
    <t>PERMISSÃO DE USO - VENDING MACHINE II</t>
  </si>
  <si>
    <t>26/03 - ANALISANDO DOCUMENTOS
26/03 REPETINDO PROCESSO DESERTO/ JURIDICO
02/04 AJUSTAR SECRETARIA
05/04 JURIDICO
09/04 PUBLICAR- TEMPESTIVO</t>
  </si>
  <si>
    <t>8jolg7d01tnn6enqo8tnvepet4@google.com</t>
  </si>
  <si>
    <t>CREDENCIAMENTO UNIFORME- ARTE E PONTO IRACEMA</t>
  </si>
  <si>
    <t>26/03 ANALISANDO DOCUMENTOS
27/03 PUBLICADO- TEMPESTIVO CONTRATO 01/04
05/04 APLIC</t>
  </si>
  <si>
    <t>PE 048</t>
  </si>
  <si>
    <t>PATRULHA AGRICOLA - CONVENIO.</t>
  </si>
  <si>
    <t>27/03 ANALISANDO DOCUMENTOS
27/03 - DEVOLVIDO PARA AJUSTES NO TR, GERENCIAMENTO DE RISCO E BALIZAMENTO.
02/04 - ANALISANDO DOCUMENTOS
03/04 - DEVOLVIDO PARA AJUSTES NO OBJETO E BALIZAMENTO
05/04 - ANALISANDO DOCUMENTOS
09/04 - AJUSTES NA TABELA DO TR
09/04 - ANALISANDO DOCUMENTOS
09/04 - JURÍDICO
16/04 - DEVOLDO PARA SECRETARIA PARA ANEXAR CONVÊNIO NA ´NTEGRA, COLOCAR CARTÃO CNPJ, VERIFICAR E AJUSTAR PROPOSTAS POIS TEM ORÇAMENTOS VENCIDOS.
17/04 - AJUSTADO ANALISANDO PARA ENVIAR PARA O JURÍDICO
17/04 - DEVOLVIDO PARA SECRETARIA AJUSTE NO ETP
17/04 - AJUSTADO ANALISANDO
17/04 - JURÍDICO
22/04 - PARECER CONVÊNIO, AJUSTE NO ETP, AJUSTE NO TR
22/04 - AGUARDANDO PARECER CONVÊNIO, JÁ ESTÁ NA PASTA DA JULIANA NA TEMPOR
22/04 - JURÍDICO
22/04 - AJUSTES VALORES SOLICITAÇÃO, AJUSTES JUSTIFICATIVA E TR, VALORES DE CONTRAPARTIDA DIVERSO
25/04- ANALISANDO DOCS
29/04 - JURÍDICO - RAISSA
02/05 - ANALISADO E DEVOLVIDO PARA O JURÍDICO (ANDRESSA)
02/05 - PUBLICADO
03/05 - FALTA ANEXAR PUBLICAÇÃO NO BETHA E ENVIAR AS UBLICAÇÕES PARA TIRLONE
06/05 -  ANEXADO DOCS NA PASTA DA JULIANA TIRLONE
06/05 - TEMPESTIVO OK
07/05 - APLIC OK
23/05 - SESSÃO SUSPENSA, RETORNO DIA 27/05 ate a tarde - para marcelo analisar
27/05 - RECURSO ATÉ 03/06
03/06 - CONTRARRAZÃO ATÉ 05/06
03/06 - PASSADO PARA EVA
11/06  - FAZER JULGAMENTO NATHALIA
17/06 - AGUARDANDO ASSINATURA DO PREFEITO
19/06 - PUBLICADO
28/06 - APLIC</t>
  </si>
  <si>
    <t>jbbupc5d3ims429h38cuvoq2is@google.com</t>
  </si>
  <si>
    <t>CRED PODA - MM. R ALVES DA SILVA</t>
  </si>
  <si>
    <t>27/03 ANALISANDO DOCUMENTOS
01/04 - PUBLICAR APARTIR DO DIA 02/04
03/04 - AGUARDAR ATÉ DIA 08/04
04/04 - PUBLICADO E FINALIZADO</t>
  </si>
  <si>
    <t xml:space="preserve">CRED PODA W.S.M LIMPEZA </t>
  </si>
  <si>
    <t>INEX.40/2023_CRED.10/2023
KNM SERVIÇOS MÉDICOS EIRELI</t>
  </si>
  <si>
    <t>26/03 - ANALISANDO DOCUMENTOS
27/03 - ENVIADO PARA A SECRETARIA DE SAÚDE
28/03 - ANALISANDO DOCUMENTOS
03/04 - FINALIZADO CONTRATO</t>
  </si>
  <si>
    <t>CONC 004</t>
  </si>
  <si>
    <t>REDE DE DISTRIBUIÇÃO ILUMINAÇÃO PARQUE DAS ARARAS</t>
  </si>
  <si>
    <r>
      <rPr>
        <sz val="11"/>
        <color theme="1"/>
        <rFont val="Arial"/>
      </rPr>
      <t xml:space="preserve">27/03 ANALISANDO DOCUMENTOS
28/03 - DEVOLVIDO PARA AJUSTES TR, JUST SEPARAR E ASSSINAR, SOLICITAÇÃO ASSINAR
05/04 - SECRETARIA AJUSTOU 12:40HS
ANALISAR
09/04 - PARA ANÁLISE JURIDICA
17/04 - JURIDICO DEVOLVEU P AJUSTES
17/04 - DEVOLVIDO P SECRETARIA AJUSTAR (WARLEY)
18/04 - SECRETARIA REALIZOU AJUSTES
18/04 - DEVOLVIDO P JURIDICO
26/04 - JURIDICO DEVOLVEU COM PARECER (irá atualizar data p 29/04)
</t>
    </r>
    <r>
      <rPr>
        <b/>
        <sz val="11"/>
        <color theme="1"/>
        <rFont val="Arial"/>
      </rPr>
      <t xml:space="preserve">OBS: JÁ AJUSTEI NO PROCESSO, APENAS SECRETARIA ASSINAR TR </t>
    </r>
    <r>
      <rPr>
        <sz val="11"/>
        <color theme="1"/>
        <rFont val="Arial"/>
      </rPr>
      <t xml:space="preserve">
</t>
    </r>
    <r>
      <rPr>
        <b/>
        <sz val="11"/>
        <color rgb="FF000000"/>
        <rFont val="Arial"/>
      </rPr>
      <t xml:space="preserve">AGUARDAR ASSINATURA NO TR - SECRETARIA (LIGUEI WARLEY)
29/04 - SECRETARIA ASSINOU TR AJUSTADO </t>
    </r>
    <r>
      <rPr>
        <b/>
        <sz val="11"/>
        <color rgb="FFFF00FF"/>
        <rFont val="Arial"/>
      </rPr>
      <t xml:space="preserve">
</t>
    </r>
    <r>
      <rPr>
        <sz val="11"/>
        <color theme="1"/>
        <rFont val="Arial"/>
      </rPr>
      <t xml:space="preserve">29/04 - AVISEI JURIDICO (DRA. RAISSA PARA ATUALIZAR PARECER)
02/05 - JURIDICO ATUALIZOU PARECER
02/05 - PUBLICADO
FAZER TEMPESTIVO OK
AGUARDANDO APLIC 06/05 OK
</t>
    </r>
    <r>
      <rPr>
        <b/>
        <sz val="11"/>
        <color theme="1"/>
        <rFont val="Arial"/>
      </rPr>
      <t>22/05 - SESSÃO22/05 - EMPRESA EGER MANIFESTOU RECURSO - AGUARDAR CENTRO OESTE VENCEDOR AJUSTAR A PLANILHA, PARA ENVIAR AOS PARTICIPANTES E ENTÃO COMEÇAR A CONTAR O PRAZO DO RECURSO.</t>
    </r>
    <r>
      <rPr>
        <sz val="11"/>
        <color theme="1"/>
        <rFont val="Arial"/>
      </rPr>
      <t xml:space="preserve">
23/05 - CENTRO OESTE ENVIOU PLANILHA AJUSTADA
23/05 - ENVIEI PLANILHA P PARECER TÉCNICO (WARLEY)
23/05 - PARECER TÉCNICO SOLICITANDO AJUSTES NA PLANILHA
23/05 - SOLICITADO AJUSTES NA PLANILHA P CENTRO OESTE
23/05 - CENTRO OESTE REALIZOU ASJUSTES AS 18 HS 
24/05 - ENVIADO PLANILHA AJUSTADA PARA PARECER (WARLEY)
24/05 - PARECER TÉCNICO SOLICITANDO AJUSTES NA PLANILHA
24/05 - SOLICITADO AJUSTES NA PLANILHA P CENTRO OESTE
24/05 - CENTRO OESTE REALIZOU AJUSTES AS 17:05 HS (SEXTA)
27/05 - ENVIADO PLANILHA AJUSTADA PARA PARECER (WARLEY)
27/05 - WARLEY FEZ PARECER - OK
</t>
    </r>
    <r>
      <rPr>
        <b/>
        <sz val="11"/>
        <color rgb="FF000000"/>
        <rFont val="Arial"/>
      </rPr>
      <t>27/05 - ENVIEI PLANILHA AOS PARTICIPANTES - PRAZO RECURSO ATÉ 03/06
27/05 - EMPRESA EGER ENVIOU RECURSO
28/05 - ENVIEI RECURSO AO PARTICIPANTES CONTRARRAZOAR - PRAZO ATÉ 04/06</t>
    </r>
    <r>
      <rPr>
        <b/>
        <sz val="11"/>
        <color rgb="FFFF00FF"/>
        <rFont val="Arial"/>
      </rPr>
      <t xml:space="preserve">
</t>
    </r>
    <r>
      <rPr>
        <sz val="11"/>
        <color theme="1"/>
        <rFont val="Arial"/>
      </rPr>
      <t xml:space="preserve">31/05 - CENTRO OESTE CONTRARRAZOOU
</t>
    </r>
    <r>
      <rPr>
        <b/>
        <sz val="11"/>
        <color rgb="FF000000"/>
        <rFont val="Arial"/>
      </rPr>
      <t>03/06 - PAULO VENDO QUEM VAI JULGAR</t>
    </r>
    <r>
      <rPr>
        <b/>
        <sz val="11"/>
        <color rgb="FFFF00FF"/>
        <rFont val="Arial"/>
      </rPr>
      <t xml:space="preserve">
</t>
    </r>
    <r>
      <rPr>
        <b/>
        <sz val="11"/>
        <color theme="1"/>
        <rFont val="Arial"/>
      </rPr>
      <t xml:space="preserve">06/06 - PASSADO P DRA NATHALIA JULGAR
</t>
    </r>
    <r>
      <rPr>
        <sz val="11"/>
        <color theme="1"/>
        <rFont val="Arial"/>
      </rPr>
      <t xml:space="preserve">11/06 - PASSADO PARA BRUNO 
17/06 - JULGAMENTO FINALIZADO 
20/06 - JULGAMENTO P ASSINATURA - OK
FAZER DESPACHO - OK
AGUARDAR ASSINATURA OK
20/06 - PUBLICADO DESPACHO SITE E E-MAIL
</t>
    </r>
    <r>
      <rPr>
        <b/>
        <sz val="11"/>
        <color theme="1"/>
        <rFont val="Arial"/>
      </rPr>
      <t xml:space="preserve">21/06 - CONVOCADO RETORNO DA SESSÕA PARA 26/06 AS 08 HS, SITE, E-MAIL, TCE, K3 -OK
</t>
    </r>
    <r>
      <rPr>
        <sz val="11"/>
        <color theme="1"/>
        <rFont val="Arial"/>
      </rPr>
      <t xml:space="preserve">FALTA LIGAR - OK
26/06 - RETORNO DA SESSÃO 
26/06 - EMPRESA VENCEDORA ENVIOU PLANILHA
26/06 - ENVIEI PLANILHA P WARLEY FAZER ANÁLISE E PARECER
26/06 - WARLEY EMITIU PARECER - OK
</t>
    </r>
    <r>
      <rPr>
        <b/>
        <sz val="11"/>
        <color rgb="FF000000"/>
        <rFont val="Arial"/>
      </rPr>
      <t xml:space="preserve">AGUARDAR PAULO FALAR COM ALAN ANTES - OK
</t>
    </r>
    <r>
      <rPr>
        <b/>
        <sz val="11"/>
        <color rgb="FFFF00FF"/>
        <rFont val="Arial"/>
      </rPr>
      <t xml:space="preserve">AGUARDAR ALAN FALAR COM PREFEITO
12/07 - LIBERADO P PUBLICAR RESULTADO
</t>
    </r>
    <r>
      <rPr>
        <b/>
        <sz val="11"/>
        <color theme="1"/>
        <rFont val="Arial"/>
      </rPr>
      <t xml:space="preserve">12/07 - DE CIDA PARA EVA FAZER FASE II
</t>
    </r>
    <r>
      <rPr>
        <sz val="11"/>
        <color theme="1"/>
        <rFont val="Arial"/>
      </rPr>
      <t>PUBLICAR RESULTADO, FAZER TEMPESTIVO, CONTRATO E APLIC 
25/07 - APLIC</t>
    </r>
  </si>
  <si>
    <t>vqr07tcgke9ettc70ig5lh22ho@google.com</t>
  </si>
  <si>
    <t>CRED PODA - JOAO PEREIRA BARBOSA</t>
  </si>
  <si>
    <t>03/04 - AGUARDAR ATÉ DIA 08/04
04/04 - PUBLICADO E FINALIZADO</t>
  </si>
  <si>
    <t>CRED PODA - FLAVIO DA SILVA BARBOSA</t>
  </si>
  <si>
    <t>28/03 ANALISANDO DOCUMENTOS
01/04 - PUBLICAR APARTIR DO DIA 02/04
03/04 - AGUARDAR ATÉ DIA 08/04
04/04 - PUBLICADO E FINALIZADO</t>
  </si>
  <si>
    <t>CRED PODA - JANE DA SILVA BARBOSA</t>
  </si>
  <si>
    <t>CRED PODA - ZILMA LOPES LEITE</t>
  </si>
  <si>
    <t>CRED MÉDICO - INEX 040/2023 - SHERER CLINICA</t>
  </si>
  <si>
    <t>28/03 ANALISANDO DOCUMENTOS
28/03 - ENVIADO PARA A SECRETARIA DE SAÚDE
29/05 - EMPRESA NÃO ATENDEU O EDITAL AUSÊNCIA DE CAPACIDADE TÉCNICA</t>
  </si>
  <si>
    <t>CRED MÉDICO - INEX 040/2023 - CENTRO INTEGRADO DE OTORRINOLARINGOLOGIA REIS</t>
  </si>
  <si>
    <t>28/03 ANALISANDO DOCUMENTOS
28/03 - ENVIADO PARA A SECRETARIA DE SAÚDE
07/05 - FINALIZANDO CONTRATO</t>
  </si>
  <si>
    <t>PE 049</t>
  </si>
  <si>
    <t>PE - CONTRATAÇÃO DE PESSOA JURÍDICA ESPECIALIZADA EM EXECUÇÃO DE CALÇADAS DE CONCRETO</t>
  </si>
  <si>
    <r>
      <rPr>
        <sz val="11"/>
        <color theme="1"/>
        <rFont val="Arial"/>
      </rPr>
      <t xml:space="preserve">28/03 - ANALISANDO DOCUMENTOS
02/04 - DEVOLVI P AJUSTES TR ITEM 9.4 E FALTOU CRONOGRAMA (GISIANE)
04/04 - SECRETARIA REALIZOU AJUSTES
10/04 - PARA ANÁLISE JURIDICA
18/04 - JURIDICO DEVOLVEU P AJUSTES 
18/04 - DEVOLVIDO P SECRETARIA AJUSTAR (GISIANE)
23/04 - SECRETARIA DEVOLVEU AJUSTADO
24/04 - DEVOLVIDO P JURIDICO AJUSTADO
</t>
    </r>
    <r>
      <rPr>
        <b/>
        <sz val="11"/>
        <color theme="1"/>
        <rFont val="Arial"/>
      </rPr>
      <t xml:space="preserve">26/04 - JURIDICO DEVOLVEU P AJUSTES NA QUALIFICAÇÃO TÉCNICA 
OBS: JÁ AJUSTEI NO PROCESSO, APENAS SECRETARIA ASSINAR TR 
</t>
    </r>
    <r>
      <rPr>
        <sz val="11"/>
        <color theme="1"/>
        <rFont val="Arial"/>
      </rPr>
      <t xml:space="preserve">29/04 - SECRETARIA ASSINOU TR
29/04 - DEVOLVIDO P JURIDICO
02/05 - JURIDICO DEVOLVEU COM PARECER
02/05 - PUBLICADO
FAZER TEMPESTIVO OK
AGUARDANDO APLIC 06/05 OK
22/05 - PUBLICADO 1ª RETIFICAÇÃO 
23/05 - SECRETARIA ESTA RETIFICANDO, PAULO PASSOU 
24/05 - SECRETRIA SALVOU DOCUMENTOS P RETIFICAR
AGUARDAR SECRETARIA AJUSTAR DOCT E FAZER EDITAL RETIFICADO, FAZER TEMPESTIVO E APLIC - OK
04/06 - RESPONDIDO ESCLARECIMENTO
04/06 - PUBLICADO 2ª RETIFICAÇÃO
FAZER TEMPESTIVO OK
AGUARDANDO APLIC 06/06 - OK
13/06 - IMPUGNAÇÃO (PAULO OLHANDO 14/06)
14/06 - ENCAMINHADO PARA ANÁLISE JURÍDICA
PEGAR ASSINATURA SIRLEI JULGAMENTO - OK
20/06 - BLL E SITE - OK
</t>
    </r>
    <r>
      <rPr>
        <b/>
        <sz val="11"/>
        <color rgb="FFFF00FF"/>
        <rFont val="Arial"/>
      </rPr>
      <t xml:space="preserve">24/06 - RECURSO PRAZO ATÉ 27/06
28/06 - PRAZO CONTRARRAZÃO 02/07
</t>
    </r>
    <r>
      <rPr>
        <b/>
        <sz val="11"/>
        <color theme="1"/>
        <rFont val="Arial"/>
      </rPr>
      <t xml:space="preserve">03/07 - PAULO VAI DECIDIR QUEM VAI JULGAR
04/07 - NATHÁLIA VAI FAZER O JULGAMENTO
05/07 - GENIVAL ENVIOU PLANILHA
05/07 - PLANILHA ENVIADA P ENGENHEIRO RAFALEL ANALISAR E FAZER PARECER - FALEI COM GISIANE
05/07 - ENGENHEIRO RAFAEL ANALISOU PLANILHA E EMITIU PARECER - OK
</t>
    </r>
    <r>
      <rPr>
        <sz val="11"/>
        <color theme="1"/>
        <rFont val="Arial"/>
      </rPr>
      <t>05/07 - JULGAMENTO FINALIZADO - AGUARDANDO ANALISE DO DR. BRUNO 
11/07 - JULGAMENTO OK
12/07 - FAZER DESPACHO - OK
12/07 - DE APARECIDA PARA PAULO
AGUARDANDO ASSINATURA PREFEITO
17/07 - DE PAULO PARA EVA
17/07 - PUBLICADO
29/07 - APLIC</t>
    </r>
  </si>
  <si>
    <t>948k48h783smesf5ma8ntph9p4@google.com</t>
  </si>
  <si>
    <t>CRED MÉDICO - INEX 040/2023 - QUINTANA E TRETIN</t>
  </si>
  <si>
    <t>28/03- CHEGOU DA SECRETARIA DE SAÚDE
28/03 -  ANALISANDO DOCUMENTOS
03/04 - FINALIZADO CONTRATO</t>
  </si>
  <si>
    <t>CRED MÉDICO - INEX 040/2023 - CENTRO AVANÇADO DE PATOLOGIA - CAP</t>
  </si>
  <si>
    <t>CRED MÉDICO - INEX 040/2023 - R. ARIENTI CLINICA MEDICA</t>
  </si>
  <si>
    <t>CRED MÉDICO - INEX 040/2023 - INSTITUTO DE CIRURGIA DO APARELHO DIGESTIVO</t>
  </si>
  <si>
    <t>28/03- CHEGOU DA SECRETARIA DE SAÚDE
28/03 -  ANALISANDO DOCUMENTOS
03/04 - FINALIZANDO CONTRATO</t>
  </si>
  <si>
    <t>PE 043</t>
  </si>
  <si>
    <t>PE - TRANPORTE PASSAGEIROS II - ESPORTE</t>
  </si>
  <si>
    <r>
      <rPr>
        <sz val="11"/>
        <color theme="1"/>
        <rFont val="Arial"/>
      </rPr>
      <t xml:space="preserve">01/04 - ANALISANDO DOCUMENTOS
02/04 SECRETARIA QUANTIFICANDO ATE 03/04
05/04 JURIDICO
15/04 AJUSTAR- JURIDICO
23/04 PUBLICADO- TEMPESTIVO
20/05 PRAZO DE RECURSO LEO X PERON
23/05 NAO TEM CONTRARAZAO
</t>
    </r>
    <r>
      <rPr>
        <b/>
        <sz val="11"/>
        <color rgb="FFFF00FF"/>
        <rFont val="Arial"/>
      </rPr>
      <t xml:space="preserve">26/05 DECISÃO SOMENTE COM O RECURSO DO LEO- Nathalia
</t>
    </r>
    <r>
      <rPr>
        <sz val="11"/>
        <color theme="1"/>
        <rFont val="Arial"/>
      </rPr>
      <t>10/06 RETORNO DA SESSÃO
12/06 AGUARDANDO JULIANA DO ESPORTE ANALISAR DOCUMENTOS PARA FAZER A ATA
19/06 HOMOLOGAÇÃO TEMPESTIVO</t>
    </r>
  </si>
  <si>
    <t>4et4to5bc2fbt0hqdmg47c7im8@google.com</t>
  </si>
  <si>
    <t>PE - LOCAÇÃO DE VEÍCULOS DA GUARDA</t>
  </si>
  <si>
    <t>27/03 - FALEI COM ALAN, IRÁ VERIFICAR COM MIGUEL</t>
  </si>
  <si>
    <t>PE 045</t>
  </si>
  <si>
    <t>PE - EQUIPAMENTOS RESTARANTE DO TRABALHADOR - Fracassados - PROC DIGITAL</t>
  </si>
  <si>
    <t>01/04 - ANALISANDO DOCUMENTOS
08/04 - PARA ANALISE JURIDICO
11/04 - AJUSTES DA SECRETARIA
16/04 - PARA ANALISE JURIDICO
23/04 - PUBLICADO 
25/04 - APLIC
21/05 - PUBLICADO
04/06 - APLIC</t>
  </si>
  <si>
    <t>337vtgopb6kbacb3vuu0q0gf44@google.com</t>
  </si>
  <si>
    <t>ADESÃO - PEÇA TEATRAL - PROC DIGITAL</t>
  </si>
  <si>
    <t xml:space="preserve">01/04 - ANALISANDO DOCUMENTOS
08/04 - PARA ANALISE JURIDICO
18/04 - AJUSTES DA SECRETARIA
16/05 - FALEI COM SAMARA ELES VÃO RESOLVER COM SAAE </t>
  </si>
  <si>
    <t>PE 041/24</t>
  </si>
  <si>
    <t>MANUTENÇÃO SEMAFORO</t>
  </si>
  <si>
    <r>
      <rPr>
        <sz val="11"/>
        <color theme="1"/>
        <rFont val="Arial"/>
      </rPr>
      <t xml:space="preserve">03/04 - ANALISANDO DOCUMENTOS
05/04 JURIDICO
12/04 AJUSTAR/ AJUSTADO
17/04 PUBLICADO- LANCAR BLL 18/04
</t>
    </r>
    <r>
      <rPr>
        <b/>
        <sz val="11"/>
        <color rgb="FFFF00FF"/>
        <rFont val="Arial"/>
      </rPr>
      <t xml:space="preserve">22/04 CHEGOU QUESTIONAMENTO
</t>
    </r>
    <r>
      <rPr>
        <sz val="11"/>
        <color theme="1"/>
        <rFont val="Arial"/>
      </rPr>
      <t>24/04 PASSADO MAHANY
26/04 RETIFICAR- AGAURDANDO CI DIEGO
26/04 RETIFICADO
27/05 HOMOLOGAÇÃO- TEMPESTIVO II</t>
    </r>
  </si>
  <si>
    <t>uj0u9s5n1q01648u5cajno53q0@google.com</t>
  </si>
  <si>
    <t>PE 044</t>
  </si>
  <si>
    <t>PE AQUISIÇÃO CIMENTO</t>
  </si>
  <si>
    <r>
      <rPr>
        <sz val="11"/>
        <color theme="1"/>
        <rFont val="Arial"/>
      </rPr>
      <t xml:space="preserve">04/04 - ANALISANDO DOCUMENTOS
09/04 - AGUARDANDO AGRICULTURA ANEXAR SOLICITAÇÃO PARA ENVIAR PARA O JURÍDICO
09/04 - JURÍDICO
16/04 - ANALISANDO DOCUMENTOS
16/04 - AJUSTES SECRETARIA BALIZAMENTO, TR.
18/04 - ANALISANDO DOCUMENTOS AJUSTADOS
19/04 - JURÍDICO
23/04 - PUBLICADO
26/04 - APLIC OK
16/05 - MANIFESTAÇÃO RECURSAL REFERENTE A APRESENTAÇÃO DO BALANÇO 2023
21/05 - PRAZO PARA APRESENTAR O RECURSO
24/05 - PRAZO PARA APRESENTAR AS CONTRARRAZÕES
</t>
    </r>
    <r>
      <rPr>
        <b/>
        <sz val="11"/>
        <color theme="1"/>
        <rFont val="Arial"/>
      </rPr>
      <t>OBS: NATHALIA FEZ JULGAMENTO</t>
    </r>
    <r>
      <rPr>
        <sz val="11"/>
        <color theme="1"/>
        <rFont val="Arial"/>
      </rPr>
      <t xml:space="preserve">
</t>
    </r>
    <r>
      <rPr>
        <b/>
        <sz val="11"/>
        <color rgb="FFFF00FF"/>
        <rFont val="Arial"/>
      </rPr>
      <t xml:space="preserve">06/06 - DE INGRID PARA APARECIDA FAZER DESPACHO E FASE II
</t>
    </r>
    <r>
      <rPr>
        <sz val="11"/>
        <color theme="1"/>
        <rFont val="Arial"/>
      </rPr>
      <t xml:space="preserve">AGUARDANDO ASSINATURA NO DESPACHO
07/06 - FOI CONSTATADO QUE FICOU UM RECURSO E CONTRARRAÇÃO (GALICE) SEM JULGAMENTO, VOLTOU P JULGAMENTO
10/06 - JULGAMENTO PEGAR ASSINATURA
FAZER DESPACHO OK
10/06 - DESPACHO P ASSINATURA, ASSINOU 11/06
11/06 - PUBLICADO JULGAMENTO E DESPACHO E-MAIL, SITE E BLL.
11/06 - PUBLICADO AVISO DE RESULTADO
</t>
    </r>
    <r>
      <rPr>
        <b/>
        <sz val="11"/>
        <color theme="1"/>
        <rFont val="Arial"/>
      </rPr>
      <t>20/06 - FAZER TEMPESTIVO, ATAS 14/06 E APLIC - OK</t>
    </r>
  </si>
  <si>
    <t>cr10btu1rf3nnsadrtdvbcnp5o@google.com</t>
  </si>
  <si>
    <t>INEX EDUCAÇÃO - CAPACITAÇÃO GERALDO PEÇANHA</t>
  </si>
  <si>
    <t>04/04 - ANALISANDO DOCUMENTOS
08/04 DEVOLVIDO SECRETARIA ACRESCENTAR DOC.
09/04 JURIDICO
15/04 AJUSTAR BALANÇO E QUADRO
16/04 AJUSTADO
17/04 PUBLICADO FALTA PARECER
19/04 APLIC- MONTAR PASTA</t>
  </si>
  <si>
    <t>2gkh4ffqriva4bnpci5gkmf7ro@google.com</t>
  </si>
  <si>
    <t>DISPENSA 010</t>
  </si>
  <si>
    <t>CHAMADA PUBLICA - MERENDA ESCOLAR SEGUNDO SEMESTRE</t>
  </si>
  <si>
    <t>08/07 - ANALISANDO DOCUMENTOS
12/07 - PARA ANALISE JURIDICO
26/07 - JURÍDICO ENVIOU CI
29/07 - AJUSTES
30/07 - PARA ANALISE JURIDICO
15/08 - JURÍDICO ENVIOU CI
20/08 - AJUSTES DA SECRETARIA
21/08 - PARA ANALISE JURIDICO
03/09 - JURÍDICO SALVOU PARECER
04/09 - PUBLICADO
06/09 - APLIC</t>
  </si>
  <si>
    <t>2ct37lsj49h3u78l0vborv82to@google.com</t>
  </si>
  <si>
    <t>PE046</t>
  </si>
  <si>
    <t>PE AR CONDICIONADO</t>
  </si>
  <si>
    <r>
      <rPr>
        <sz val="11"/>
        <color theme="1"/>
        <rFont val="Arial"/>
      </rPr>
      <t xml:space="preserve">08/04 - ANALISANDO DOCUMENTOS
09/04 PRAZO SECR QUANTIFICAR
11/04 JURIDICO
17/04 AJUSTAR
18/04 AJUSTADO
25/04 PUBLICADO- TEMPESTIVO OK
</t>
    </r>
    <r>
      <rPr>
        <b/>
        <sz val="11"/>
        <color rgb="FF000000"/>
        <rFont val="Arial"/>
      </rPr>
      <t>24/05 RETORNO DA SESSÃO</t>
    </r>
    <r>
      <rPr>
        <b/>
        <sz val="11"/>
        <color rgb="FFFF00FF"/>
        <rFont val="Arial"/>
      </rPr>
      <t xml:space="preserve">
</t>
    </r>
    <r>
      <rPr>
        <sz val="11"/>
        <color theme="1"/>
        <rFont val="Arial"/>
      </rPr>
      <t>29/05 RECURSO
06/06 CONTRARAZAO NAO APRESENTOU
0</t>
    </r>
    <r>
      <rPr>
        <sz val="11"/>
        <color rgb="FFFF00FF"/>
        <rFont val="Arial"/>
      </rPr>
      <t xml:space="preserve">7/06  DECISÃO SOMENTE COM O RECURSO DO 3D PROJETOS- Nathalia
</t>
    </r>
    <r>
      <rPr>
        <sz val="11"/>
        <color theme="1"/>
        <rFont val="Arial"/>
      </rPr>
      <t xml:space="preserve">17/06 - PASSADO PARA BRUNO
18/06 - JULGAMENTO FINALIZADO 
19/06 ENVIAR DECISAO E PUBLICAR AVISO DE RESULADo
25/06 HOMOLOGAÇÃO </t>
    </r>
  </si>
  <si>
    <t>9tmb8mv5pgfa95o6lh4gblhh0g@google.com</t>
  </si>
  <si>
    <t>INEX 012</t>
  </si>
  <si>
    <t>INEX FIT PANTANAL - PROC DIGITAL</t>
  </si>
  <si>
    <t>09/04 - ANALISANDO DOCUMENTOS
11/04 - AJUSTES DA SECRETARIA
18/04 - AGUARDANDO SER INCLUIDO NO PLANO ANUAL DE COMPRAS PUBLICAR SEGUNDA
23/04 - PARA ANALISE JURIDICO
02/05 - AJUSTES DA SECRETARIA
08/05 - PARA ANALISE JURIDICO
22/05 - PUBLICADO
24/05 - APLIC</t>
  </si>
  <si>
    <t>7qhlgo836diljdt0cdr4ovjin0@google.com</t>
  </si>
  <si>
    <t>LEILAO 004</t>
  </si>
  <si>
    <t>Leilão 01 e 02 desertos</t>
  </si>
  <si>
    <r>
      <rPr>
        <sz val="11"/>
        <color theme="1"/>
        <rFont val="Arial"/>
      </rPr>
      <t xml:space="preserve">16/04 JUNTOU OS ITENS DESERTO LEIL 01+02 
16/04 ANALISE JURIDICO
22/04 AJUSTADO
23/04 DEVOLVIDO JURIDICO
</t>
    </r>
    <r>
      <rPr>
        <b/>
        <sz val="11"/>
        <color rgb="FFFF00FF"/>
        <rFont val="Arial"/>
      </rPr>
      <t xml:space="preserve">14/05 PUBLICADO- TEMPESTIVO -APLIC
</t>
    </r>
  </si>
  <si>
    <t>fpn8r952g6c3ot73q44183sh2c@google.com</t>
  </si>
  <si>
    <t>PE 047</t>
  </si>
  <si>
    <t>PE ARBITRAGEM JOGOS ESTADUAIS - PROC DIGITAL</t>
  </si>
  <si>
    <r>
      <rPr>
        <sz val="11"/>
        <color theme="1"/>
        <rFont val="Arial"/>
      </rPr>
      <t xml:space="preserve">09/04 - ANALISANDO DOCUMENTOS
09/04 publicar 4 jornais, acrescentar + declaração, falar com Juliana Tirloni
09/04 JURIDICO
16/04 AJUSTE ETP NAO É DISPONIBILIZADO ALTERAR TR
17/04 AJUSTADO FALTA PARECER JULIANA CONVENIO
26/04 FALTA SAIR O PARECER DA JULIANA 
29/04 PUBLICADO - TEMPESTIVO
20/05 - RECURSO
24/05 - CONTRARRAZÕES ATÉ DIA 29/05
</t>
    </r>
    <r>
      <rPr>
        <sz val="11"/>
        <color rgb="FFFF00FF"/>
        <rFont val="Arial"/>
      </rPr>
      <t xml:space="preserve">03/06 - DECISÃO  RECURSO E CONTRARAZÃO-NATHALIA
</t>
    </r>
    <r>
      <rPr>
        <sz val="11"/>
        <color theme="1"/>
        <rFont val="Arial"/>
      </rPr>
      <t>13/06 - SOLICITADO A ANÁLISE DA DRA ANDRESSA
14/06 JULGAMENTO E DESPACHO AGUARDANDO ASSINATURA
17/06 PUBLICAR RESULTADO- TEMPESTIVO
18/06 CONTRATO</t>
    </r>
  </si>
  <si>
    <t>5k1llrissjh579g09qqnvsa99g@google.com</t>
  </si>
  <si>
    <t>"INEX.40/2023_CRED.10/2023
SAÚDE DA MULHER</t>
  </si>
  <si>
    <t>09/04 - CHEGOU DIRETAMENTE DA SECRETARIA DE SAÚDE
10/04 - FINALIZADO CONTRATO</t>
  </si>
  <si>
    <t>INEX.40/2023_CRED.10/2023
GOMES ALVARES SERVIÇOS MÉDICOS</t>
  </si>
  <si>
    <t>INEX. 010</t>
  </si>
  <si>
    <t>INEX. MUNIÇÃO - PROC DIGITAL</t>
  </si>
  <si>
    <t>12/04 - ANALISANDO DOCUMENTOS
16/04 - AGUARDANDO FINALIZAR O OUTRO PROCESSO
18/04 - AGUARDANDO PARECER CONTABIL
18/04 - PARA ANALISE JURIDICO
26/04 - AJUSTES DA SECRETARIA
30/04 - PARA ANALISE JURIDICO
06/05 - PUBLICAR
08/05 - PUBLICADO
10/05 - APLIC</t>
  </si>
  <si>
    <t>nh9icfqmnhcpk859lvnu9msaf0@google.com</t>
  </si>
  <si>
    <t>PE 052</t>
  </si>
  <si>
    <t>PE HIDROSSEMEADURA E INSUMOS - PROC DIGITAL</t>
  </si>
  <si>
    <r>
      <rPr>
        <sz val="11"/>
        <color theme="1"/>
        <rFont val="Arial"/>
      </rPr>
      <t xml:space="preserve">12/04 - ANALISANDO DOCUMENTOS
15/04 - PARA ANÁLISE JURIDICA
22/04 - JURIDICO (DRA RAISSA) DEVOLVEU P AJUSTES
</t>
    </r>
    <r>
      <rPr>
        <b/>
        <sz val="11"/>
        <color theme="1"/>
        <rFont val="Arial"/>
      </rPr>
      <t xml:space="preserve">22/04 - DEVOLVIDO A SECRETARIA P AJUSTES (GISIANE)
</t>
    </r>
    <r>
      <rPr>
        <sz val="11"/>
        <color theme="1"/>
        <rFont val="Arial"/>
      </rPr>
      <t xml:space="preserve">30/04 - SECRETARIA DEVOLVEU AJUSTADO
02/05 - DEVOLVIDO P JURIDICO AJUSTADO
06/05 - JURIDICO (DRA RAISSA) DEVOLVEU P AJUSTES (ORÇAMENTO)
06/05 - DEVOLVIDO P SECRETARIA AJUSTAR (GISIANE)
06/05 - SECRETARIA AJUSTOU 
07/05 - DEVOLVIDO P JURIDICO
08/05 - JURIDICO DEVOLVEU COM PARECER
09/05 - PUBLICADO AVISO DE RESULTADO
FAZER TEMPESTIVO E APLIC 14/05
10/05 - AGUARDANDO ENVIO APLIC OK
23/05 - PUBLICADO 1ª RETIFICAÇÃO
FAZER TEMPESTIVO E APLIC - OK
11/06 - PEDIDO DE ESCLARECIMENTO , PASSEI P SECRETARIA GISIANE
11/06 - SECRETARIA VAI RETIFICAR, AGUARDAR ALTERAR DOCTS
12/06 - SECRETARIA SALVOU DOCTS 
12/06 - PUBLICADO 2ª RETIFICAÇÃO
13/06 - SECRETARIA SALVOU DOCTS RETIFICADOS
FAZER TEMPESTIVO E APLIC 14/06 - OK
04/07 - SESSÃO
05/07 - RETORNO DA SESSÃO
</t>
    </r>
    <r>
      <rPr>
        <b/>
        <sz val="11"/>
        <color theme="1"/>
        <rFont val="Arial"/>
      </rPr>
      <t xml:space="preserve">05/07 - RECURSO PRAZO ATÉ 10/07
11/07 - CONTRARRAZÃO PRAZO ATÉ 15/07
</t>
    </r>
    <r>
      <rPr>
        <sz val="11"/>
        <color theme="1"/>
        <rFont val="Arial"/>
      </rPr>
      <t>12/07 - DE APARECIDA PARA PAULO
24/07 - JULGAMENTO FINALIZADO, ESTÁ EM ANÁLISE PELA RAISSA 
25/07 - RAISSA ANALISOU O JULGAMENTO E RETORNOU PARA A NATHALIA
25/07 JULGAMENTO PARA PREFEITO ASSINAR
26/07 - INGRYD PUBLICAR RESULTADO
AGUARDANDO ASSINATURA PREFEITO NO JULGAMENTO
29/07 - PUBLICADO AVISO DE RESULTADO E ANEXADO JULGAMENTO NA BLL E SITE DA PREFEITURA
30/07 - ATAS NO BETHA PARA ASSINATURA DOS FISCAIS, ATAS PUBLICADAS
31/07 - SOLICITEI PORTARIA
01/08 - ATAS ENVIADAS PARA OS FORNECEDORES
22/08 - PROCESSO FINALIZADO</t>
    </r>
  </si>
  <si>
    <t>pvtfanee21irnukmfsh29f3ho4@google.com</t>
  </si>
  <si>
    <t>INEX. 011</t>
  </si>
  <si>
    <t>INEX. CARTUCHO - PROC DIGITAL</t>
  </si>
  <si>
    <t>15/04 - ANALISANDO DOCUMENTOS
16/04 - AGUARDANDO FINALIZAR O OUTRO PROCESSO
18/04 - AGUARDANDO PARECER CONTABIL
18/04 - PARA ANALISE JURIDICO
26/04 - AJUSTES DA SECRETARIA
30/04 - PARA ANALISE JURIDICO
06/05 - PUBLICAR
08/05 - PUBLICADO
10/05 - APLIC</t>
  </si>
  <si>
    <t>mledt4qp4g6bao0dbo62jqbnqk@google.com</t>
  </si>
  <si>
    <t>PE 050</t>
  </si>
  <si>
    <t>PE AQUISIÇÃO ÓCULOS</t>
  </si>
  <si>
    <r>
      <rPr>
        <sz val="11"/>
        <color theme="1"/>
        <rFont val="Arial"/>
      </rPr>
      <t xml:space="preserve">15/04 - ANALISANDO DOCUMENTOS
16/04 - DEVOLVIDO P SECRETARIA AJUSTAR TR NO ITEM 8.2.3, FALTA JUSTIFICATIVA POR LOTE E CNPJ DOS ORÇAMENTOS (KAROL)
17/04 - SECRETARIA DEVOLVEU AJUSTADO
17/04 - PARA ANÁLISE JURIDICA
25/04 DEVOLVIDO PARA AJUSTES POR ANDRESSA
</t>
    </r>
    <r>
      <rPr>
        <b/>
        <sz val="11"/>
        <color theme="1"/>
        <rFont val="Arial"/>
      </rPr>
      <t>26/04 - DEVOLVIDO P SECRETARIA AJUSTAR (KAROL)</t>
    </r>
    <r>
      <rPr>
        <sz val="11"/>
        <color theme="1"/>
        <rFont val="Arial"/>
      </rPr>
      <t xml:space="preserve">
29/04 - SECRETARIA DEVOLVEU AJUSTADO
30/04 - DEVOLVI PARA SECRETARIA, FALTOU AJUSTAR JUSTIFICATIVA
30/04 - SECRETARIA AJUSTOU
30/04 - DEVOLVIDO P JURIDICO AJUSTADO - DRA ANDRESSA
02/05 - JURIDICO DEVOLVEU COM PARECER
03/05 - PUBLICADO 
FAZER TEMPESTIVO OK
AGUARDANDO APLIC 07/05 OK
27/05 - APRESENTAÇÃO DE RECURSO ATÉ 03/06
03/06 - CONTRARRAZÕES ATÉ 05/06
</t>
    </r>
    <r>
      <rPr>
        <b/>
        <sz val="11"/>
        <color rgb="FFFF00FF"/>
        <rFont val="Arial"/>
      </rPr>
      <t xml:space="preserve">06/06 - PAULO VENDO QUEM VAI JULGAR
</t>
    </r>
    <r>
      <rPr>
        <sz val="11"/>
        <color theme="1"/>
        <rFont val="Arial"/>
      </rPr>
      <t xml:space="preserve">10/06 - PASSADO P JURIDICO JULGAR
12/06 - RAISSA SALVOU RECURSO NA PASTA
FAZER DESPACHO - OK
DESPACHOS P ASSINATURA, APÓS PUBLICAR ANULAÇÃO 
14/06 - ASSINADO DESPACHOS
14/06 - PUBLICADO
</t>
    </r>
    <r>
      <rPr>
        <b/>
        <sz val="11"/>
        <color theme="1"/>
        <rFont val="Arial"/>
      </rPr>
      <t>20/06 - FAZER TEMPESTIVO E APLIC - OK</t>
    </r>
  </si>
  <si>
    <t>0cbnn25it2s31drsh6a178sc4c@google.com</t>
  </si>
  <si>
    <t>CRED PODA - CICERO DEYFESSON</t>
  </si>
  <si>
    <t>04/04 - ANALISANDO DOCUMENTOS
16/04 - PUBLICADO
22/04 - APLIC</t>
  </si>
  <si>
    <t>bgc4c1j3tif4n3oce2e060v3fc@google.com</t>
  </si>
  <si>
    <t>CRED PODA - STEINBRENNER</t>
  </si>
  <si>
    <t>ru4p7qi38qbcj321fsv9rca0uo@google.com</t>
  </si>
  <si>
    <t>CRED PODA - MISAEL VIANA</t>
  </si>
  <si>
    <t>2ltt00sl2v3nvg5o6gc4o9ahd0@google.com</t>
  </si>
  <si>
    <t>CRED PODA - J.J. DA SILVA</t>
  </si>
  <si>
    <t>11bgfstjfokbm74tcm0utttl3g@google.com</t>
  </si>
  <si>
    <t>CRED PODA - KELI ARRUDA</t>
  </si>
  <si>
    <t>g7n3088ol3c01dfp7oh8kf0md0@google.com</t>
  </si>
  <si>
    <t>CRED PODA - C. DA SILVA</t>
  </si>
  <si>
    <t>16/04 - ANALISANDO DOCUMENTOS
23/04 - FINALIZADO
26/04 - APLIC</t>
  </si>
  <si>
    <t>gp9hgu960pqq2s1d7ivdqc6jt8@google.com</t>
  </si>
  <si>
    <t>CONC 005</t>
  </si>
  <si>
    <t>REDE DE DISTRIBUIÇÃO ILUMINAÇÃO 
INDUSTRIAL VI - PROC DIGITAL</t>
  </si>
  <si>
    <r>
      <rPr>
        <sz val="11"/>
        <color rgb="FF1A1A1A"/>
        <rFont val="Arial"/>
      </rPr>
      <t xml:space="preserve">17/04 - ANALISANDO DOCUMENTOS
18/04 - DEVOLVIDO P SECRETARIA AJUSTAR TR QUALIFICAÇÃO TÉCNICA
18/04 - SECRETARIA DEVOLVEU AJUSTADO
18/04 - PARA ANÁLISE JURIDICA
26/04 - JURIDICO DEVOLVEU P AJUSTES TR - QUALIFICAÇÃO TÉCNICA
</t>
    </r>
    <r>
      <rPr>
        <b/>
        <sz val="11"/>
        <color rgb="FF1A1A1A"/>
        <rFont val="Arial"/>
      </rPr>
      <t xml:space="preserve">26/04 - DEVOLVIDO P SECRETARIA AJUSTAR TR NA QUALIFICAÇÃO TÉCNICA, 
AVISEI WARLEY (JÁ AJUSTEI NO WORD)
</t>
    </r>
    <r>
      <rPr>
        <sz val="11"/>
        <color rgb="FF1A1A1A"/>
        <rFont val="Arial"/>
      </rPr>
      <t xml:space="preserve">30/04 - SECRETARIA ASSINOU TR AJUSTADO
30/04 - DEVOLVIDO P JURIDICO
02/05 - JURIDICO DEVOLVEU COM PARECER
03/05 - PUBLICADO
FAZER TEMPESTIVO OK
AGUARDANDO APLIC 07/05 OK
09/05 - PEDIDO DE IMPUGNAÇÃO, ENCAMINHEI P WARLEY
10/05 - WARLEY RESPONDEU POR E-MAIL
14/05 - PAULO VAI LER RESPOSTA IMPUGNAÇÃO
14/05 - RESPONDIDO IMPUGNAÇÃO E PUBLICADO NO SITE E E-MAIL
27/05 - PUBLICADO RETIFICAÇÃO EXTRATO; (WARLEY REALIZANDO AJUSTES TR E PLANILHA)
28/05 - FAZER EDITAL TEMPESTIVO E APLIC 29/05 - OK
</t>
    </r>
    <r>
      <rPr>
        <b/>
        <sz val="11"/>
        <color rgb="FF000000"/>
        <rFont val="Arial"/>
      </rPr>
      <t>28/05 - IMPUGNAÇÃO PASSADO P DRA RAISSA FAZER JULGAMENTO</t>
    </r>
    <r>
      <rPr>
        <b/>
        <sz val="11"/>
        <color rgb="FFFF00FF"/>
        <rFont val="Arial"/>
      </rPr>
      <t xml:space="preserve">
</t>
    </r>
    <r>
      <rPr>
        <sz val="11"/>
        <color rgb="FF1A1A1A"/>
        <rFont val="Arial"/>
      </rPr>
      <t xml:space="preserve">10/06 - JURIDICO FEZ JULGAMENTO DA IMPUGNAÇÃO
APENAS FAZER PEQUENOS AJUSTES E PEGAR ASSINATURA 
11/06 - RESPONDIDO E-MAIL E PUBLICADO NO SITE RESPOSTA DA IMPUGNAÇÃO
11/06 - PEDIDO DE ESCLARECIMENTO REF PLANILHA, PASSEI P JOÃO 
11/06 - JEIFFER LIGOU VAI RETIFICAR PLANILHA
12/06 - PUBLICADO 2ª RETITICAÇÃO 
13/06 - IMPUGNAÇÃO PASSEI P JOÃO
FAZER TEMPESTIVO E APLIC 14/06 - OK
</t>
    </r>
    <r>
      <rPr>
        <b/>
        <sz val="11"/>
        <color rgb="FF000000"/>
        <rFont val="Arial"/>
      </rPr>
      <t xml:space="preserve">OBS: JOÃO AVISOU QUE POR SER MUITO TÉCNICO, IRÁ AGUARDAR WARLEY, 
RETORNA TERÇA 18/06 DE FÉRIAS </t>
    </r>
    <r>
      <rPr>
        <b/>
        <sz val="11"/>
        <color rgb="FFFF00FF"/>
        <rFont val="Arial"/>
      </rPr>
      <t xml:space="preserve">
</t>
    </r>
    <r>
      <rPr>
        <sz val="11"/>
        <color rgb="FF1A1A1A"/>
        <rFont val="Arial"/>
      </rPr>
      <t xml:space="preserve">PEGAR ASSINATURA SIRLEI RESPOSTA IMPUGNAÇÃO - OK
20/06 - E-MAIL E SITE - OK
03/07 - EMPRESA RENOVA MANIFESTOU RECURSO - PRAZO 08/07
04/07 - EMPRESA VENCEDORA ENVIOU PLANILHA
04/07 - ENVIADO P WARLEY ANALISAR E FAZER PARECER TÉCNICO
04/07 - WARLEY FEZ PARECER, ESTA OK
</t>
    </r>
    <r>
      <rPr>
        <b/>
        <sz val="11"/>
        <color rgb="FF1A1A1A"/>
        <rFont val="Arial"/>
      </rPr>
      <t xml:space="preserve">AGUARDAR PRAZO RECURSO ATÉ 08/07
</t>
    </r>
    <r>
      <rPr>
        <sz val="11"/>
        <color rgb="FF1A1A1A"/>
        <rFont val="Arial"/>
      </rPr>
      <t xml:space="preserve">09/07 - PAULO PEDIU P LIGAR P EMPRESA RENOVA QUE MANIFESTOU INTENÇÃO DE RECURSO, 
PORÉM NÃO ENVIOU O RECURSO NO PRAZO, EM CONTATO COM A EMPRESA FALEI COM RAUFER
E INFORMEI QUE DAREMOS CONTINUIDADE NO PROCESSO.
</t>
    </r>
    <r>
      <rPr>
        <b/>
        <sz val="11"/>
        <color rgb="FF1A1A1A"/>
        <rFont val="Arial"/>
      </rPr>
      <t xml:space="preserve">10/07 - PUBLICADO RESULTADO
FAZER TEMPESTIVO OK
CONTRATO 15/07 E APLIC - OK
</t>
    </r>
    <r>
      <rPr>
        <b/>
        <sz val="11"/>
        <color rgb="FFFF00FF"/>
        <rFont val="Arial"/>
      </rPr>
      <t>15/07 - TERMO DE ADJUDICAÇÃO/HOMOLOGAÇÃO PARA ASSINATURA SECRETÁRIO - OBRAS</t>
    </r>
  </si>
  <si>
    <t>r6fi00kfmat3bemegctqcofeig@google.com</t>
  </si>
  <si>
    <t>054/24</t>
  </si>
  <si>
    <t>PE FERRAGENS, TELAS E PAINEIS - PROC DIGITAL</t>
  </si>
  <si>
    <t>17/04 - ANALISANDO DOCUMENTOS
18/04 - DEVOLVIDO PARA AJUSTES NO TR, ETP, BALIZAMNETO
19/04 - ANALISANDO DOCS.
19/04 - AJUSTES NO BALIZAMENTO
23/04- ANALISANDO DOCS
25/04 -JURÍDICO
03/05 - AJUSTES NAS JUSTIFICATIVAS DA SECRETÁRIA EM RELAÇÃO AO REGISTRO DE PREÇO.
03/05 -  AJUSTES NO ETP  E BALIZAMENTO
07/05 - ANALISANDO DOCUMENTOS
08/05 - AGUARDANDO SECRETARIAS PROTOCOLAREM NOVAS JUSTIFICATIVAS (09/05)
15/05 - ANALISANDO DOCS, FALTA APENAS SECRETARIA DE SAÚDE ANEXAR
16/05 - JURÍDICO ANDRESSA
20/05 - PARECER JURÍDICO
21/05 - PUBLICADO
21/05 - PROBLEMA NO SISTEMA BETHA, FOI ABERTO CHAMADO AGUARDANDO SOLUÇÃO
22/05 - TEMPESTIVO E APLIC OK
07/06 - FASE II TRANSFERIDO PARA A THAYANE
07/06 - RECURSOS ATÉ 12/06 
13/06 - CONTRARRAZÃO ATÉ 17/06
20/06 - NATHALIA DECISÃO
01/07 - PASSADO PARA A THAYANE FAZER O DESPACHO
09/07 HOMOLOGAÇÃO- APLIC</t>
  </si>
  <si>
    <t>qmal1sd7973bc2ughalf5c5ae4@google.com</t>
  </si>
  <si>
    <t>INEX - CALIBRAÇÃO ETILÔMETRO</t>
  </si>
  <si>
    <r>
      <rPr>
        <sz val="11"/>
        <color theme="1"/>
        <rFont val="Arial"/>
      </rPr>
      <t xml:space="preserve">18/04 -ANALISANDO DOCUMENTOS
22/04 DEVOLVIDO SECRETARIA FALTA BALANÇO, DRE E INDICES
26/04 JURIDICO
06/05 SECRE AJUSTAR
08/05 AJUSTADO
</t>
    </r>
    <r>
      <rPr>
        <b/>
        <sz val="11"/>
        <color rgb="FF9900FF"/>
        <rFont val="Arial"/>
      </rPr>
      <t xml:space="preserve">15/05 PAULO VAI FALAR COM A SECRETARIA
</t>
    </r>
    <r>
      <rPr>
        <sz val="11"/>
        <color theme="1"/>
        <rFont val="Arial"/>
      </rPr>
      <t>16/05 PROCESSO CANCELAD- COMPRA DIRETA</t>
    </r>
  </si>
  <si>
    <t>INEX 03/2024 - CRED 02/2024 - MARCIO F</t>
  </si>
  <si>
    <t>18/04 -ANALISANDO DOCUMENTOS
23/04 - FINALIZADO
26/04 - APLIC</t>
  </si>
  <si>
    <t>u4sgnvuuqp4qvt6aj3h28iuonk@google.com</t>
  </si>
  <si>
    <t>INEX 03/2024 - CRED 02/2024 - GAVIA</t>
  </si>
  <si>
    <t>dagf01n194s8aq2hsod2pv6d1s@google.com</t>
  </si>
  <si>
    <t>CC 006</t>
  </si>
  <si>
    <t>CONC TRANSPORTE PÚBLICO - PROC DIGITAL</t>
  </si>
  <si>
    <t>22/04 -ANALISANDO DOCUMENTOS
26/04 - ENCAMINHADO PARA ANÁLISE JURÍDICA
30/04 - DEVOLVIDO DO JURÍDICO COM APONTAMENTOS
30/04 - ENCAMINHADO PARA A SECRETARIA ARRUMAR OS APONTAMENTOS
07/05 - ENCAMINHADO PARA SEGUNDA ANÁLISE JURÍDICA
09/05 - PARECER JURÍDICO
10/05 - PUBLICADO (SESSÃO DIA 09/05)
14/05 - INSERIDO NO SITE
25/06 - ENCAMINHADO PARA ANÁLISE DO JULGAMENTO DA IMPUGNAÇÃO DA EMPRESA GODINHO'S
26/06 - RESPONDIDO PARA A EMPRESA
28/06 - PEDIDO DE ESCLARECIMENTO
30/07 -RESPONDIDO</t>
  </si>
  <si>
    <t>v0smdsp00a8sbegjkc5lo80ek8@google.com</t>
  </si>
  <si>
    <t>PE - LOCAÇÃO MAQUINAS PESADAS - PROC DIGITAL</t>
  </si>
  <si>
    <r>
      <rPr>
        <sz val="11"/>
        <color theme="1"/>
        <rFont val="Arial"/>
      </rPr>
      <t xml:space="preserve">24/04 - ANALISANDO DOCUMENTOS
26/04 - DEVOLVIDO PARA AJUSTES NO TR
26/04 - ANALISANDO DOCS
29/04 - AJUSTES NA JUSTIFICATIVA SEC. ADM
30/04 - JURÍDICO
09/05 - AJUSTES DE CI
14/05 - ANALISANDO AJUSTES
15/05 - JURÍDICO ANDRESSA
20/05 - ANALISANDO CI
21/05 - JURÍDICO ANDRESSA
21/05 - PARECER JURÍDICO
21/05 - PUBLICADO
22/05 - TEMPESTIVO OK, APLIC OK 
10/06 - SESSÃO
</t>
    </r>
    <r>
      <rPr>
        <b/>
        <sz val="11"/>
        <color rgb="FF000000"/>
        <rFont val="Arial"/>
      </rPr>
      <t>10/06 - DE INGRID PARA APARECIDA FAZER A FASE II</t>
    </r>
    <r>
      <rPr>
        <sz val="11"/>
        <color theme="1"/>
        <rFont val="Arial"/>
      </rPr>
      <t xml:space="preserve">
11/06 PUBLICADO AVISO RESULTADO RESULTADO
</t>
    </r>
    <r>
      <rPr>
        <b/>
        <sz val="11"/>
        <color theme="1"/>
        <rFont val="Arial"/>
      </rPr>
      <t>FAZER TEMPESTIVO, ATAS 17/06 E APLIC 20/07 - OK</t>
    </r>
  </si>
  <si>
    <t>8giqae9n297qi5t6gu8hbil00s@google.com</t>
  </si>
  <si>
    <t>058/24</t>
  </si>
  <si>
    <t>GENEROS ALIMENTICIOS E LIMPEZA ( JOGOS ESCOLARES) - PROC DIGITAL</t>
  </si>
  <si>
    <t>29/04 - ANALISANDO DOCUEMNTOS
29/04 - ENVIADO PARA AJUSTES ETP,BALIZAMENTO,TR E AUSÊNTE PARECER DO CONVÊNIO
09/05 - JURÍDICO
22/05 - AJUSTES DE CI, ETP E ANEXAR CONVÊNIO
23/05 - JURÍDICO ANDRESSA
24/05 - PARECER PUBLICAR
28/05 - PUBLICADO
03/06 - TEMPESTIVO E APLIC OK
17/06 PROCESSO SEM RECURSO
17/06 - PUBLICADO O AVISO DE RESULTADO
18/06 - TERMO DE HOMOLOGAÇÃO ASSINADO, TEMPESTIVO E APLIC OK
19/06 - CONTRATOS 
PROCESSO FINALIZADO</t>
  </si>
  <si>
    <t>il9mb5ri8uf966sd3qh25knfak@google.com</t>
  </si>
  <si>
    <t>005/24</t>
  </si>
  <si>
    <t xml:space="preserve">LEILÃO ITAMBIQUARA II- LOTES FRACASSADOS </t>
  </si>
  <si>
    <t>29/04 - ANALISANDO DOCUMENTOS
08/05 JURIDICO
21/05 AJUSTAR IITENS
22/05 AJUSTADO
03/06 PUBLICADO- TEMPESTIVO
05/06 APLIC
26/07 - ENVIADO PARA A TRIBUTAÇÃO EMITIR AS GUIAS
31/07 ENVIADO BOLETOS PARA COMPRADORES
07/08 HOMOLOGAÇÃO
13/08 APLIC</t>
  </si>
  <si>
    <t>n3osulirpaac7g3lagk1hgoa00@google.com</t>
  </si>
  <si>
    <t>055/24</t>
  </si>
  <si>
    <t>PE - CONCRETO II - PROC DIGITAL</t>
  </si>
  <si>
    <t>29/04 - ANALISANDO DOCUEMENTOS
30/04 - AGUARDANDO SECRETARIAS PROTOCOLAREM SOLICITAÇÃO E JUSTIFICATIVA
03/05 - FALTA HABITAÇÃO E EDUCAÇÃO PROTOCOLAR
06/05 -  FALTA EDUCAÇÃO PROTOCOLAR, LIGUEL NOVAMENTE HOJE
06/05 - JURÍDICO
16/05 - SECRETARIA , AJUSTES NO TR E ETP
17/05 - JURÍDICO ANDRESSA
21/05 - PARECER JURÍDICO
21/05 - PUBLICADO
22/05 - TEMPESTIVO OK E APLIC OK
07/06 - FAZER FASE II
12/06 - AVISO DE RESULTADO PUBLICADO
17/06 - ATA ASSINADA POR TODOS
19/06 - APLIC OK
PROCESSO FINALIZADO</t>
  </si>
  <si>
    <t>g0m3f5lpnq67euugues2ke0pao@google.com</t>
  </si>
  <si>
    <t>057/24</t>
  </si>
  <si>
    <t>PE - AQUISIÇÃO DE MATERIAL ELÉTRICO, POSTES E ADUELAS DE CONCRETO DRENAGEM E ILUMINAÇÃO PÚBLICA - PROC DIGITAL</t>
  </si>
  <si>
    <t>29/04 - ANALISANDO DOCUEMNTOS
30/04 - AGUARDANDO AS SECRETARIAS PROTOCOLAREM JUSTIFICATIVA E SOLICITAÇÃO
03/05 - AGUARDANDO SECRETARIA DE SAÚDE, MEIO AMBIENTE E EDUCAÇÃO PROTOCOLAREM
06/05 - FALTA SAÚDE E MEIO AMBIENTE PROTOCOLAR, LIGUEI HOJE NOVAMENTE.
07/05 - JURÍDICO
20/05 - ANALISANDO CI
21/05 - AGUARDANDO SECRETARIA DE EDUCAÇÃO ANEXAR A SOLICITAÇÃO
21/05 - JURÍDICO ANDRESSA
22/05 - PARECER
22/05 -  PUBLICADO, TEMPESTIVO OK
27/05 - APLIC OK
06/06 - 1ª RETIFICAÇÃO DO EDITAL - PUBLICADO
10/06 - APLIC OK
28/06 PRAZO RECURSO
03/07 CONTRARAZAO
05/07 - O PAULO SOLICITOU PARECER TÉCNICO QUANTO A ACEITABILIDADE DO ITEM
11/07 - DECIDIDO
15/07 INGRID FINALIZAR FASE II
16/07 - PUBLICADO AVISO DE RESULTADO.
18/07 - FAZER ATAS E TEMPESTIVO
18/07 - ATAS PRONTAS E PUBLICADAS, ESTÁ NO BETHA PARA OS  FÍSCAIS ASSINAREM
18/07 - ATAS ENVIADAS PARA OS FORNECEDORES ASSINAREM
25/07 - SOLICITEI AS PORTARIAS DAS ATAS
PROCESSO FINALIZADO</t>
  </si>
  <si>
    <t>tngciuamp4sinfnhh32g3h6qk0@google.com</t>
  </si>
  <si>
    <t>PE 059/24</t>
  </si>
  <si>
    <t>PE PRESTAÇÃO DE SERVIÇOS DE INSTRUTOR NAS MODALIDADES DE: INSTRUTOR DE VIOLÃO, DE CORDAS FRICCIONADAS E INSTRUTOR (A) MAESTRO/MAESTRINA/REGENTE PARA A FORMAÇÃO DA ORQUESTRA MUNICIPA - PROC DIGITAL</t>
  </si>
  <si>
    <t xml:space="preserve">30/04 - ANALISANDO DOCUMENTOS
30/04 QUANTIFICANDO
06/05 JURIDICO
16/05 AJUSTAR
22/05 JURIDICO
28/05 PUBLICADO- TEMPESTIVO
18/06 AGUARDANDO A EMPRESA MANDAR AS  documentações de comprovação de qualificação do instrutor e dos reservas,
 antes da assinatura da ata para os itens 01,02 e 03 até 24/06/2024.
24/06 ENVIADO DOCUMENTOS A SECRETARIA PARA ANALISE
25/06 enviado relatorio para empresa ajustar os instrutores ITEM 03
03/07 HOMOLOGAÇÃO- TEMPESTIVO- FAZER ATA </t>
  </si>
  <si>
    <t>p7aiuc3akotas6e12kaqekbmqc@google.com</t>
  </si>
  <si>
    <t>CRED MÉDICO - INEX 040/2023 - MMV CLINICA ESPECIALIZADA LTDA</t>
  </si>
  <si>
    <t>29/04 - ENVIADO PARA SECRETARIA PARA ANALISE
14/05 - ANALISANDO DOCS
17/05 - FINALIZANDO CONTRATO</t>
  </si>
  <si>
    <t>060/24</t>
  </si>
  <si>
    <t>PE - AUXILIO FUNERAL - PROC DIGITAL</t>
  </si>
  <si>
    <r>
      <rPr>
        <sz val="11"/>
        <color theme="1"/>
        <rFont val="Arial"/>
      </rPr>
      <t xml:space="preserve">06/05 - ANALISANDO DOCUMENTOS
07/05 - AJUSTES NO BALIZAMENTO, ETP. TR E JUSTIFICATIVA DE VEDAÇÃO DE EMPRESA
09/05 - JURÍDICO
22/05 - AJUSTES DE CI
24/05 - ENVIADO PARA SECRETARIA PARA AJUSTES
27/05 - AJUSTES NO ALIZAMENTO
27/05 - JURÍDICO ANDRESSA
29/05 - PARECER
03/06 - PUBLICADO
05/06 - TEMPESTIVO E APLIC OK
25/06 - RECURSO
28/06 - CONTRARAZAO
02/07 - DECISÃO
02/07 - ENVIADO PARA ANÁLISE JURÍDICA/
04/07PASSADO DA INGRID PARA THAY
</t>
    </r>
    <r>
      <rPr>
        <sz val="11"/>
        <color rgb="FFFF00FF"/>
        <rFont val="Arial"/>
      </rPr>
      <t xml:space="preserve">05/07 ENVIAR DESPACHO E FAZER CONVOCAÇÃO DA 2º COLOCADA
</t>
    </r>
    <r>
      <rPr>
        <b/>
        <sz val="11"/>
        <color rgb="FFFF00FF"/>
        <rFont val="Arial"/>
      </rPr>
      <t xml:space="preserve">10/07 RETORNO DA SESSÃO 
</t>
    </r>
    <r>
      <rPr>
        <sz val="11"/>
        <color theme="1"/>
        <rFont val="Arial"/>
      </rPr>
      <t>11/07 HOMOLOGAÇAO- TEMPESTIVO-APLIC</t>
    </r>
  </si>
  <si>
    <t>njbl6cbvcj2c5hb6lbvf7vb27k@google.com</t>
  </si>
  <si>
    <t>CRED MÉDICO - INEX 040/2023 - PILLON ODONTOLOGIA LTDA</t>
  </si>
  <si>
    <t>06/05 - VEIO DA SECRETARIA DE SAÚDE</t>
  </si>
  <si>
    <t>CRED MÉDICO - INEX 040/2023 - CRISTIANE ROMANCINE EIRELI</t>
  </si>
  <si>
    <t>30/04 - VEIO DA SECRETARIA DE SAÚDE
07/05 - FINALIZANDO CONTRATO</t>
  </si>
  <si>
    <t>CRED MÉDICO - INEX 040/2023 - J.M MEDICINA</t>
  </si>
  <si>
    <t>CRED MÉDICO - INEX 040/2023 - DERMATOPRIME</t>
  </si>
  <si>
    <t>30/04 - VEIO DA SECRETARIA DE SAÚDE
07/05 - FINALIZANDO CONTRATO</t>
  </si>
  <si>
    <t>CRED MÉDICO - INEX 040/2023 - CASAVITTA</t>
  </si>
  <si>
    <t>INEX 013</t>
  </si>
  <si>
    <t>INEX- CREDENCIAMENTO HOTEL - PROC DIGITAL</t>
  </si>
  <si>
    <t>08/05 - ANALISANDO DOCUMENTOS
09/05 SECRETARIAS QUANTIFICANDO- RAY AJUSTANDO TR E ETP
10/05 FALTA SAUDE MEIO AMBIENTE FAZER SOLICITAÇÃO E JUSTIFICATIVA
14/05 JURIDICO
27/05 ACRESCENTAR BALANÇO
28/05 AJUSTADO
03/06 PUBLICADO- 06/06 CANCELADO
05/06 VER QUESTAO QT PERIODO SERA AVALIAÇAO- AGUARDANDO RAY VOLTA DE FERIAS
24/06 PUBLICADO TEMPESTIVO- site ok</t>
  </si>
  <si>
    <t>6qbaagvdnhi584t366ciffdikc@google.com</t>
  </si>
  <si>
    <t>PE 061</t>
  </si>
  <si>
    <r>
      <rPr>
        <sz val="12"/>
        <color rgb="FF222222"/>
        <rFont val="Arial"/>
      </rPr>
      <t>PE - PLANTADEIRA DE ABACAXI -</t>
    </r>
    <r>
      <rPr>
        <sz val="12"/>
        <color rgb="FFFF0000"/>
        <rFont val="Arial"/>
      </rPr>
      <t xml:space="preserve"> </t>
    </r>
    <r>
      <rPr>
        <sz val="12"/>
        <color rgb="FF222222"/>
        <rFont val="Arial"/>
      </rPr>
      <t xml:space="preserve"> PROC DIGITAL</t>
    </r>
  </si>
  <si>
    <t>10/05 - ANALISANDO DOCUMENTOS
10/05 Devido secretaria  O processo precisar de ajustes  e alguns faltam sendo eles: - Estudo técnico- Gerenciamento de risco- Cartão cnpj da empresa Jumasa- No balizamento o objeto precisa ser ajustado.- Na solicitação 1462 o objeto e a justificativa precisa ser ajustado, está faltando a dotação utilizada para informar na solicitação.  A justificativa está igual o objeto.- No TR no início precisa ajustar a fonte, tamanho das letras e justificar o texto, no quadro excluir a ultima linha.Ainda no TR  o prazo é de 12 meses, qual a necessidade desse tempo todo?No TR não fala nada de garantia da plantadeira,manutenção , revisão, como será o procedimento depois da compra?Referente a descrição do item está muito vago, precisa ter mais informação conforme o convênio.
14/05 Precisa ajustar a descrição da solicitação igual do TR e a justificativa continua igual o objeto, pode excluir a justificativa da solicitação.
Colocar o estudo técnico em timbrado.
Precisa melhorar a justificativa, Modelo abaixo.
 No TR nao vai solicitar manual do operador e catálogo, treinamento ? Conversar com MARCELO para orientar as devidas NECESSIDADES do equipamento. Tipo quantas revisão será necessário?
16/05 Aguardando MARCELO CONVERSAR sobre o TR- Marcelo fara ajuste no TR. Aguardando secretaria AJUSTAR
21/05 JURIDICO
05/06 PUBLICAR
06/06 PUBLICADO- TEMPESTIVO- BLL
TEMPESTIVO OK - CONTRATOS E APLIC OK</t>
  </si>
  <si>
    <t>ns3uils5385rorfiqr3uv74uto@google.com</t>
  </si>
  <si>
    <t>PE 063</t>
  </si>
  <si>
    <r>
      <rPr>
        <sz val="12"/>
        <color theme="1"/>
        <rFont val="Arial"/>
      </rPr>
      <t>PE - SINALIZAÇÃO AEROPORTO -</t>
    </r>
    <r>
      <rPr>
        <sz val="12"/>
        <color rgb="FFFF0000"/>
        <rFont val="Arial"/>
      </rPr>
      <t xml:space="preserve"> </t>
    </r>
    <r>
      <rPr>
        <sz val="12"/>
        <color theme="1"/>
        <rFont val="Arial"/>
      </rPr>
      <t xml:space="preserve">PROC DIGITAL </t>
    </r>
  </si>
  <si>
    <t>14/05 - ANALISANDO DOCUMENTOS
16/05 - AJUSTES
22/05 - PARA ANALISE JURIDICO
04/06 - AJUSTES SECRETARIA
05/06 - PARA ANALISE JURIDICO
06/06 - PARECER EMITIDO
10/06 - PUBLICADO 
12/06 - APLIC
27/06 - PUBLICADO AVISO DE RESULTADO
05/07 - APLIC</t>
  </si>
  <si>
    <t>f8ui0d337a3j79regf0h90uhc8@google.com</t>
  </si>
  <si>
    <t>PE 068</t>
  </si>
  <si>
    <r>
      <rPr>
        <sz val="12"/>
        <color theme="1"/>
        <rFont val="Arial"/>
      </rPr>
      <t>PE- SERVIÇO MANUTENÇÃO PRAÇA</t>
    </r>
    <r>
      <rPr>
        <sz val="12"/>
        <color rgb="FFFF0000"/>
        <rFont val="Arial"/>
      </rPr>
      <t xml:space="preserve"> </t>
    </r>
    <r>
      <rPr>
        <sz val="12"/>
        <color theme="1"/>
        <rFont val="Arial"/>
      </rPr>
      <t xml:space="preserve">- PROC DIGITAL </t>
    </r>
  </si>
  <si>
    <r>
      <rPr>
        <sz val="11"/>
        <color theme="1"/>
        <rFont val="Arial"/>
      </rPr>
      <t xml:space="preserve">14/05 - ANALISANDO DOCUMENTOS
</t>
    </r>
    <r>
      <rPr>
        <b/>
        <sz val="11"/>
        <color theme="1"/>
        <rFont val="Arial"/>
      </rPr>
      <t xml:space="preserve">15/05 - DEVOLVIDO P SECRETARIA AJUSTAR MODALIDADE ESTA PRESENCIAL E ELETRÔNICO NO TR E NO ETP CITA OBJETO DE ARBRITAGEM E TRANSPORTES DE PASSAGEIRO
</t>
    </r>
    <r>
      <rPr>
        <sz val="11"/>
        <color theme="1"/>
        <rFont val="Arial"/>
      </rPr>
      <t xml:space="preserve">15/05 - SECRETARIA DEVOLVEU AJUSTADO, PORÉM FALOU QUE NÃO VAI NO GEO OBRAS, MAS LUANA DO GEO DISSE QUE VAI.
16/05 - PAULO VAI ALINHAR SOBRE GEO OBRAS
16/05 - DEVOLVIDO P SECRETARIA AJUSTAR REFERENTE GEO OBRAS  (IRÁ RETIRAR ITENS QUE VAI NO GEO OBRAS)
23/05 - SECRETARIA AJUSTOU 
27/05 - PARA ANÁLISE JURIDICA
06/06 - JURIDICO DEVOLVEU P AJUSTE - DRA ANDRESSA
06/06 - DEVOLVIDO P SECRETARIA AJUSTAR - JULIANA
07/06 - SEC DEVOLVEU AJUSTADO
10/06 - DEVOLVIDO P JURIDICO
12/06 - JURÍDICO SALVOU PARECER
13/06 - PUBLICADO
FAZER TEMPESTIVO E APLIC 17/06 - OK
FINALIZAR PASTA - OK
05/07 - IMPUGNAÇÃO
</t>
    </r>
    <r>
      <rPr>
        <sz val="11"/>
        <color rgb="FF000000"/>
        <rFont val="Arial"/>
      </rPr>
      <t>PAULO ESTA VERIFICANDO QUEM IRÁ JULGAR</t>
    </r>
    <r>
      <rPr>
        <b/>
        <sz val="11"/>
        <color rgb="FFFF00FF"/>
        <rFont val="Arial"/>
      </rPr>
      <t xml:space="preserve">
</t>
    </r>
    <r>
      <rPr>
        <sz val="11"/>
        <color theme="1"/>
        <rFont val="Arial"/>
      </rPr>
      <t>05/07 - JURIDICO ANALISANDO 
09/07- JURIDICOU ANALISOU
09/07 - PUBLICAR SITE E BLL - OK
10/07 - SESSÃO
11-07 - PUBLICADO RESULTADO
12/07 - DE CIDA PARA EVA, FAZER FASE II
FAZER TEMPESTIVO, ATAS 15/07 E APLIC 
15/07 - APLIC DIA 19/07</t>
    </r>
  </si>
  <si>
    <t>mpv3e7fe9tonf36o3focd07us8@google.com</t>
  </si>
  <si>
    <t>PE 066</t>
  </si>
  <si>
    <t>PE - AQUISIÇÃO MOVEIS - PROC DIGITAL</t>
  </si>
  <si>
    <t>15/05 - ANALISANDO DOCUMENTOS
16/05 - AGUARDANDO SOLICITAÇÕES DAS SECRETARIAS PRAZO ATÉ DIA 20/05
22/05 - PARA ANALISE JURIDICO
04/06 - PARA AJUSTES DA SECRETARIA
06/06 - PARA ANALISE JURIDICO
10/06 - RAISSA DEVOLVEU COM PARECER
12/06 - PUBLICADO
14/06 - APLIC
12/07 RECURSO
17/07 CONTRARAZAO
18/07 DECISÃO
25/07 - NATHALIA ESTÁ ANALISANDO OS RECURSOS 
29/07 - DILIGÊNCIA POR E-MAIL - PRAZO 31/07
22/08 - PUBLICAR AVISO DE RESULTADO
23/08 - PUBLICADO
10/09 - EM ANALISE PARA PARECER JURIDICO DE ANULAÇÃO
24/09 - JURÍDICO ENVIOU O PARECER
24/09 - PUBLICADO
30/09 - APLIC</t>
  </si>
  <si>
    <t>t02m80ope7cp9bh6iu3ofd85q8@google.com</t>
  </si>
  <si>
    <t>CRED MÉDICO - INEX 040/2023 - CLÍNICA DE FONOAUDIOLOGIA GUIMARÃES E SILVA LTDA</t>
  </si>
  <si>
    <t>03/04 - ENVIADO PARA ANALISE
14/05 - VEIO DA SECRETARIA
17/05 - FINALIZANDO CONTRATO</t>
  </si>
  <si>
    <t>CRED MÉDICO - INEX 040/2023 - WEIS &amp; WEIS CLINICA MÉDICA LTDA</t>
  </si>
  <si>
    <t>14/05 - VEIO DIRETAMENTE DA SECRETARIA DE SAÚDE
17/05 - FINALIZANDO CONTRATO</t>
  </si>
  <si>
    <t>PE 065</t>
  </si>
  <si>
    <t>PASSAGENS RODOVIARIA 2024 - PROC DIGITAL</t>
  </si>
  <si>
    <r>
      <rPr>
        <sz val="11"/>
        <color theme="1"/>
        <rFont val="Arial"/>
      </rPr>
      <t xml:space="preserve">20/05 - ANALISANDO DOCUMENTOS
21/05 DEVOLVER AJUSTAR TR
23/05 QUANTIFICANDO ATE 24/05
27/05 SEGURANÇA E  DESENVOLVIMENTO SALVAR
28/05 JURIDICO
07/06 ajustado
12/06 PUBLICADO- TEMPESTIVO I - APLIC OK
02/07 - MANIFESTAÇÃO RECURSAL (PRAZO 05/07)
06/07 - CONTRARRAZÕES (PRAZO 10/07)
</t>
    </r>
    <r>
      <rPr>
        <sz val="11"/>
        <color rgb="FFFF0000"/>
        <rFont val="Arial"/>
      </rPr>
      <t xml:space="preserve">11/07 - DECISÃO ESTA COM PAULO
</t>
    </r>
    <r>
      <rPr>
        <sz val="11"/>
        <color theme="1"/>
        <rFont val="Arial"/>
      </rPr>
      <t>17/07 - PAULO ENVIOU PARA O JURÍDICO
18/07 - O RECURSO ESTÁ AGUARDANDO DILIGÊNCIA PELA SIRLEI
22/07 DILIGENCIA OK
25/07 - RAISSA ANALISOU O JULGAMENTO E RETORNOU PARA  O PAULO
25/07 - JULGAMENTO PARA PREFEITO ASSINAR
26/07 - INGRYD PUBLICAR RESULTADO  
AGUARDANDO ASSINATURA PREFEITO NO JULGAMENTO
29/07 - ATAS NO BETHA PARA OS FISCAIS ASSINAREM
30/07 - ATA ENVIADA PARA OS FORNECEDOR ASSINARAREM
31/07 - SOLICITEI PORTARIA
07/08 - PROCESSO FINALIZADO</t>
    </r>
  </si>
  <si>
    <t>f484gs7b9a9121nlf9ql3lo9as@google.com</t>
  </si>
  <si>
    <t>DISP 004</t>
  </si>
  <si>
    <t>DISPENSA EMERGENCIAL - CUMPRMENTO DEMANDA MP - CONTRATAÇÃOTERAPIA OCUPACIONAL - PROC DIGITAL</t>
  </si>
  <si>
    <t>21/05 - ANALISANDO DOCUMENTOS
22/05 JURIDICO
28/05 SECRETARIA AJUSTAR JUSTIFICATIVA + NOVO ATESTADO
05/06 AJUSTADO
06/06 PUBLICADO - TEMPESTIVO
10/06 CONTRATO</t>
  </si>
  <si>
    <t>df3b8m36uv5or2v3qamc15obnc@google.com</t>
  </si>
  <si>
    <t>PE 064</t>
  </si>
  <si>
    <t xml:space="preserve"> PE - SERVIÇOS DE TRANSPORTE PEDRAS E DIVERSOS - PROC DIGITAL</t>
  </si>
  <si>
    <r>
      <rPr>
        <sz val="12"/>
        <color theme="1"/>
        <rFont val="Arial"/>
      </rPr>
      <t xml:space="preserve">21/05 - ANALISANDO DOCUMENTOS.
24/05  - PROCESSO PRONTO PAULO VAI ANALISAR ANTES DE EU ENVIAR PARA O JURÍDICO E FALTA AS SECRETARIAS ANEXAREM AS SOLICITAÇOES
27/05 - JURÍDICO
05/06 - CI JURÍDICO
06/06 - COM SECR. AJUSTES NO TR SOBRE CONTEMPLAR MOTORISTA.
07/06 - JURÍDICO RAISSA
11/06 - PARECER JURÍDICO
12/06 - PUBLICAÇÃO DO EDITAL / TEMPESTIVO PRONTO AGUARDANDO ANEXAR PUBLICAÇÃO
12/06 - MINUTA ASSINADA
14/06 - APLIC OK
01/07 - MANIFESTAÇÃO RECURSAL (PRAZO 04/07)
05/07 - CONTRARRAZÕES (PRAZO 09/07)
</t>
    </r>
    <r>
      <rPr>
        <sz val="12"/>
        <color rgb="FFFF0000"/>
        <rFont val="Arial"/>
      </rPr>
      <t xml:space="preserve">10/07 - DECISÃO - ESTA COM PAULO
</t>
    </r>
    <r>
      <rPr>
        <sz val="12"/>
        <color theme="1"/>
        <rFont val="Arial"/>
      </rPr>
      <t>17/07 - PAULO ENVIOU PARA O JURÍDICO
22/07 - JURÍDICO DEVOLVEU O JULGAMENTO DO RECURSO
24/07 - docs na pasta do prefeito para assinatura
25/07 - publicado aviso de resultado
29/07 - ATAS NO BETHA PARA OS FISCAIS ASSINAREM, ATA PUBLICADA NO TCE
31/07 - ATA ENVIADA PARA O FORNECEDOR, ATA ASSINADA
31/07 - SOLICITEI PORTARIA
PROCESSO FINALIZADO</t>
    </r>
  </si>
  <si>
    <t>m4f52di43f9bprthpu6m9b6ums@google.com</t>
  </si>
  <si>
    <t>PE 090</t>
  </si>
  <si>
    <t xml:space="preserve">PE AQUISIÇÃO TINTAS </t>
  </si>
  <si>
    <t>17/07 - ANALISANDO DOCUMENTOS 
24/07 - DEVOLVIDO PARA JUSTES REFERENTE A  AMOSTRAS E BALIZAMENTO
26/07 - ANALISANDO AJUSTES
26/07 - FALTAM DOCUMENTOS NO BALIZAMENTO
01/08 - PROCESSO PRONTO, AGUARDANDO SECRETARIAS PROTOCOLAREM - prazo ate 02/08
06/08 - FALTA SECERTARIA DE SAÚDE PROTOCOLAR A JUSTIFICATIVA
08/08 - JURÍDICO
21/08 - JURÍDICO ENVIOU CI NO BETHA
21/08 - DEVOLVIDO PARA AJUSTES NO TERMO DE REFERENCIA
22/08 - JURÍDICO ANDRESSA
03/09 - JURÍDICO SALVOU PARECER
05/09 - PUBLICADO ABERTURA
APLIC OK
24/09 - SESSÃO SUSPENSA PARA ANEXAR DOCTS DE HABILITAÇÃO ATÉ 09HS DO DIA 25/09
RETORNO DA SESSÃO DIA 25/09 AS 15HS (Horário de Mato Grosso)
25/09 - ABERTO PRAZO DE 05 DIAS ÚTEIS PARA A EMPRESA FA APRESENTAR CERTIDÃO FEDERAL
APÓS CONVOCAR RETORNO DA SESSÃO 03/10
26/09 - RAY ESTÁ ANALISANDO AS FICHAS TÉCNICAS
03/09 - EMPRESA F.A. ANEXOU CERTIDÃO FEDERAL (OBS: NO RETORNO DA SESSÃO HABILITAR)
03/09 - RAY SALVOU PARECER TÉCNICO
04/10 - FEZ DILIGÊNCIA, PRAZO 24 HS - PRAZO ATÉ 07/10
14/10 - RAY ESTÁ ANALISANDO 
15/10 - PUBLICADO RETORNO DE SESSÃO SIA 17/10 AS 08:00 E ENVIADO E-MAIL PARA TODOS OS PARTICIPANTES DA SESSÃO
16/10 - SESSÃO SUSPENSA P ENVIO DOS DOCUMENTOS DE HABILITAÇÃO
RETORNO SESSÃO PARA 17/10 AS 08 HS (Horário MT)
17/10 - SUSPENSO PARA ENVIO DE FICHA TÉCNICA 24 hrs
22/10 - RAY ESTÁ ANALISANDO
24/10 - PUBLICADO CONVOCAÇÃO DE SESSÃO 29/10
29/10 RETORNO DA SESSÃO -ANALISE DAS FICHAS
30/10 - PUBLICADO AVISO DE RESULTADO
31/10 - PASSEI COM A THAY
04/11- HOMOLOGAÇÃO - TEMPESTIVO- APLIC</t>
  </si>
  <si>
    <t>uvopnkpft2v0kpe5fddd81gfos@google.com</t>
  </si>
  <si>
    <t>CONC 007</t>
  </si>
  <si>
    <t>REDE DE DISTRIBUIÇÃO ILUMINAÇÃO - ITAMBIQUARA - PROC DIGITAL</t>
  </si>
  <si>
    <r>
      <rPr>
        <sz val="11"/>
        <color theme="1"/>
        <rFont val="Arial"/>
      </rPr>
      <t xml:space="preserve">21/05 - ANALISANDO DOCUMENTOS
22/05 - PARA ANÁLISE JURIDICA
05/06 - JURIDICO DEVOLVEU P AJUSTES - DRA ANDRESSA
05/06 - DEVOLVI P SECRETARIA (JOÃO) WARLEY DE FÉRIAS
06/06 - SECRETARIA DEVOLVEU AJUSTADO
07/06 - DEVOLVIDO AJUSTADO PARA ANÁLISE JURIDICA
10/06 - JURIDICO DEVOLVEU P AJUSTES ETP (DRA ANDRESSA)
10/06 - FIZ OS AJUSTES NO ETP, AGUARDAR ASSINATURA SECRETARIA (AVISEI JOÃO)
10/06 - DCTO ASSINADO DEVOLVIDO AJUSTADO P JURIDICO DRA ANDRESSA
12/06 - JURIDICO DEVOLVEU COM PARECER
13/06 - PUBLICADO
FAZER TEMPESTIVO E APLIC 17/06 - OK
FINALIZAR PASTA - OK
11/07 - SESSÃO
</t>
    </r>
    <r>
      <rPr>
        <b/>
        <sz val="11"/>
        <color theme="1"/>
        <rFont val="Arial"/>
      </rPr>
      <t xml:space="preserve">11/07 - AGUARDAR PLANILHA AJUSTADA OK
11/07 - ENVIADO P WARLEY ANALISAR E EMITIR PARECER
</t>
    </r>
    <r>
      <rPr>
        <sz val="11"/>
        <color theme="1"/>
        <rFont val="Arial"/>
      </rPr>
      <t xml:space="preserve">12/02 - PUBLICADO
FAZER TEMPESTIVO OK, </t>
    </r>
    <r>
      <rPr>
        <b/>
        <sz val="11"/>
        <color rgb="FFFF00FF"/>
        <rFont val="Arial"/>
      </rPr>
      <t>FALTA SO ATUALIZAR FORNECEDOR P DIA 17, O SISTEMA NÃO PERMITE DATA FUTURA</t>
    </r>
    <r>
      <rPr>
        <sz val="11"/>
        <color theme="1"/>
        <rFont val="Arial"/>
      </rPr>
      <t xml:space="preserve">
CONTRATO 17/07 E APLIC 23/07
25/07 - EVA VERIFICAR</t>
    </r>
  </si>
  <si>
    <t>60htou18hh3jot0cila3ja0ec4@google.com</t>
  </si>
  <si>
    <t>PE 072</t>
  </si>
  <si>
    <t>PE - AQUISIÇÃO LANCHES - PROC DIGITAL</t>
  </si>
  <si>
    <t>EVA</t>
  </si>
  <si>
    <t>21/05 - ANALISANDO DOCUMENTOS
22/05 - AGUARDANDO SOLICITAÇÕES DAS SECRETARIAS PRAZO ATÉ DIA 24/05
28/05 - PARA ANALISE JURIDICO
06/06 - DEVOLVIDO PARA AJUSTES DA SECRETARIA
10/06 - FAZER EDITAL COM COTA RESERVADA
17/06 - PAULO VAI FAZER O EDITAL
26/06 - Jurídico salvou o parecer
26/06 - FALTA PAULO FINALIZAR O TERMO DE REFERENCIA (INSERIR OS ITENS COM COTA)
01/07 - PUBLICADO
03/07 - APLIC
16/07 - PUBLICAR AVISO DE RESULTADO
17/07 - PUBLICADO
26/07 - APLIC</t>
  </si>
  <si>
    <t>hgsoo89c41ugh2eav5ugmtvgos@google.com</t>
  </si>
  <si>
    <t>PE 067</t>
  </si>
  <si>
    <t>PE - SONORIZAÇÃO - PROC DIGITAL</t>
  </si>
  <si>
    <t>21/05 - ANALISANDO DOCUMENTOS
27/05 QUANTIFICANDO
29/05 JURIDICO
07/06 ajustar
10/06 AJUSTADO
12/06 JURÍDICO ENVIOU PARECER
13/06 PUBLICADO- TEMPESTIVO I
08/07 - PUBLICAR AVISO DE RESULTADO
10/07 HOMOLOGAÇÃO- TEMPESTIVO - APLIC</t>
  </si>
  <si>
    <t>1p65gs9hsjtv83mmjs20436ia8@google.com</t>
  </si>
  <si>
    <t>PE 070</t>
  </si>
  <si>
    <t>PE - FERRAMENTAS, PARAFUSOS E ACESSÓRIOS - PROC DIGITAL</t>
  </si>
  <si>
    <t>24/05 - ANALISANDO DOCUMENTOS
29/05 - AJUSTES NA JUSTIFICATIVA E BALIZAMENTO
03/06 - ANALISANDO DOCS
06/06 - AGUARDANDO AS SECRETARIAS PROTOCOLAREM
07/06 - JURÍDICO
17/06 - jurídico enviou CI
18/06 - JURÍDICO ANDRESSA
18/06 - PARECER JURÍDICO
19/06 - PUBLICADO, TEMPESTIVO OK , BALIZAMENTO NÃO ANEXADO POIS O ARQUIVO É MUITO GRANDE
24/06 - APLIC OK
11/07 - RETORNO DA SESSÃO DIA 16/07/24 - TAY - INICIOI E EVA ESTA CONTINUANDO A SESSÃO
16/07 - PUBLICAR AVISO DE RESULTADO
17/07 - PUBLICADO AVISO DE RESULTADO
25/07 - ATAS ENVIADAS PARA OS FORNECEDORAS
31/07 - SOLICITEI PORTARIA
PROCESSO FINALIZADO</t>
  </si>
  <si>
    <t>jariqj1k5h1jnrliluuua1heqg@google.com</t>
  </si>
  <si>
    <t>DISPENSA 05</t>
  </si>
  <si>
    <t>DISP ELÉTRONICA INSTRUMENTOS MUSICAIS E ACESSÓRIOS - PROC DIGITAL</t>
  </si>
  <si>
    <t>24/05 - ANALISANDO DOCUMENTOS
04/06 SECRETARIA AJUSTAR TR E BALIZAMENTO
07/06 JURIDICO
17/06 - jurídico enviou CI
17/06 AJUSTADO
17/06 - jurídico enviou CI
18/06 AJUSTADO
28/06 - JURÍDICO ENVIOU O PARECER
28/06 PUBLICADO- TEMPESTIVO
09/07 ABERTURA SESSÃO
15/07 ANALISE DOS CATALOGOS- HOMOLOGAÇÃO(SAMARA)
16/07 HOMOLOGAÇÃO- TEMPESTIVO OK</t>
  </si>
  <si>
    <t>09/072024</t>
  </si>
  <si>
    <t>fck6gk699eiujlmpaka65e1814@google.com</t>
  </si>
  <si>
    <t>CRED PODA - JAQUERLENE DE MEDEIROS COSTA</t>
  </si>
  <si>
    <t>27/05 - PUBLICADO
04/06 - APLIC</t>
  </si>
  <si>
    <t>4bss2odff42r45n9i2kqcovtsc@google.com</t>
  </si>
  <si>
    <t>INEX 016</t>
  </si>
  <si>
    <t>CREDENCIAMENTO REFEIÇÕES TIPO MARMITEX</t>
  </si>
  <si>
    <r>
      <rPr>
        <sz val="11"/>
        <color theme="1"/>
        <rFont val="Arial"/>
      </rPr>
      <t xml:space="preserve">27/05 - ANALISANDO DOCUMENTOS
03/06 SECRETARIA QUANTIFICANDO ATE 04/06
05/06 JURIDICO
17/06 - jurídico enviou CI
19/06 AJUSTADO
02/07 - JURÍDICO SALVOU PARECER
05/07 - aplic ok
</t>
    </r>
    <r>
      <rPr>
        <b/>
        <sz val="11"/>
        <color rgb="FFFF00FF"/>
        <rFont val="Arial"/>
      </rPr>
      <t xml:space="preserve">11/07 PUBLICADO - TEMPESTIVO-APLIC </t>
    </r>
  </si>
  <si>
    <t>nppubkvmt6loor0do5hvvr463s@google.com</t>
  </si>
  <si>
    <t>INEX 015</t>
  </si>
  <si>
    <t>PROJETO NATAL 2024</t>
  </si>
  <si>
    <t>27/05 - ANALISANDO DOCUMENTOS
12/06 JURIDICO
26/06 - JURÍDICO ENVIOU CI
26/06 enviado secretaria ajustar
27/06 ajustado
09/07 - JURÍDICO ENVIOU CI
09/07 PUBLICADO- TEMPESTIVO- HOMOLOGAÇÃO</t>
  </si>
  <si>
    <t>vs5k3gung5npcprt96f9ehjr7s@google.com</t>
  </si>
  <si>
    <t>PE 091</t>
  </si>
  <si>
    <t>PE CONTRATAÇÃO DE MAESTRO</t>
  </si>
  <si>
    <t>13/08 - ANALISANDO DOCUMENTOS - 
14/08 JURIDICO
26/08 - JURÍDICO ENVIOU CI NO BETHA
28/08 JURIDICO
11/09 PUBLICAR
12/09 PUBLICADO TEMPESTIVO
30/09/ DESERTA - TEMPESTIVO- FALTA ENVIAR SO O APLIC</t>
  </si>
  <si>
    <t>b7l8e5iavaaifgl5o4rdp7ptog@google.com</t>
  </si>
  <si>
    <t>CONC 009</t>
  </si>
  <si>
    <t>REFORMA UBS IV, VI E VII - PROC DIGITAL</t>
  </si>
  <si>
    <r>
      <rPr>
        <sz val="11"/>
        <color theme="1"/>
        <rFont val="Arial"/>
      </rPr>
      <t xml:space="preserve">03/06 - ANALISANDO DOCUMENTOS
04/06 - AGUARDANDO SECRETARIA SALVAR DOCTS EDITÁVEIS
04/06 - SECRETARIA SALVOU DOCTS
04/06 - DEVOLVI P SECRETARIA JEIFFER - FALTA SOLICITAÇÃO E TR ORGANIZAR Nº DOS ITENS
05/06 - SECRETARIA AJUSTOU 
05/06 - PARA ANÁLISE JURIDICA
17/06 - JURIDICO DEVOLVEU P AJUSTES - DRA ANDRESSA
20/06 - DEVOLVIDO P SECRETARIA AJUSTAR (JEIFFER)
20/06 - SECRETARIA AJUSTOU
21/06 - DEVOLVIDO P JURIDICO AJUSTADO
02/07 - JURÍDICO SALVOU O PARECER
03/07 - PUBLICADO 
FAZER TEMPESTIVO OK
</t>
    </r>
    <r>
      <rPr>
        <b/>
        <sz val="11"/>
        <color theme="1"/>
        <rFont val="Arial"/>
      </rPr>
      <t xml:space="preserve">FALTA APLIC 05/07 - TCE NÃO ESTÁ FUNCIONANDO/ COM ERROS
</t>
    </r>
    <r>
      <rPr>
        <sz val="11"/>
        <color theme="1"/>
        <rFont val="Arial"/>
      </rPr>
      <t>08/07 - APLIC - OK
30/07 - PLANEJAMENTO ESTÁ CONFERINDO A PLANILHA RECOMPOSTA
30/07 - PUBLICAR AVISO DE RESULTADO
01/08 - PUBLICADO
07/08 CONTRATO 08/08 - SIRLEI
14/08 - APLIC</t>
    </r>
  </si>
  <si>
    <t>rm9ir3q9fr5b6ufh4jfeqgm1d4@google.com</t>
  </si>
  <si>
    <t>CP 008</t>
  </si>
  <si>
    <t>REFORMA E AMPLIAÇÃO QUADRA EÇA DE QUEIRÓS - PROC DIGITAL</t>
  </si>
  <si>
    <t>03/06 - ANALISANDO DOCUMENTOS
04/06 AJUSTAR TR NO MODELO NOVO
05/06 JURIDICO
10/06 AJUSTAR
10/06 DEVOLVIDO COM AJUSTES PARA JURIDICO - RAISSA
13/06 Jurídico salvou o parecer na pasta
14/06 PUBLICADO- TEMPESTIVO
15/07 - TRANSFERIDO DA THAYANE PARA A EVA
18/07 - PUBLICADO AVISO DE RESULTADO
29/07 - APLIC</t>
  </si>
  <si>
    <t>99tel012u6iavaus5urr4urh1o@google.com</t>
  </si>
  <si>
    <t>DISP 007</t>
  </si>
  <si>
    <t>DISPENSA - PRESTAÇÃO DE SERVIÇOS NO ATENDIMENTO EDUCACIONAL - GREEN SCHOOL - PROC DIGITAL</t>
  </si>
  <si>
    <r>
      <rPr>
        <sz val="11"/>
        <color theme="1"/>
        <rFont val="Arial"/>
      </rPr>
      <t xml:space="preserve">03/06 - ANALISANDO DOCUMENTOS
04/06 - AGUARDANDO SECRETARIA SALVAR DOCTS (SALVOS INCOMPLETOS)
05/06 - DEVOLVIDO P SECRETARIA AJUSTAR, FALTA POR DESPESA NA SOLICITAÇÃO E DOCTS DA LA SALLE
06/06 - SECRETARIA (ARLÉCIA) VAI SOLICITAR OS DOCUMENTOS A LA SALLE
10/06 - SECRETARIA SALVOU DOCUMENTOS
12/06 - DEVOLVIDO P SECRETARIA AJUSTAR TR (ARLÉCIA)
13/06 - SECRETARIA DEVOLVEU AJUSTADO
13/06 - PARA ANÁLISE JURIDICA
26/06 - JURÍDICO ENVIOU CI
26/06 - DEVOLVIDO P SECRETARIA AJUSTAR
05/07 - SECRETARIA DEVOLVEU AJUSTADO
05/07 - DEVOLVIDO P JURIDICO AJUSTADO
09/07 - JURIDICO DEVOLVEU PARA AJUSTES - DRA. ANDRESSA, SOLICITOU GERENCIAMENTO DE RISCO E MUDAR NO TR O CRITÉRIO DE JULGAMENTO
09/07 - DEVOLVI P SECRETARIA ARLÉCIA
10/07 - DEVOLVIDO P JURIDICO AJUSTOU TAMBEM A JUSTIFICATIVA
11/07 - JURÍDICO SALVOU PARECER NA PASTA
11/07 - PUBLICADO
FAZER TEMPESTIVO OK
</t>
    </r>
    <r>
      <rPr>
        <b/>
        <sz val="11"/>
        <color theme="1"/>
        <rFont val="Arial"/>
      </rPr>
      <t xml:space="preserve">CONTRATO 15/07 E APLIC 15/07 - OK
</t>
    </r>
    <r>
      <rPr>
        <b/>
        <sz val="11"/>
        <color rgb="FFFF00FF"/>
        <rFont val="Arial"/>
      </rPr>
      <t xml:space="preserve">15/07 - TERMO DE AUTORIZAÇÃO E RATIFICAÇÃO PREFEITO ASSINANDO
</t>
    </r>
    <r>
      <rPr>
        <sz val="11"/>
        <color theme="1"/>
        <rFont val="Arial"/>
      </rPr>
      <t>2507 - EVA VERIFICAR</t>
    </r>
  </si>
  <si>
    <t>PE 074</t>
  </si>
  <si>
    <t>PE - LAVANDERIA E ROUPARIA - PROC DIGITAL</t>
  </si>
  <si>
    <t>05/06 - ANALISANDO DOCUMENTOS
11/06 - PARA ANALISE JURIDICO
24/06 - JURÍDICO ENVIOU CI 
24/06 - PARA AJUSTES DA SECRETARIA
25/06 - PARA ANALISE JURIDICO
03/07 - JURÍDICO SALVOU O PARECER
04/07 - PUBLICADO
08/07 - APLIC
09/08 - PUBLICADO AVISO DE RESULTADO
19/08 - APLIC</t>
  </si>
  <si>
    <t>ej5v113bb6e4bjm1n3t0ftu9u4@google.com</t>
  </si>
  <si>
    <t>PE 077</t>
  </si>
  <si>
    <t>PE - ENXOVAIS E AVIAMENTOS - PROC DIGITAL</t>
  </si>
  <si>
    <t>05/06 - ANALISANDO DOCUMENTOS
07/06 - DEVOLVIDO PARA AJUSTES NO TR E BALIZAMENTO
28/06 - ANALISANDO DOCS
28/06 - DEVOLVIDO POIS NÃO TINHA DOCS ASSINADOS NA PASTA
01/07 - ANALISANDO DOCS - AGUARDANDO SECRETARIAS PROTOCOLAREM
03/07 - JURÍDICO
18/07 - JURÍDICO ENVIOU O PARECER
18/07 - PUBLICADO - K3 E TCE
19/07 - TEMPESTIVO OK
23/07 - AJUSTES NO COD TCE, APLIC OK
09/08 - RETORNO DA SESSÃO
09/08 - PODE ADJUDICAR
09/08 - PUBLICADO AVISO DE RESULTADO
14/08 - HOMOLOGADO
14/08 - ATAS GERADAS 
19/08 - ATAS PUBLICADAS NO TCE E ENVIADAS PARA OS FISCAIS ASSINAREM
19/08 - ATAS ENVIADAS PARA OS FORNECEDORES
20/08 -  SOLICITEI A PORTARIA
PROCESSO FINALIZADO</t>
  </si>
  <si>
    <t>sik10vmksra8tpbu1cib22vf90@google.com</t>
  </si>
  <si>
    <t>PE 073</t>
  </si>
  <si>
    <t>PE - INSUMOS LABORATORIAIS - PROC DIGITAL</t>
  </si>
  <si>
    <r>
      <rPr>
        <sz val="11"/>
        <color theme="1"/>
        <rFont val="Arial"/>
      </rPr>
      <t xml:space="preserve">05/06 - ANALISANDO DOCUMENTOS
05/06 Faltam os documentos editáveis.
10/06 JURIDICO
17/06 jurídico enviou novo CI
17/06 SECRETARIA AJUSTAR
20/09 LICITAÇÃO ANALISADO O AJUSTE
20/09 SECRETARIA
24/06 JURIDICO
02/07 - JURÍDICO SALVOU O PARECER
</t>
    </r>
    <r>
      <rPr>
        <b/>
        <sz val="11"/>
        <color rgb="FF000000"/>
        <rFont val="Arial"/>
      </rPr>
      <t xml:space="preserve">03/07 PUBLICADO- TEMPESTIVO- APLIC
</t>
    </r>
    <r>
      <rPr>
        <sz val="11"/>
        <color theme="1"/>
        <rFont val="Arial"/>
      </rPr>
      <t>22/07 - TRANSFERIDO DA THAYANE PARA A INGRID (TEMPESTIVO II)
23/07 - PUBLICADO AVISO DE RESULTADO TCE E K3
26/07 - PUBLIACADO ERRATA DO AVISO DE RESULTADO
30/07 - ATAS PRONTAS FALTA REGULARIZAÇÃO DE ASSINATURA DA FISCAL
30/07 - ATAS PUBLICADAS
31/07 - SOLICITEI PORTARIA
01/08 - ATAS NO BETHA PARA ASSINATURA
07/08 - ATAS ENVIADAS PARA OS FORNECEDORES</t>
    </r>
  </si>
  <si>
    <t>t7hfc2ip5sgk1es00l0ve50s8k@google.com</t>
  </si>
  <si>
    <t>PE 099</t>
  </si>
  <si>
    <t>PREGÃO MATERIAL MEDICO FRACASSADOS</t>
  </si>
  <si>
    <r>
      <rPr>
        <sz val="11"/>
        <color theme="1"/>
        <rFont val="Arial"/>
      </rPr>
      <t xml:space="preserve">28/08 - ANALISANDO DOCUEMENTOS
28/08 JURIDICO
11/09 DEVOLVIDO SECRETARIA AJUSTAR
25/09 JURIDICO
01/10 PUBLICADO- TEMPESTIVO
22/10 RETORNO DA SESSÃO
23/10 - RETORNO DA SESSÃO, SESSÃO SUSPENSA POIS FALTA SECRETARIA FAZER RELATÓRIO TÉCNICO, FERNANDA ESTAVA EM CURSO (Bombeiro)
</t>
    </r>
    <r>
      <rPr>
        <b/>
        <sz val="11"/>
        <color theme="1"/>
        <rFont val="Arial"/>
      </rPr>
      <t>* FAZER CONVOCAÇÃO, APÓS EMITIREM RELATÓRIO</t>
    </r>
    <r>
      <rPr>
        <sz val="11"/>
        <color theme="1"/>
        <rFont val="Arial"/>
      </rPr>
      <t xml:space="preserve"> - aGUARDANDO FERNANDA(ESTA COM A CIDA O PROCESSO)
06/11 RETORNO DA SESSÃO
06/11 - MANIFESTOU INTENÇÃO DE RECURSO 
</t>
    </r>
    <r>
      <rPr>
        <b/>
        <sz val="11"/>
        <color theme="1"/>
        <rFont val="Arial"/>
      </rPr>
      <t xml:space="preserve">AGUARDAR RECURSO ATÉ 11/11
</t>
    </r>
    <r>
      <rPr>
        <sz val="11"/>
        <color theme="1"/>
        <rFont val="Arial"/>
      </rPr>
      <t>18/11 HOMOLOGAÇÃO-APLIC</t>
    </r>
  </si>
  <si>
    <t>ttf2bpjqhmjj15frnhg53ivuhs@google.com</t>
  </si>
  <si>
    <t>INEX 014</t>
  </si>
  <si>
    <t>INEXIGIBILIDADE - LAUDOS CARVOEIRAS - PROC DIGITAL</t>
  </si>
  <si>
    <t>06/06 - ANALISANDO DOCUMENTOS
06/06- AJUSTAR.
07/06 JURIDICO
12/06 - ANDRESSA ENVIOU CI
13/06 SECRETARIA AJUSTAR
14/06 AJUSTADO
17/06 jurídico enviou novo CI
18/06 ajustado falar com Andressa 
27/06 - JURÍDICO ENVIOU PARECER
27/06 publicado- tempestivo</t>
  </si>
  <si>
    <t>aii2dbtu8cl6mgj56vjp6dg5ms@google.com</t>
  </si>
  <si>
    <t>PE 071</t>
  </si>
  <si>
    <t>PE - EMULSÃO ASFÁLTICA - PROC DIGITAL</t>
  </si>
  <si>
    <t>10/06 - ANALISANDO DOCUMENTOS
11/06 - PARA ANALISE JURIDICO
26/06 - JURÍDICO ENVIOU PARECER 
26/06 - PUBLICAR
28/06 - APLIC
19/07 RECURSO
29/07 CONTRARAZAO
25/07 - NATHALIA FARÁ O JULGAMENTO 
01/08 EVA FAZER JULGAMENTO E PUBLICAR RESULTADO
02/08 - AGUARDANDO ASSINATURA DO PREFEITO DESPACHO
06/08 - PUBLICADO AVISO DE RESULTADO
14/08 - APLIC</t>
  </si>
  <si>
    <t>hk524663iuvqhq209aipj0gfd0@google.com</t>
  </si>
  <si>
    <t>PE 075</t>
  </si>
  <si>
    <t>PE - LOCAÇÃO MÁQUINAS, EQUIPAMENTOS E BRINQUEDOS INFLÁVEIS - PROC DIGITAL</t>
  </si>
  <si>
    <t>10/06 - ANALISANDO DOCUMENTOS
10/06 - DEVOLVIDO PARA AJUSTES NO TR
18/06 - ANALISANDO DOCS
19/06 - PROCESSO PRONTO AGUARDANDO SECRETARIAS PROTOCOLAREM PARA ENCAMINHAR PARA O JURÍDICO
25/06 - JURÍDICO
16/07 - JURÍDICO SALVOU PARECER 
16/07 - PUBLICADO
17/07 - TEMPESTIVO OK
06/08 - AVISO DE RESULTADO PUBLICADO
07/08 - ATA NO BETHA PARA ASSINATURA DOS FISCAIS
07/08 - ATA ENVIADA PARA O FORNECEDOR
07/08 - ATA ASSINADA PELO FORNECEDOR, SOLICITEI A PORTARIA
PROCESSO FINALIZADO</t>
  </si>
  <si>
    <t>a3cbb91riuuu83qku4b1v7q6j8@google.com</t>
  </si>
  <si>
    <t>PE 080</t>
  </si>
  <si>
    <t xml:space="preserve">MATERIAL GRÁFICO </t>
  </si>
  <si>
    <t>10/06 - ANALISANDO DOCUMENTOS
11/06- SECRETARIA AJUSTAR
20/06 Quantificando
25/06 JURIDICO
16/07 - JUERÍDICO ENVIOU CI NO BETHA
22/07 - DEVOLVIDO PARA AJUSTES SECRETARIA
25/07 - DEVOLVIDO JURIDICO COM CORREÇÕES 
02/08 - JURÍDICO SALVOU PARECER
06/08 - PUBLICADO
19/08 - SERA RETIFICADO - ESTÁ COM SAYMON
21/08 RETIFICADO
10/09 ABERTO PRAZO EMPRESA  RV APRESENTAR CERTIDAO PRAZO ATE 18/09
23/09 HOMOLOGAÇÃO- TEMPESTIVO</t>
  </si>
  <si>
    <t>ucq0tpe7i7pplqnk84v8cs8850@google.com</t>
  </si>
  <si>
    <t>PE 069</t>
  </si>
  <si>
    <t>PE - ÓCULOS II - PROC DIGITAL</t>
  </si>
  <si>
    <t>13/06 - SECRETARIA SALVANDO DOCUMENTO
13/06 - PARA ANÁLISE JURIDICA
13/06 - JURIDICO DEVOLVEU P AJUSTES (DRA ANDRESSA)
14/06 - DEVOLVI P SECRETARIA (KAROL) AJUSTAR
14/06 - SECRETARIA DEVOLVEU AJUSTADO
14/06 - DEVOLVIDO P JURIDICO AJUSTADO
OBS: PUBLICAR SEGUNDA DIA 17/06
17/06 - jurídico enviou Parecer e minuta assinados
18/06  - INGRID  PUBLICAR ABERTURA
18/06 - TEMPESTIVO OK, APLIC PRONTO PARA ENVIO
FINALIZAR PASTA - OK
04/07 - SESSÃO
08/07 - VENCEDOR SOLICITOU CANCELAMENTO, FALOU COM THAYANE POR TEL
CONVOCAR O SEGUNDO COLOCADO
09/07 - LIGUEI P SEGUNDO COLOCODO - FABIO, OTICA SANTA TERESA, É FERIADO EM SP, SOLICITOU QUE ENVIASSE VIA E-MAIL
09/07 - ENVIEI E-MAIL, SOLICITANDO DOCUMENTOS E PROPOSTA REALINHADA
10/07 - EMPRESA ENVIOU DOCUMENTOS SOLICITADOS
11/07 - ENVIEI E-MAIL PARA EMPRESA AJUSTAR OS VALORES NOS ITENS NA BLL, POIS NÃO É POSSÍVEL ADJUDICAR, POIS A LICITAÇÃO É EM LOTE
12/07 - FORNECEDOR AJUSTOU
DE CIDA PARA INGRID FASE II
PUBLICAR RESULTADO
12/07 - PUBLICADO AVISO DE RESULTADO
17/07 - AGUARDANDO ASSINATURA DA ATA Nº219/2024
19/07 - FISCAL E SUPLENTE ASSINOU FALTA A ASSINATURA DO ALAN, APÓS ELE ASSINAR EVIAREI PARA O FORNECEDOR
24/07 - ATA ASSINADA PELO FORNECEDOR
25/07 - SOLICITEI A PORTARIA DA ATA.
PROCESSO FINALIZADO</t>
  </si>
  <si>
    <t>ttqdqck9qjq8dhlfofnubfacsk@google.com</t>
  </si>
  <si>
    <t>PE 076</t>
  </si>
  <si>
    <t>PE - MERENDA ESCOLAR II - PROC DIGITAL</t>
  </si>
  <si>
    <t>20/06 - ANALISANDO DOCUMENTOS
25/06 - PARA ANALISE JURIDICO
16/07 - JURÍDICO SALVOU PARECER E MINUTA ASSINADOS
16/07 - PUBLICADO
18/07 - APLIC
16/08 RECURSO- NATHALIA
22/08 - DECISÃO FINALIZADA
27/08 - PUBLICADO AVISO DE RESULTADO
27/08 - AGUARDAR AVALIAÇÃO DOS RÓTULOS
30/08 - AGUARDANDO RÓTULO DO EXTRATO DE TOMATE
02/09 - PUBLICADO AVISO DE RESULTADO
10/09 - APLIC</t>
  </si>
  <si>
    <t>ar5p5d7ua6brb2mno3gr87rl9o@google.com</t>
  </si>
  <si>
    <t>INEX.40/2023_CRED.10/2023 - CASTILHO MED. SERVIÇOS MEDICOS LTDA</t>
  </si>
  <si>
    <t>18/06 - CHEGOU DA SECRETARIA PARA CREDENCIAR
27/06 - CONTRATO</t>
  </si>
  <si>
    <t>DISPENSA 006</t>
  </si>
  <si>
    <t>DISPENSA EMERGENCIAL - MARMITEX</t>
  </si>
  <si>
    <t>24/06 - ANALISANDO DOCUMENTOS
24/06 QUANTIFICANDO
26/06 JURIDICO
02/07 - JURÍDICO ENVIOU CI
03/07 AJUSTADO
04/07 - JURÍDICO ENVIOU PARECER
04/07 PUBLICADO - TEMPESTIVO - APLIC- CONTRATO</t>
  </si>
  <si>
    <t>o5i9d9s49f2d9n533pcbi9ha8g@google.com</t>
  </si>
  <si>
    <t>CRED MÉDICO - INEX 040/2023 - IVO FERREIRA QUEIROZ</t>
  </si>
  <si>
    <t>29/05 - VEIO HOJE DA SECRETARIA DE SAÚDE
11/06 -  CONTRATO</t>
  </si>
  <si>
    <t>CRED MÉDICO - INEX 040/2023 - M.D REZENDE CLÍNICA MÉDICA EIRELI</t>
  </si>
  <si>
    <t>10/06 - CHEGOU DIRETO DA SECRETARIA PARA CREDENCIAR
11/06 - CONTRATO</t>
  </si>
  <si>
    <t>CRED MÉDICO - INEX 040/2023 - L.C. ORTH LTDA</t>
  </si>
  <si>
    <t>ADESÃO 004</t>
  </si>
  <si>
    <t>ADESÃO - MATERIAIS LUMINOSOS NATAL</t>
  </si>
  <si>
    <r>
      <rPr>
        <sz val="11"/>
        <color theme="1"/>
        <rFont val="Arial"/>
      </rPr>
      <t>25/06 - ANALISANDO DOCUMENTOS
27/09 - DEVOLVIDO P SECRETRIA FALTOU Portaria Pregoeiro, Parecer Juridico e Contrato (Samara)
01/07 - SECRETARIA SALVOU DOCTS
04/07 - ESSA ADESÃO É NA LEI ANTIGA, VENDO C PAULO SE VAI EXIGIR ETP E GERENCIAMENTO DE RISCO, POIS NO ART 37 DO DECRETO 6248 NÃO FALA DA EXIGÊNCIA
05/07 - PAULO DISSE QUE ESSE PODE FICAR SEM ETP E GERENCIAMENTO DE RISCO
10/07 - SECRETARIA SALVOU SOLICITAÇÃO BETHA
10/07 - PUBLICADO
FAZER TEMPESTICO -</t>
    </r>
    <r>
      <rPr>
        <b/>
        <sz val="11"/>
        <color theme="1"/>
        <rFont val="Arial"/>
      </rPr>
      <t xml:space="preserve"> FALTA PARECER CONTABIL, ESTÁ ASSINANDO BETHA
</t>
    </r>
    <r>
      <rPr>
        <sz val="11"/>
        <color theme="1"/>
        <rFont val="Arial"/>
      </rPr>
      <t xml:space="preserve">CIDA SAIU DE FÉRIAS 16/07
FAZER CONTRATO 16/07 E APLIC 16/07
</t>
    </r>
    <r>
      <rPr>
        <b/>
        <sz val="11"/>
        <color rgb="FFFF00FF"/>
        <rFont val="Arial"/>
      </rPr>
      <t xml:space="preserve">15/07 - COMUNICAÇÃO E EXTRATO ADESÃO - PREFEITO ASSINANDO
</t>
    </r>
    <r>
      <rPr>
        <sz val="11"/>
        <color theme="1"/>
        <rFont val="Arial"/>
      </rPr>
      <t>25/07 EVA VERIFICAR</t>
    </r>
  </si>
  <si>
    <t>INEX 017</t>
  </si>
  <si>
    <t>CREDENCIAMENTO - AVALIAÇÃO PSCICOLÓGICA GUARDAS MUNICIPAIS</t>
  </si>
  <si>
    <t>25/06 - ANALISANDO DOCUMENTOS
26/06 DEVOLVIDO SECRETARIA AJUSTAR
27/06 - juridico
17/07 - JURÍDICO ENVIOU CI NO BETHA
18/07 - AJUSTES DA SECRETARIA
24/07 - FALTA SALDO DE DOTAÇÃO AGUARDANDO ALAN ASSINAR
01/08 - FALTA SER INSERIDO NO PLANO ANUAL DE COMPRAS
02/08 - PARA ANALISE JURIDICO
20/08 - JURÍDICO ENVIOU CI DE REMANESCENTE
21/08 - PARA ANALISE JURIDICO
22/08 - JURÍDICO ENVIOU PARECER
22/08 - PUBLICAR
23/08 - PUBLICADO
27/08 - APLIC</t>
  </si>
  <si>
    <t>PE 089</t>
  </si>
  <si>
    <t>PE GENEROS ALIMENTICIOS</t>
  </si>
  <si>
    <r>
      <rPr>
        <sz val="11"/>
        <color theme="1"/>
        <rFont val="Arial"/>
      </rPr>
      <t xml:space="preserve">13/08 - ANALISANDO DOCUMENTOS - 
19/08 - DEVOLVIDO PARA AJUSTES
20/08 - ANALISANDO AJUSTES
21/08 - PROCESSO PRONTO PARA O JURÍDICO, AGUARDANDO AS SECRETARIAS PROTOCOLAREM - PRA 22/08
23/08 - SAÚDE AVISOU QUE VAI PROTOCOLAR SOMENTE SEGUNDA - FEIRA POIS ESTÃO EM CURSO
23/08 - JURÍDICO 
05/09 - PARECER JURÍDICO
05/09 - PUBLICADO ABERTURA DE EDITAL
06/09 - TEMPESTIVO PRONTO 
</t>
    </r>
    <r>
      <rPr>
        <sz val="11"/>
        <color rgb="FFFF0000"/>
        <rFont val="Arial"/>
      </rPr>
      <t xml:space="preserve">23/09 - RETORNO DA SESSÃO 25/09
</t>
    </r>
    <r>
      <rPr>
        <sz val="11"/>
        <color theme="1"/>
        <rFont val="Arial"/>
      </rPr>
      <t>25/09 - SESSÃO FINALIZADA SEM RECURSO, publicado aviso de resultado
30/09 - PUBLICADAS AS ATAS , ESTÁ NO BETHA PARA ASSINATURA DOS FISCAIS,
SOLICITEI PORTARIA E ENVIEI PARA OS FORNECEDORES ASSINAREM
PROCESSO FINALIZADO</t>
    </r>
  </si>
  <si>
    <t>remood66198q8kllm56vkgaulg@google.com</t>
  </si>
  <si>
    <t>PE 082</t>
  </si>
  <si>
    <t>PE - MANUTENÇÃO EQUIPAMENTOS ODONTOLÓGICOS - PROC DIGITAL</t>
  </si>
  <si>
    <t>25/06 - ANALISANDO DOCUMENTOS
26/06 - DEVOLVIDO PARA AJUSTES
27/06 - PROCESSO PRONTO AGUARDANDO PARECER CONTABILIDADE
28/06 - JURÍDICO
18/07 - JURÍDICO ENVIOU CI
18/07 - ENVIADO PARA AJUSTES
23/07 - JURÍDICO RAISSA
24/07 - JURÍDICO ENVIOU CI
25/07 - devolvido para ajustes sobre os 30%
26/07 - JURÍDICO RAISSA
16/08 - PUBLICADO
16/08 - TEMPESTIVO E APLIC - OK
29/08 - RECURSO PAULO
04/09 - A EMPRESA NÃO APRESENTOU RECURSO
05/09 - PUBLICADO AVISO DE RESULTADO
10/09 - HOMOLOGADO
10/09 -  CONTRATO</t>
  </si>
  <si>
    <t>ltena5dltv396ur5uda260l1cg@google.com</t>
  </si>
  <si>
    <t>ADESÃO 006</t>
  </si>
  <si>
    <t>ADESÃO - VEÍCULOS VIGILÂNCIA SANITÁRIA</t>
  </si>
  <si>
    <t>26/06 - ANALISANDO DOCUMENTOS
04/07 - PARA AJUSTES DA SECRETARIA
09/07 - AGUARDANDO SER INCLUIDO NO PLANO ANUAL DE COMPRA
12/07 - AGUARDANDO CERTIDÃO
18/07 - PUBLICADO
22/07 - APLIC</t>
  </si>
  <si>
    <t>2dgek4qui6ev2e8rnbg9lmvrv8@google.com</t>
  </si>
  <si>
    <t>ADESÃO - APARELHO DE ULTRASSOM</t>
  </si>
  <si>
    <t xml:space="preserve">26/06 - ANALISANDO DOCUMENTOS
28/06 - DEVOLVIDO P SECRETARIA, NÃO TEM PREVISÃO ADESÃO EDITAL/ATA - DANI
01/07 - SECRETARIA (DANI) LIGOU, FALOU COM PAULO, IRÁ DAR SEQUÊNCIA MESMO SEM PREVISÃO NO EDITAL
04/07 - DEVOLVI P SECRETARIA (DANI), NÃO IRÁ FAZER, SEM PREVISÃO ADESÃO </t>
  </si>
  <si>
    <t>ADESÃO 005</t>
  </si>
  <si>
    <t>ADESÃO - LOCAÇÃO DE VEÍCULOS</t>
  </si>
  <si>
    <r>
      <rPr>
        <sz val="11"/>
        <color theme="1"/>
        <rFont val="Arial"/>
      </rPr>
      <t xml:space="preserve">26/06 - ANALISANDO DOCUMENTOS
28/06 - DEVOLVIDO P SECRETARIA AJUSTAR TR - DANI
01/07 - SECRETARIA DEVOLVEU AJUSTADO, POREM FALTOU ETP E GERENCIAMENTO DE RISCO,
AVISEI A SECRETARIA (DANI), CONFORME DECRETO 6248
05/07 - PAULO DISSE QUE ESSE PODE FICAR SEM ETP E GERENCIAMENTO DE RISCO
10/07 - PUBLICADO
FAZER TEMPESTICO - OK
CONTRATO 16/07 E APLIC 16/07
</t>
    </r>
    <r>
      <rPr>
        <b/>
        <sz val="11"/>
        <color rgb="FFFF00FF"/>
        <rFont val="Arial"/>
      </rPr>
      <t xml:space="preserve">15/07 - COMUNICAÇÃO E EXTRATO ADESÃO - PREFEITO ASSINANDO
</t>
    </r>
    <r>
      <rPr>
        <sz val="11"/>
        <color rgb="FF000000"/>
        <rFont val="Arial"/>
      </rPr>
      <t>CIDA SAIU DE FÉRIAS 16/07</t>
    </r>
    <r>
      <rPr>
        <b/>
        <sz val="11"/>
        <color rgb="FFFF00FF"/>
        <rFont val="Arial"/>
      </rPr>
      <t xml:space="preserve">
</t>
    </r>
    <r>
      <rPr>
        <sz val="11"/>
        <color theme="1"/>
        <rFont val="Arial"/>
      </rPr>
      <t>25/07 EVA VERIFICAR</t>
    </r>
  </si>
  <si>
    <t xml:space="preserve">INEX.40/2023_CRED.10/2023 - INSTITUTO VASCULAR IVA LTDA </t>
  </si>
  <si>
    <t>26/06 - CHEGOU HOJE DA SECRETARIA DE SAÚDE PARA CREDENCIAR
27/06 - CONTRATO</t>
  </si>
  <si>
    <t>INEX.40/2023_CRED.10/2023 -
NEUROCIRURGIA LRV SERVIÇOS MÉDICOS</t>
  </si>
  <si>
    <t>26/06 - CHEGOU HOJE DA SECRETARIA DE SAÚDE PARA CREDENCIAR
27/06 - CONTRATO
27/06 - DEVOLVIDO PARA SECRETARIA ITENS DE CREDENCIAMENTO INCORRETOS
05/07 - PUBLICADO SOMENTE K3 POIS TCE ESTÁ FORA .CONT 11/07
12/07 -APLIC OK</t>
  </si>
  <si>
    <t>ADESAO 03</t>
  </si>
  <si>
    <t>ADESÃO - CADEIRA ODONTO</t>
  </si>
  <si>
    <t>02/07 - ANALISANDO DOCUMENTOS
03/07 DEVOLVIDO PARA AJUSTAR TR- FALTA ETP- RISCO 
08/07 PUBLICADO- TEMPESTIVO- HOMOLOGAÇÃO</t>
  </si>
  <si>
    <t>dl7md06ipgbjghtud2lduud63g@google.com</t>
  </si>
  <si>
    <t>ADESÃO 007</t>
  </si>
  <si>
    <t>ADESÃO - PULVERIZADOR</t>
  </si>
  <si>
    <t>02/07 - ANALISANDO DOCUMENTOS
04/07 - PARA AJUSTES DA SECRETARIA
09/07 - AGUARDANDO SER INCLUIDO NO PLANO ANUAL DE COMPRA
12/07 - AGUARDANDO CERTIDÃO
24/07 - FALTA DOCUMENTO
02/08 - PUBLICAR
07/08 - PUBLICADO
13/08 - APLIC</t>
  </si>
  <si>
    <t>a1fp2vsn14nkmja3167pq792p8@google.com</t>
  </si>
  <si>
    <t>PE 079</t>
  </si>
  <si>
    <t>LICITAÇÃO CASCALHO - PROC DIGITAL</t>
  </si>
  <si>
    <r>
      <rPr>
        <sz val="12"/>
        <color theme="1"/>
        <rFont val="Arial"/>
      </rPr>
      <t xml:space="preserve">05/07 -  ANALISANDO DOCUMENTOS, ANALISADO E MONTANDO PROCESSO
08/07 - JURÍDICO
23/07 - JURÍDICO ENVIOU CI 
24/07 - PAULO CONVERSOU COM RAISSA
25/07 - JURÍDICO SALVOU PARECER NA PASTA
25/07 - PUBLICADO
26/07 - TEMPESTIVO PRONTO
30/07 - APLIC OK
06/08 - PUBLIQUEI PRORROGAÇÃO
22/08 - PUBLIQUEI AVISO DE RESULTADO
23/08 - HOMOLOGADO - ATAS NO BETHA PARA OS FISCAIS ASSINAREM
23/08 - SOLICITEI AS PORTARIAS
23/08 -  AS ATAS NO BETHA
</t>
    </r>
    <r>
      <rPr>
        <sz val="12"/>
        <color rgb="FFFF0000"/>
        <rFont val="Arial"/>
      </rPr>
      <t xml:space="preserve">GISIANE ESTÁ COM PROBLEMA NA ASSINATURA DO SRº ZAQUEU O MESMO NÃO TEM E-MAIL  ELA ESTÁ AJUSTANDO
</t>
    </r>
    <r>
      <rPr>
        <sz val="12"/>
        <color theme="1"/>
        <rFont val="Arial"/>
      </rPr>
      <t>10/09 - PROCESSO FINALIZADO</t>
    </r>
  </si>
  <si>
    <t>9aa38fidd87l7hrbasf7sahc3o@google.com</t>
  </si>
  <si>
    <t>PE 092</t>
  </si>
  <si>
    <t>PE 2º SEMESTRE MERENDA ITENS FRACASSADOS</t>
  </si>
  <si>
    <t>26/08 - ANALISANDO DOCUMENTOS - PARECER REFERENCIAL
28/08 - DEVOLVIDO PARA SECRETARIA AJUSTAR TR E BALIZAMENTO (VÂNIA)
29/08 - SECRETARIA DEVOLVEU AJUSTADO
29/08 - PARA ANÁLISE JURIDICA OU PARECER REFERENCIAL
12/09 - JURIDICO DEVOLVEU COM PARECER
12/09 - PUBLICADO 
FAZER TEMPESTIVO E APLIC - OK
03/10 RETORNO DA SESSÃO COM APROVAÇÃO DOS ROTULOS E HABILITAÇÃO.
02/10 - PARECER TÉCNICO - OK
RETORNO DA SESSÃO 03/10 AS 08 HS
04/10 - PUBLICADO RESULTADO
09/10 - FAZER TEMPESTIVO - OK
FALTA APLIC 15/10 E CONTRATOS 09/10 - OK</t>
  </si>
  <si>
    <t>0pralkbj4u70of73avcu9543a0@google.com</t>
  </si>
  <si>
    <t>DIS 009</t>
  </si>
  <si>
    <t>DISPENSA LICITAÇÃO CIRCUITO GRASTRONOMICO</t>
  </si>
  <si>
    <t>08/07 - ANALISANDO DOCUMENTOS
09/07 - AGUARDANDO SER INCLUIDO NO PLANO ANUAL DE COMPRA
09/07 - AGUARDANDO SECRETARIA LIBERAR DOTAÇÃO
24/07 - PARA ANALISE JURIDICO
31/07 - JURÍDICO ENVIOU CI
31/07 - DEVOLVIDO PARA AJUSTE DA SECRETARIA
07/08 - PARA ANALISE JURIDICO
16/08 - PUBLICADO
20/08 - APLIC
21/08 - CONTRATO</t>
  </si>
  <si>
    <t>PE - LEILÃO - LOTES URBANOS</t>
  </si>
  <si>
    <t>22/07 - ANALISANDO DOCUMENTOS
30/07 - PARA ANALISE JURIDICO
15/08 - JURÍDICO ENVIOU CI
19/08 - PARA ANALISE JURIDICO
27/08 - JURÍDICO SALVOU O PARECER
27/08 - PUBLICADO</t>
  </si>
  <si>
    <t>DISP MERENDA ESCOLAR - SEGUNDO COLOCADO</t>
  </si>
  <si>
    <t>15/07 DEFINIR PROCESSO COM RAISSA
16/07 DEFINIDO QUE NÃO SERA REALIZADO - CONVERSADO COM EMPRESA QEU ACEITOU CONTINUAR ENTREGANDO</t>
  </si>
  <si>
    <t>PE 081</t>
  </si>
  <si>
    <t>PE MATERIAS DIVERSOS - CONSTRUÇÃO - PROC DIGITAL</t>
  </si>
  <si>
    <t>15/07 - ANALISANDO DOCUMENTOS
15/07 - DEVOLVIDO PARA ANEXAR DOCS PARA O BALIZAMENTO
15/07 - ANALISANDO DOCS
16/07 - PROCESSO PRONTO AGUARDANDO SECRETARIAS PROTOCOLAREM
16/07 - DEVOLVIDO POIS SERÁ ACRESCENTADO MAIS ITENS 
18/07 - ANALISANDO DOCS - 
23/07 - JURÍDICO
06/08 - JURÍDICO SALVOU PARECER 
06/08 - PUBLICADO
07/08 - TEMPESTIVO PRONTO 
23/08 - PUBLICADO AVISO DE RESULTADO
26/08 -  HOMOLOGADO
26/08 -  AGUARDANDO BETHA VOLTAR A FUNICONAR PARA GERAR AS ATAS
27/08 - ATA NO BETHA PARA OS FISCAIS ASSINAR
27/08 - ATAS PUBLICADAS NO TCE
27/08 - SOLICITEI PORTARIA
03/09 -ATAS ENVIADAS PARA OS FORNECEDORES
PROCESSO FINALIZADO</t>
  </si>
  <si>
    <t>2tsiapvo3rhsvg76kv91hgv4hg@google.com</t>
  </si>
  <si>
    <t>PE 084</t>
  </si>
  <si>
    <t>PE AQUISIÇÃO MATERIAL CONSUMO</t>
  </si>
  <si>
    <t>31/07 - ANALISANDO DOCUMENTOS
06/08 - QUANTIFICANDO - PRAZO ATE 07/08
09/08 JURIDICO
23/08 - JURIDICO SALVOU O PARECER
26/08 PUBLICADO-TEMPESTIVO
17/09 - PRAZO PARA APRESENTAÇÃO DE CERTIDÃO (LOURDISMAR) 5 DIAS PRAZO ATE 25/09
19/09 HOMOLOGAÇÃO- TEMPESTIVO 26 ATAS
 O BETHA NAO ESTA GERANDO AS ATA CERTO, NAO PUXA O NOME DO ALAN(CHAMADO OK)
19/09 HOMOLOGADO</t>
  </si>
  <si>
    <t>nr7h2egbnp7s3f1fe3e4opl4rk@google.com</t>
  </si>
  <si>
    <t>DISP 08</t>
  </si>
  <si>
    <t xml:space="preserve">DISPENSA LIMPEZA URBANA </t>
  </si>
  <si>
    <r>
      <rPr>
        <sz val="11"/>
        <color theme="1"/>
        <rFont val="Arial"/>
      </rPr>
      <t xml:space="preserve">31/07 - ANALISANDO DOCUMENTOS
01/08 - </t>
    </r>
    <r>
      <rPr>
        <b/>
        <sz val="11"/>
        <color theme="1"/>
        <rFont val="Arial"/>
      </rPr>
      <t>JURIDICO- JA FOI PUBLICADO DIA 30 - APLIC 06</t>
    </r>
    <r>
      <rPr>
        <sz val="11"/>
        <color theme="1"/>
        <rFont val="Arial"/>
      </rPr>
      <t xml:space="preserve">
07/08 - Foi encaminhadao para a secretaria para substituir para dispensa emergencial
12/08 JURIDICO
23/08 - JURÍDICO ENVIOU CI
23/08 SECRETARIA AJUSTAR JUSTFICATIVA
23/08 DEVOLVIDO JURIDICO
27/08 - JURÍDICO ENVIOU PARECER
28/08 FINALIZADO</t>
    </r>
  </si>
  <si>
    <t xml:space="preserve">CREDENCIAMENTO PODA DA ARVORE GENESES JOSE </t>
  </si>
  <si>
    <t>17/07 - ANALISANDO 
24/07 - DEVOLVIDO FALTA DOCUMENTOS
25/07 - E-MAIL ENVIADO A CONTABILIDADE UNICA E AO SENHOR GENESES SOLICITANDO A DOCUMENTAÇÃO</t>
  </si>
  <si>
    <t>CREDENCIAMENTO LIMPEZA LOTES - JD BOGEA</t>
  </si>
  <si>
    <t>17/07 -ANALISANDO DOCUMENTOS
24/07 - DEVOLVIDO FALTA DOMENTOS
25/07 - E-MAIL ENVIADO A CONTABILIDADE PARANA E AO SENHOR JOSÉ SOLICITANDO A DOCUMENTAÇÃO</t>
  </si>
  <si>
    <t>PE 086</t>
  </si>
  <si>
    <t>PE DECORAÇÃO DE NATAL E INSTALAÇÃO - PROC DIGITAL</t>
  </si>
  <si>
    <t>18/07 - ANALISANDO DOCUMENTOS
23/07 - AJUSTES NO BALIZAMENTO, ADICIONAR DOCS FALTANTES NO PROCESSO
26/07- ANALISANDO DOCS
26/07 - DEVOLVIDO POIS FALTA ANEXAR SOLICITAÇÃO DO SISTEMA E OS ANEXOS DA SERIE HISTÓRICA
29/07 - JURÍDICO
14/08 - JURIDICO DEVOLVEU PARA CORREÇÕES
14/08 - ENTREGUE PARA SECRETARIA REALIZAR AJUSTES
21/08 - ANALISANDO AJUSTES
21/08 - JURÍDICO RAISSA
22/08 - JURÍDICO ENVIOU CI
23/08 - AJUSTES DE CI
26/08 - ANALISANDO AJUSTES
26/08 -  JURÍDICO ANDRESSA
27/08 - JURÍDICO SALVOU O PARECER
27/08 - PUBLICAÇÃO DE ABERTURA
28/08 - TEMPESTIVO PRONTO
29/08 - PUBLICAÇÃO DE ERRATA
12/09 - RECURSO
16/09 - RECURSO MAGIC BOX
20/09 - ACABA RECEPÇÃO DE CONTRARAZÃO
27/09 - AGUARDANDO ASSINATURA DO PREFEITO NO DESPACHO
02/10 - PUBLICADO AVISO DE RESULTADO
03/10 - HOMOLOGADO, SOLICITEI PORTARIA, PUBLICADA AS ATAS E ENVIADAS PARA OS FORNECEDORES
07/10 - FALTA 1 ATA SER ASSINADA
PROCESSO FINALIZADO</t>
  </si>
  <si>
    <t>msdl848i61ei3fq2ivrk0188jc@google.com</t>
  </si>
  <si>
    <t>PE 088</t>
  </si>
  <si>
    <t xml:space="preserve">PE LOUSA FÓRMICA BRANCA E APAGADOR </t>
  </si>
  <si>
    <r>
      <rPr>
        <sz val="11"/>
        <color theme="1"/>
        <rFont val="Arial"/>
      </rPr>
      <t xml:space="preserve">16/08 - ANALISANDO DOCUMENTOS
16/08 - DEVOLVIDO PARA AJUSTE DA SECRETARIA
19/08 - SECRETARIA DEVOLVEU AJUSTADO
19/08 - ENVIADO PARA ANÁLISE JURÍDICA
02/09 - DEVOLVIDO COM PARECER
03/09 - PUBLICADO EDITAL
04/09 - FAZER TEMPESTIVO OK
05/09 -  APLIC 05/09 OK
19/09 - SESSÃO
19/09 - LIGUEI P LICITANTE ENVIAR A LICENÇA AMBIENTAL
19/09 - EMPRESA ENVIOU DOCTS NO FIM DO DIA 
20/09 - SALVEI PARA SECRETARIA ANALISAR DOCTS TÉCNICOS, LIGUEI AVISANDO CARLOS
23/09 - LIGUEI NA SECRETARIA (CARLOS) P VER SE DOCTS TÉCNICOS ESTAVAM OK, ELE FICOU DE ANALISAR
23/09 - FIM DO DIA, LIGUEI NOVAMENTE P SECRETARIA, CARLOS DISSE QUE ESTÁ OK OS DOCTS 
24/09 - PUBLICADO AVISO DE RESULTADO
</t>
    </r>
    <r>
      <rPr>
        <b/>
        <sz val="11"/>
        <color theme="1"/>
        <rFont val="Arial"/>
      </rPr>
      <t>FAZER TEMPESTIVO, APLIC E ATAS 27/09 - OK</t>
    </r>
  </si>
  <si>
    <t>9tiqja6oop709fe2m65ebsc86g@google.com</t>
  </si>
  <si>
    <t>PE 087</t>
  </si>
  <si>
    <t>PE FORNECIMENTO DE BOLAS - PROC DIGITAL</t>
  </si>
  <si>
    <r>
      <rPr>
        <sz val="11"/>
        <color theme="1"/>
        <rFont val="Arial"/>
      </rPr>
      <t xml:space="preserve">21/05 - ANALISANDO DOCUMENTOS
29/05 - ANEXAR CARÕES CNPJ E TIRAR CPF DO TR
29/05 - ANALISANDO AJUSTES
AGUARDANDO DECISÃO DA SIRLEI JUNTAMENTE COM A SECRETARIA SOBRE AS AMOSTRAS
25/06 - ANALISANDO DOCS
26/06 - JURÍDICO
16/07 - JURÍDICO ENVIOU CI
16/07 - DEVOLVIDO PARA AJUSTS NO TR E ETP SOBRE AS MARCAS DE REFERÊNCIA
30/07 - ANALISANDO AJUSTES, VERIFICAR APÓS VOLTAR DA ANÁLISE JURÍDICA.
31/07 - JURÍDICO RAISSA
16/08 - JURÍDICO ENVIOU CI
19/08 - DEVOLVIDO PARA AJUSTES NO TR
20/08 - ANALISANDO AJUSTES
21/08 - JURÍDICO RAISSA
29/08 - JURÍDICO SALVOU O PARECER
30/08 - PUBLICADO
16/09 - ABERTO O PRAZO PARA ANALISE DE CATÁLOGOS 
15/10 - PUBLICADO RETORNO DA SESSÃO DIA 17/10 AS 13: 30 HS E ENVIADO E-MAIL PARA TODOS OS PARTICIPANTES DA SESSÃO
23/10 - DOCS ADICIONADOs A TEMPOR DA CARINA PARA ANALISE
01/11 - PUBLICADO CONVOCAÇÃO DE RETORNO DE SESSÃO, ENVIADO EMAIL PARA OS PARTICIPANTES , COLOCADO NA BLL E SITE( retorno dia 05/11)
05/11 SESSÃO SUSPENSA PARA ANEXAR OS CATALOGOS 3 COLOCADAS
18/11 - PUBLICADO RETORNO DA SESSÃO
21/11 - RETORNO DA SESSÃO
</t>
    </r>
    <r>
      <rPr>
        <sz val="11"/>
        <color rgb="FFFF0000"/>
        <rFont val="Arial"/>
      </rPr>
      <t xml:space="preserve">SESSÃO SUSPENSA PARA RECEBER CATALOGO
</t>
    </r>
    <r>
      <rPr>
        <sz val="11"/>
        <color theme="1"/>
        <rFont val="Arial"/>
      </rPr>
      <t xml:space="preserve">28/11 KARINE AINDA NAO ANALISOU
</t>
    </r>
    <r>
      <rPr>
        <sz val="11"/>
        <color rgb="FFFF00FF"/>
        <rFont val="Arial"/>
      </rPr>
      <t xml:space="preserve">04/12 RETORNO DA SESSÃO
</t>
    </r>
    <r>
      <rPr>
        <b/>
        <sz val="11"/>
        <color rgb="FFFF0000"/>
        <rFont val="Arial"/>
      </rPr>
      <t>10/12 PRAZO RECURSO</t>
    </r>
  </si>
  <si>
    <t>valcj8ag9r4v40uh7mfhdm1r4c@google.com</t>
  </si>
  <si>
    <t xml:space="preserve"> PE 083</t>
  </si>
  <si>
    <t xml:space="preserve">PE MATERIAL PASA CASA VILA MILITAR - ITENS FRACASSADOS - PROC DIGITAL </t>
  </si>
  <si>
    <t>22/07 - ANALISANDO DOCUMENTOS 
23/07 - AJUSTES NO TR E BALIZAMENTO
31/07 - JURÍDICO
16/08 - JURÍDICO ENVIOU PARECER 
19/08 - PUBLICADO
19/08 - TEMPESTIVO OK
04/09 - PUBLICADO AVISO DE RESULTADO
05/09 - AVILA VAI FAZER O CONTRATO SEGUNDA - FEIRA
PROCESSO FINALIZADO</t>
  </si>
  <si>
    <t>ib268eua40gfrj27vmr666bp2k@google.com</t>
  </si>
  <si>
    <t>PE 100</t>
  </si>
  <si>
    <t>PE AQUISIÇÃO EXTINTORES E RECARGAS - PROC DIGITAL</t>
  </si>
  <si>
    <t>22/07 - ANALISANDO DOCUMENTOS
25/07 -  PRAZO PARA ENTREGAR DOCUMENTOS 25/07 - MEIO AMBIENTE E SAÚDE
26/07 - JURÍDICO
08/08 - JURÍDICO ENVIOU CI
08/08 - AJUSTES
18/09 - ANALISANDO AJUSTES
18/09 - AGUARDANDO AS SECRETARIAS PROTOCOLAREM FORAM ACRESCENTADOS MAIS ITENS E MUDOU A NOMENCLATURA DO OBJETO
20/01 - SECRETARIA DE EDUCAÇÃO NÃO ANEXOU A SOLICITAÇÃO DO BETHA
20/09 - JURÍDICO ANDRESSA
02/10 - JURÍDICO SALVOU PARECER
02/10 - PUBLICADO
03/10 -TEMPESTIVO - OK
07/10 - APLIC - OK
22/10 - PUBLICADO AVISO DE RESULTADO
24/10 - HOMOLOGADO , ATAS ENVIADAS PARA OS FORNECEDORES, ATAS PUBLICADAS NO TCE
PROCESSO FINALIZADO</t>
  </si>
  <si>
    <t>CP 010</t>
  </si>
  <si>
    <t>CONC - RESTAURANTE E PEDALINHOS NO LAGO ERNANI JOSE MACHADO - PROC DIGITAL</t>
  </si>
  <si>
    <r>
      <rPr>
        <b/>
        <sz val="11"/>
        <color theme="1"/>
        <rFont val="Arial"/>
      </rPr>
      <t xml:space="preserve">DRA. RAISSA
</t>
    </r>
    <r>
      <rPr>
        <sz val="11"/>
        <color theme="1"/>
        <rFont val="Arial"/>
      </rPr>
      <t>05/06 - ANALISANDO DOCUMENTOS
07/06 NÃO ANALISAR ELIZELDO ESTA FAZENDO OUTROS DOC
11/06 - SALVOU TODOS OS DOCUMENTOS 
PROCESSO DEVOLVIDO PARA A SECETARIA, SERÁ REALIZADO UM NOVO PROCESSO DEVIDO A ESTE NÃO CONTEMPLAR AS NECESSIDADES DA SECRETARIA 
"05/06 - ANALISANDO DOCUMENTOS
07/06 NÃO ANALISAR ELIZELDO ESTA FAZENDO OUTROS DOC
11/06 - SALVOU TODOS OS DOCUEMNTOS
31/07 - ENVIADO PELA SECRETARIA PARA ANALISE
01/08 - ANALISE DOS DOCUMENTOS 
08/08 - DEVOLVIDO PARA A SECRETARIA PARA AJUSTES 
15/08 - SECRETARIA DEVOLVEU AJUSTADO
26/08 - ENVIADO PARA ANÁLISE JURÍDICA
09/09 - DEVOLVIDO PELO JURIDICO PARA AJUSTES 
10/09 - PASSADO OS AJUSTES PARA A SECRETARIA DE DESENVOLVIMENTO
11/09 - SECRETARIA DEVOLVEU AJUSTADO 
11/09 - DEVOLVIDO AO JURIDICO
13/09- FIZ DEVOLUTIVA DE FORMA VERBAL PARA LARISSA
16/09 - DEVOLVIDO AJUSTADO PARA O JURIDICO
25/09 - JURÍDICO ENVIOU PARECER
26/09 - PUBLICADO
30/09 - APLIC
30/09 - CONFERIDO NO SITE
28/11 - RETORNO DA SESSÃO
03/12 - PRAZO RECURSAL</t>
    </r>
  </si>
  <si>
    <t>oeuah6hsdeggloan9k449cnsrk@google.com</t>
  </si>
  <si>
    <t>PP 001</t>
  </si>
  <si>
    <t>PREGÃO PRESENCIAL - FOLHA DE PAGAMENTO - PROC DIGITAL</t>
  </si>
  <si>
    <t>13/08 - Parecer pronto. Aguardando assinatura de documentos pela secretaria
14/08- PARECER NA PASTA
15/08 - PUBLICADO FAZER TEMPESTIVO E ARRUMAR MINUTA
26/08 - PUBLICADA ANULAÇÃO
30/08 - AGUARDANDO JURÍDICO EMITIR PARECER DA ANULAÇÃO
10/09 - JURÍDICO ENVIOU PARECER
REVOGADO
APLIC OK</t>
  </si>
  <si>
    <t>2tr72tl745p8fiu1ujk8omhqec@google.com</t>
  </si>
  <si>
    <t>LEILÃO 007</t>
  </si>
  <si>
    <t>PE - LEILÃO - LOTES RURAL</t>
  </si>
  <si>
    <t>22/07 - ANALISANDO DOCUMENTOS - REALIZAMOS TODOS O PROCESSO POR AQUI - A ELIS AJUDOU A LANÇAR OS ITENS NO BALIZAMENTO
01/08 - CONFERENCIA POIS DEU ERRO NOS VALORES
07/08 - PARA ANALISE JURIDICO
21/08 - JURÍDICO ENVIOU CI
23/08 - PARA ANALISE JURIDICO
27/08 - PUBLICADO</t>
  </si>
  <si>
    <t>PE 062</t>
  </si>
  <si>
    <t>MONITOR - EDUCAÇÃO</t>
  </si>
  <si>
    <r>
      <rPr>
        <b/>
        <sz val="11"/>
        <color theme="1"/>
        <rFont val="Arial"/>
      </rPr>
      <t xml:space="preserve">DRA RAISSA
</t>
    </r>
    <r>
      <rPr>
        <sz val="11"/>
        <color theme="1"/>
        <rFont val="Arial"/>
      </rPr>
      <t>04/04 - ANALISANDO DOCUMENTOS
08/04 - DEVOLVIDO PARA A SECRETARIA PARA AJUSTES
11/04 - DEVOLVIDO PELA SECRETARIA 
15/04 - ENVIADO PARA PROCURADORIA 
PROCESSO ANALISADO PELA</t>
    </r>
    <r>
      <rPr>
        <b/>
        <sz val="11"/>
        <color theme="1"/>
        <rFont val="Arial"/>
      </rPr>
      <t xml:space="preserve"> DRA. ANDRESSA
</t>
    </r>
    <r>
      <rPr>
        <sz val="11"/>
        <color theme="1"/>
        <rFont val="Arial"/>
      </rPr>
      <t xml:space="preserve">25/04 - DEVOLVIDO PELO JURIDICO PARA AJUSTES
PROCESSO PRECISOU SER ALTERADO PARA A NOVA CCT 
ATUALIZEI AS PLANILHAS SEPLAG - LARISSA 
29/04 - PASSADO OS AJUSTES NECESSÁRIOS PARA A SECRETARIA 
03/06 - DEVOLVIDO PARA JURIDICO
04/06 - PARECER DO JURIDICO
07/06 - PUBLICADO - FAZER TEMPESTIVO - APLIC
17/06 - PEDIDO DE ESCLARECIMENTO NO E-MAIL - EMPRESA AGIL
19/06 - ESCLARECIMENTOS RESPONDIDOS, ABERTURA PRORROGADA
19/07 - 2º RETIFICAÇÃO
ABERTURA E ANALISE
16/08 - RETORNO SESSÃO DIA 19/08
22/08 - PRAZO PARA APRESENTAÇÃO RECURSO
27/08 - PRAZO PARA APRESENTAÇÃO CONTRARRAZÃO
28/08 - RECURSO PASSADO PARA O JURIDICO (AVISADO A RAISSA)
28/08 - Raissa pediu para minutar
30/08 - Repassado a minuta para o jurídico
05/09 - aguardando diligência contábil
09/09 - PASSADO RESPOSTA DA DILIGÊNCIA DA JUCEMAT PARA RAISSA (E-MAIL) AGUARDADNO DILIGÊNCIA DO CRC
</t>
    </r>
    <r>
      <rPr>
        <b/>
        <i/>
        <sz val="11"/>
        <color theme="1"/>
        <rFont val="Arial"/>
      </rPr>
      <t xml:space="preserve">PRAZO PARA DESPACHO DO PREFEITO 13/09/2024
</t>
    </r>
    <r>
      <rPr>
        <sz val="11"/>
        <color theme="1"/>
        <rFont val="Arial"/>
      </rPr>
      <t xml:space="preserve">12/09- AGUADANDO DECISÃO DA ADMNISTRATAÇÃO
19/09 - AVISADA A RAISSA SOBRE A DECISÃO
27/09 - RAISSA INFORMOU DECISÃO
30/09 - AGUARDADNO ASSINATURA DO DESPACHO
02/10- ENVIADO DESPACHO
</t>
    </r>
    <r>
      <rPr>
        <b/>
        <sz val="11"/>
        <color theme="1"/>
        <rFont val="Arial"/>
      </rPr>
      <t xml:space="preserve">04/10 RETORNO DA SESSÃO
</t>
    </r>
    <r>
      <rPr>
        <sz val="11"/>
        <color theme="1"/>
        <rFont val="Arial"/>
      </rPr>
      <t>DILIGENCIA ATÉ SEGUNDA FEIRA
07/10 - INTENÇÃO DE RECURSOS
10/10 - PRAZO PARA APRESENTAR OS RECURSOS
15/10 - PRAZO PARA APRESENTAR AS CONTRARRAZÕES
21/10 - ENCAMINHADO PARA O JURÍDICO
29/10/- - RECURSO SALVO NA PASTA
30/10 - DESPACHO ENCAMINHADO PARA ASSINATURA DO PREFEITO
31/10 - CONVOCADO O RETORNO DA SESSÃO
13/11 - SOLICITADO EMISSÃO DO PARECER JURIDICO PARA ANULAÇÃO
14/11- PARECER PRONTO- AGUARDANDO ASSINATURA DA JUSTIFICATIVA
CONCLUIDO - APLIC OK</t>
    </r>
  </si>
  <si>
    <t>5m55esgip1fsbfrg5s0dtbjcqo@google.com</t>
  </si>
  <si>
    <t>PE 097</t>
  </si>
  <si>
    <t>PE CONTRATAÇÃO TRANSPORTE ESCOLAR</t>
  </si>
  <si>
    <t>17/07- ANALISANDO DOCUMENTOS
08/08 - AJUSTES DA SECRETARIA
09/08 - FINALIZANDO 
13/08 - PARA ANALISE JURIDICO
27/08 - JURÍDICO ENVIOU CI
28/08 - AJUSTES DA SECRETARIA
30/08 - PARA ANALISE JURIDICO
10/09 - JURÍDICO ENVIOU PARECER
13-09 - AGUARDANDO SECRETARIA
18-09 - LARISSA VAI FALAR COM A RAISSA
24-09 - AGUARDANDO REANÁLISE JURÍDICA
25/09 - JURÍDICO ENVIOU PARECER
27/09 - PUBLICADO
01/10 - APLIC
21/10 - RECURSO
30/10 - PRAZO DE CONTRARRAZÃO
30/10 - JULGAMENTO DE RECURSO 
31/10- JURIDICO JA DEU RETORNO PARA NATHALIA
04/11 - DILIGÊNCIA DO ATESTADO 
05/11 - JULGAMENTO FINALIZADO 
06/11 - PASSADO PARA TAY
07/11 PUBLICAR RESULTADO
08/11 HOMOLOGAÇÃO/ TEMPESTIVO</t>
  </si>
  <si>
    <t>m2r2dh2kv0k3tpdan3spr4o04s@google.com</t>
  </si>
  <si>
    <t>PE 098</t>
  </si>
  <si>
    <t>PE - TROFÉU E MEDALHAS</t>
  </si>
  <si>
    <t>13/08 - ANALISANDO DOCUMENTOS 
26/08 - PRAZO DAS SOLICITAÇÕES DAS SECRETARIAS
02/09 - PARA ANALISE JURIDICO
13/09 - JURIDICO ENVIOU CI NO BETHA
13/09 - AJUSTES DA SECRETARIA
18/09 - PARA ANALISE JURIDICO
27/09 - JURÍDICO ENVIOU PARECER
30/09 - PUBLICADO
02/10 - APLIC
22/10 - PUBLICAR AVISO DE RESULTADO
31/10 - APLIC</t>
  </si>
  <si>
    <t>m26d2nnbj78on84profj7a906s@google.com</t>
  </si>
  <si>
    <t xml:space="preserve">INEX 016 - MARMITEX 04 - </t>
  </si>
  <si>
    <t>CREDENCIAMENTO RESTAURANTE ROSA DE SAROON</t>
  </si>
  <si>
    <t>13/08 - ANALISANDO DOCUMENTOS - 
15/08 - DEVOLVIDO PARA EMPRESA PARA CORRIGIR DOCUMENTOS
06/09 - documentos ok
11/10 PUBLICAR SEGUNDA DIA 14
15/11 - PUBLICADO 
17/10 - ENVIADO TERMO DE CRED. PARA OS FORNECEDORES
APLIC - DISPONIBILIIZADO NO SITE</t>
  </si>
  <si>
    <t xml:space="preserve">INEX 016 - MARMITEX 04- </t>
  </si>
  <si>
    <t>CREDENCIAMENTO MERCADO JARDIM PRIMAVERA</t>
  </si>
  <si>
    <t>13/08 - ANALISANDO DOCUMENTOS - 
15/08 - DOCUMENTOS PRONTOS PARA PUBLICAR AGUARDANDO OK DA THAY
11/10 PUBLICAR SEGUNDA DIA 14
15/11 - PUBLICADO 
17/10 - ENVIADO TERMO DE CRED. PARA OS FORNECEDORES
APLIC - DISPONIBILIZADO NO SITE</t>
  </si>
  <si>
    <t>INEX 016 - MARMITEX 04-</t>
  </si>
  <si>
    <t>COMERCIAL VILLA FRATELI</t>
  </si>
  <si>
    <t>13/08 - ANALISANDO DOCUMENTOS - 
15/08 - DEVOLVIDO PARA EMPRESA PARA CORRIGIR DOCUMENTOS
14/11 - E-MAL ENVIADO SOLICITANDO A DOCUMENTAÇÃO / DOCUMENTOS NO ARMARIO</t>
  </si>
  <si>
    <t>CREDENCIAMENTO ZENAIDE DA CONCEIÇÃO</t>
  </si>
  <si>
    <t>19/08 - ANALISANDO DOCUMENTOS
21/08 - DOCUMENTAÇÃO OK  AGUARDANDO ACABAR O SALDO DO PROCESSO ANTERIOR
11/10 PUBLICAR SEGUNDA DIA 14
15/11 - PUBLICADO 
17/10 - ENVIADO TERMO DE CRED. PARA OS FORNECEDORES
APLIC - DISPONIBILIZADO NO SITE</t>
  </si>
  <si>
    <t>PE 101</t>
  </si>
  <si>
    <t>PE AQUISIÇÃO PLANTADEIRA DE ABACAXI</t>
  </si>
  <si>
    <r>
      <rPr>
        <sz val="11"/>
        <color theme="1"/>
        <rFont val="Arial"/>
      </rPr>
      <t xml:space="preserve">03/09 ANALISANDO DOCUMENTO
04/09 - DEVOLVIDO P SECRETARIA AJUSTAR JOYCE (TR ACRESCENTAR BALANÇO, FALTA SOLICITAÇÃO BETHA E CNPJ BALIZAMENTO, AJUSTAR GERENCIAMENTO *MAPA
04/09 - SECRETARIA DEVOLVEU AJUSTADO
04/09 - PARA ANÁLISE JURÍDICA
17/09 - JURÍDICO ENVIOU CI - DRA ANDRESSA
17/09 - DEVOLVIDO PARA SECRETARIA AJUSTAR ETP E TR (JOYCE)
19/09 - SECRETARIA DEVOLVEU AJUSTADO
20/09 - DEVOLVI P SECRETARIA, NÃO AJUSTOU TUDO
20/09 - SECRETARIA DEVOLVEU AJUSTADO
20/09 - DEVOLVIDO AJUSTADO P JURIDICO
02/10 - JURÍDICO SALVOU PARECER
03/10 - PUBLICADO
FAZER TEMPESTIVO E APLIC 07/10 - OK
23/10 - SESSÃO
23/10 - PUBLICADO RESULTADO- FRACASSADO
30/10 - FAZER TEMPESTIVO
</t>
    </r>
    <r>
      <rPr>
        <b/>
        <sz val="11"/>
        <color theme="1"/>
        <rFont val="Arial"/>
      </rPr>
      <t>AGUARDANDO APLIC</t>
    </r>
  </si>
  <si>
    <t>t67m1ihrlp0aq7o1mevk7i9sgc@google.com</t>
  </si>
  <si>
    <t>PODA DE ARVORE - JD BOGEA DA SILVA</t>
  </si>
  <si>
    <t>19/08 - ANALISANDO DOCUMENTOS
22/08 - AGUARDANDO DOCUMENTAÇÃO
30/08 - ENVIAR EMAIL SEGUNDA</t>
  </si>
  <si>
    <t>INEX 016 - MARMITEX 04</t>
  </si>
  <si>
    <t>CREDENCIAMENTO IDEAL COMÉRCIO</t>
  </si>
  <si>
    <t>PE 085</t>
  </si>
  <si>
    <t>PE - EXCECUÇÃO NATAL</t>
  </si>
  <si>
    <t>21/08 - ANALISANDO DOCUMENTOS
21/08 JURIDICO
23/08 - JURÍDICO ENVIOU CI
23/08 AJUSTAR TR/ DEVOLVIDO JURIDICO
26/08 - JURÍDICO SALVOU PARECER
26/08 PUBLICADO- TEMPESTIVO
11/09 ABERTO PRAZO APRESENTAR CERTIDAO FEDERAL 18/09 ULTIMO DIA
13/09 PUBLICAR RESULTADO
16/09 HOMOLOGAÇÃO- CONTRATO</t>
  </si>
  <si>
    <t>nihb8801g5jneol435jn3m24mg@google.com</t>
  </si>
  <si>
    <t>ADESÃO 008</t>
  </si>
  <si>
    <t xml:space="preserve">ADESÃO 1DOC </t>
  </si>
  <si>
    <t>21/08 - ANALISANDO DOCUMENTOS
21/08 - DEVOLVIDO P SECRETARIA AJUSTAR (Ronaldo)
22/08 - SECRETARIA DEVOLVEU AJUSTADO
23/08 - PUBLICADO
0608 - FAZER TEMPESTIVO OK
FALTA CONTRATO 26/08 E APLIC 29/08 - OK</t>
  </si>
  <si>
    <t>PE 093</t>
  </si>
  <si>
    <t>EMULSÃO (3 MESES)</t>
  </si>
  <si>
    <t>04/09 ANALISANDO DOCUMENTO
05/09 JURIDICO
10/09 - JURÍDICO ENVIOU CI PELO BETHA
11/09 AJUSTADO
12/09 - JURÍDICO SALVOU PARECER E MINUTA
12/09 PUBLICADO TEMPESTIVO
02/10 HOMOLOGAÇAO- TEMPESTIVO</t>
  </si>
  <si>
    <t>ng0irjdg92i2lieish2hsl0mi4@google.com</t>
  </si>
  <si>
    <t>CREDENCIAMENTO 034/2022 - BL ODONTOLOGIA</t>
  </si>
  <si>
    <t>22/08 - ANALISANDO DOCUMENTOS
26/08 - ENCAMINHADO PARA SECRETARIA SAÚDE ANALISAR DOCTS TÉCNICOS - PRAZO 02/09 
04/09 - SECRETARIA DEVOLVEU, FALTA DOCUMENTOS TÉCNICOS
05/09 - LIGUEI PARA LICITANTE, INFORMEI OS DOCUMENTOS QUE FALTAM, ENVIEI POR E-MAIL TAMBÉM.
16/09 - LIGUEI PARA LICITANTE, FALEI COM A SECRETARIA SAMARA, AVISEI SOBRE A VIGÊNCIA DO CREDENCIAMENTO ESTAR FINDANDO, A SECRETARIA INFORMOU QUE O DR ESTA BASTANTE CORRIDO E QUE IRÁ AVISA-LO. 
OBS: AGUARDAR DOCUMENTOS 
18/09 - LICITANTE VEIO AO DEPARTAMENTO E LEVOU ENVELOPE COM OS DOCUMENTOS, APESAR DE TRAZER ALGUMAS CERTIDÕES FALTANTES, AINDA ESTAVA FALTANDO DOCTS TÉCNICOS, CONVERSOU COM DANI E NÃO RETORNOU MAIS.</t>
  </si>
  <si>
    <t>PE 096</t>
  </si>
  <si>
    <t>PE MEDICAMENTOS JUDICIAIS - PROC DIGITAL</t>
  </si>
  <si>
    <r>
      <rPr>
        <sz val="11"/>
        <color theme="1"/>
        <rFont val="Arial"/>
      </rPr>
      <t xml:space="preserve">26/08 - ANALISANDO DOCUMENTOS
28/08 - AJUSTES FABIO
29/08 - ANALISANDO AJUSTES
02/09 - AGUARDANDO justificativa ser atualizada
11/09 - JURÍDICO
25/09 - JURÍDICO ENVIOU PARECER
25/09 PUBLICADO
26/09 - TEMPESTIVO OK
27/09 - APLIC OK
02/10 - SOLICITADA RETIFICAÇÃO DO EDITAL E PUBLICADO A RETIFICAÇÃO.
07/10 - PEDIDO DE IMPUGNAÇÃO ENVIADO PARA A SAÚDE
10/10 - IMPUGNAÇÃO RESPONDIDA
18/10 - SESSÃO SUSPENSA, AGUARDANDO O RELATÓRIO DA SAÚDE
</t>
    </r>
    <r>
      <rPr>
        <sz val="11"/>
        <color rgb="FFC9211E"/>
        <rFont val="Arial"/>
      </rPr>
      <t xml:space="preserve">21/10 - RETORNO DA SESSÃO AS 14:00 HS 22/10
</t>
    </r>
    <r>
      <rPr>
        <sz val="11"/>
        <color theme="1"/>
        <rFont val="Arial"/>
      </rPr>
      <t xml:space="preserve">22/10 - RECURSO 25/10 - RAZÃO 28/10 - 
29/10 - DOCUMENTO DE DESISTENCIA DE RECURSO PARA ASSINATURA
30/10 - JULGAMENTO DE DESISTENCIA PUBLICADO NO SITE E NA BLL
30/10 - PUBLICADO AVISO DE RESULTADO
31/10 - PROCESSO DA INGRED -FASE II COM A EVA
06/11 - PASSADO PARA TAY FINALIZAR
01/11 HOMOLOGAÇAO-FEITO ATA DIA 06/11 E TEMPESTIVO- </t>
    </r>
  </si>
  <si>
    <t>amjarehrcijsjn26erdmmtgmq4@google.com</t>
  </si>
  <si>
    <t>INEX. 018</t>
  </si>
  <si>
    <t>INEX - AQUISIÇÃO ARMAMENTO GUARDA MUNICIPAL</t>
  </si>
  <si>
    <t>25/06 - ANALISANDO DOCUMENTOS
27/06 - PARA AJUSTES DA SECRETARIA
02/07 - AGUARDANDO PARECER CONTABIL
05/07 - AGUARDANDO ASSINATURA DO ALAN
24/07 - PARA ANALISE JURIDICO
12/08 - JURÍDICO ENVIOU CI
12/08 - AJUSTES DA SECRETARIA
14/08 - SECRETARIA DEVOLVEU COM AJUSTES
15/08 - ENCAMINHADO PARA JURIDICO COM CORREÇÕES
28/08 - JURÍDICO ENVIOU 2ª CI
30/08 - AJUSTES DA SECRETARIA
09/09 - ANALISE JURIDICO
23/09 - JURÍDICO ENVIOU O PARECER
25/09 - PUBLICADO
27/09 - APLIC</t>
  </si>
  <si>
    <t>d4q7dmh4kk5r16802ac86qjjmg@google.com</t>
  </si>
  <si>
    <t>PE 095</t>
  </si>
  <si>
    <t>PE  - MANUTENÇÕES DIVERSAS</t>
  </si>
  <si>
    <t>22/08 - ANALISANDO DOCUMENTOS
02/09 - AGUARDANDO SOLICITAÇÕES DAS SECRETARIAS
09/09 - PARA ANALISE JURIDICO
23/09 - JURÍDICO ENVIOU O PARECER
25/09 - PUBLICADO
27/09 - APLIC
15/10 - PUBLICADO AVISO DE RESULTADO
23/10 - APLIC</t>
  </si>
  <si>
    <t>6lamsaj7h97ofm390t2c044rdk@google.com</t>
  </si>
  <si>
    <t>PE 104</t>
  </si>
  <si>
    <t>PE MATERIAIS DIVERSOS II</t>
  </si>
  <si>
    <t>28/08 - ANALISANDO DOCUEMENTOS - PARECER REFERENCIAL
02/09 - AGUARDANDO SOLICITAÇÕES DAS SECRETARIAS
09/09 - PARA ANALISE JURIDICO
23/09 - JURÍDICO ENVIOU CI
24/09 - PARA ANALISE JURIDICO
04/10 - JURÍDICO SALVOU PARECER
07/10 - PUBLICADO
09/10 - APLIC
25/10 - PUBLICADO AVISO DE RESULTADO
05/11 - APLIC
06/11 - TAY CONFERIR
07/11 FALTA SO ATA 387 LIBERAR- APLIC OK</t>
  </si>
  <si>
    <t>4tspjd1pheik9hudgfne9jv1c4@google.com</t>
  </si>
  <si>
    <t>PE - PONTO COM RECONHECIMENTO FACIL E CONTROLE DE ACESSO</t>
  </si>
  <si>
    <t>R</t>
  </si>
  <si>
    <r>
      <rPr>
        <sz val="11"/>
        <color theme="1"/>
        <rFont val="Arial"/>
      </rPr>
      <t xml:space="preserve">28/08 - ANALISANDO DOCUMENTOS
30/08 - DEVOLVIDO P SECRETARIA AJUSTAR ETP, SOLICITAÇÃO, JUSTIFICATIVA E TR (SAYMON)
26/09 - SECRETARIA (SAYMON) DISSE QUE AJUSTOU, PORÉM ESTÁ AGUARDANDO ASSINATURAS 
01/10 - ANALISEI SEM ASSINAR E DEVOLVI P AJUSTES (SAYMON)
02/10 - IVAN IRÁ AJUSTAR ETP (falou com Paulo)
08/10 - PEDI P IVAN, ESTÁ VERIFICANDO
18/10 - SECRETARIA DEVOLVEU AJUSTADO 
21/10 - REALIZAR OS AJUSTES ETP E PEGAR ASSINATURA IVAN
30/10 - PARA ANÁLISE JURÍDICA
04/11- JURIDICO (RAISSA) ENVIOU CI
05/11 - REALIZANDO AJUSTES CIDA NA JUSTIFICATIVA LOTE, TR E ETP
06/11 - DEVOLVIDO P SECRETARIA (IVAN) FAZER A RELAÇÃO DOS REQUISITOS A SEREM AVALIADOS NA PROVA DE CONCEITO
14/11 - SECRETARIA DEVOLVEU LISTA COM REQUISITOS DA PROVA DE CONCEITO
</t>
    </r>
    <r>
      <rPr>
        <b/>
        <sz val="11"/>
        <color theme="1"/>
        <rFont val="Arial"/>
      </rPr>
      <t xml:space="preserve">OBS: OLHAR OS REQUISITOS DO ERP (CONCEITOS)
</t>
    </r>
    <r>
      <rPr>
        <sz val="11"/>
        <color theme="1"/>
        <rFont val="Arial"/>
      </rPr>
      <t xml:space="preserve">19/11 - AJUSTADOS JUST LOTE, TR E ETP E PROVA CONCEITO 
</t>
    </r>
    <r>
      <rPr>
        <b/>
        <sz val="11"/>
        <color theme="1"/>
        <rFont val="Arial"/>
      </rPr>
      <t xml:space="preserve">21/11 - AGUARDAR O PAULO OLHAR
</t>
    </r>
    <r>
      <rPr>
        <sz val="11"/>
        <color theme="1"/>
        <rFont val="Arial"/>
      </rPr>
      <t>26/11 - DEVOLVIDO AJUSTADO PARA O JURIDICO</t>
    </r>
  </si>
  <si>
    <t>PE 094</t>
  </si>
  <si>
    <t>PE - AQUISIÇÃO DE UNIFORMES EM GERAL</t>
  </si>
  <si>
    <t>08/08 - ANALISANDO DOCUMENTOS - 
13/08 - DEVOLVIDO PARA AJUSTES NO TERMO DE REFERENCIA
19/08 - ANALISANDO DOCS, MONTANDO PROCESSO.
20/08 -  AGUARDANDO SECRETARIAS PROTOCOLAREM - PRAZO 21/08
23/08 - JURÍDICO
06/09 - jurídico envio ci pelo BETHA
09/09 - CI DE AJUSTES PARA A SECRETARIA AJUSTAR
10/09 - JURÍDICO ANDRESSA
24/09 - JURÍDICO ENVIOU O PARECER
25/09 - PUBLICADO, TEMPESTIVO QUASE PRONTO FALTA ANEXAR A PUBLICAÇÃO
26/09 - TEMPESTIVO OK
27/09 - APLIC OK
07/10 - IMPGNAÇÃO E PEDIDOD DE ESCLARECIMENTO ENVIADO PARA O RONALDO
07/10 - RESPONDIDO, FALTA PEDIDO DE ESCLARECIMENTO
09/10 - SECRETÁRIA PEDIU PARA RETIFICAR O EDITAL
10/10 - PUBLICADO RETIFICAÇÃO
14/10 - APLIC - OK
31/10 - PRAZO DE 20 DIAS CORRIDOS PARA ENVIO DE AMOSTRAS (20/11) ULTIMO DIA DO PRAZO</t>
  </si>
  <si>
    <t>o3hk7ukfnlo52e4httbfc7f8js@google.com</t>
  </si>
  <si>
    <t>PARECER REFERENCIAL</t>
  </si>
  <si>
    <t>ANALISANDO
22/11 ENTREGUE DE OBRAS, ADESÃO E LICITAÇÕES FRACASSADAS
FALTA DOS DEMAIS CONTRATOS</t>
  </si>
  <si>
    <t>PE 105</t>
  </si>
  <si>
    <t>PE MATERIAL HIDRAULICO</t>
  </si>
  <si>
    <r>
      <rPr>
        <sz val="11"/>
        <color theme="1"/>
        <rFont val="Arial"/>
      </rPr>
      <t xml:space="preserve">04/09 ANALISANDO DOCUMENTO / PROC. RAY
05/09 - DOCUMENTOS SEM ASSINATURA
17/09 - ANALISANDO DOCS
17/09 - AGUARDANDO AS SECRETARIAS PROTOCOLAREM 
18/09 - SERÃO ADICIONADOS MAIS ITENS AO PROCESSO
01/10 - ANALISANDO AJUSTES
01/10  - AJUSTES NO TR E BALIZAMENTO SEM ASSINATURA
04/10 - ANALISANDO AJUSTES
07/10 - JURÍDICO
09/10- JURIDICO ENVIOU PARECER
09/10 - PUBLICAÇÃO DE ABERTURA
10/10 - TEMPESTIVO - OK
14/10 - APLIC - OK
22/10 - PEDIDO DE ESCLARECIMENTO ENVIADO PARA O RAY
24/10 - PEDIDO DE ESCLARECIMENTO RESPONDIDO
29/10 - SESSÃO SUSPENSA PARA ANALISE DE DOCUMENTOS - RETORNO DA SESSÃO PARA AS 13:30 HS
30/10 - PUBLICADO AVISO DE RESULTADO
</t>
    </r>
    <r>
      <rPr>
        <b/>
        <sz val="11"/>
        <color theme="1"/>
        <rFont val="Arial"/>
      </rPr>
      <t>31/10 - PROCESSO INGRID - FASE I</t>
    </r>
    <r>
      <rPr>
        <sz val="11"/>
        <color theme="1"/>
        <rFont val="Arial"/>
      </rPr>
      <t xml:space="preserve">
</t>
    </r>
    <r>
      <rPr>
        <b/>
        <sz val="11"/>
        <color rgb="FF000000"/>
        <rFont val="Arial"/>
      </rPr>
      <t>31/10 - FASE II COM A CIDA</t>
    </r>
    <r>
      <rPr>
        <b/>
        <sz val="11"/>
        <color theme="1"/>
        <rFont val="Arial"/>
      </rPr>
      <t xml:space="preserve">
</t>
    </r>
    <r>
      <rPr>
        <sz val="11"/>
        <color theme="1"/>
        <rFont val="Arial"/>
      </rPr>
      <t xml:space="preserve">07/11 - PUBLIQUEI RETIFICAÇÃO DO AVISO DE RESULTADO, HOUVE UM LAPSO NA DIVULGAÇÃO
FAZER ATAS 08/11, TEMPESTIVO E APLIC 14/11
</t>
    </r>
    <r>
      <rPr>
        <b/>
        <sz val="11"/>
        <color rgb="FF000000"/>
        <rFont val="Arial"/>
      </rPr>
      <t>13/11 - LIGUEI P A EMPRESA VITÓRIA NÃO SAI A CERTIDÃO FEDERAL, DAR PRAZO P EMPRESA ATÉ 18/11 AS 12 HORAS</t>
    </r>
    <r>
      <rPr>
        <sz val="11"/>
        <color theme="1"/>
        <rFont val="Arial"/>
      </rPr>
      <t xml:space="preserve">.
18/11 - SAIU A CERTIDÃO FEDERAL DA EMPRESA VITÓRIA
</t>
    </r>
    <r>
      <rPr>
        <b/>
        <sz val="11"/>
        <color theme="1"/>
        <rFont val="Arial"/>
      </rPr>
      <t>22/11 FAZER ATAS - OK
27/11 - FAZER TEMPESTIVO - OK
FALTA APLIC 28/11 - OK</t>
    </r>
  </si>
  <si>
    <t>pfp56kj0iqhkuck952426oa87o@google.com</t>
  </si>
  <si>
    <t>DIS 011</t>
  </si>
  <si>
    <t>DISPENSA EMERGENCIAL - AUXILIAR DE LIMPEZA</t>
  </si>
  <si>
    <t>10/09 - ANALISANDO DOCUMENTOS
11/09 - DEVOLVIDO PARA A SECRETARIA PARA AJUSTES 
18/09 - DEVOLVIDO AJUSTADO PELA SECRETARIA 
18/09 - ENCAMINHADO AO JURIDICO
01/10 - DEVOLVI CI DO JURIDICO
03/10 - DEVOLVIDO AO JURÍDICO AJUSTADO
04/10 - JURÍDICO SALVOU PARECER
07/10 - PUBLICADO
09/10 - APLIC</t>
  </si>
  <si>
    <t>7jv8gt7g6t101vq5eevtjq8r48@google.com</t>
  </si>
  <si>
    <t>PE 106</t>
  </si>
  <si>
    <t>VIDRAÇARIA</t>
  </si>
  <si>
    <r>
      <rPr>
        <sz val="11"/>
        <color theme="1"/>
        <rFont val="Arial"/>
      </rPr>
      <t xml:space="preserve">10/09 - ANALISANDO DOCUMENTOS
12/09 - AGUARDANDO SOLICITAÇÕES DAS SECRETARIAS PRAZO ATÉ 16/09
18/09 - PARA ANALISE JURIDICO
02/10 - JURÍDICO (ANDRESSA) ENVIOU CI PELO BETHA
03/10 - PARA ANALISE JURIDICO
08/10- JURIDICO ENVIOU CI
09/10 - AJUSTES PASSADO PARA SECRETARIA
14/10 - PARA ANALISE JURIDICO
14/10- JURIDICO ENVIOU PARECER
14/10 - PUBLICADO
16/10 - APLIC
</t>
    </r>
    <r>
      <rPr>
        <b/>
        <sz val="11"/>
        <color rgb="FFFF0000"/>
        <rFont val="Arial"/>
      </rPr>
      <t>07/11 ULTIMO DIA PARA A EMPRESA VIDRAÇARIA  BATISTA APRESENTAR A CERTIDAO FEDERAL ATUALIZADA</t>
    </r>
    <r>
      <rPr>
        <b/>
        <sz val="11"/>
        <color theme="1"/>
        <rFont val="Arial"/>
      </rPr>
      <t xml:space="preserve">.
</t>
    </r>
    <r>
      <rPr>
        <sz val="11"/>
        <color theme="1"/>
        <rFont val="Arial"/>
      </rPr>
      <t>04/11 PASSADO PARA THAY
05/11 CERTIDAO FEDERAL OK
07/11 HOMOLOGAÇÃO- TEMPESTIVO -ATAS OK</t>
    </r>
  </si>
  <si>
    <t>n5r8vrdhgbo4f3utnk37fjbplc@google.com</t>
  </si>
  <si>
    <t>PE 107</t>
  </si>
  <si>
    <t>MATERIAIS ELÉTRICOS</t>
  </si>
  <si>
    <r>
      <rPr>
        <sz val="11"/>
        <color theme="1"/>
        <rFont val="Arial"/>
      </rPr>
      <t xml:space="preserve">16/09 - ANALISANDO DOCUMENTOS
16/09 - AGUARDAR SECRETARIAS SALVAREM SOL + JUST - PRAZO 18/09
18/09 - DEVOLVI PARA SECRETARIA (RAY) FAZER AJUSTES TR 
19/09 - SECRETARIA DO MEIO AMBIENTE, ESTÁ AGUARDANDO SECRETÁRIO ASSINAR SOL E JUST
23/09 - SECRETARIA AJUSTOU 
23/09 - DEVOLVI P SECRETARIA ANEXAR AS SOLICITAÇÕES E JUSTIFICATIVAS DAS DEMAIS SECRETARIAS
23/09 - RAY DISSE QUE VAI ACRESCENTAR ITEM P SECRETARIA DO MEIO AMBIENTE
01/10 - RAY LIGOU AVISANDO QUE JÁ ACRESCENTOU ITEM
02/10 - PARA ANÁLISE JURÍDICA 
14/10- JURIDICO ENVIOU PARECER
15/10 - PUBLICADO
FAZER TEMPESTIVO E APLIC - OK
</t>
    </r>
    <r>
      <rPr>
        <b/>
        <sz val="11"/>
        <color rgb="FF000000"/>
        <rFont val="Arial"/>
      </rPr>
      <t>23/10 - IMPUGNAÇÃO 
25/10 - PASSADO PARA NATHALIA RESPONDER</t>
    </r>
    <r>
      <rPr>
        <b/>
        <sz val="11"/>
        <color rgb="FF9900FF"/>
        <rFont val="Arial"/>
      </rPr>
      <t xml:space="preserve"> 
</t>
    </r>
    <r>
      <rPr>
        <sz val="11"/>
        <color theme="1"/>
        <rFont val="Arial"/>
      </rPr>
      <t xml:space="preserve">29/10 - FINALIZADO O JULGAMENTO 
30/10 - PAULO LER
30/10 - JULGAMENTO PUBLICADO BLL E SITE
04/11 - SESSÃO
SESSÃO SUSPENSA PARA ANÁLISE DE DOCUMENTOS, RETORNO 06/11
06/11 - RETORNO DA SESSÃO
</t>
    </r>
    <r>
      <rPr>
        <b/>
        <sz val="11"/>
        <color rgb="FF000000"/>
        <rFont val="Arial"/>
      </rPr>
      <t>06/11 - PRAZO PARA LICITANTE COMERCIAL MENDONÇA APRESENTAR CERTIDÃO ESTADUAL 05 DIAS ÚTEIS - ATÉ 13/11</t>
    </r>
    <r>
      <rPr>
        <b/>
        <sz val="11"/>
        <color rgb="FFFF00FF"/>
        <rFont val="Arial"/>
      </rPr>
      <t xml:space="preserve">
</t>
    </r>
    <r>
      <rPr>
        <b/>
        <sz val="11"/>
        <color theme="1"/>
        <rFont val="Arial"/>
      </rPr>
      <t xml:space="preserve">14/11 - LIGUEI PARA EMPRESA COMERCIAL MENDONÇA, FALEI COM LUCAS, AVISEI PARA SOLICITAR VIA EMAIL MAIS PRAZO DE 05 DIAS ÚTEIS, PARA APRESENTAR A CERTIDÃO ESTADUAL, PRAZO ATÉ 22/11
</t>
    </r>
    <r>
      <rPr>
        <sz val="11"/>
        <color theme="1"/>
        <rFont val="Arial"/>
      </rPr>
      <t xml:space="preserve">14/11 - LICITANTE ENVIOU CERTIDÃO ESTADUAL VIGENTE
</t>
    </r>
    <r>
      <rPr>
        <b/>
        <sz val="12"/>
        <color theme="1"/>
        <rFont val="Arial"/>
      </rPr>
      <t xml:space="preserve">18/11 - PUBLICADO CONVOCAÇÃO RETORNO DA SESSÃO 21/11 AS 08HS MT
</t>
    </r>
    <r>
      <rPr>
        <sz val="11"/>
        <color theme="1"/>
        <rFont val="Arial"/>
      </rPr>
      <t>21/11 - CONTINUEI COM A SESSÃO APÓS A CONVOCAÇÃO
28/11 - PUBLICADO RESULTADO</t>
    </r>
    <r>
      <rPr>
        <b/>
        <sz val="11"/>
        <color theme="1"/>
        <rFont val="Arial"/>
      </rPr>
      <t xml:space="preserve">
FAZER ATAS 02/12 - OK
05/12 - FAZER TEMPESTIVO - OK
AGUARDAR APLIC 06/12</t>
    </r>
  </si>
  <si>
    <t>3tvsvtoo92spus1b4qt5umrgi0@google.com</t>
  </si>
  <si>
    <t>ADES 009/24</t>
  </si>
  <si>
    <t>ADESÃO GRAMA SINTÉTICA</t>
  </si>
  <si>
    <t>16/09 - ANALISANDO DOCUMENTOS
17/09 DEVOLVIDO PARA AJUSTAR
20/09 PUBLICADO
23/09 CONTRATO</t>
  </si>
  <si>
    <t>j1m9no9luas4cra8fj3013ipac@google.com</t>
  </si>
  <si>
    <t>PE 108</t>
  </si>
  <si>
    <t>PE - VIGIA DESARMADA</t>
  </si>
  <si>
    <t>17/09 - ANALISANDO DOCUMENTOS PROC/KELI
17/09 - DEVOLVIDO PARA AJUSTES NO ETP, TR, BALIZAMENTO E JUSTIFICATIVA
18/09 - ANALISANDO AJUSTES
20/09 - FALTAM AS SECRETARIAS PROTOCOLAREM
24/09 - FALTA EDUCAÇÃO PROTOCOLAR JUSTIFICATIVA, FALTA ANEXAR O TR AJUSTADO E ASSINADO
26/09 - ANALISANDO AJUSTES
01/10 - JURÍDICO
08/10 - JURIDICO ENVIOU CI
10/10 - DEVOLVIDO PARA JURÍDICO ( RAISSA)
14/10- JURIDICO ENVIOU PARECER
15/11 - PUBLICADO ABERTURA
22/10 - pedido de esclarecimento enviado para keli da cultura
23/10 - LARISSA ANALISANDO A RESPOSTA AO PEDIDO DE ESCLARECIMENTO
29/10 - PEDIDO DE ESCLARECMENTO ENVIADO PARA SAMARA
31/10 - O EDITAL SERÁ RETIFICADO
01/11 - PUBLICADA RETIFICAÇÃO
06/11 - O ARQUIVO DA RETIFICAÇÃO PRECISA ESTAR NO SITE ATÉ AS 17:00 HS
25/11 - SESSÃO
25/11 - FINALIZADA SESSÃO SEM RECURSO - PASSADO PARA THAY FASE II
27/11 HOMOLOGAÇÃO-  ATA COM PROBLEMA, ABRI CHAMADO
28/11 ENVIADO ATA- ARQUIVADO</t>
  </si>
  <si>
    <t>c73gg8gmrj9vrr18tdo2mnrs44@google.com</t>
  </si>
  <si>
    <t>INEX019/24</t>
  </si>
  <si>
    <t>INEX - ASSESSORIA EDITAIS ALDIR BLANC 2024</t>
  </si>
  <si>
    <t>18/09 - ANALISANDO DOCUMENTOS
19/09 DEVOLVIDO AJUSTE
23/09 JURIDICO
04/10 AJUSTE SECRETARIA
07/10 AJUSTADO JURIDICO
08/10 - JURIDICO ESTÁ AGUARDANDO AJUSTE DO BALIZAMENTO PELA SECRETARIA
08/10- JURIDICO ENVIOU PARECER
08/10 PUBLICADO- HOMOLOGADO</t>
  </si>
  <si>
    <t>je2k6rtiikmrn60api1v7j9mc8@google.com</t>
  </si>
  <si>
    <t>PE - AQUISIÇÃO MATERIAL CASA VILA MILITAR</t>
  </si>
  <si>
    <t>23/09 - ANALISANDO DOCUMENTOS
24/09 - AGUARADANDO PARECER CONTÁBIL PARA IR PARA O JURÍDICO
26/09 - JURÍDICO
08/10- JURIDICO ENVIA CI
10/10 - AJUSTES ETP
17/10 - SECRETARIA DEVOLVEU COM AJUSTES
21/10 - JURÍDICO RAISSA
21/10- JURIDICO VERIFICOU QUE A JUSTIFICATIVA PARA PARCELAMENTO DO ETP NÃO ESTÁ DEVIDAMENTE AJUSTADA.
21/10 - DEVOLVIDO PARA A SECRETARIA PARA AJUSTES
29/10 - LIGUEI SOLICITANDO PARA VER SE JÁ ESTAVA AJUSTADO
31/10 - JURÍDICO RAISSA
31/10- JURIDICO SALVOU PARECER
31/10 - PUBLICADO ABERTURA
01/11 - TEMPESTIVO PRONTO
19/11 - PUBLICADO AVISO DE RESULTADO
21/11 HOMOLOGAÇÃO- TEMPESTIVO- CONTRATO</t>
  </si>
  <si>
    <t>s5uvasa1866fa2dam94a073694@google.com</t>
  </si>
  <si>
    <t>DISPENSA 012</t>
  </si>
  <si>
    <t>DISPENSA - SEBRAE - FRUTIFICA</t>
  </si>
  <si>
    <t xml:space="preserve">23/09 - ANALISANDO DOCUMENTOS
24/09 - DEVOLVIDO PARA SECETARIA AJUSTAR TR, FALTOU BALIZAMENTO, ANÁLISE DA PROPOSTA, FICHA CADASTRAL, E SALVAR ALGUNS DOCUMENTOS
26/09 - SECRETARIA (JOYCE) AVISOU QUE AJUSTOU, PORÉM ESTÁ AGUARDANDO ASSINATURAS
30/09 - DEVOLVIDO P SECRETARIA AJUSTAR ETP E JUSTIFICATIVA MODALIDADE TIRAR E FALTA CERT MUNICIPAL
OBS: SECRETARIA AVISOU QUE A CERTIDÃO MUNICIPAL ESTÁ POSITIVA COM EFEITO POSITIVA, AGUARDANDO REGULARIZAR
08/10 - SECRETARIA VEIO AVISAR QUE SAIU A CERTIDÃO MUNICIPAL
08/10 - PARA ANÁLISE JURIDICA
09/10- JURIDICO ENVIOU CI
10/10 - DEVOLVIDO P SECRETARIA (JOYCE) AJUSTAR BALIZAMENTO E SOLICITAR BALANÇOS
11/10 DEVOLVIDO PARA JURIDICO COM AJUSTES
14/10- JURIDICO ENVIOU PARECER
14/10 - PUBLICADO
FAZER TEMPESTIVO E APLIC 16/10 - OK
CONTRATO 17/10 </t>
  </si>
  <si>
    <t>INEX. 017/2024 - CRED. 005/2024</t>
  </si>
  <si>
    <t>REVIVERE CLINICA DE PISICOLOGIA SOCIEDADE SIMPLES LTDA</t>
  </si>
  <si>
    <t>17/09 - ANALISADO
18/09 - PUBLICADO
27/09 - enviei um e-mail imformando sobre o quadro societario.
SUSPENSO ATÉ MUDANÇA DO QUADRO SOCIETÁRIO
07/10 - MANDEI E-MAIL INFORMADO O DESCREDENCIAMENTO PELA FALTA DE ENVIO DO DOC.
15/10 - ENVIADO DOCUEMNTOS CORRETAMENTO 
17/10 - FAZER CONTRATO DIA 16
CONTRATO ENVIADO PARA ASSINATURA
APLIC OK</t>
  </si>
  <si>
    <t>INEX. 017/2024 - CRED. 005/2025</t>
  </si>
  <si>
    <t>CREDENCIAMENTO EMANUELLI EGER  LTDA</t>
  </si>
  <si>
    <t>20/09 - ANALISANDO DOCS
24/09 - FALTA BALANÇO E INDICES 2022/2023, FALEI POR TELEFONE E MANDEI E-MAIL PARA A EMPRESA - emanuellieger@hotmail.com
27/09 - empresa enviou a documentação faltante
01/10 - PUBLICADO - CONTRATO SERA FEITO DIA 03/10</t>
  </si>
  <si>
    <t>CREDENCIAMENTO N. H. RESTAURANTE</t>
  </si>
  <si>
    <t>23/09 - ANALISANDO DOCS
24/09 - FALTA ATESTADO DE CAPACIDE TÉCNICA
24/09 - LIGUEI E NÃO CONSEGUI CONTATO CHAMA ATÉ CAIR A LIGAÇÃO
25/09 - DOCUMENTAÇÃO OK, AGUARDANDO ACABAR O SALDO DO PROCESSO ANTERIOR
11/10 PUBLICAR SEGUNDA DIA 14
15/11 - PUBLICADO 
17/10 - ENVIADO TERMO DE CRED. PARA OS FORNECEDORES
APLIC - DISPONIBILIZAR SITE</t>
  </si>
  <si>
    <t>PE 103</t>
  </si>
  <si>
    <t>PE - RAÇÃO PARA CÃES E GATOS</t>
  </si>
  <si>
    <r>
      <rPr>
        <sz val="11"/>
        <color theme="1"/>
        <rFont val="Arial"/>
      </rPr>
      <t xml:space="preserve">25/09 - ANALISANDO DOCUMENTOS
26/09 - DEVOLVIDO P SECRETARIA AJUSTAR JUSTIFICATIVA, TR, ETP E GERENCIAMENTO (JOYCE)
27/09 - SECRETARIA ENVIOU E-MAIL DOS DOCTS EM WORD, PORÉM AINDA FALTOU ALGUNS AJUSTES 
30/09 - DEVOLVIDO P AJUSTES TR, JUSTIFICATIVA, ORÇAMENTO S/ ASSINAR E VER DISCREPÂNCIA DO BALIZAMENTO
30/09 - SECRETARIA DEVOLVEU AJUSTADO 
30/09 - ENVIADO PARA ANÁLISE JURÍDICA
03/10 - JURÍDICO DEVOLVEU PARA AJUSTES
03/10 - DEVOLVIDO P SECRETARIA AJUSTAR (JOYCE)
03/10 - SECRETARIA DEVOLVEU AJUSTADO
03/10 - DEVOLVIDO P JURIDICO AJUSTADO
03/10 - JURÍDICO SALVOU PARECER
03/10 - PUBLICADO
FAZER TEMPESTIVO E APLIC 07/10 - OK
23/10 - SESSÃO
23/10 - PUBLICADO RESULTADO
</t>
    </r>
    <r>
      <rPr>
        <b/>
        <sz val="11"/>
        <color theme="1"/>
        <rFont val="Arial"/>
      </rPr>
      <t xml:space="preserve">31/10 - ATAS PUBLICADAS
01/11 - NÃO GEROU ATAS (BETHA COM ERRO)
</t>
    </r>
    <r>
      <rPr>
        <sz val="11"/>
        <color theme="1"/>
        <rFont val="Arial"/>
      </rPr>
      <t>04/11 - GEREI ATAS, ENVIADAS P ASSINATURA TESTEMUNHAS
04/11 - ENVIADO ATAS P ASSINATURA FORNECEDOR</t>
    </r>
    <r>
      <rPr>
        <b/>
        <sz val="11"/>
        <color theme="1"/>
        <rFont val="Arial"/>
      </rPr>
      <t xml:space="preserve">
</t>
    </r>
    <r>
      <rPr>
        <sz val="11"/>
        <color theme="1"/>
        <rFont val="Arial"/>
      </rPr>
      <t>05/11 - FAZER TEMPESTIVO OK
AGUARDANDO APLIC 06/11 - OK</t>
    </r>
  </si>
  <si>
    <t>3fg6g8m9nc9sa5evc6al92c0cs@google.com</t>
  </si>
  <si>
    <t>PE 102/24</t>
  </si>
  <si>
    <t>PE - MOVEIS PLANEJADOS II</t>
  </si>
  <si>
    <t>27/09 - ANALISANDO DOCUMENTOS
27/09 SEC QUANTIFICANDO
01/10 JURIDICO- REPETINDO DA ANULAÇAO
03/10 - JURÍDICO ENVIOU PARECER
03/10 PUBLICADO- TEMPESTIVO
25/10 PUBLICAR RESULTADO
29/10 HOMOLOGADO- TEMPESTIVO II
30/10 FALTA O ALAN ASSINAR A ATA
01/11 ARQUIVADO</t>
  </si>
  <si>
    <t>u5huke22kb1j4kf0ekfhstio10@google.com</t>
  </si>
  <si>
    <t>CRED  - S. DE LIMA MARQUES</t>
  </si>
  <si>
    <t>27/09 - ENCAMINHADO PARA SECRETARIA DE SAÚDE
30/09 - DANI ESTÁ FALANDO COM A EMPRESA AGUARDANDO DOCUMENTOS (PARTE TÉCNICA)
06/11 - AGUARDANDO EMPRESA ENVIAR OS DOCUMENTOS QUE FOI SOLICITADO POR E-MAIL
08/11 - ANALISANDO DOCS
11/11 - PUBLICADO
14/11 - TERMO ASSINADO / DISPONIBILIZADO NO SITE</t>
  </si>
  <si>
    <t>INEX 020</t>
  </si>
  <si>
    <t>CREDENCIAMENTO ELABORAÇÃO PROJETOS</t>
  </si>
  <si>
    <r>
      <rPr>
        <sz val="11"/>
        <color rgb="FF3C4043"/>
        <rFont val="Verdana"/>
        <scheme val="minor"/>
      </rPr>
      <t xml:space="preserve">04/10 - ANALISANDO DOCUMENTOS 
08/10 - DEVOLVIDO P SECRETARIA (SONIA) AJUSTAR, JUST, ETP, TR E BALIZAMENTO 
10/10 - SECRETARIA DEVOLVEU AJUSTADO 15/10 - PARA ANÁLISE JURÍDICA 
17/10- JURIDICO (ANDRESSA) ENVIOU CI PELO BETHA 
18/10 - DEVOLVIDO PARA SECRETARIA AJUSTAR (SONIA) - ETP E TR 
23/10 - SECRETARIA DEVOLVEU AJUSTADO 
25/10 - DEVOLVIDO PARA JURIDICO AJUSTADO"
30/10 - FALTA PARECER CONTÁBIL - ASSINANDO
31/10 - PARECER ASSINADO, ENVIADO P JURIDICO
31/10 - JURIDICO SALVOU PARECER
</t>
    </r>
    <r>
      <rPr>
        <b/>
        <sz val="11"/>
        <color rgb="FF3C4043"/>
        <rFont val="Verdana"/>
        <scheme val="minor"/>
      </rPr>
      <t xml:space="preserve">AGUARDAR SECRETARIA DECIDIR SOBRE BIM E CLASSIFICAÇÃO DOS CREDENCIADOS
</t>
    </r>
    <r>
      <rPr>
        <sz val="11"/>
        <color rgb="FF3C4043"/>
        <rFont val="Verdana"/>
        <scheme val="minor"/>
      </rPr>
      <t>04/11 - SALVOU, ANALISAR
05/11 - DEVOLVIDO PARA SECRETARIA AJUSTAR TR
05/11 - SECRETARIA DEVOLVEU AJUSTADO
05/11 - LIGAMOS NA SECRETARIA (SÔNIA) E ELE VEIO ATÉ O SETOR
05/11 - AJUSTAMOS O TR (Sônia, Beatriz e Cida) a forma como será destribuido o serviço.
05/11 - AGUARDAR ASSINATURA
06/11 - SECRETARIA AVISOU QUE SALVOU DOCUMENTO AJUSTADO (TR)
ANALISAR
07/11 - DEVOLVI P SECRETARIA RENUMERAR TR
07/11 - SECRETARIA DEVOLVEU AJUSTADO 
08/11 - PUBLICADO EDITAL
FAZER TEMPESTIVO - OK
AGUARDANDO APLIC - OK</t>
    </r>
  </si>
  <si>
    <t>7g351npco9mv5n3losmr2dvtfs@google.com</t>
  </si>
  <si>
    <t>PE 109</t>
  </si>
  <si>
    <r>
      <rPr>
        <sz val="12"/>
        <color rgb="FF1F1F1F"/>
        <rFont val="Arial"/>
      </rPr>
      <t xml:space="preserve">MATERIAL CONSUMO - FRACASSADOS E DESERTOS - </t>
    </r>
    <r>
      <rPr>
        <b/>
        <sz val="12"/>
        <color rgb="FF1F1F1F"/>
        <rFont val="Arial"/>
      </rPr>
      <t>PARECER REFERENCIAL</t>
    </r>
    <r>
      <rPr>
        <sz val="12"/>
        <color rgb="FF1F1F1F"/>
        <rFont val="Arial"/>
      </rPr>
      <t xml:space="preserve"> </t>
    </r>
  </si>
  <si>
    <t>08/10 - ANALISANDO DOCUMENTOS
09/10 - AGUARDANDO SOLICITAÇÕES DAS SECRETARIAS PRAZO ATÉ DIA 11/10
17/10 - PUBLICADO
21/10 - APLIC
FASE II THAYANE
07/11 PUBLICAR RESULTADO
11/11 HOMOLOGAÇÃO- TEMPESTIVO</t>
  </si>
  <si>
    <t>qqtmk4oqss780u92q9amacnkfs@google.com</t>
  </si>
  <si>
    <t>PE 113/24</t>
  </si>
  <si>
    <t>SISTEMA APOSTILADO ESTRUTURADO DE ENSINO</t>
  </si>
  <si>
    <r>
      <rPr>
        <sz val="11"/>
        <color theme="1"/>
        <rFont val="Arial"/>
      </rPr>
      <t xml:space="preserve">08/10 - ANALISANDO DOCUMENTOS
09/10 JURIDICO
10/10- JURIDICO ENVIOU CI
10/10 ENVIADO SECRETARIA AJUSTAR
14/10 AJUSTADO
15/10- JURIDICO ENVIOU NOVA CI
15/10 SECRETARIA AJUSTANDO PE
22/10 AJUSTADO
23/10- JURIDICO ( RAISSA)  ENVIOU CI
24/10 AJUSTADO
24/10- JURIDICO SALVOU PARECER
25/10 PUBLICADO- TEMPESTIVO - APLIC
</t>
    </r>
    <r>
      <rPr>
        <b/>
        <sz val="11"/>
        <color rgb="FFFF00FF"/>
        <rFont val="Arial"/>
      </rPr>
      <t xml:space="preserve">14/11 AGUARDANDO A AMOSTRA DOS LIVROS PRAZO 72 HORAS
</t>
    </r>
    <r>
      <rPr>
        <sz val="11"/>
        <color theme="1"/>
        <rFont val="Arial"/>
      </rPr>
      <t xml:space="preserve">19/11 ANALISE DAS AMOSTRA 08:30
</t>
    </r>
    <r>
      <rPr>
        <sz val="11"/>
        <color rgb="FFFF00FF"/>
        <rFont val="Arial"/>
      </rPr>
      <t xml:space="preserve">27/11 RETORNA A SESSÃO- PASSAR RECURSO
</t>
    </r>
    <r>
      <rPr>
        <sz val="11"/>
        <color theme="1"/>
        <rFont val="Arial"/>
      </rPr>
      <t>02/12 HOMOLOGAÇÃO- TEMPESTIVO</t>
    </r>
  </si>
  <si>
    <t>ss5jerj4v76ldqo1nglonikhv8@google.com</t>
  </si>
  <si>
    <t>PE 118/24</t>
  </si>
  <si>
    <t>MATERIAIS DE CONSUMO, PERMANENTES E EQUIPAMENTOS ODONTOLÓGICOS</t>
  </si>
  <si>
    <t>08/10 - ANALISANDO DOCUMENTOS
10/10 - ANEXAR OS CARTÕES CNPJ DOS SITES USADOS NO BALIZAMENTO
14/10 - ANALISANDO DOCS
15/10 - JURÍDICO
17/10 - JURIDICO ENVIOU CI
18/10 - ENVIADO PARA A SECRETARIA PARA AJUSTES NO ETP
06/11 - LIGUEI 3 X  PARA VERIFICAR SE OS AJUSTES FORAM FEITOS E NÃO FUI ATENDIDA, NA PASTA GERAL EDITAIS NÃO TEM ARQUIVO NOVO ANEXADO
07/11 FALEI COM DANI A CAROL ESTA DE FÉRIAS E ELA NÃO TEVE TEMPO PARA FAZER OS AJUSTES
21/11 INGRID- THAYANE
21/11 JURIDICO
25/11- JURIDICO SALVOU PARECER
26/11 PUBLICADO- TEMPESTIVO</t>
  </si>
  <si>
    <t>0i7ldjhmkrsl43tldd7sbqskk0@google.com</t>
  </si>
  <si>
    <t>PE 112</t>
  </si>
  <si>
    <t>AQUISIÇÃO DE BANDEIRAS</t>
  </si>
  <si>
    <r>
      <rPr>
        <sz val="11"/>
        <color theme="1"/>
        <rFont val="Arial"/>
      </rPr>
      <t xml:space="preserve">15/10 - ANALISANDO DOCUMENTOS
16/10 - AGUARDANDO SOLICITAÇÕES DAS SECRETARIAS PRAZO ATÉ DIA 18/10
23/10 - PARA ANALISE JURIDICO
24/10- JURIDICO SALVOU PARECER
24/10 - PUBLICADO
13/11 - SESSÃO
13/10 - SESSÃO - SUSPENSO PARA ENVIO DOS DOCUMENTOS DE HABILITAÇÃO 
RETORNO 14/11/2024 AS 09 HS
</t>
    </r>
    <r>
      <rPr>
        <b/>
        <sz val="11"/>
        <color theme="1"/>
        <rFont val="Arial"/>
      </rPr>
      <t>14/11 - FASE I - EVA, PASSADO PARA CIDA FAZER A FAZER II</t>
    </r>
    <r>
      <rPr>
        <sz val="11"/>
        <color theme="1"/>
        <rFont val="Arial"/>
      </rPr>
      <t xml:space="preserve">
</t>
    </r>
    <r>
      <rPr>
        <b/>
        <sz val="11"/>
        <color rgb="FF000000"/>
        <rFont val="Arial"/>
      </rPr>
      <t>21/11 - PUBLICAR AVISO DE RESULTADO 
FAZER ATAS 28/11 - OK
02/12 - FAZER TEMPESTIVO - OK
APLIC 04/12 - OK</t>
    </r>
  </si>
  <si>
    <t>qji5t4ir4kc59rksknc44crkd8@google.com</t>
  </si>
  <si>
    <t>Licenciamento Ambiental e Selo de Inspeção Municipal - CIDESA</t>
  </si>
  <si>
    <t>15/10 - ANÁLISE JURÍDICA
17/10- JURIDICO ENVIOU CI
O CIDESA CONTINUOU O PROCESSO SEM PASSAR POR AQUI</t>
  </si>
  <si>
    <t>CONC 11</t>
  </si>
  <si>
    <t>CONC - AMPLIAÇÃO ESCOLA MILITAR</t>
  </si>
  <si>
    <r>
      <rPr>
        <sz val="11"/>
        <color theme="1"/>
        <rFont val="Arial"/>
      </rPr>
      <t xml:space="preserve">16/10 - ANALISANDO DOCUMENTOS
21/10 - PARA ANÁLISE JURIDICA           
23/10 - CI enviada pelo BETHA (Andressa)      
23/10 - DEVOLVI PARA SECRETARIA AJUSTAR (JOÃO), TR, ETP E DECLARAÇÃO TCE
30/10 - SECRETARIA DEVOLVEU AJUSTADO
31/10 - PARA ANÁLISE JURIDICA
01/11 - JURIDICO DEVOLVEU P AJUSTES, consta aditivo no TR (Retirar), e acrescentar no obejto número convênio; falta ainda Parecer convênio, Juliana está fazendo.
01/11 - DEVOLVIDO P SECRETARIA AJUSTAR
04/11  - SECRETARIA DEVOLVEU AJUSTADO
06/11 - AGUARDAR PARECER CONVÊNIO (JULIANA)
06/11 - JULIANA AVISOU QUE SALVOU NA PASTA, PORÉM A SECRETARIA DEVERÁ MUDAR O TR A FORMA DE MEDIÇÃO.
06/11 - SECRETARIA (JOÃO JA ESTÁ AJUSTANDO TR), AGUARDAR
07/11 - SECRETARIA AVISOU QUE REALIZOU AJUSTES 
08/11 - DEVOLVIDO P JURIDICO AJUSTADO
11/11- JURIDICO ESTPA AGUARDANDO ASS DO PARECER CONTABIL
12/11 - JURIDICO SALVOU O PARECER
</t>
    </r>
    <r>
      <rPr>
        <b/>
        <sz val="11"/>
        <color rgb="FF000000"/>
        <rFont val="Arial"/>
      </rPr>
      <t xml:space="preserve">13/11 - SIRLEI VAI VER COM O ALAN, SE PUBLICA A ABERTURA P ESSE ANO.
</t>
    </r>
    <r>
      <rPr>
        <sz val="11"/>
        <color theme="1"/>
        <rFont val="Arial"/>
      </rPr>
      <t xml:space="preserve">18/11 - SIRLEI FALOU COM ALAN
</t>
    </r>
    <r>
      <rPr>
        <b/>
        <sz val="11"/>
        <color rgb="FFFF00FF"/>
        <rFont val="Arial"/>
      </rPr>
      <t xml:space="preserve">AGUARDAR ALAN FALAR COM SECRETÁRIA EDUCAÇÃO
</t>
    </r>
    <r>
      <rPr>
        <sz val="11"/>
        <color theme="1"/>
        <rFont val="Arial"/>
      </rPr>
      <t xml:space="preserve">26/11 - PUBLICADO EDITAL
</t>
    </r>
    <r>
      <rPr>
        <b/>
        <sz val="11"/>
        <color theme="1"/>
        <rFont val="Arial"/>
      </rPr>
      <t>27/11 - FAZER EDITAL, TEMPESTIVO - OK
AGUARDAR APLIC 28/11 - OK</t>
    </r>
  </si>
  <si>
    <t>n80j9d036repebagrb6lk3mbi4@google.com</t>
  </si>
  <si>
    <t xml:space="preserve">PE - GÊNEROS ALIMENTICIOS E MATERIAL D LIMPEZA - JOGOS VALE DO VERDE - JOGOS DIA  22 à 24 </t>
  </si>
  <si>
    <t>17/10 - ANALISANDO DOCUMENTOS
17/10 - PARA ANALISE JURIDICO
18/10- JURIDICO ENVIOU PARECER
18/10 - PAULO PEDIU PARA AGUARDAR
25/10 - PUBLICADO
13/11 II D=FASE THAY
14/11 HOMOLOGAÇÃO- TEMPESTIVO</t>
  </si>
  <si>
    <t>afud6e19cgvmqnv9j6kjnh1np0@google.com</t>
  </si>
  <si>
    <t>PRORROGAÇÃO DE CREDENCIAMENTO 034-2024 SMS</t>
  </si>
  <si>
    <t>17/10 - ANALISANDO DOCUMENTOS
23/10 - PUBLICADO
30/10 - APLIC</t>
  </si>
  <si>
    <t>PE 110</t>
  </si>
  <si>
    <t>PE - AREIA FINA E MÉDIA  - 1DOC</t>
  </si>
  <si>
    <r>
      <rPr>
        <sz val="11"/>
        <color theme="1"/>
        <rFont val="Arial"/>
      </rPr>
      <t xml:space="preserve">17/10 - ANALISANDO DOCUMENTOS
18/10 - DEVOLVI P SECRETARIA AJUSTAR TR E ANEXAR JUST CONSORCIO (GISIANE)
18/10 - SECRETARIA AJUSTOU
18/10 - ENCAMINHADO PARA ANÁLISE JURIDICA
21/10- JURIDICO ENVIOU CI PELO 1DOC
21/10 - DEVOLVIDO AJUSTADO PELO 1DOC
22/10- JURIDICO ENVIOU PARECER PELA 1DOC
22/10 - PUBLICADO
FAZER TEMPESTIVO E EDITAL - OK
11/11 - SESÃO 
11/11 - MANIFESTADO INTENÇÃO DE RECURSO, AGUARDAR PRAZO ATÉ 14/11
18/11 - LICITANTE NÃO APRESENTOU RECURSO
</t>
    </r>
    <r>
      <rPr>
        <b/>
        <sz val="11"/>
        <color theme="1"/>
        <rFont val="Arial"/>
      </rPr>
      <t>21/11 - PUBLICAR AVISO DE RESULTADO
FAZER ATAS 28/11 - OK
02/12 - FAZER TEMPESTIVO - OK
APLIC 04/12 - OK</t>
    </r>
    <r>
      <rPr>
        <sz val="11"/>
        <color theme="1"/>
        <rFont val="Arial"/>
      </rPr>
      <t xml:space="preserve">
</t>
    </r>
  </si>
  <si>
    <t>6k009p2fp2e9bvrv4iq43efb94@google.com</t>
  </si>
  <si>
    <t>PE - GENÊROS ALIMENTICIOS - 1DOC</t>
  </si>
  <si>
    <t>17/10 ANALISANDO DOCUMENTOS
17/10 DEVOLVIDO PARA RAY AJUSTAR- FALTA ASSINATURA ALINE
17/10 JURIDICO
21/10 JURIDICO ENVIOU PARECER
22/10 ABERTURA- FAZER TEMPESTIVO- APLIC
12/11 SESSÃO SUSPENSA, RETORNO MARCADO AS 10HS DO DIA 13/11.
14/11 HOMOLOGAÇÃO - TEMPESTIVO</t>
  </si>
  <si>
    <t>LEILÃO 008</t>
  </si>
  <si>
    <t>LEILÃO LOTES URBANOS</t>
  </si>
  <si>
    <t>22/10 - ANALISANDO DOCUMENTOS
23/10 - AGUARDAR PAULO
25/10 - PUBLICADO
26/11 EMISSAO DOS BOLETOS
27/11 ENVIADO TODOS OS BOLETOS- falta homologar</t>
  </si>
  <si>
    <t>rl11peh47br5sk2jjcoj4t8bm0@google.com</t>
  </si>
  <si>
    <t>LEILÃO 009</t>
  </si>
  <si>
    <t>LEILÃO LOTES ITAMBIQUARA</t>
  </si>
  <si>
    <t>22/10 - ANALISANDO DOCUMENTOS 
25/10 - PUBLICADO
30/10 - APLIC
27/11 EMISSAO DE GUIA AGUARDANDO PAGAMENTO
 PARA PUBLICAR RESULTADO E HOMOLOGAR</t>
  </si>
  <si>
    <t>epf7tgkcpdddg9kn9aj0tb22sc@google.com</t>
  </si>
  <si>
    <t>INEX. 017/2024
CRED.005/2024</t>
  </si>
  <si>
    <t>POLLYANA M. DA COSTA</t>
  </si>
  <si>
    <t>17/10 - ANALISANDO DOCS
22/10 - NÃO FOI HABILITADA PELA AUSÊNCIA DE DOCS, ENVIEI E-MAIL PARA EMPRESA SOLICITANDO A DOCUMENTAÇÃO.
08/11 - analisando docs
12/11 - publicado
13/11 - FINALIZANDO CONTRATO</t>
  </si>
  <si>
    <t>INEX.016/2024
CRED. 004/2024</t>
  </si>
  <si>
    <t>PATRICIA DA SILVA LIMA</t>
  </si>
  <si>
    <t xml:space="preserve">16/10 - ANALISANDO DOCS
22/10 - NÃO FOI HABILITADA PELA AUSÊNCIA DE DOCS, ENVIEI E-MAIL PARA EMPRESQA SOLICITANDO A DOCUMENTAÇÃO. - DOCUMENTOS ENTREGUES AO RESPONSÁVEL </t>
  </si>
  <si>
    <t>INEX 022 - CRED 009</t>
  </si>
  <si>
    <t>CRED. LIMPEZA TERRENOS BALDIOS - PELO 1DOC</t>
  </si>
  <si>
    <t>24/10 - ANALISANDO DOCUMENTOS
29/10 - ENVIADO PARA A SECRETARIA PARA AJUSTES 
31/10 - ANALISANDO DOCS
31/10 - DEVOLVIDO POIS FALTA ETP AJUSTADO
04/11 - ANALISANDO DOCS
05/11 - DEVOLVIDO PARA AJUSTES NO ETP
07/11 - JURÍDICO
19/11 - JURÍDICO ENVIOU CI NO BETHA (DRA. ANDRESSA)
21/11 -  DE INGRID PARA CIDA
21/11 - DEVOLVIDO P SECRETARIA (JOICE)  AJUSTAR 
21/11 - SECRETARIA AJUSTOU
21/11 - DEVOLVIDO PARA SECRETARIA AJUSTAR TR
26/11 - SECRETARIA DEVOLVEU AJUSTADO
27/11 - DEVOLVIDO P SECRETARIA AJUSTAR
27/11 - SECRETARIA DEVOLVEU AJUSTADO
27/11 - DEVOLVIDO P JURIDICO AJUSTADO        
28/11 - Juridicou (Andressa) devolveu para ajuste
28/11 - DEVOLVI P SECRETARIA AJUSTAR TR
28/11 - SECRETARIA AJUSTOU TR
28/11 - DEVOLVI P JURIDICO AJUSTADO
29/11 - JURIDICO DEVOLVEU P AJUSTES 
29/11 - DEVOLVIDO P SECRETARIA AJUSTAR (faltou justificativa)
29/11 - SECRETARIA DEVOLVEU AJUSTADO
29/11 - DEVOLVIDO P JURIDICO AJUSTADO
02/12 - Juridico devolveu para Incluir justificativa de credenciamento presencial 
02/12 - DEVOLVIDO P SECRETARIA FAZER JUSTIFICATIVA
02/12 - SECRETARIA AJUSTOU
02/12 - DEVOLVIDO P JURIDICO AJUSTADO
03/12 - JURÍDICO SALVOU O PARECER
03/12 - PUBLICADO
03/12 - FAZER TEMPESTIVO - OK
04/12 - APLIC 05/12 - OK</t>
  </si>
  <si>
    <t>06/01/2024 
A 06/01/2026</t>
  </si>
  <si>
    <t>CREDENCIAMENTO MARMITEX RESTAURANTE PESQUE PAGUE DO VOVO</t>
  </si>
  <si>
    <t>05/11 ANALISANDO DOCUMENTOS
06/11 - HABILITADO IREI CREDENCIAR DIA 07/11
07/11 - PUBLICADO
08/11 - enviado para o credenciado assinar
13/11 - ASSINADO TERMO DE CREDENCIAMENTO -  DISPONIBILIIZADO NO SITE</t>
  </si>
  <si>
    <t>117/2024</t>
  </si>
  <si>
    <t>PE - SISTEMA DE GESTÃO</t>
  </si>
  <si>
    <t>06/11 - ANÁLISE JURIDICA
12/11- JURIDICO ENVIOU CI
19/11 - DEVOLVIDO PARA O JURÍDICO COM AS CORREÇÕES
21/11- JURIDICO  ( RAISSA) ENVIOU PARECER</t>
  </si>
  <si>
    <t>q47fmai2p17ti6gio8psf9li94@google.com</t>
  </si>
  <si>
    <t>INEX 34/2023</t>
  </si>
  <si>
    <t>PRORROGAÇÃO -CREDENCIAMENTO - FORNECIMENTO UNIFORMES ALUNOS CAD ÚNICO</t>
  </si>
  <si>
    <t>05/11 ANALISANDO DOCUMENTOS
07/11 PUBLICADO -TEMPESTIVO - APLIC 13/11/2024</t>
  </si>
  <si>
    <t>PE 116</t>
  </si>
  <si>
    <t>AQUISIÇÃO DE CHAPA COMPENSADA E MADEIRAS (VIGAS, CAIBROS, TÁBUAS, PRANCHAS, QUADRADOS E RIPAS</t>
  </si>
  <si>
    <r>
      <rPr>
        <sz val="11"/>
        <color theme="1"/>
        <rFont val="Arial"/>
      </rPr>
      <t>07/11 - ANALISANDO DOCUMENTOS
08/11 - DEVOLVIDO P SECRETARIA (Gisiane) AJUSTAR TR (Faltou 1 parágrafo no item 9.)
08/11 - SECRETARIA DEVOLVEU AJUSTADO , FIM DO EXPEDIENTE.
11/11 - AGUARDAR PRAZO SECRETARIA SALVAR SOLICITAÇÃO ATÉ 12/11/2024
13/11 - PARA ANÁLISE JURIDICA
18/11 - JURIDICO ( RAISSA) ENVIOU CI
19/11 - DEVOLVI P JURIDICO, POSSUI JUSTIFICATIVA UNIFICADA 
19/11- JURIDICO ENVIOU PARECER
21/11 - PUBLICAR EDITAL OK</t>
    </r>
    <r>
      <rPr>
        <b/>
        <sz val="11"/>
        <color theme="1"/>
        <rFont val="Arial"/>
      </rPr>
      <t xml:space="preserve">
FAZER TEMPESTIVO E APLIC 25/11 - OK</t>
    </r>
  </si>
  <si>
    <t>mc1onljp5ff2eksn5mn4sn180o@google.com</t>
  </si>
  <si>
    <t>LOCAÇÃO DE ESTRUTURA, MATERIAIS E EQUIPAMENTOS PARA EVENTOS -</t>
  </si>
  <si>
    <t>08/11 ANALISANDO DOCUMENTOS
08/11 DEVOLVIDO SAYMOM PARA AJUSTES
13/11 QUANTIFICANDO- SAYMOM PEGANDO ASSINATURA NAS SOLICITAÇÕES E JUSTIFICATIVA
18/11 JURIDICO
22/11- JURIDICO( RAISSA) ENVIOU CI
22/11 SAYMOM AJUSTAR
22/11 SERA FEITO ADITIVO DE 4 ATAS</t>
  </si>
  <si>
    <t>CONSTRUÇÃO UNIDADE BÁSICA SAUDE - UBS - PARQUE DAS ARARAS PORTE IV</t>
  </si>
  <si>
    <t>13/11 - ANALISANDO DOCUMENTOS
18/11 - SOLICITEI P JULIANA O PARECER DO CONVÊNIO E CONVÊNIO
18/11 - DEVOLVI P SECRETARIA (DANI) FAZER A SOLICITAÇÃO DO BETHA 
19/11 - ENVIADO P ANÁLISE JURÍDICA
27/11 - JURÍDICO ENVIOU CI PELO BETHA (DRA ANDRESSA)
27/11 - DEVOLVIDO P SECRETARIA AJUSTAR
28/11 - SECRETARIA DEVOLVEU AJUSTADO
28/11 - DEVOLVIDO P JURIDICO AJUSTADO 
02/12 - JURÍDICO ENVIOU CI PELO BETHA (DRA ANDRESSA)
02/12 - DEVOLVIDO P SECRETARIA AJUSTAR O DFD
02/12 - SECRETARIA AJUSTOU 
02/12 - DEVOLVIDO P JURIDICO AJUSTADO
02/12 - JURÍDICO ENVIOU O PARECER
03/12 - PUBLICADO
03/12 - FAZER TEMPESTIVO - OK
04/12 - APLIC 05/12 - OK</t>
  </si>
  <si>
    <t>m16bnnpmkj2u8ikke6vbab3lak@google.com</t>
  </si>
  <si>
    <t>INEX 021/24</t>
  </si>
  <si>
    <t>CREDENCIAMENTO DE EMPRESA ESPECIALIZADA PARA FORNECIMENTO DE KIT DE MATERIAL ESCOLAR - 1DOC</t>
  </si>
  <si>
    <t>14/01 - ANALISANDO DOCUMENTOS
19/11 - DEVOLVIDO AJUSTAR
22/11 JURIDICO 1DOC
26/11 - JURÍDICO (ANDRESSA) ENVIOU CI NO BETHA
26/11 AJUSTAR(SECRETARIA)
29/11 JURIDICO
02/12 - JURÍDICO ENVIOU O PARECER
03/12 PUBLICADO- TEMPESTIVO- APLIC</t>
  </si>
  <si>
    <t>lisgmsorssp6ipadd29v5t9rhc@google.com</t>
  </si>
  <si>
    <t>119/24</t>
  </si>
  <si>
    <t>EMULSÃO ASFALTICA</t>
  </si>
  <si>
    <t>19/01 - ANALISANDO DOCUMENTOS
19/11 - ANALISE JURIDICA
25/11- JURIDICO SALVOU CI ( BETHA)
25/11 AJUSTAR
25/11 AJUSTADA
26/11- PARECER ASSINADO NA PASTA
26/11 PUBLICADO- TEMPESTIVO</t>
  </si>
  <si>
    <t>qfrjdmdd91jrfsv0e89n531a8k@google.com</t>
  </si>
  <si>
    <t>INEX 016/24</t>
  </si>
  <si>
    <t xml:space="preserve">CRED. 004/2024 - INEX. 016/2024 MARMITEX
MAURICIO ALVES  </t>
  </si>
  <si>
    <t>18/11 - ANALISANDO DOCS
26/11 PUBLICADO- HOMOLOGAÇÃO</t>
  </si>
  <si>
    <t>PRESTAÇÃO DE SERVIÇOS DE LIMPEZA DE EVENTOS</t>
  </si>
  <si>
    <t>A</t>
  </si>
  <si>
    <t>22/11 - ANALISANDO DOCS- OK
22/11 AGUARDANDO LARISSA OLHAR
25/11 DEVOLVER AJUSTAR
28/11  RAY AJUSTAR AINDA 1 DOC
02/12 JURIDICO 1DOC</t>
  </si>
  <si>
    <t>CRED. 004/2024 - INEX. 016/2024 MARMITEX
CLAUDIA A. S. DE OLIVEIRA</t>
  </si>
  <si>
    <t>18/11 - ANALISANDO DOCS 
26/11 PUBLICADO HOMOLOGAÇÃO-FALTA ASSINAR O TERMO</t>
  </si>
  <si>
    <t>ADESÃO - AQUISIÇÃO APARELHO DE ULTRASSONOGRAFIA</t>
  </si>
  <si>
    <t>27/11 - ANALISANDO DOCUMENTOS
28/11 DEVOLVIDO FALTA DOCUMENTOS</t>
  </si>
  <si>
    <t>INEX 038/2023</t>
  </si>
  <si>
    <t>PRORROGAÇÃO DO EDITAL DE CRED. 008/2023  SERVIÇO DE EXAMES COMPL SEG. E MEDICINA DO TRABALHO</t>
  </si>
  <si>
    <t>26/11 - ANALISANDO DOCUMENTOS
27/11 PUBLICADO</t>
  </si>
  <si>
    <t>CONTRATAÇÃO DE ADVOGADO - CIDESA</t>
  </si>
  <si>
    <t>04-12 - ANALISANDO DOCUMENTOS
06-12 - ENCAMINHADO PARA ANÁLISE JURÍDICA</t>
  </si>
  <si>
    <t>ID</t>
  </si>
  <si>
    <t>Nome</t>
  </si>
  <si>
    <t>E-mail</t>
  </si>
  <si>
    <t>Perfil</t>
  </si>
  <si>
    <t>🔐 Softr Record ID</t>
  </si>
  <si>
    <t>Paulo Henrique Brincker</t>
  </si>
  <si>
    <t>paulobrincker@hotmail.com</t>
  </si>
  <si>
    <t>5Z6s82fQVXppXw9deztyqe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</si>
</sst>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d/m/yyyy"/>
    <numFmt numFmtId="165" formatCode="dd&quot;/&quot;mm&quot;/&quot;yyyy"/>
    <numFmt numFmtId="166" formatCode="dd/mm/yy"/>
  </numFmts>
  <fonts count="56">
    <font>
      <sz val="10"/>
      <color rgb="FF000000"/>
      <name val="Verdana"/>
      <scheme val="minor"/>
    </font>
    <font>
      <sz val="10"/>
      <color theme="1"/>
      <name val="Verdana"/>
      <scheme val="minor"/>
    </font>
    <font>
      <sz val="9"/>
      <color rgb="FF777777"/>
      <name val="&quot;Open Sans&quot;"/>
    </font>
    <font>
      <b/>
      <sz val="12"/>
      <color theme="1"/>
      <name val="Verdana"/>
    </font>
    <font>
      <b/>
      <sz val="12"/>
      <color theme="1"/>
      <name val="Arial"/>
    </font>
    <font>
      <b/>
      <sz val="9"/>
      <color theme="1"/>
      <name val="Arial"/>
    </font>
    <font>
      <sz val="11"/>
      <color theme="1"/>
      <name val="Verdana"/>
    </font>
    <font>
      <sz val="10"/>
      <color theme="1"/>
      <name val="Verdana"/>
    </font>
    <font>
      <sz val="12"/>
      <color theme="1"/>
      <name val="Arial"/>
    </font>
    <font>
      <b/>
      <sz val="11"/>
      <color theme="1"/>
      <name val="Arial"/>
    </font>
    <font>
      <sz val="12"/>
      <color rgb="FF000000"/>
      <name val="Arial"/>
    </font>
    <font>
      <sz val="11"/>
      <color theme="1"/>
      <name val="Arial"/>
    </font>
    <font>
      <sz val="11"/>
      <color rgb="FF000000"/>
      <name val="Arial"/>
    </font>
    <font>
      <sz val="12"/>
      <color theme="1"/>
      <name val="Verdana"/>
      <scheme val="minor"/>
    </font>
    <font>
      <sz val="12"/>
      <color theme="1"/>
      <name val="Verdana"/>
    </font>
    <font>
      <u/>
      <sz val="12"/>
      <color rgb="FF9900FF"/>
      <name val="Arial"/>
    </font>
    <font>
      <u/>
      <sz val="12"/>
      <color rgb="FF9900FF"/>
      <name val="Arial"/>
    </font>
    <font>
      <sz val="11"/>
      <color rgb="FF3C4043"/>
      <name val="Arial"/>
    </font>
    <font>
      <u/>
      <sz val="12"/>
      <color rgb="FF9900FF"/>
      <name val="Arial"/>
    </font>
    <font>
      <sz val="11"/>
      <color theme="1"/>
      <name val="Verdana"/>
      <scheme val="minor"/>
    </font>
    <font>
      <sz val="11"/>
      <color rgb="FF1A1A1A"/>
      <name val="Arial"/>
    </font>
    <font>
      <sz val="12"/>
      <color rgb="FF9900FF"/>
      <name val="Arial"/>
    </font>
    <font>
      <sz val="12"/>
      <color rgb="FF222222"/>
      <name val="Arial"/>
    </font>
    <font>
      <sz val="12"/>
      <color rgb="FF1F1F1F"/>
      <name val="Arial"/>
    </font>
    <font>
      <sz val="12"/>
      <color rgb="FF1A1A1A"/>
      <name val="Arial"/>
    </font>
    <font>
      <u/>
      <sz val="12"/>
      <color theme="1"/>
      <name val="Arial"/>
    </font>
    <font>
      <b/>
      <sz val="12"/>
      <color rgb="FF222222"/>
      <name val="Arial"/>
    </font>
    <font>
      <sz val="12"/>
      <color rgb="FF222222"/>
      <name val="Calibri"/>
    </font>
    <font>
      <sz val="12"/>
      <color rgb="FF1F1F1F"/>
      <name val="&quot;Google Sans&quot;"/>
    </font>
    <font>
      <sz val="13"/>
      <color theme="1"/>
      <name val="Arial"/>
    </font>
    <font>
      <sz val="10"/>
      <color theme="1"/>
      <name val="Verdana"/>
      <scheme val="minor"/>
    </font>
    <font>
      <sz val="11"/>
      <color rgb="FF222222"/>
      <name val="Arial"/>
    </font>
    <font>
      <sz val="11"/>
      <color rgb="FF3C4043"/>
      <name val="Roboto"/>
    </font>
    <font>
      <sz val="12"/>
      <color rgb="FF3C4043"/>
      <name val="Roboto"/>
    </font>
    <font>
      <sz val="13"/>
      <color rgb="FF222222"/>
      <name val="Arial"/>
    </font>
    <font>
      <sz val="13"/>
      <color rgb="FF1F1F1F"/>
      <name val="Arial"/>
    </font>
    <font>
      <sz val="13"/>
      <color rgb="FF000000"/>
      <name val="Arial"/>
    </font>
    <font>
      <b/>
      <sz val="13"/>
      <color rgb="FF9900FF"/>
      <name val="Arial"/>
    </font>
    <font>
      <sz val="13"/>
      <color rgb="FF000000"/>
      <name val="&quot;Open Sans&quot;"/>
    </font>
    <font>
      <sz val="11"/>
      <color rgb="FF1A1A1A"/>
      <name val="Verdana"/>
    </font>
    <font>
      <sz val="13"/>
      <color rgb="FF222222"/>
      <name val="Verdana"/>
    </font>
    <font>
      <sz val="11"/>
      <color rgb="FF3C4043"/>
      <name val="Verdana"/>
      <scheme val="minor"/>
    </font>
    <font>
      <b/>
      <sz val="11"/>
      <color rgb="FF000000"/>
      <name val="Arial"/>
    </font>
    <font>
      <b/>
      <sz val="11"/>
      <color rgb="FF1A1A1A"/>
      <name val="Arial"/>
    </font>
    <font>
      <sz val="11"/>
      <color rgb="FFFF0000"/>
      <name val="Arial"/>
    </font>
    <font>
      <b/>
      <sz val="10"/>
      <color theme="1"/>
      <name val="Verdana"/>
      <scheme val="minor"/>
    </font>
    <font>
      <b/>
      <sz val="11"/>
      <color rgb="FFFF00FF"/>
      <name val="Arial"/>
    </font>
    <font>
      <b/>
      <sz val="11"/>
      <color rgb="FFFF0000"/>
      <name val="Arial"/>
    </font>
    <font>
      <sz val="11"/>
      <color rgb="FFFF00FF"/>
      <name val="Arial"/>
    </font>
    <font>
      <b/>
      <sz val="11"/>
      <color rgb="FF3C4043"/>
      <name val="Arial"/>
    </font>
    <font>
      <b/>
      <sz val="11"/>
      <color rgb="FF9900FF"/>
      <name val="Arial"/>
    </font>
    <font>
      <sz val="12"/>
      <color rgb="FFFF0000"/>
      <name val="Arial"/>
    </font>
    <font>
      <b/>
      <i/>
      <sz val="11"/>
      <color theme="1"/>
      <name val="Arial"/>
    </font>
    <font>
      <sz val="11"/>
      <color rgb="FFC9211E"/>
      <name val="Arial"/>
    </font>
    <font>
      <b/>
      <sz val="11"/>
      <color rgb="FF3C4043"/>
      <name val="Verdana"/>
      <scheme val="minor"/>
    </font>
    <font>
      <b/>
      <sz val="12"/>
      <color rgb="FF1F1F1F"/>
      <name val="Arial"/>
    </font>
  </fonts>
  <fills count="10">
    <fill>
      <patternFill patternType="none"/>
    </fill>
    <fill>
      <patternFill patternType="gray125"/>
    </fill>
    <fill>
      <patternFill patternType="solid">
        <fgColor rgb="FFFFF9EA"/>
        <bgColor rgb="FFFFF9EA"/>
      </patternFill>
    </fill>
    <fill>
      <patternFill patternType="solid">
        <fgColor rgb="FF6AA84F"/>
        <bgColor rgb="FF6AA84F"/>
      </patternFill>
    </fill>
    <fill>
      <patternFill patternType="solid">
        <fgColor rgb="FF38761D"/>
        <bgColor rgb="FF38761D"/>
      </patternFill>
    </fill>
    <fill>
      <patternFill patternType="solid">
        <fgColor rgb="FFFFFFFF"/>
        <bgColor rgb="FFFFFFFF"/>
      </patternFill>
    </fill>
    <fill>
      <patternFill patternType="solid">
        <fgColor rgb="FFE7F9EF"/>
        <bgColor rgb="FFE7F9EF"/>
      </patternFill>
    </fill>
    <fill>
      <patternFill patternType="solid">
        <fgColor rgb="FFF3F3F3"/>
        <bgColor rgb="FFF3F3F3"/>
      </patternFill>
    </fill>
    <fill>
      <patternFill patternType="solid">
        <fgColor rgb="FFB7E1CD"/>
        <bgColor rgb="FFB7E1CD"/>
      </patternFill>
    </fill>
    <fill>
      <patternFill patternType="solid">
        <fgColor rgb="FF3B84DB"/>
        <bgColor rgb="FF3B84DB"/>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64">
    <xf numFmtId="0" fontId="0" fillId="0" borderId="0" xfId="0"/>
    <xf numFmtId="0" fontId="1" fillId="0" borderId="0" xfId="0" applyFont="1"/>
    <xf numFmtId="0" fontId="2" fillId="2" borderId="1" xfId="0" applyFont="1" applyFill="1" applyBorder="1"/>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0" borderId="0" xfId="0" applyFont="1" applyAlignment="1">
      <alignment horizontal="center" vertical="center" wrapText="1"/>
    </xf>
    <xf numFmtId="0" fontId="6"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9" fillId="5" borderId="1" xfId="0" applyFont="1" applyFill="1" applyBorder="1" applyAlignment="1">
      <alignment horizontal="center" vertical="center"/>
    </xf>
    <xf numFmtId="14" fontId="9" fillId="5" borderId="1" xfId="0" applyNumberFormat="1" applyFont="1" applyFill="1" applyBorder="1" applyAlignment="1">
      <alignment horizontal="center" vertical="center"/>
    </xf>
    <xf numFmtId="3" fontId="10" fillId="5" borderId="1" xfId="0" applyNumberFormat="1" applyFont="1" applyFill="1" applyBorder="1" applyAlignment="1">
      <alignment horizontal="center" vertical="center"/>
    </xf>
    <xf numFmtId="14" fontId="10" fillId="5" borderId="1" xfId="0" applyNumberFormat="1" applyFont="1" applyFill="1" applyBorder="1" applyAlignment="1">
      <alignment horizontal="center" vertical="center"/>
    </xf>
    <xf numFmtId="0" fontId="9" fillId="5" borderId="1" xfId="0" applyFont="1" applyFill="1" applyBorder="1" applyAlignment="1">
      <alignment horizontal="center" vertical="center" wrapText="1"/>
    </xf>
    <xf numFmtId="0" fontId="9" fillId="5" borderId="1" xfId="0" applyFont="1" applyFill="1" applyBorder="1" applyAlignment="1">
      <alignment wrapText="1"/>
    </xf>
    <xf numFmtId="14" fontId="7" fillId="5" borderId="1" xfId="0" applyNumberFormat="1" applyFont="1" applyFill="1" applyBorder="1"/>
    <xf numFmtId="0" fontId="7" fillId="5" borderId="1" xfId="0" applyFont="1" applyFill="1" applyBorder="1"/>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1" fillId="6" borderId="1" xfId="0" applyFont="1" applyFill="1" applyBorder="1" applyAlignment="1">
      <alignment horizontal="center" vertical="center"/>
    </xf>
    <xf numFmtId="14" fontId="11" fillId="6" borderId="1" xfId="0" applyNumberFormat="1" applyFont="1" applyFill="1" applyBorder="1" applyAlignment="1">
      <alignment horizontal="center" vertical="center"/>
    </xf>
    <xf numFmtId="3" fontId="12" fillId="6" borderId="1" xfId="0" applyNumberFormat="1" applyFont="1" applyFill="1" applyBorder="1" applyAlignment="1">
      <alignment horizontal="center" vertical="center"/>
    </xf>
    <xf numFmtId="14" fontId="12" fillId="6" borderId="1" xfId="0" applyNumberFormat="1" applyFont="1" applyFill="1" applyBorder="1" applyAlignment="1">
      <alignment horizontal="center" vertical="center"/>
    </xf>
    <xf numFmtId="0" fontId="11" fillId="6" borderId="1" xfId="0" applyFont="1" applyFill="1" applyBorder="1" applyAlignment="1">
      <alignment horizontal="center" vertical="center" wrapText="1"/>
    </xf>
    <xf numFmtId="0" fontId="11" fillId="6" borderId="1" xfId="0" applyFont="1" applyFill="1" applyBorder="1" applyAlignment="1">
      <alignment vertical="center" wrapText="1"/>
    </xf>
    <xf numFmtId="14" fontId="13" fillId="6" borderId="1" xfId="0" applyNumberFormat="1" applyFont="1" applyFill="1" applyBorder="1" applyAlignment="1">
      <alignment vertical="center"/>
    </xf>
    <xf numFmtId="0" fontId="13" fillId="6" borderId="1" xfId="0" applyFont="1" applyFill="1" applyBorder="1" applyAlignment="1">
      <alignment vertical="center"/>
    </xf>
    <xf numFmtId="0" fontId="1" fillId="6" borderId="1" xfId="0" applyFont="1" applyFill="1" applyBorder="1" applyAlignment="1">
      <alignment vertical="center"/>
    </xf>
    <xf numFmtId="14" fontId="1" fillId="6" borderId="1" xfId="0" applyNumberFormat="1" applyFont="1" applyFill="1" applyBorder="1" applyAlignment="1">
      <alignment vertical="center"/>
    </xf>
    <xf numFmtId="0" fontId="14"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14" fontId="11" fillId="5" borderId="1" xfId="0" applyNumberFormat="1" applyFont="1" applyFill="1" applyBorder="1" applyAlignment="1">
      <alignment horizontal="center" vertical="center"/>
    </xf>
    <xf numFmtId="0" fontId="11" fillId="5" borderId="1" xfId="0" applyFont="1" applyFill="1" applyBorder="1" applyAlignment="1">
      <alignment vertical="center" wrapText="1"/>
    </xf>
    <xf numFmtId="14" fontId="14" fillId="5" borderId="1" xfId="0" applyNumberFormat="1" applyFont="1" applyFill="1" applyBorder="1" applyAlignment="1">
      <alignment horizontal="center" vertical="center"/>
    </xf>
    <xf numFmtId="14" fontId="12" fillId="5" borderId="1" xfId="0" applyNumberFormat="1" applyFont="1" applyFill="1" applyBorder="1" applyAlignment="1">
      <alignment horizontal="center" vertical="center" wrapText="1"/>
    </xf>
    <xf numFmtId="14" fontId="7" fillId="5" borderId="1" xfId="0" applyNumberFormat="1" applyFont="1" applyFill="1" applyBorder="1" applyAlignment="1">
      <alignment vertical="center"/>
    </xf>
    <xf numFmtId="0" fontId="7" fillId="5" borderId="1" xfId="0" applyFont="1" applyFill="1" applyBorder="1" applyAlignment="1">
      <alignment vertical="center"/>
    </xf>
    <xf numFmtId="0" fontId="14" fillId="6" borderId="1" xfId="0" applyFont="1" applyFill="1" applyBorder="1" applyAlignment="1">
      <alignment horizontal="center" vertical="center" wrapText="1"/>
    </xf>
    <xf numFmtId="3" fontId="10" fillId="6" borderId="1" xfId="0" applyNumberFormat="1" applyFont="1" applyFill="1" applyBorder="1" applyAlignment="1">
      <alignment horizontal="center" vertical="center"/>
    </xf>
    <xf numFmtId="14" fontId="10" fillId="6" borderId="1" xfId="0" applyNumberFormat="1" applyFont="1" applyFill="1" applyBorder="1" applyAlignment="1">
      <alignment horizontal="center" vertical="center"/>
    </xf>
    <xf numFmtId="0" fontId="11" fillId="6" borderId="1" xfId="0" applyFont="1" applyFill="1" applyBorder="1" applyAlignment="1">
      <alignment horizontal="left" vertical="center" wrapText="1"/>
    </xf>
    <xf numFmtId="164" fontId="14" fillId="6" borderId="1" xfId="0" applyNumberFormat="1" applyFont="1" applyFill="1" applyBorder="1" applyAlignment="1">
      <alignment horizontal="center" vertical="center"/>
    </xf>
    <xf numFmtId="14" fontId="14" fillId="6" borderId="1" xfId="0" applyNumberFormat="1" applyFont="1" applyFill="1" applyBorder="1" applyAlignment="1">
      <alignment horizontal="center" vertical="center" wrapText="1"/>
    </xf>
    <xf numFmtId="0" fontId="14" fillId="6" borderId="1" xfId="0" applyFont="1" applyFill="1" applyBorder="1" applyAlignment="1">
      <alignment horizontal="center" vertical="center"/>
    </xf>
    <xf numFmtId="14" fontId="7" fillId="6" borderId="1" xfId="0" applyNumberFormat="1" applyFont="1" applyFill="1" applyBorder="1" applyAlignment="1">
      <alignment vertical="center"/>
    </xf>
    <xf numFmtId="0" fontId="7" fillId="6" borderId="1" xfId="0" applyFont="1" applyFill="1" applyBorder="1" applyAlignment="1">
      <alignment vertical="center"/>
    </xf>
    <xf numFmtId="0" fontId="15" fillId="5" borderId="1" xfId="0" applyFont="1" applyFill="1" applyBorder="1" applyAlignment="1">
      <alignment horizontal="center" vertical="center" wrapText="1"/>
    </xf>
    <xf numFmtId="0" fontId="14" fillId="5" borderId="1" xfId="0" applyFont="1" applyFill="1" applyBorder="1" applyAlignment="1">
      <alignment horizontal="center" vertical="center"/>
    </xf>
    <xf numFmtId="14" fontId="7" fillId="5" borderId="1" xfId="0" applyNumberFormat="1" applyFont="1" applyFill="1" applyBorder="1" applyAlignment="1">
      <alignment horizontal="center" vertical="center"/>
    </xf>
    <xf numFmtId="0" fontId="7" fillId="5" borderId="1" xfId="0" applyFont="1" applyFill="1" applyBorder="1" applyAlignment="1">
      <alignment horizontal="center" vertical="center"/>
    </xf>
    <xf numFmtId="14" fontId="1" fillId="0" borderId="1" xfId="0" applyNumberFormat="1" applyFont="1" applyBorder="1" applyAlignment="1">
      <alignment vertical="center"/>
    </xf>
    <xf numFmtId="0" fontId="1" fillId="0" borderId="1" xfId="0" applyFont="1" applyBorder="1" applyAlignment="1">
      <alignment vertical="center"/>
    </xf>
    <xf numFmtId="0" fontId="16" fillId="6" borderId="1" xfId="0" applyFont="1" applyFill="1" applyBorder="1" applyAlignment="1">
      <alignment horizontal="center" vertical="center" wrapText="1"/>
    </xf>
    <xf numFmtId="0" fontId="12" fillId="6" borderId="1" xfId="0" applyFont="1" applyFill="1" applyBorder="1" applyAlignment="1">
      <alignment vertical="center"/>
    </xf>
    <xf numFmtId="14" fontId="7" fillId="6" borderId="1" xfId="0" applyNumberFormat="1" applyFont="1" applyFill="1" applyBorder="1" applyAlignment="1">
      <alignment horizontal="right" vertical="center"/>
    </xf>
    <xf numFmtId="0" fontId="7" fillId="6" borderId="1" xfId="0" applyFont="1" applyFill="1" applyBorder="1" applyAlignment="1">
      <alignment horizontal="right" vertical="center"/>
    </xf>
    <xf numFmtId="0" fontId="11" fillId="5" borderId="1" xfId="0" applyFont="1" applyFill="1" applyBorder="1" applyAlignment="1">
      <alignment horizontal="center" vertical="center" wrapText="1"/>
    </xf>
    <xf numFmtId="14" fontId="7" fillId="5" borderId="1" xfId="0" applyNumberFormat="1" applyFont="1" applyFill="1" applyBorder="1" applyAlignment="1">
      <alignment horizontal="right" vertical="center"/>
    </xf>
    <xf numFmtId="0" fontId="10" fillId="6" borderId="1" xfId="0" applyFont="1" applyFill="1" applyBorder="1" applyAlignment="1">
      <alignment horizontal="center" vertical="center" wrapText="1"/>
    </xf>
    <xf numFmtId="0" fontId="7" fillId="5" borderId="1" xfId="0" applyFont="1" applyFill="1" applyBorder="1" applyAlignment="1">
      <alignment horizontal="right" vertical="center"/>
    </xf>
    <xf numFmtId="0" fontId="11" fillId="6" borderId="1" xfId="0" applyFont="1" applyFill="1" applyBorder="1" applyAlignment="1">
      <alignment wrapText="1"/>
    </xf>
    <xf numFmtId="0" fontId="14" fillId="6" borderId="1" xfId="0" applyFont="1" applyFill="1" applyBorder="1" applyAlignment="1">
      <alignment horizontal="center"/>
    </xf>
    <xf numFmtId="14" fontId="7" fillId="6" borderId="1" xfId="0" applyNumberFormat="1" applyFont="1" applyFill="1" applyBorder="1" applyAlignment="1">
      <alignment horizontal="right"/>
    </xf>
    <xf numFmtId="0" fontId="7" fillId="6" borderId="1" xfId="0" applyFont="1" applyFill="1" applyBorder="1"/>
    <xf numFmtId="14" fontId="7" fillId="6" borderId="1" xfId="0" applyNumberFormat="1" applyFont="1" applyFill="1" applyBorder="1"/>
    <xf numFmtId="0" fontId="11" fillId="6" borderId="1" xfId="0" applyFont="1" applyFill="1" applyBorder="1" applyAlignment="1">
      <alignment vertical="center"/>
    </xf>
    <xf numFmtId="0" fontId="11" fillId="5" borderId="1" xfId="0" applyFont="1" applyFill="1" applyBorder="1"/>
    <xf numFmtId="0" fontId="14" fillId="5" borderId="1" xfId="0" applyFont="1" applyFill="1" applyBorder="1" applyAlignment="1">
      <alignment horizontal="center"/>
    </xf>
    <xf numFmtId="14" fontId="7" fillId="5" borderId="1" xfId="0" applyNumberFormat="1" applyFont="1" applyFill="1" applyBorder="1" applyAlignment="1">
      <alignment horizontal="right"/>
    </xf>
    <xf numFmtId="0" fontId="11" fillId="6" borderId="1" xfId="0" applyFont="1" applyFill="1" applyBorder="1" applyAlignment="1">
      <alignment vertical="top"/>
    </xf>
    <xf numFmtId="0" fontId="11" fillId="5" borderId="1" xfId="0" applyFont="1" applyFill="1" applyBorder="1" applyAlignment="1">
      <alignment vertical="center"/>
    </xf>
    <xf numFmtId="0" fontId="17" fillId="5" borderId="1" xfId="0" applyFont="1" applyFill="1" applyBorder="1"/>
    <xf numFmtId="0" fontId="7" fillId="6" borderId="1"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1" fillId="5" borderId="1" xfId="0" applyFont="1" applyFill="1" applyBorder="1" applyAlignment="1">
      <alignment wrapText="1"/>
    </xf>
    <xf numFmtId="0" fontId="9" fillId="6" borderId="1" xfId="0" applyFont="1" applyFill="1" applyBorder="1" applyAlignment="1">
      <alignment vertical="center" wrapText="1"/>
    </xf>
    <xf numFmtId="0" fontId="19" fillId="5" borderId="1" xfId="0" applyFont="1" applyFill="1" applyBorder="1" applyAlignment="1">
      <alignment horizontal="center" vertical="center"/>
    </xf>
    <xf numFmtId="0" fontId="19" fillId="6" borderId="1" xfId="0" applyFont="1" applyFill="1" applyBorder="1" applyAlignment="1">
      <alignment horizontal="center" vertical="center"/>
    </xf>
    <xf numFmtId="0" fontId="13" fillId="6" borderId="1" xfId="0" applyFont="1" applyFill="1" applyBorder="1" applyAlignment="1">
      <alignment horizontal="center" vertical="center" wrapText="1"/>
    </xf>
    <xf numFmtId="0" fontId="20" fillId="6" borderId="1" xfId="0" applyFont="1" applyFill="1" applyBorder="1" applyAlignment="1">
      <alignment horizontal="left" vertical="center"/>
    </xf>
    <xf numFmtId="0" fontId="13" fillId="6" borderId="1" xfId="0" applyFont="1" applyFill="1" applyBorder="1" applyAlignment="1">
      <alignment horizontal="center" vertical="center"/>
    </xf>
    <xf numFmtId="0" fontId="13" fillId="5" borderId="1" xfId="0" applyFont="1" applyFill="1" applyBorder="1" applyAlignment="1">
      <alignment horizontal="center" vertical="center" wrapText="1"/>
    </xf>
    <xf numFmtId="0" fontId="20" fillId="5" borderId="1" xfId="0" applyFont="1" applyFill="1" applyBorder="1" applyAlignment="1">
      <alignment horizontal="left" vertical="center"/>
    </xf>
    <xf numFmtId="0" fontId="13" fillId="5" borderId="1" xfId="0" applyFont="1" applyFill="1" applyBorder="1" applyAlignment="1">
      <alignment horizontal="center" vertical="center"/>
    </xf>
    <xf numFmtId="14" fontId="1" fillId="5" borderId="1" xfId="0" applyNumberFormat="1" applyFont="1" applyFill="1" applyBorder="1" applyAlignment="1">
      <alignment vertical="center"/>
    </xf>
    <xf numFmtId="0" fontId="1" fillId="5" borderId="1" xfId="0" applyFont="1" applyFill="1" applyBorder="1" applyAlignment="1">
      <alignment vertical="center"/>
    </xf>
    <xf numFmtId="0" fontId="21" fillId="5" borderId="1" xfId="0" applyFont="1" applyFill="1" applyBorder="1" applyAlignment="1">
      <alignment horizontal="center" vertical="center" wrapText="1"/>
    </xf>
    <xf numFmtId="0" fontId="1" fillId="6" borderId="1" xfId="0" applyFont="1" applyFill="1" applyBorder="1"/>
    <xf numFmtId="0" fontId="7" fillId="6" borderId="1" xfId="0" applyFont="1" applyFill="1" applyBorder="1" applyAlignment="1">
      <alignment horizontal="right"/>
    </xf>
    <xf numFmtId="0" fontId="22" fillId="5" borderId="1" xfId="0" applyFont="1" applyFill="1" applyBorder="1" applyAlignment="1">
      <alignment horizontal="center" vertical="center" wrapText="1"/>
    </xf>
    <xf numFmtId="0" fontId="8" fillId="6" borderId="1" xfId="0" applyFont="1" applyFill="1" applyBorder="1" applyAlignment="1">
      <alignment horizontal="center" vertical="center"/>
    </xf>
    <xf numFmtId="0" fontId="11" fillId="7" borderId="1" xfId="0" applyFont="1" applyFill="1" applyBorder="1" applyAlignment="1">
      <alignment vertical="center" wrapText="1"/>
    </xf>
    <xf numFmtId="0" fontId="8" fillId="5" borderId="1" xfId="0" applyFont="1" applyFill="1" applyBorder="1" applyAlignment="1">
      <alignment horizontal="center" vertical="center"/>
    </xf>
    <xf numFmtId="0" fontId="13" fillId="0" borderId="0" xfId="0" applyFont="1"/>
    <xf numFmtId="0" fontId="21" fillId="6"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3" fontId="12" fillId="5" borderId="1" xfId="0" applyNumberFormat="1" applyFont="1" applyFill="1" applyBorder="1" applyAlignment="1">
      <alignment horizontal="center" vertical="center"/>
    </xf>
    <xf numFmtId="14" fontId="12" fillId="5" borderId="1" xfId="0" applyNumberFormat="1" applyFont="1" applyFill="1" applyBorder="1" applyAlignment="1">
      <alignment horizontal="center" vertical="center"/>
    </xf>
    <xf numFmtId="14" fontId="13" fillId="5" borderId="1" xfId="0" applyNumberFormat="1" applyFont="1" applyFill="1" applyBorder="1" applyAlignment="1">
      <alignment vertical="center"/>
    </xf>
    <xf numFmtId="0" fontId="13" fillId="5" borderId="1" xfId="0" applyFont="1" applyFill="1" applyBorder="1" applyAlignment="1">
      <alignment vertical="center"/>
    </xf>
    <xf numFmtId="0" fontId="23" fillId="5" borderId="1" xfId="0" applyFont="1" applyFill="1" applyBorder="1" applyAlignment="1">
      <alignment horizontal="center" vertical="center" wrapText="1"/>
    </xf>
    <xf numFmtId="0" fontId="24" fillId="6" borderId="1" xfId="0" applyFont="1" applyFill="1" applyBorder="1" applyAlignment="1">
      <alignment horizontal="center" vertical="center" wrapText="1"/>
    </xf>
    <xf numFmtId="0" fontId="20" fillId="5" borderId="1" xfId="0" applyFont="1" applyFill="1" applyBorder="1" applyAlignment="1">
      <alignment horizontal="left"/>
    </xf>
    <xf numFmtId="0" fontId="24" fillId="5" borderId="1" xfId="0" applyFont="1" applyFill="1" applyBorder="1" applyAlignment="1">
      <alignment horizontal="center" vertical="center" wrapText="1"/>
    </xf>
    <xf numFmtId="0" fontId="22" fillId="8" borderId="1" xfId="0" applyFont="1" applyFill="1" applyBorder="1" applyAlignment="1">
      <alignment horizontal="center" vertical="center" wrapText="1"/>
    </xf>
    <xf numFmtId="0" fontId="1" fillId="0" borderId="2" xfId="0" applyFont="1" applyBorder="1"/>
    <xf numFmtId="0" fontId="1" fillId="0" borderId="3" xfId="0" applyFont="1" applyBorder="1"/>
    <xf numFmtId="14" fontId="19" fillId="5" borderId="1" xfId="0" applyNumberFormat="1" applyFont="1" applyFill="1" applyBorder="1" applyAlignment="1">
      <alignment vertical="center"/>
    </xf>
    <xf numFmtId="14" fontId="19" fillId="6" borderId="1" xfId="0" applyNumberFormat="1" applyFont="1" applyFill="1" applyBorder="1" applyAlignment="1">
      <alignment vertical="center"/>
    </xf>
    <xf numFmtId="0" fontId="20" fillId="6" borderId="1" xfId="0" applyFont="1" applyFill="1" applyBorder="1" applyAlignment="1">
      <alignment horizontal="left"/>
    </xf>
    <xf numFmtId="0" fontId="25" fillId="6"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xf>
    <xf numFmtId="0" fontId="8" fillId="5" borderId="1" xfId="0" applyFont="1" applyFill="1" applyBorder="1" applyAlignment="1">
      <alignment vertical="center" wrapText="1"/>
    </xf>
    <xf numFmtId="14" fontId="8" fillId="6" borderId="1" xfId="0" applyNumberFormat="1" applyFont="1" applyFill="1" applyBorder="1" applyAlignment="1">
      <alignment horizontal="center" vertical="center"/>
    </xf>
    <xf numFmtId="0" fontId="26" fillId="5" borderId="1" xfId="0" applyFont="1" applyFill="1" applyBorder="1" applyAlignment="1">
      <alignment horizontal="center" vertical="center" wrapText="1"/>
    </xf>
    <xf numFmtId="0" fontId="22" fillId="6" borderId="1" xfId="0" applyFont="1" applyFill="1" applyBorder="1" applyAlignment="1">
      <alignment horizontal="center" vertical="center" wrapText="1"/>
    </xf>
    <xf numFmtId="0" fontId="27" fillId="5" borderId="1" xfId="0" applyFont="1" applyFill="1" applyBorder="1" applyAlignment="1">
      <alignment horizontal="center" vertical="center" wrapText="1"/>
    </xf>
    <xf numFmtId="0" fontId="8" fillId="6" borderId="1" xfId="0" applyFont="1" applyFill="1" applyBorder="1" applyAlignment="1">
      <alignment vertical="center" wrapText="1"/>
    </xf>
    <xf numFmtId="165" fontId="1" fillId="5" borderId="1" xfId="0" applyNumberFormat="1" applyFont="1" applyFill="1" applyBorder="1" applyAlignment="1">
      <alignment vertical="center"/>
    </xf>
    <xf numFmtId="0" fontId="28" fillId="5" borderId="1" xfId="0" applyFont="1" applyFill="1" applyBorder="1" applyAlignment="1">
      <alignment horizontal="center" vertical="center" wrapText="1"/>
    </xf>
    <xf numFmtId="164" fontId="1" fillId="6" borderId="1" xfId="0" applyNumberFormat="1" applyFont="1" applyFill="1" applyBorder="1" applyAlignment="1">
      <alignment vertical="center"/>
    </xf>
    <xf numFmtId="0" fontId="29" fillId="5" borderId="1" xfId="0" applyFont="1" applyFill="1" applyBorder="1" applyAlignment="1">
      <alignment horizontal="center" vertical="center" wrapText="1"/>
    </xf>
    <xf numFmtId="14" fontId="30" fillId="5" borderId="1" xfId="0" applyNumberFormat="1" applyFont="1" applyFill="1" applyBorder="1" applyAlignment="1">
      <alignment vertical="center"/>
    </xf>
    <xf numFmtId="0" fontId="31" fillId="5"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14" fontId="9" fillId="6" borderId="1" xfId="0" applyNumberFormat="1" applyFont="1" applyFill="1" applyBorder="1" applyAlignment="1">
      <alignment horizontal="center" vertical="center"/>
    </xf>
    <xf numFmtId="0" fontId="9" fillId="6" borderId="1" xfId="0" applyFont="1" applyFill="1" applyBorder="1" applyAlignment="1">
      <alignment wrapText="1"/>
    </xf>
    <xf numFmtId="0" fontId="6" fillId="5" borderId="1" xfId="0" applyFont="1" applyFill="1" applyBorder="1" applyAlignment="1">
      <alignment horizontal="center"/>
    </xf>
    <xf numFmtId="0" fontId="32" fillId="5" borderId="1" xfId="0" applyFont="1" applyFill="1" applyBorder="1" applyAlignment="1">
      <alignment wrapText="1"/>
    </xf>
    <xf numFmtId="0" fontId="29" fillId="5" borderId="1" xfId="0" applyFont="1" applyFill="1" applyBorder="1" applyAlignment="1">
      <alignment horizontal="center" vertical="center"/>
    </xf>
    <xf numFmtId="14" fontId="29" fillId="5" borderId="1" xfId="0" applyNumberFormat="1" applyFont="1" applyFill="1" applyBorder="1" applyAlignment="1">
      <alignment horizontal="center" vertical="center"/>
    </xf>
    <xf numFmtId="0" fontId="33" fillId="5" borderId="1" xfId="0" applyFont="1" applyFill="1" applyBorder="1" applyAlignment="1">
      <alignment horizontal="center" vertical="center"/>
    </xf>
    <xf numFmtId="0" fontId="29" fillId="6" borderId="1" xfId="0" applyFont="1" applyFill="1" applyBorder="1" applyAlignment="1">
      <alignment horizontal="center" vertical="center" wrapText="1"/>
    </xf>
    <xf numFmtId="0" fontId="34" fillId="5" borderId="1" xfId="0" applyFont="1" applyFill="1" applyBorder="1" applyAlignment="1">
      <alignment horizontal="center" wrapText="1"/>
    </xf>
    <xf numFmtId="0" fontId="29" fillId="6" borderId="1" xfId="0" applyFont="1" applyFill="1" applyBorder="1" applyAlignment="1">
      <alignment horizontal="center" vertical="center"/>
    </xf>
    <xf numFmtId="14" fontId="29" fillId="6" borderId="1" xfId="0" applyNumberFormat="1" applyFont="1" applyFill="1" applyBorder="1" applyAlignment="1">
      <alignment horizontal="center" vertical="center"/>
    </xf>
    <xf numFmtId="0" fontId="35" fillId="5" borderId="1" xfId="0" applyFont="1" applyFill="1" applyBorder="1" applyAlignment="1">
      <alignment horizontal="center" wrapText="1"/>
    </xf>
    <xf numFmtId="0" fontId="36" fillId="5" borderId="1" xfId="0" applyFont="1" applyFill="1" applyBorder="1" applyAlignment="1">
      <alignment horizontal="center" vertical="center"/>
    </xf>
    <xf numFmtId="0" fontId="37" fillId="5" borderId="1" xfId="0" applyFont="1" applyFill="1" applyBorder="1" applyAlignment="1">
      <alignment horizontal="center" vertical="center" wrapText="1"/>
    </xf>
    <xf numFmtId="0" fontId="22" fillId="5" borderId="1" xfId="0" applyFont="1" applyFill="1" applyBorder="1" applyAlignment="1">
      <alignment horizontal="center" wrapText="1"/>
    </xf>
    <xf numFmtId="0" fontId="20" fillId="5" borderId="1" xfId="0" applyFont="1" applyFill="1" applyBorder="1" applyAlignment="1">
      <alignment horizontal="left" vertical="top"/>
    </xf>
    <xf numFmtId="0" fontId="34" fillId="5" borderId="1" xfId="0" applyFont="1" applyFill="1" applyBorder="1" applyAlignment="1">
      <alignment horizontal="center" vertical="center" wrapText="1"/>
    </xf>
    <xf numFmtId="0" fontId="19" fillId="5" borderId="1" xfId="0" applyFont="1" applyFill="1" applyBorder="1" applyAlignment="1">
      <alignment vertical="top"/>
    </xf>
    <xf numFmtId="0" fontId="1" fillId="6" borderId="1" xfId="0" applyFont="1" applyFill="1" applyBorder="1" applyAlignment="1">
      <alignment vertical="top"/>
    </xf>
    <xf numFmtId="0" fontId="13" fillId="5" borderId="1" xfId="0" applyFont="1" applyFill="1" applyBorder="1" applyAlignment="1">
      <alignment horizontal="center" wrapText="1"/>
    </xf>
    <xf numFmtId="166" fontId="13" fillId="5" borderId="1" xfId="0" applyNumberFormat="1" applyFont="1" applyFill="1" applyBorder="1" applyAlignment="1">
      <alignment vertical="center"/>
    </xf>
    <xf numFmtId="0" fontId="19" fillId="6" borderId="1" xfId="0" applyFont="1" applyFill="1" applyBorder="1" applyAlignment="1">
      <alignment vertical="top"/>
    </xf>
    <xf numFmtId="0" fontId="19" fillId="5" borderId="1" xfId="0" applyFont="1" applyFill="1" applyBorder="1"/>
    <xf numFmtId="0" fontId="38" fillId="5" borderId="1" xfId="0" applyFont="1" applyFill="1" applyBorder="1" applyAlignment="1">
      <alignment horizontal="center" vertical="center" wrapText="1"/>
    </xf>
    <xf numFmtId="0" fontId="19" fillId="6" borderId="1" xfId="0" applyFont="1" applyFill="1" applyBorder="1"/>
    <xf numFmtId="0" fontId="39" fillId="6" borderId="0" xfId="0" applyFont="1" applyFill="1" applyAlignment="1">
      <alignment horizontal="left"/>
    </xf>
    <xf numFmtId="0" fontId="1" fillId="0" borderId="1" xfId="0" applyFont="1" applyBorder="1"/>
    <xf numFmtId="0" fontId="40" fillId="5" borderId="1" xfId="0" applyFont="1" applyFill="1" applyBorder="1" applyAlignment="1">
      <alignment horizontal="center" vertical="center" wrapText="1"/>
    </xf>
    <xf numFmtId="0" fontId="19" fillId="6" borderId="1" xfId="0" applyFont="1" applyFill="1" applyBorder="1" applyAlignment="1">
      <alignment vertical="center"/>
    </xf>
    <xf numFmtId="0" fontId="19" fillId="5" borderId="1" xfId="0" applyFont="1" applyFill="1" applyBorder="1" applyAlignment="1">
      <alignment vertical="center"/>
    </xf>
    <xf numFmtId="0" fontId="1" fillId="5" borderId="1" xfId="0" applyFont="1" applyFill="1" applyBorder="1"/>
    <xf numFmtId="0" fontId="19" fillId="5" borderId="1" xfId="0" applyFont="1" applyFill="1" applyBorder="1" applyAlignment="1">
      <alignment wrapText="1"/>
    </xf>
    <xf numFmtId="0" fontId="19" fillId="6" borderId="1" xfId="0" applyFont="1" applyFill="1" applyBorder="1" applyAlignment="1">
      <alignment wrapText="1"/>
    </xf>
    <xf numFmtId="0" fontId="19" fillId="0" borderId="0" xfId="0" applyFont="1"/>
    <xf numFmtId="0" fontId="45" fillId="9" borderId="0" xfId="0" applyFont="1" applyFill="1"/>
    <xf numFmtId="0" fontId="1" fillId="9" borderId="0" xfId="0" applyFont="1" applyFill="1"/>
  </cellXfs>
  <cellStyles count="1">
    <cellStyle name="Normal" xfId="0" builtinId="0"/>
  </cellStyles>
  <dxfs count="32">
    <dxf>
      <fill>
        <patternFill patternType="solid">
          <fgColor rgb="FFB7E1CD"/>
          <bgColor rgb="FFB7E1CD"/>
        </patternFill>
      </fill>
    </dxf>
    <dxf>
      <font>
        <b/>
        <u/>
        <color rgb="FF9900FF"/>
      </font>
      <fill>
        <patternFill patternType="none"/>
      </fill>
    </dxf>
    <dxf>
      <font>
        <u/>
        <color rgb="FF9900FF"/>
      </font>
      <fill>
        <patternFill patternType="none"/>
      </fill>
    </dxf>
    <dxf>
      <fill>
        <patternFill patternType="solid">
          <fgColor rgb="FFE7F9EF"/>
          <bgColor rgb="FFE7F9EF"/>
        </patternFill>
      </fill>
    </dxf>
    <dxf>
      <fill>
        <patternFill patternType="solid">
          <fgColor rgb="FFFFFFFF"/>
          <bgColor rgb="FFFFFFFF"/>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0">
    <tableStyle name="CONTRATOS-style" pivot="0" count="3" xr9:uid="{00000000-0011-0000-FFFF-FFFF00000000}">
      <tableStyleElement type="headerRow" dxfId="31"/>
      <tableStyleElement type="firstRowStripe" dxfId="30"/>
      <tableStyleElement type="secondRowStripe" dxfId="29"/>
    </tableStyle>
    <tableStyle name="ATAS-style" pivot="0" count="3" xr9:uid="{00000000-0011-0000-FFFF-FFFF01000000}">
      <tableStyleElement type="headerRow" dxfId="28"/>
      <tableStyleElement type="firstRowStripe" dxfId="27"/>
      <tableStyleElement type="secondRowStripe" dxfId="26"/>
    </tableStyle>
    <tableStyle name="Prorrogação de prazo-style" pivot="0" count="3" xr9:uid="{00000000-0011-0000-FFFF-FFFF02000000}">
      <tableStyleElement type="headerRow" dxfId="25"/>
      <tableStyleElement type="firstRowStripe" dxfId="24"/>
      <tableStyleElement type="secondRowStripe" dxfId="23"/>
    </tableStyle>
    <tableStyle name="ATESTADO-style" pivot="0" count="3" xr9:uid="{00000000-0011-0000-FFFF-FFFF03000000}">
      <tableStyleElement type="headerRow" dxfId="22"/>
      <tableStyleElement type="firstRowStripe" dxfId="21"/>
      <tableStyleElement type="secondRowStripe" dxfId="20"/>
    </tableStyle>
    <tableStyle name="ATESTADO DE OBRA-style" pivot="0" count="3" xr9:uid="{00000000-0011-0000-FFFF-FFFF04000000}">
      <tableStyleElement type="headerRow" dxfId="19"/>
      <tableStyleElement type="firstRowStripe" dxfId="18"/>
      <tableStyleElement type="secondRowStripe" dxfId="17"/>
    </tableStyle>
    <tableStyle name="Relatório I-style" pivot="0" count="3" xr9:uid="{00000000-0011-0000-FFFF-FFFF05000000}">
      <tableStyleElement type="headerRow" dxfId="16"/>
      <tableStyleElement type="firstRowStripe" dxfId="15"/>
      <tableStyleElement type="secondRowStripe" dxfId="14"/>
    </tableStyle>
    <tableStyle name="Relatório I-style 2" pivot="0" count="3" xr9:uid="{00000000-0011-0000-FFFF-FFFF06000000}">
      <tableStyleElement type="headerRow" dxfId="13"/>
      <tableStyleElement type="firstRowStripe" dxfId="12"/>
      <tableStyleElement type="secondRowStripe" dxfId="11"/>
    </tableStyle>
    <tableStyle name="Relatório I-style 3" pivot="0" count="3" xr9:uid="{00000000-0011-0000-FFFF-FFFF07000000}">
      <tableStyleElement type="headerRow" dxfId="10"/>
      <tableStyleElement type="firstRowStripe" dxfId="9"/>
      <tableStyleElement type="secondRowStripe" dxfId="8"/>
    </tableStyle>
    <tableStyle name="Relatório II-style" pivot="0" count="3" xr9:uid="{00000000-0011-0000-FFFF-FFFF08000000}">
      <tableStyleElement type="headerRow" dxfId="7"/>
      <tableStyleElement type="firstRowStripe" dxfId="6"/>
      <tableStyleElement type="secondRowStripe" dxfId="5"/>
    </tableStyle>
    <tableStyle name="Página19-style" pivot="0" count="2" xr9:uid="{00000000-0011-0000-FFFF-FFFF09000000}">
      <tableStyleElement type="firstRowStripe" dxfId="4"/>
      <tableStyleElement type="secondRowStripe" dxfId="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1A1A1A"/>
      </a:dk1>
      <a:lt1>
        <a:srgbClr val="EEF1F1"/>
      </a:lt1>
      <a:dk2>
        <a:srgbClr val="1A1A1A"/>
      </a:dk2>
      <a:lt2>
        <a:srgbClr val="EEF1F1"/>
      </a:lt2>
      <a:accent1>
        <a:srgbClr val="1A9988"/>
      </a:accent1>
      <a:accent2>
        <a:srgbClr val="2D729D"/>
      </a:accent2>
      <a:accent3>
        <a:srgbClr val="1F3E78"/>
      </a:accent3>
      <a:accent4>
        <a:srgbClr val="EB5600"/>
      </a:accent4>
      <a:accent5>
        <a:srgbClr val="FF99AC"/>
      </a:accent5>
      <a:accent6>
        <a:srgbClr val="FFD4B8"/>
      </a:accent6>
      <a:hlink>
        <a:srgbClr val="1F3E78"/>
      </a:hlink>
      <a:folHlink>
        <a:srgbClr val="1F3E78"/>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00FFFF"/>
    <outlinePr summaryBelow="0" summaryRight="0"/>
    <pageSetUpPr fitToPage="1"/>
  </sheetPr>
  <dimension ref="A1:X1142"/>
  <sheetViews>
    <sheetView tabSelected="1" workbookViewId="0">
      <selection activeCell="D262" sqref="D262"/>
    </sheetView>
  </sheetViews>
  <sheetFormatPr defaultColWidth="11.25" defaultRowHeight="15.75" customHeight="1"/>
  <cols>
    <col min="1" max="1" width="6.125" customWidth="1"/>
    <col min="2" max="2" width="11.25" customWidth="1"/>
    <col min="3" max="3" width="33" customWidth="1"/>
    <col min="4" max="4" width="13.25" customWidth="1"/>
    <col min="5" max="5" width="15.375" customWidth="1"/>
    <col min="6" max="6" width="16.375" customWidth="1"/>
    <col min="7" max="7" width="15.25" customWidth="1"/>
    <col min="8" max="8" width="15" customWidth="1"/>
    <col min="9" max="9" width="19.625" customWidth="1"/>
    <col min="10" max="10" width="74.375" customWidth="1"/>
    <col min="11" max="11" width="11" customWidth="1"/>
    <col min="12" max="12" width="10.75" customWidth="1"/>
    <col min="13" max="13" width="11.875" customWidth="1"/>
    <col min="14" max="14" width="10.125" customWidth="1"/>
    <col min="15" max="16" width="14.125" customWidth="1"/>
    <col min="17" max="17" width="16.125" customWidth="1"/>
    <col min="18" max="18" width="33.375" customWidth="1"/>
  </cols>
  <sheetData>
    <row r="1" spans="1:24" ht="31.5">
      <c r="A1" s="2" t="s">
        <v>27</v>
      </c>
      <c r="B1" s="3" t="s">
        <v>28</v>
      </c>
      <c r="C1" s="4" t="s">
        <v>29</v>
      </c>
      <c r="D1" s="4" t="s">
        <v>30</v>
      </c>
      <c r="E1" s="4" t="s">
        <v>31</v>
      </c>
      <c r="F1" s="4" t="s">
        <v>32</v>
      </c>
      <c r="G1" s="4" t="s">
        <v>33</v>
      </c>
      <c r="H1" s="4" t="s">
        <v>34</v>
      </c>
      <c r="I1" s="4" t="s">
        <v>35</v>
      </c>
      <c r="J1" s="5" t="s">
        <v>36</v>
      </c>
      <c r="K1" s="3" t="s">
        <v>37</v>
      </c>
      <c r="L1" s="4" t="s">
        <v>38</v>
      </c>
      <c r="M1" s="4" t="s">
        <v>39</v>
      </c>
      <c r="N1" s="4" t="s">
        <v>40</v>
      </c>
      <c r="O1" s="4" t="s">
        <v>41</v>
      </c>
      <c r="P1" s="4" t="s">
        <v>42</v>
      </c>
      <c r="Q1" s="4" t="s">
        <v>43</v>
      </c>
      <c r="R1" s="4"/>
      <c r="S1" s="6"/>
      <c r="T1" s="6"/>
      <c r="U1" s="6"/>
      <c r="V1" s="6"/>
      <c r="W1" s="6"/>
      <c r="X1" s="6"/>
    </row>
    <row r="2" spans="1:24" ht="30" hidden="1">
      <c r="A2" s="7">
        <f t="shared" ref="A2:A146" si="0">ROW()-1</f>
        <v>1</v>
      </c>
      <c r="B2" s="8"/>
      <c r="C2" s="9" t="s">
        <v>44</v>
      </c>
      <c r="D2" s="10" t="s">
        <v>25</v>
      </c>
      <c r="E2" s="11"/>
      <c r="F2" s="11"/>
      <c r="G2" s="12" t="str">
        <f ca="1">IFERROR(__xludf.DUMMYFUNCTION("IF(F2="""","""",IFERROR(SUM(FILTER('Prorrogação de prazo'!$C$3:$C$1023,'Prorrogação de prazo'!$A$3:$A$1023&gt;=F2,'Prorrogação de prazo'!$A$3:$A$1023&lt;=F2+10))))"),"")</f>
        <v/>
      </c>
      <c r="H2" s="13" t="str">
        <f>IF(F2="","",WORKDAY(F2,10+G2,#REF!))</f>
        <v/>
      </c>
      <c r="I2" s="14" t="s">
        <v>0</v>
      </c>
      <c r="J2" s="15" t="s">
        <v>45</v>
      </c>
      <c r="K2" s="7" t="s">
        <v>1</v>
      </c>
      <c r="L2" s="16"/>
      <c r="M2" s="16"/>
      <c r="N2" s="16" t="b">
        <v>0</v>
      </c>
      <c r="O2" s="16"/>
      <c r="P2" s="16"/>
      <c r="Q2" s="16"/>
      <c r="R2" s="17"/>
    </row>
    <row r="3" spans="1:24" ht="409.5" hidden="1">
      <c r="A3" s="18">
        <f t="shared" si="0"/>
        <v>2</v>
      </c>
      <c r="B3" s="19" t="s">
        <v>46</v>
      </c>
      <c r="C3" s="20" t="s">
        <v>47</v>
      </c>
      <c r="D3" s="21" t="s">
        <v>16</v>
      </c>
      <c r="E3" s="22">
        <v>45477</v>
      </c>
      <c r="F3" s="22">
        <v>45482</v>
      </c>
      <c r="G3" s="23">
        <f ca="1">IFERROR(__xludf.DUMMYFUNCTION("IF(F3="""","""",IFERROR(SUM(FILTER('Prorrogação de prazo'!$C$3:$C$1023,'Prorrogação de prazo'!$A$3:$A$1023&gt;=F3,'Prorrogação de prazo'!$A$3:$A$1023&lt;=F3+10))))"),1)</f>
        <v>1</v>
      </c>
      <c r="H3" s="24" t="e">
        <f ca="1">IF(F3="","",WORKDAY(F3,10+G3,#REF!))</f>
        <v>#REF!</v>
      </c>
      <c r="I3" s="25" t="s">
        <v>7</v>
      </c>
      <c r="J3" s="26" t="s">
        <v>48</v>
      </c>
      <c r="K3" s="18" t="s">
        <v>8</v>
      </c>
      <c r="L3" s="27">
        <v>45497</v>
      </c>
      <c r="M3" s="27">
        <v>45552</v>
      </c>
      <c r="N3" s="28" t="b">
        <v>1</v>
      </c>
      <c r="O3" s="28"/>
      <c r="P3" s="29"/>
      <c r="Q3" s="30"/>
      <c r="R3" s="29" t="s">
        <v>49</v>
      </c>
    </row>
    <row r="4" spans="1:24" ht="242.25" hidden="1">
      <c r="A4" s="7">
        <f t="shared" si="0"/>
        <v>3</v>
      </c>
      <c r="B4" s="31" t="s">
        <v>50</v>
      </c>
      <c r="C4" s="9" t="s">
        <v>51</v>
      </c>
      <c r="D4" s="32" t="s">
        <v>14</v>
      </c>
      <c r="E4" s="33">
        <v>45194</v>
      </c>
      <c r="F4" s="33">
        <v>45208</v>
      </c>
      <c r="G4" s="12" t="str">
        <f ca="1">IFERROR(__xludf.DUMMYFUNCTION("IF(F4="""","""",IFERROR(SUM(FILTER('Prorrogação de prazo'!$C$3:$C$1023,'Prorrogação de prazo'!$A$3:$A$1023&gt;=F4,'Prorrogação de prazo'!$A$3:$A$1023&lt;=F4+10))))"),"")</f>
        <v/>
      </c>
      <c r="H4" s="13" t="e">
        <f ca="1">IF(F4="","",WORKDAY(F4,10+G4,#REF!))</f>
        <v>#VALUE!</v>
      </c>
      <c r="I4" s="32" t="s">
        <v>7</v>
      </c>
      <c r="J4" s="34" t="s">
        <v>52</v>
      </c>
      <c r="K4" s="7" t="s">
        <v>8</v>
      </c>
      <c r="L4" s="35">
        <v>45258</v>
      </c>
      <c r="M4" s="36">
        <v>45299</v>
      </c>
      <c r="N4" s="36" t="b">
        <v>0</v>
      </c>
      <c r="O4" s="7" t="s">
        <v>19</v>
      </c>
      <c r="P4" s="7" t="s">
        <v>15</v>
      </c>
      <c r="Q4" s="37">
        <v>45350</v>
      </c>
      <c r="R4" s="38" t="s">
        <v>53</v>
      </c>
    </row>
    <row r="5" spans="1:24" ht="299.25" hidden="1">
      <c r="A5" s="18">
        <f t="shared" si="0"/>
        <v>4</v>
      </c>
      <c r="B5" s="39" t="s">
        <v>54</v>
      </c>
      <c r="C5" s="20" t="s">
        <v>55</v>
      </c>
      <c r="D5" s="21" t="s">
        <v>14</v>
      </c>
      <c r="E5" s="22">
        <v>45194</v>
      </c>
      <c r="F5" s="22">
        <v>45231</v>
      </c>
      <c r="G5" s="40" t="str">
        <f ca="1">IFERROR(__xludf.DUMMYFUNCTION("IF(F5="""","""",IFERROR(SUM(FILTER('Prorrogação de prazo'!$C$3:$C$1023,'Prorrogação de prazo'!$A$3:$A$1023&gt;=F5,'Prorrogação de prazo'!$A$3:$A$1023&lt;=F5+10))))"),"")</f>
        <v/>
      </c>
      <c r="H5" s="41" t="e">
        <f ca="1">IF(F5="","",WORKDAY(F5,10+G5,#REF!))</f>
        <v>#VALUE!</v>
      </c>
      <c r="I5" s="21" t="s">
        <v>7</v>
      </c>
      <c r="J5" s="42" t="s">
        <v>56</v>
      </c>
      <c r="K5" s="18" t="s">
        <v>8</v>
      </c>
      <c r="L5" s="43">
        <v>45244</v>
      </c>
      <c r="M5" s="44">
        <v>45266</v>
      </c>
      <c r="N5" s="44" t="b">
        <v>0</v>
      </c>
      <c r="O5" s="45"/>
      <c r="P5" s="45" t="s">
        <v>15</v>
      </c>
      <c r="Q5" s="46">
        <v>45300</v>
      </c>
      <c r="R5" s="47" t="s">
        <v>57</v>
      </c>
    </row>
    <row r="6" spans="1:24" ht="299.25" hidden="1">
      <c r="A6" s="7">
        <f t="shared" si="0"/>
        <v>5</v>
      </c>
      <c r="B6" s="8" t="s">
        <v>58</v>
      </c>
      <c r="C6" s="48" t="s">
        <v>59</v>
      </c>
      <c r="D6" s="32" t="s">
        <v>19</v>
      </c>
      <c r="E6" s="33">
        <v>45198</v>
      </c>
      <c r="F6" s="33">
        <v>45238</v>
      </c>
      <c r="G6" s="12" t="str">
        <f ca="1">IFERROR(__xludf.DUMMYFUNCTION("IF(F6="""","""",IFERROR(SUM(FILTER('Prorrogação de prazo'!$C$3:$C$1023,'Prorrogação de prazo'!$A$3:$A$1023&gt;=F6,'Prorrogação de prazo'!$A$3:$A$1023&lt;=F6+10))))"),"")</f>
        <v/>
      </c>
      <c r="H6" s="13" t="e">
        <f ca="1">IF(F6="","",WORKDAY(F6,10+G6,#REF!))</f>
        <v>#VALUE!</v>
      </c>
      <c r="I6" s="32" t="s">
        <v>7</v>
      </c>
      <c r="J6" s="34" t="s">
        <v>60</v>
      </c>
      <c r="K6" s="49" t="s">
        <v>8</v>
      </c>
      <c r="L6" s="50">
        <v>45281</v>
      </c>
      <c r="M6" s="50">
        <v>45327</v>
      </c>
      <c r="N6" s="50" t="b">
        <v>0</v>
      </c>
      <c r="O6" s="51" t="s">
        <v>19</v>
      </c>
      <c r="P6" s="51" t="s">
        <v>15</v>
      </c>
      <c r="Q6" s="50">
        <v>45399</v>
      </c>
      <c r="R6" s="51" t="s">
        <v>61</v>
      </c>
      <c r="S6" s="52"/>
      <c r="T6" s="53"/>
      <c r="U6" s="52"/>
    </row>
    <row r="7" spans="1:24" ht="45" hidden="1">
      <c r="A7" s="18">
        <f t="shared" si="0"/>
        <v>6</v>
      </c>
      <c r="B7" s="39" t="s">
        <v>62</v>
      </c>
      <c r="C7" s="54" t="s">
        <v>63</v>
      </c>
      <c r="D7" s="21" t="s">
        <v>14</v>
      </c>
      <c r="E7" s="22">
        <v>45203</v>
      </c>
      <c r="F7" s="22">
        <v>45218</v>
      </c>
      <c r="G7" s="40" t="str">
        <f ca="1">IFERROR(__xludf.DUMMYFUNCTION("IF(F7="""","""",IFERROR(SUM(FILTER('Prorrogação de prazo'!$C$3:$C$1023,'Prorrogação de prazo'!$A$3:$A$1023&gt;=F7,'Prorrogação de prazo'!$A$3:$A$1023&lt;=F7+10))))"),"")</f>
        <v/>
      </c>
      <c r="H7" s="41" t="e">
        <f ca="1">IF(F7="","",WORKDAY(F7,10+G7,#REF!))</f>
        <v>#VALUE!</v>
      </c>
      <c r="I7" s="21" t="s">
        <v>7</v>
      </c>
      <c r="J7" s="55" t="s">
        <v>64</v>
      </c>
      <c r="K7" s="45" t="s">
        <v>8</v>
      </c>
      <c r="L7" s="56">
        <v>45243</v>
      </c>
      <c r="M7" s="56">
        <v>45260</v>
      </c>
      <c r="N7" s="56" t="b">
        <v>0</v>
      </c>
      <c r="O7" s="46"/>
      <c r="P7" s="46" t="s">
        <v>15</v>
      </c>
      <c r="Q7" s="56">
        <v>45279</v>
      </c>
      <c r="R7" s="57" t="s">
        <v>65</v>
      </c>
    </row>
    <row r="8" spans="1:24" ht="171" hidden="1">
      <c r="A8" s="7">
        <f t="shared" si="0"/>
        <v>7</v>
      </c>
      <c r="B8" s="31" t="s">
        <v>66</v>
      </c>
      <c r="C8" s="48" t="s">
        <v>67</v>
      </c>
      <c r="D8" s="32" t="s">
        <v>4</v>
      </c>
      <c r="E8" s="33">
        <v>45210</v>
      </c>
      <c r="F8" s="33">
        <v>45218</v>
      </c>
      <c r="G8" s="12" t="str">
        <f ca="1">IFERROR(__xludf.DUMMYFUNCTION("IF(F8="""","""",IFERROR(SUM(FILTER('Prorrogação de prazo'!$C$3:$C$1023,'Prorrogação de prazo'!$A$3:$A$1023&gt;=F8,'Prorrogação de prazo'!$A$3:$A$1023&lt;=F8+10))))"),"")</f>
        <v/>
      </c>
      <c r="H8" s="13" t="e">
        <f ca="1">IF(F8="","",WORKDAY(F8,10+G8,#REF!))</f>
        <v>#VALUE!</v>
      </c>
      <c r="I8" s="58" t="s">
        <v>3</v>
      </c>
      <c r="J8" s="34" t="s">
        <v>68</v>
      </c>
      <c r="K8" s="49" t="s">
        <v>8</v>
      </c>
      <c r="L8" s="59">
        <v>45253</v>
      </c>
      <c r="M8" s="59">
        <v>45306</v>
      </c>
      <c r="N8" s="59" t="b">
        <v>0</v>
      </c>
      <c r="O8" s="38"/>
      <c r="P8" s="38" t="s">
        <v>15</v>
      </c>
      <c r="Q8" s="37">
        <v>45316</v>
      </c>
      <c r="R8" s="38" t="s">
        <v>69</v>
      </c>
      <c r="X8" s="1">
        <v>10</v>
      </c>
    </row>
    <row r="9" spans="1:24" ht="409.5" hidden="1">
      <c r="A9" s="18">
        <f t="shared" si="0"/>
        <v>8</v>
      </c>
      <c r="B9" s="39" t="s">
        <v>70</v>
      </c>
      <c r="C9" s="60" t="s">
        <v>71</v>
      </c>
      <c r="D9" s="21" t="s">
        <v>4</v>
      </c>
      <c r="E9" s="22">
        <v>45216</v>
      </c>
      <c r="F9" s="22">
        <v>45218</v>
      </c>
      <c r="G9" s="40" t="str">
        <f ca="1">IFERROR(__xludf.DUMMYFUNCTION("IF(F9="""","""",IFERROR(SUM(FILTER('Prorrogação de prazo'!$C$3:$C$1023,'Prorrogação de prazo'!$A$3:$A$1023&gt;=F9,'Prorrogação de prazo'!$A$3:$A$1023&lt;=F9+10))))"),"")</f>
        <v/>
      </c>
      <c r="H9" s="41" t="e">
        <f ca="1">IF(F9="","",WORKDAY(F9,10+G9,#REF!))</f>
        <v>#VALUE!</v>
      </c>
      <c r="I9" s="21" t="s">
        <v>7</v>
      </c>
      <c r="J9" s="26" t="s">
        <v>72</v>
      </c>
      <c r="K9" s="45" t="s">
        <v>8</v>
      </c>
      <c r="L9" s="56">
        <v>45280</v>
      </c>
      <c r="M9" s="56">
        <v>45314</v>
      </c>
      <c r="N9" s="56" t="b">
        <v>0</v>
      </c>
      <c r="O9" s="46"/>
      <c r="P9" s="47" t="s">
        <v>15</v>
      </c>
      <c r="Q9" s="46">
        <v>45362</v>
      </c>
      <c r="R9" s="47" t="s">
        <v>73</v>
      </c>
    </row>
    <row r="10" spans="1:24" ht="409.5" hidden="1">
      <c r="A10" s="7">
        <f t="shared" si="0"/>
        <v>9</v>
      </c>
      <c r="B10" s="31" t="s">
        <v>74</v>
      </c>
      <c r="C10" s="48" t="s">
        <v>75</v>
      </c>
      <c r="D10" s="32" t="s">
        <v>4</v>
      </c>
      <c r="E10" s="33">
        <v>45222</v>
      </c>
      <c r="F10" s="33">
        <v>45223</v>
      </c>
      <c r="G10" s="12" t="str">
        <f ca="1">IFERROR(__xludf.DUMMYFUNCTION("IF(F10="""","""",IFERROR(SUM(FILTER('Prorrogação de prazo'!$C$3:$C$1023,'Prorrogação de prazo'!$A$3:$A$1023&gt;=F10,'Prorrogação de prazo'!$A$3:$A$1023&lt;=F10+10))))"),"")</f>
        <v/>
      </c>
      <c r="H10" s="13" t="e">
        <f ca="1">IF(F10="","",WORKDAY(F10,10+G10,#REF!))</f>
        <v>#VALUE!</v>
      </c>
      <c r="I10" s="32" t="s">
        <v>3</v>
      </c>
      <c r="J10" s="34" t="s">
        <v>76</v>
      </c>
      <c r="K10" s="49" t="s">
        <v>8</v>
      </c>
      <c r="L10" s="59">
        <v>45252</v>
      </c>
      <c r="M10" s="59">
        <v>45272</v>
      </c>
      <c r="N10" s="59" t="b">
        <v>0</v>
      </c>
      <c r="O10" s="38"/>
      <c r="P10" s="38" t="s">
        <v>15</v>
      </c>
      <c r="Q10" s="37">
        <v>45301</v>
      </c>
      <c r="R10" s="38" t="s">
        <v>77</v>
      </c>
    </row>
    <row r="11" spans="1:24" ht="199.5" hidden="1">
      <c r="A11" s="18">
        <f t="shared" si="0"/>
        <v>10</v>
      </c>
      <c r="B11" s="39" t="s">
        <v>78</v>
      </c>
      <c r="C11" s="20" t="s">
        <v>79</v>
      </c>
      <c r="D11" s="21" t="s">
        <v>14</v>
      </c>
      <c r="E11" s="22">
        <v>45223</v>
      </c>
      <c r="F11" s="22"/>
      <c r="G11" s="40" t="str">
        <f ca="1">IFERROR(__xludf.DUMMYFUNCTION("IF(F11="""","""",IFERROR(SUM(FILTER('Prorrogação de prazo'!$C$3:$C$1023,'Prorrogação de prazo'!$A$3:$A$1023&gt;=F11,'Prorrogação de prazo'!$A$3:$A$1023&lt;=F11+10))))"),"")</f>
        <v/>
      </c>
      <c r="H11" s="41" t="str">
        <f>IF(F11="","",WORKDAY(F11,10+G11,#REF!))</f>
        <v/>
      </c>
      <c r="I11" s="21" t="s">
        <v>3</v>
      </c>
      <c r="J11" s="26" t="s">
        <v>80</v>
      </c>
      <c r="K11" s="45" t="s">
        <v>8</v>
      </c>
      <c r="L11" s="56">
        <v>45265</v>
      </c>
      <c r="M11" s="56">
        <v>45308</v>
      </c>
      <c r="N11" s="56" t="b">
        <v>0</v>
      </c>
      <c r="O11" s="46"/>
      <c r="P11" s="47" t="s">
        <v>15</v>
      </c>
      <c r="Q11" s="46">
        <v>45343</v>
      </c>
      <c r="R11" s="47" t="s">
        <v>81</v>
      </c>
    </row>
    <row r="12" spans="1:24" ht="256.5" hidden="1">
      <c r="A12" s="7">
        <f t="shared" si="0"/>
        <v>11</v>
      </c>
      <c r="B12" s="31" t="s">
        <v>82</v>
      </c>
      <c r="C12" s="9" t="s">
        <v>83</v>
      </c>
      <c r="D12" s="32" t="s">
        <v>4</v>
      </c>
      <c r="E12" s="33">
        <v>45225</v>
      </c>
      <c r="F12" s="33">
        <v>45229</v>
      </c>
      <c r="G12" s="12" t="str">
        <f ca="1">IFERROR(__xludf.DUMMYFUNCTION("IF(F12="""","""",IFERROR(SUM(FILTER('Prorrogação de prazo'!$C$3:$C$1023,'Prorrogação de prazo'!$A$3:$A$1023&gt;=F12,'Prorrogação de prazo'!$A$3:$A$1023&lt;=F12+10))))"),"")</f>
        <v/>
      </c>
      <c r="H12" s="13" t="e">
        <f ca="1">IF(F12="","",WORKDAY(F12,10+G12,#REF!))</f>
        <v>#VALUE!</v>
      </c>
      <c r="I12" s="32" t="s">
        <v>3</v>
      </c>
      <c r="J12" s="34" t="s">
        <v>84</v>
      </c>
      <c r="K12" s="49" t="s">
        <v>8</v>
      </c>
      <c r="L12" s="59">
        <v>45240</v>
      </c>
      <c r="M12" s="59">
        <v>45264</v>
      </c>
      <c r="N12" s="59" t="b">
        <v>0</v>
      </c>
      <c r="O12" s="37"/>
      <c r="P12" s="37" t="s">
        <v>12</v>
      </c>
      <c r="Q12" s="59">
        <v>45288</v>
      </c>
      <c r="R12" s="61" t="s">
        <v>85</v>
      </c>
    </row>
    <row r="13" spans="1:24" ht="142.5" hidden="1">
      <c r="A13" s="18">
        <f t="shared" si="0"/>
        <v>12</v>
      </c>
      <c r="B13" s="39" t="s">
        <v>86</v>
      </c>
      <c r="C13" s="20" t="s">
        <v>87</v>
      </c>
      <c r="D13" s="21" t="s">
        <v>14</v>
      </c>
      <c r="E13" s="22">
        <v>45225</v>
      </c>
      <c r="F13" s="22">
        <v>45231</v>
      </c>
      <c r="G13" s="40" t="str">
        <f ca="1">IFERROR(__xludf.DUMMYFUNCTION("IF(F13="""","""",IFERROR(SUM(FILTER('Prorrogação de prazo'!$C$3:$C$1023,'Prorrogação de prazo'!$A$3:$A$1023&gt;=F13,'Prorrogação de prazo'!$A$3:$A$1023&lt;=F13+10))))"),"")</f>
        <v/>
      </c>
      <c r="H13" s="41" t="e">
        <f ca="1">IF(F13="","",WORKDAY(F13,10+G13,#REF!))</f>
        <v>#VALUE!</v>
      </c>
      <c r="I13" s="25" t="s">
        <v>7</v>
      </c>
      <c r="J13" s="26" t="s">
        <v>88</v>
      </c>
      <c r="K13" s="45" t="s">
        <v>8</v>
      </c>
      <c r="L13" s="56">
        <v>45244</v>
      </c>
      <c r="M13" s="56">
        <v>45265</v>
      </c>
      <c r="N13" s="56" t="b">
        <v>0</v>
      </c>
      <c r="O13" s="47"/>
      <c r="P13" s="47" t="s">
        <v>15</v>
      </c>
      <c r="Q13" s="46">
        <v>45314</v>
      </c>
      <c r="R13" s="47" t="s">
        <v>89</v>
      </c>
    </row>
    <row r="14" spans="1:24" ht="242.25" hidden="1">
      <c r="A14" s="7">
        <f t="shared" si="0"/>
        <v>13</v>
      </c>
      <c r="B14" s="31" t="s">
        <v>90</v>
      </c>
      <c r="C14" s="9" t="s">
        <v>91</v>
      </c>
      <c r="D14" s="32" t="s">
        <v>14</v>
      </c>
      <c r="E14" s="33">
        <v>45230</v>
      </c>
      <c r="F14" s="33">
        <v>45239</v>
      </c>
      <c r="G14" s="12" t="str">
        <f ca="1">IFERROR(__xludf.DUMMYFUNCTION("IF(F14="""","""",IFERROR(SUM(FILTER('Prorrogação de prazo'!$C$3:$C$1023,'Prorrogação de prazo'!$A$3:$A$1023&gt;=F14,'Prorrogação de prazo'!$A$3:$A$1023&lt;=F14+10))))"),"")</f>
        <v/>
      </c>
      <c r="H14" s="13" t="e">
        <f ca="1">IF(F14="","",WORKDAY(F14,10+G14,#REF!))</f>
        <v>#VALUE!</v>
      </c>
      <c r="I14" s="32" t="s">
        <v>3</v>
      </c>
      <c r="J14" s="34" t="s">
        <v>92</v>
      </c>
      <c r="K14" s="49" t="s">
        <v>8</v>
      </c>
      <c r="L14" s="59">
        <v>45257</v>
      </c>
      <c r="M14" s="59">
        <v>45274</v>
      </c>
      <c r="N14" s="59" t="b">
        <v>0</v>
      </c>
      <c r="O14" s="37"/>
      <c r="P14" s="37" t="s">
        <v>15</v>
      </c>
      <c r="Q14" s="59">
        <v>45286</v>
      </c>
      <c r="R14" s="61" t="s">
        <v>93</v>
      </c>
    </row>
    <row r="15" spans="1:24" ht="114.75" hidden="1">
      <c r="A15" s="18">
        <f t="shared" si="0"/>
        <v>14</v>
      </c>
      <c r="B15" s="39" t="s">
        <v>94</v>
      </c>
      <c r="C15" s="20" t="s">
        <v>95</v>
      </c>
      <c r="D15" s="21" t="s">
        <v>4</v>
      </c>
      <c r="E15" s="22">
        <v>45231</v>
      </c>
      <c r="F15" s="22">
        <v>45446</v>
      </c>
      <c r="G15" s="40" t="str">
        <f ca="1">IFERROR(__xludf.DUMMYFUNCTION("IF(F15="""","""",IFERROR(SUM(FILTER('Prorrogação de prazo'!$C$3:$C$1023,'Prorrogação de prazo'!$A$3:$A$1023&gt;=F15,'Prorrogação de prazo'!$A$3:$A$1023&lt;=F15+10))))"),"")</f>
        <v/>
      </c>
      <c r="H15" s="41" t="e">
        <f ca="1">IF(F15="","",WORKDAY(F15,10+G15,#REF!))</f>
        <v>#VALUE!</v>
      </c>
      <c r="I15" s="21" t="s">
        <v>3</v>
      </c>
      <c r="J15" s="26" t="s">
        <v>96</v>
      </c>
      <c r="K15" s="45" t="s">
        <v>8</v>
      </c>
      <c r="L15" s="56">
        <v>45244</v>
      </c>
      <c r="M15" s="56">
        <v>45280</v>
      </c>
      <c r="N15" s="56" t="b">
        <v>0</v>
      </c>
      <c r="O15" s="47"/>
      <c r="P15" s="47" t="s">
        <v>15</v>
      </c>
      <c r="Q15" s="46">
        <v>45294</v>
      </c>
      <c r="R15" s="47" t="s">
        <v>97</v>
      </c>
    </row>
    <row r="16" spans="1:24" ht="142.5" hidden="1">
      <c r="A16" s="7">
        <f t="shared" si="0"/>
        <v>15</v>
      </c>
      <c r="B16" s="31" t="s">
        <v>98</v>
      </c>
      <c r="C16" s="48" t="s">
        <v>99</v>
      </c>
      <c r="D16" s="32" t="s">
        <v>14</v>
      </c>
      <c r="E16" s="33">
        <v>45236</v>
      </c>
      <c r="F16" s="33">
        <v>45253</v>
      </c>
      <c r="G16" s="12" t="str">
        <f ca="1">IFERROR(__xludf.DUMMYFUNCTION("IF(F16="""","""",IFERROR(SUM(FILTER('Prorrogação de prazo'!$C$3:$C$1023,'Prorrogação de prazo'!$A$3:$A$1023&gt;=F16,'Prorrogação de prazo'!$A$3:$A$1023&lt;=F16+10))))"),"")</f>
        <v/>
      </c>
      <c r="H16" s="13" t="e">
        <f ca="1">IF(F16="","",WORKDAY(F16,10+G16,#REF!))</f>
        <v>#VALUE!</v>
      </c>
      <c r="I16" s="58" t="s">
        <v>7</v>
      </c>
      <c r="J16" s="34" t="s">
        <v>100</v>
      </c>
      <c r="K16" s="49" t="s">
        <v>8</v>
      </c>
      <c r="L16" s="59">
        <v>45261</v>
      </c>
      <c r="M16" s="59">
        <v>45307</v>
      </c>
      <c r="N16" s="59" t="b">
        <v>0</v>
      </c>
      <c r="O16" s="38" t="s">
        <v>14</v>
      </c>
      <c r="P16" s="38" t="s">
        <v>15</v>
      </c>
      <c r="Q16" s="37">
        <v>45324</v>
      </c>
      <c r="R16" s="38" t="s">
        <v>101</v>
      </c>
    </row>
    <row r="17" spans="1:18" ht="228" hidden="1">
      <c r="A17" s="18">
        <f t="shared" si="0"/>
        <v>16</v>
      </c>
      <c r="B17" s="39" t="s">
        <v>102</v>
      </c>
      <c r="C17" s="54" t="s">
        <v>103</v>
      </c>
      <c r="D17" s="21" t="s">
        <v>26</v>
      </c>
      <c r="E17" s="22">
        <v>45238</v>
      </c>
      <c r="F17" s="22">
        <v>45254</v>
      </c>
      <c r="G17" s="40" t="str">
        <f ca="1">IFERROR(__xludf.DUMMYFUNCTION("IF(F17="""","""",IFERROR(SUM(FILTER('Prorrogação de prazo'!$C$3:$C$1023,'Prorrogação de prazo'!$A$3:$A$1023&gt;=F17,'Prorrogação de prazo'!$A$3:$A$1023&lt;=F17+10))))"),"")</f>
        <v/>
      </c>
      <c r="H17" s="41" t="e">
        <f ca="1">IF(F17="","",WORKDAY(F17,10+G17,#REF!))</f>
        <v>#VALUE!</v>
      </c>
      <c r="I17" s="21" t="s">
        <v>7</v>
      </c>
      <c r="J17" s="62" t="s">
        <v>104</v>
      </c>
      <c r="K17" s="63" t="s">
        <v>8</v>
      </c>
      <c r="L17" s="64">
        <v>45278</v>
      </c>
      <c r="M17" s="64">
        <v>45314</v>
      </c>
      <c r="N17" s="64" t="b">
        <v>0</v>
      </c>
      <c r="O17" s="65" t="s">
        <v>26</v>
      </c>
      <c r="P17" s="66" t="s">
        <v>2</v>
      </c>
      <c r="Q17" s="66"/>
      <c r="R17" s="65" t="s">
        <v>105</v>
      </c>
    </row>
    <row r="18" spans="1:18" ht="409.5" hidden="1">
      <c r="A18" s="7">
        <f t="shared" si="0"/>
        <v>17</v>
      </c>
      <c r="B18" s="31" t="s">
        <v>106</v>
      </c>
      <c r="C18" s="48" t="s">
        <v>107</v>
      </c>
      <c r="D18" s="32" t="s">
        <v>14</v>
      </c>
      <c r="E18" s="33">
        <v>45244</v>
      </c>
      <c r="F18" s="33">
        <v>45313</v>
      </c>
      <c r="G18" s="12" t="str">
        <f ca="1">IFERROR(__xludf.DUMMYFUNCTION("IF(F18="""","""",IFERROR(SUM(FILTER('Prorrogação de prazo'!$C$3:$C$1023,'Prorrogação de prazo'!$A$3:$A$1023&gt;=F18,'Prorrogação de prazo'!$A$3:$A$1023&lt;=F18+10))))"),"")</f>
        <v/>
      </c>
      <c r="H18" s="13" t="e">
        <f ca="1">IF(F18="","",WORKDAY(F18,10+G18,#REF!))</f>
        <v>#VALUE!</v>
      </c>
      <c r="I18" s="58" t="s">
        <v>7</v>
      </c>
      <c r="J18" s="34" t="s">
        <v>108</v>
      </c>
      <c r="K18" s="49" t="s">
        <v>8</v>
      </c>
      <c r="L18" s="37">
        <v>45344</v>
      </c>
      <c r="M18" s="37">
        <v>45363</v>
      </c>
      <c r="N18" s="37" t="b">
        <v>0</v>
      </c>
      <c r="O18" s="38" t="s">
        <v>26</v>
      </c>
      <c r="P18" s="38" t="s">
        <v>15</v>
      </c>
      <c r="Q18" s="37">
        <v>45435</v>
      </c>
      <c r="R18" s="38" t="s">
        <v>109</v>
      </c>
    </row>
    <row r="19" spans="1:18" ht="242.25" hidden="1">
      <c r="A19" s="18">
        <f t="shared" si="0"/>
        <v>18</v>
      </c>
      <c r="B19" s="39" t="s">
        <v>110</v>
      </c>
      <c r="C19" s="54" t="s">
        <v>111</v>
      </c>
      <c r="D19" s="21" t="s">
        <v>14</v>
      </c>
      <c r="E19" s="22">
        <v>45239</v>
      </c>
      <c r="F19" s="22">
        <v>45251</v>
      </c>
      <c r="G19" s="40" t="str">
        <f ca="1">IFERROR(__xludf.DUMMYFUNCTION("IF(F19="""","""",IFERROR(SUM(FILTER('Prorrogação de prazo'!$C$3:$C$1023,'Prorrogação de prazo'!$A$3:$A$1023&gt;=F19,'Prorrogação de prazo'!$A$3:$A$1023&lt;=F19+10))))"),"")</f>
        <v/>
      </c>
      <c r="H19" s="41" t="e">
        <f ca="1">IF(F19="","",WORKDAY(F19,10+G19,#REF!))</f>
        <v>#VALUE!</v>
      </c>
      <c r="I19" s="21" t="s">
        <v>7</v>
      </c>
      <c r="J19" s="26" t="s">
        <v>112</v>
      </c>
      <c r="K19" s="45" t="s">
        <v>8</v>
      </c>
      <c r="L19" s="56">
        <v>45260</v>
      </c>
      <c r="M19" s="56">
        <v>45278</v>
      </c>
      <c r="N19" s="56" t="b">
        <v>0</v>
      </c>
      <c r="O19" s="47"/>
      <c r="P19" s="47" t="s">
        <v>15</v>
      </c>
      <c r="Q19" s="46">
        <v>45299</v>
      </c>
      <c r="R19" s="47" t="s">
        <v>113</v>
      </c>
    </row>
    <row r="20" spans="1:18" ht="243.75" hidden="1">
      <c r="A20" s="7">
        <f t="shared" si="0"/>
        <v>19</v>
      </c>
      <c r="B20" s="31" t="s">
        <v>114</v>
      </c>
      <c r="C20" s="48" t="s">
        <v>115</v>
      </c>
      <c r="D20" s="32" t="s">
        <v>4</v>
      </c>
      <c r="E20" s="33">
        <v>45251</v>
      </c>
      <c r="F20" s="33">
        <v>45278</v>
      </c>
      <c r="G20" s="12" t="str">
        <f ca="1">IFERROR(__xludf.DUMMYFUNCTION("IF(F20="""","""",IFERROR(SUM(FILTER('Prorrogação de prazo'!$C$3:$C$1023,'Prorrogação de prazo'!$A$3:$A$1023&gt;=F20,'Prorrogação de prazo'!$A$3:$A$1023&lt;=F20+10))))"),"")</f>
        <v/>
      </c>
      <c r="H20" s="13" t="e">
        <f ca="1">IF(F20="","",WORKDAY(F20,10+G20,#REF!))</f>
        <v>#VALUE!</v>
      </c>
      <c r="I20" s="32" t="s">
        <v>0</v>
      </c>
      <c r="J20" s="34" t="s">
        <v>116</v>
      </c>
      <c r="K20" s="49" t="s">
        <v>8</v>
      </c>
      <c r="L20" s="59">
        <v>45288</v>
      </c>
      <c r="M20" s="59">
        <v>45288</v>
      </c>
      <c r="N20" s="59" t="b">
        <v>0</v>
      </c>
      <c r="O20" s="37"/>
      <c r="P20" s="37" t="s">
        <v>15</v>
      </c>
      <c r="Q20" s="59">
        <v>45288</v>
      </c>
      <c r="R20" s="61" t="s">
        <v>117</v>
      </c>
    </row>
    <row r="21" spans="1:18" ht="45" hidden="1">
      <c r="A21" s="18">
        <f t="shared" si="0"/>
        <v>20</v>
      </c>
      <c r="B21" s="39" t="s">
        <v>118</v>
      </c>
      <c r="C21" s="54" t="s">
        <v>119</v>
      </c>
      <c r="D21" s="21" t="s">
        <v>26</v>
      </c>
      <c r="E21" s="22">
        <v>45251</v>
      </c>
      <c r="F21" s="22">
        <v>45271</v>
      </c>
      <c r="G21" s="40" t="str">
        <f ca="1">IFERROR(__xludf.DUMMYFUNCTION("IF(F21="""","""",IFERROR(SUM(FILTER('Prorrogação de prazo'!$C$3:$C$1023,'Prorrogação de prazo'!$A$3:$A$1023&gt;=F21,'Prorrogação de prazo'!$A$3:$A$1023&lt;=F21+10))))"),"")</f>
        <v/>
      </c>
      <c r="H21" s="41" t="e">
        <f ca="1">IF(F21="","",WORKDAY(F21,10+G21,#REF!))</f>
        <v>#VALUE!</v>
      </c>
      <c r="I21" s="21" t="s">
        <v>3</v>
      </c>
      <c r="J21" s="67" t="s">
        <v>120</v>
      </c>
      <c r="K21" s="45" t="s">
        <v>8</v>
      </c>
      <c r="L21" s="56">
        <v>45286</v>
      </c>
      <c r="M21" s="56">
        <v>45316</v>
      </c>
      <c r="N21" s="56" t="b">
        <v>0</v>
      </c>
      <c r="O21" s="47" t="s">
        <v>26</v>
      </c>
      <c r="P21" s="47" t="s">
        <v>15</v>
      </c>
      <c r="Q21" s="56">
        <v>45348</v>
      </c>
      <c r="R21" s="57" t="s">
        <v>121</v>
      </c>
    </row>
    <row r="22" spans="1:18" ht="30" hidden="1">
      <c r="A22" s="7">
        <f t="shared" si="0"/>
        <v>21</v>
      </c>
      <c r="B22" s="8"/>
      <c r="C22" s="48" t="s">
        <v>122</v>
      </c>
      <c r="D22" s="32" t="s">
        <v>123</v>
      </c>
      <c r="E22" s="33">
        <v>45251</v>
      </c>
      <c r="F22" s="33"/>
      <c r="G22" s="12" t="str">
        <f ca="1">IFERROR(__xludf.DUMMYFUNCTION("IF(F22="""","""",IFERROR(SUM(FILTER('Prorrogação de prazo'!$C$3:$C$1023,'Prorrogação de prazo'!$A$3:$A$1023&gt;=F22,'Prorrogação de prazo'!$A$3:$A$1023&lt;=F22+10))))"),"")</f>
        <v/>
      </c>
      <c r="H22" s="13" t="str">
        <f>IF(F22="","",WORKDAY(F22,10+G22,#REF!))</f>
        <v/>
      </c>
      <c r="I22" s="58" t="s">
        <v>13</v>
      </c>
      <c r="J22" s="68" t="s">
        <v>124</v>
      </c>
      <c r="K22" s="69" t="s">
        <v>5</v>
      </c>
      <c r="L22" s="16"/>
      <c r="M22" s="16"/>
      <c r="N22" s="16" t="b">
        <v>0</v>
      </c>
      <c r="O22" s="17"/>
      <c r="P22" s="17"/>
      <c r="Q22" s="16"/>
      <c r="R22" s="17"/>
    </row>
    <row r="23" spans="1:18" ht="30" hidden="1">
      <c r="A23" s="18">
        <f t="shared" si="0"/>
        <v>22</v>
      </c>
      <c r="B23" s="39" t="s">
        <v>125</v>
      </c>
      <c r="C23" s="54" t="s">
        <v>126</v>
      </c>
      <c r="D23" s="21" t="s">
        <v>14</v>
      </c>
      <c r="E23" s="22">
        <v>45251</v>
      </c>
      <c r="F23" s="22">
        <v>45275</v>
      </c>
      <c r="G23" s="40" t="str">
        <f ca="1">IFERROR(__xludf.DUMMYFUNCTION("IF(F23="""","""",IFERROR(SUM(FILTER('Prorrogação de prazo'!$C$3:$C$1023,'Prorrogação de prazo'!$A$3:$A$1023&gt;=F23,'Prorrogação de prazo'!$A$3:$A$1023&lt;=F23+10))))"),"")</f>
        <v/>
      </c>
      <c r="H23" s="41" t="e">
        <f ca="1">IF(F23="","",WORKDAY(F23,10+G23,#REF!))</f>
        <v>#VALUE!</v>
      </c>
      <c r="I23" s="21" t="s">
        <v>7</v>
      </c>
      <c r="J23" s="67" t="s">
        <v>127</v>
      </c>
      <c r="K23" s="45" t="s">
        <v>8</v>
      </c>
      <c r="L23" s="56">
        <v>45288</v>
      </c>
      <c r="M23" s="56">
        <v>45320</v>
      </c>
      <c r="N23" s="56" t="b">
        <v>0</v>
      </c>
      <c r="O23" s="47" t="s">
        <v>26</v>
      </c>
      <c r="P23" s="47" t="s">
        <v>15</v>
      </c>
      <c r="Q23" s="46">
        <v>45386</v>
      </c>
      <c r="R23" s="47" t="s">
        <v>128</v>
      </c>
    </row>
    <row r="24" spans="1:18" ht="30" hidden="1">
      <c r="A24" s="7">
        <f t="shared" si="0"/>
        <v>23</v>
      </c>
      <c r="B24" s="31" t="s">
        <v>129</v>
      </c>
      <c r="C24" s="48" t="s">
        <v>130</v>
      </c>
      <c r="D24" s="32" t="s">
        <v>26</v>
      </c>
      <c r="E24" s="33">
        <v>45252</v>
      </c>
      <c r="F24" s="33">
        <v>45257</v>
      </c>
      <c r="G24" s="12" t="str">
        <f ca="1">IFERROR(__xludf.DUMMYFUNCTION("IF(F24="""","""",IFERROR(SUM(FILTER('Prorrogação de prazo'!$C$3:$C$1023,'Prorrogação de prazo'!$A$3:$A$1023&gt;=F24,'Prorrogação de prazo'!$A$3:$A$1023&lt;=F24+10))))"),"")</f>
        <v/>
      </c>
      <c r="H24" s="13" t="e">
        <f ca="1">IF(F24="","",WORKDAY(F24,10+G24,#REF!))</f>
        <v>#VALUE!</v>
      </c>
      <c r="I24" s="32" t="s">
        <v>7</v>
      </c>
      <c r="J24" s="68" t="s">
        <v>131</v>
      </c>
      <c r="K24" s="69" t="s">
        <v>8</v>
      </c>
      <c r="L24" s="70">
        <v>45267</v>
      </c>
      <c r="M24" s="70">
        <v>45307</v>
      </c>
      <c r="N24" s="70" t="b">
        <v>0</v>
      </c>
      <c r="O24" s="17" t="s">
        <v>10</v>
      </c>
      <c r="P24" s="17" t="s">
        <v>15</v>
      </c>
      <c r="Q24" s="16">
        <v>44962</v>
      </c>
      <c r="R24" s="17" t="s">
        <v>132</v>
      </c>
    </row>
    <row r="25" spans="1:18" ht="30" hidden="1">
      <c r="A25" s="18">
        <f t="shared" si="0"/>
        <v>24</v>
      </c>
      <c r="B25" s="39" t="s">
        <v>133</v>
      </c>
      <c r="C25" s="54" t="s">
        <v>134</v>
      </c>
      <c r="D25" s="21" t="s">
        <v>14</v>
      </c>
      <c r="E25" s="22">
        <v>45253</v>
      </c>
      <c r="F25" s="22">
        <v>45257</v>
      </c>
      <c r="G25" s="40" t="str">
        <f ca="1">IFERROR(__xludf.DUMMYFUNCTION("IF(F25="""","""",IFERROR(SUM(FILTER('Prorrogação de prazo'!$C$3:$C$1023,'Prorrogação de prazo'!$A$3:$A$1023&gt;=F25,'Prorrogação de prazo'!$A$3:$A$1023&lt;=F25+10))))"),"")</f>
        <v/>
      </c>
      <c r="H25" s="41" t="e">
        <f ca="1">IF(F25="","",WORKDAY(F25,10+G25,#REF!))</f>
        <v>#VALUE!</v>
      </c>
      <c r="I25" s="21" t="s">
        <v>3</v>
      </c>
      <c r="J25" s="67" t="s">
        <v>135</v>
      </c>
      <c r="K25" s="45" t="s">
        <v>8</v>
      </c>
      <c r="L25" s="56">
        <v>45261</v>
      </c>
      <c r="M25" s="56">
        <v>45279</v>
      </c>
      <c r="N25" s="56" t="b">
        <v>0</v>
      </c>
      <c r="O25" s="47"/>
      <c r="P25" s="47" t="s">
        <v>15</v>
      </c>
      <c r="Q25" s="46">
        <v>45287</v>
      </c>
      <c r="R25" s="47" t="s">
        <v>136</v>
      </c>
    </row>
    <row r="26" spans="1:18" ht="142.5" hidden="1">
      <c r="A26" s="7">
        <f t="shared" si="0"/>
        <v>25</v>
      </c>
      <c r="B26" s="31" t="s">
        <v>137</v>
      </c>
      <c r="C26" s="48" t="s">
        <v>138</v>
      </c>
      <c r="D26" s="32" t="s">
        <v>14</v>
      </c>
      <c r="E26" s="33">
        <v>45257</v>
      </c>
      <c r="F26" s="33">
        <v>45259</v>
      </c>
      <c r="G26" s="12" t="str">
        <f ca="1">IFERROR(__xludf.DUMMYFUNCTION("IF(F26="""","""",IFERROR(SUM(FILTER('Prorrogação de prazo'!$C$3:$C$1023,'Prorrogação de prazo'!$A$3:$A$1023&gt;=F26,'Prorrogação de prazo'!$A$3:$A$1023&lt;=F26+10))))"),"")</f>
        <v/>
      </c>
      <c r="H26" s="13" t="e">
        <f ca="1">IF(F26="","",WORKDAY(F26,10+G26,#REF!))</f>
        <v>#VALUE!</v>
      </c>
      <c r="I26" s="32" t="s">
        <v>7</v>
      </c>
      <c r="J26" s="34" t="s">
        <v>139</v>
      </c>
      <c r="K26" s="49" t="s">
        <v>8</v>
      </c>
      <c r="L26" s="59">
        <v>45274</v>
      </c>
      <c r="M26" s="59">
        <v>45313</v>
      </c>
      <c r="N26" s="59" t="b">
        <v>0</v>
      </c>
      <c r="O26" s="38" t="s">
        <v>14</v>
      </c>
      <c r="P26" s="38" t="s">
        <v>15</v>
      </c>
      <c r="Q26" s="37">
        <v>45322</v>
      </c>
      <c r="R26" s="38" t="s">
        <v>140</v>
      </c>
    </row>
    <row r="27" spans="1:18" ht="30" hidden="1">
      <c r="A27" s="18">
        <f t="shared" si="0"/>
        <v>26</v>
      </c>
      <c r="B27" s="39" t="s">
        <v>141</v>
      </c>
      <c r="C27" s="54" t="s">
        <v>142</v>
      </c>
      <c r="D27" s="21" t="s">
        <v>26</v>
      </c>
      <c r="E27" s="22">
        <v>45257</v>
      </c>
      <c r="F27" s="22">
        <v>45260</v>
      </c>
      <c r="G27" s="40" t="str">
        <f ca="1">IFERROR(__xludf.DUMMYFUNCTION("IF(F27="""","""",IFERROR(SUM(FILTER('Prorrogação de prazo'!$C$3:$C$1023,'Prorrogação de prazo'!$A$3:$A$1023&gt;=F27,'Prorrogação de prazo'!$A$3:$A$1023&lt;=F27+10))))"),"")</f>
        <v/>
      </c>
      <c r="H27" s="41" t="e">
        <f ca="1">IF(F27="","",WORKDAY(F27,10+G27,#REF!))</f>
        <v>#VALUE!</v>
      </c>
      <c r="I27" s="21" t="s">
        <v>7</v>
      </c>
      <c r="J27" s="71" t="s">
        <v>143</v>
      </c>
      <c r="K27" s="45" t="s">
        <v>8</v>
      </c>
      <c r="L27" s="56">
        <v>45282</v>
      </c>
      <c r="M27" s="56">
        <v>45320</v>
      </c>
      <c r="N27" s="56" t="b">
        <v>0</v>
      </c>
      <c r="O27" s="47" t="s">
        <v>24</v>
      </c>
      <c r="P27" s="47" t="s">
        <v>15</v>
      </c>
      <c r="Q27" s="66">
        <v>45356</v>
      </c>
      <c r="R27" s="65" t="s">
        <v>144</v>
      </c>
    </row>
    <row r="28" spans="1:18" ht="30" hidden="1">
      <c r="A28" s="7">
        <f t="shared" si="0"/>
        <v>27</v>
      </c>
      <c r="B28" s="31" t="s">
        <v>145</v>
      </c>
      <c r="C28" s="48" t="s">
        <v>146</v>
      </c>
      <c r="D28" s="32" t="s">
        <v>14</v>
      </c>
      <c r="E28" s="33">
        <v>45257</v>
      </c>
      <c r="F28" s="33">
        <v>45260</v>
      </c>
      <c r="G28" s="12" t="str">
        <f ca="1">IFERROR(__xludf.DUMMYFUNCTION("IF(F28="""","""",IFERROR(SUM(FILTER('Prorrogação de prazo'!$C$3:$C$1023,'Prorrogação de prazo'!$A$3:$A$1023&gt;=F28,'Prorrogação de prazo'!$A$3:$A$1023&lt;=F28+10))))"),"")</f>
        <v/>
      </c>
      <c r="H28" s="13" t="e">
        <f ca="1">IF(F28="","",WORKDAY(F28,10+G28,#REF!))</f>
        <v>#VALUE!</v>
      </c>
      <c r="I28" s="32" t="s">
        <v>7</v>
      </c>
      <c r="J28" s="72" t="s">
        <v>147</v>
      </c>
      <c r="K28" s="49" t="s">
        <v>8</v>
      </c>
      <c r="L28" s="59">
        <v>45280</v>
      </c>
      <c r="M28" s="59">
        <v>45315</v>
      </c>
      <c r="N28" s="59" t="b">
        <v>0</v>
      </c>
      <c r="O28" s="37"/>
      <c r="P28" s="38" t="s">
        <v>15</v>
      </c>
      <c r="Q28" s="37">
        <v>45365</v>
      </c>
      <c r="R28" s="38" t="s">
        <v>148</v>
      </c>
    </row>
    <row r="29" spans="1:18" ht="30" hidden="1">
      <c r="A29" s="18">
        <f t="shared" si="0"/>
        <v>28</v>
      </c>
      <c r="B29" s="39" t="s">
        <v>149</v>
      </c>
      <c r="C29" s="20" t="s">
        <v>150</v>
      </c>
      <c r="D29" s="21" t="s">
        <v>4</v>
      </c>
      <c r="E29" s="22">
        <v>45259</v>
      </c>
      <c r="F29" s="22">
        <v>45261</v>
      </c>
      <c r="G29" s="40" t="str">
        <f ca="1">IFERROR(__xludf.DUMMYFUNCTION("IF(F29="""","""",IFERROR(SUM(FILTER('Prorrogação de prazo'!$C$3:$C$1023,'Prorrogação de prazo'!$A$3:$A$1023&gt;=F29,'Prorrogação de prazo'!$A$3:$A$1023&lt;=F29+10))))"),"")</f>
        <v/>
      </c>
      <c r="H29" s="41" t="e">
        <f ca="1">IF(F29="","",WORKDAY(F29,10+G29,#REF!))</f>
        <v>#VALUE!</v>
      </c>
      <c r="I29" s="21" t="s">
        <v>0</v>
      </c>
      <c r="J29" s="73" t="s">
        <v>151</v>
      </c>
      <c r="K29" s="45" t="s">
        <v>8</v>
      </c>
      <c r="L29" s="56">
        <v>45274</v>
      </c>
      <c r="M29" s="56">
        <v>45490</v>
      </c>
      <c r="N29" s="57" t="b">
        <v>1</v>
      </c>
      <c r="O29" s="47" t="s">
        <v>4</v>
      </c>
      <c r="P29" s="46" t="s">
        <v>2</v>
      </c>
      <c r="Q29" s="46"/>
      <c r="R29" s="47" t="s">
        <v>152</v>
      </c>
    </row>
    <row r="30" spans="1:18" ht="187.5" hidden="1">
      <c r="A30" s="7">
        <f t="shared" si="0"/>
        <v>29</v>
      </c>
      <c r="B30" s="31" t="s">
        <v>153</v>
      </c>
      <c r="C30" s="9" t="s">
        <v>154</v>
      </c>
      <c r="D30" s="32" t="s">
        <v>4</v>
      </c>
      <c r="E30" s="33">
        <v>45259</v>
      </c>
      <c r="F30" s="33">
        <v>45261</v>
      </c>
      <c r="G30" s="12" t="str">
        <f ca="1">IFERROR(__xludf.DUMMYFUNCTION("IF(F30="""","""",IFERROR(SUM(FILTER('Prorrogação de prazo'!$C$3:$C$1023,'Prorrogação de prazo'!$A$3:$A$1023&gt;=F30,'Prorrogação de prazo'!$A$3:$A$1023&lt;=F30+10))))"),"")</f>
        <v/>
      </c>
      <c r="H30" s="13" t="e">
        <f ca="1">IF(F30="","",WORKDAY(F30,10+G30,#REF!))</f>
        <v>#VALUE!</v>
      </c>
      <c r="I30" s="32" t="s">
        <v>3</v>
      </c>
      <c r="J30" s="34" t="s">
        <v>155</v>
      </c>
      <c r="K30" s="49" t="s">
        <v>8</v>
      </c>
      <c r="L30" s="59">
        <v>45274</v>
      </c>
      <c r="M30" s="59">
        <v>45320</v>
      </c>
      <c r="N30" s="59" t="b">
        <v>0</v>
      </c>
      <c r="O30" s="37"/>
      <c r="P30" s="37" t="s">
        <v>2</v>
      </c>
      <c r="Q30" s="37"/>
      <c r="R30" s="38" t="s">
        <v>156</v>
      </c>
    </row>
    <row r="31" spans="1:18" ht="30" hidden="1">
      <c r="A31" s="18">
        <f t="shared" si="0"/>
        <v>30</v>
      </c>
      <c r="B31" s="39" t="s">
        <v>157</v>
      </c>
      <c r="C31" s="54" t="s">
        <v>158</v>
      </c>
      <c r="D31" s="21" t="s">
        <v>4</v>
      </c>
      <c r="E31" s="22">
        <v>45259</v>
      </c>
      <c r="F31" s="22">
        <v>45266</v>
      </c>
      <c r="G31" s="40" t="str">
        <f ca="1">IFERROR(__xludf.DUMMYFUNCTION("IF(F31="""","""",IFERROR(SUM(FILTER('Prorrogação de prazo'!$C$3:$C$1023,'Prorrogação de prazo'!$A$3:$A$1023&gt;=F31,'Prorrogação de prazo'!$A$3:$A$1023&lt;=F31+10))))"),"")</f>
        <v/>
      </c>
      <c r="H31" s="41" t="e">
        <f ca="1">IF(F31="","",WORKDAY(F31,10+G31,#REF!))</f>
        <v>#VALUE!</v>
      </c>
      <c r="I31" s="21" t="s">
        <v>0</v>
      </c>
      <c r="J31" s="67" t="s">
        <v>159</v>
      </c>
      <c r="K31" s="45" t="s">
        <v>8</v>
      </c>
      <c r="L31" s="56">
        <v>45307</v>
      </c>
      <c r="M31" s="56">
        <v>45341</v>
      </c>
      <c r="N31" s="56" t="b">
        <v>0</v>
      </c>
      <c r="O31" s="46"/>
      <c r="P31" s="46" t="s">
        <v>23</v>
      </c>
      <c r="Q31" s="46"/>
      <c r="R31" s="47" t="s">
        <v>160</v>
      </c>
    </row>
    <row r="32" spans="1:18" ht="45" hidden="1">
      <c r="A32" s="7">
        <f t="shared" si="0"/>
        <v>31</v>
      </c>
      <c r="B32" s="8"/>
      <c r="C32" s="9" t="s">
        <v>161</v>
      </c>
      <c r="D32" s="32" t="s">
        <v>14</v>
      </c>
      <c r="E32" s="33">
        <v>45259</v>
      </c>
      <c r="F32" s="33"/>
      <c r="G32" s="12" t="str">
        <f ca="1">IFERROR(__xludf.DUMMYFUNCTION("IF(F32="""","""",IFERROR(SUM(FILTER('Prorrogação de prazo'!$C$3:$C$1023,'Prorrogação de prazo'!$A$3:$A$1023&gt;=F32,'Prorrogação de prazo'!$A$3:$A$1023&lt;=F32+10))))"),"")</f>
        <v/>
      </c>
      <c r="H32" s="13" t="str">
        <f>IF(F32="","",WORKDAY(F32,10+G32,#REF!))</f>
        <v/>
      </c>
      <c r="I32" s="32" t="s">
        <v>7</v>
      </c>
      <c r="J32" s="72" t="s">
        <v>162</v>
      </c>
      <c r="K32" s="49" t="s">
        <v>8</v>
      </c>
      <c r="L32" s="37"/>
      <c r="M32" s="37"/>
      <c r="N32" s="37" t="b">
        <v>0</v>
      </c>
      <c r="O32" s="37"/>
      <c r="P32" s="37" t="s">
        <v>15</v>
      </c>
      <c r="Q32" s="37"/>
      <c r="R32" s="38"/>
    </row>
    <row r="33" spans="1:18" ht="45" hidden="1">
      <c r="A33" s="18">
        <f t="shared" si="0"/>
        <v>32</v>
      </c>
      <c r="B33" s="39" t="s">
        <v>163</v>
      </c>
      <c r="C33" s="54" t="s">
        <v>164</v>
      </c>
      <c r="D33" s="21" t="s">
        <v>14</v>
      </c>
      <c r="E33" s="22">
        <v>45260</v>
      </c>
      <c r="F33" s="22">
        <v>45267</v>
      </c>
      <c r="G33" s="40" t="str">
        <f ca="1">IFERROR(__xludf.DUMMYFUNCTION("IF(F33="""","""",IFERROR(SUM(FILTER('Prorrogação de prazo'!$C$3:$C$1023,'Prorrogação de prazo'!$A$3:$A$1023&gt;=F33,'Prorrogação de prazo'!$A$3:$A$1023&lt;=F33+10))))"),"")</f>
        <v/>
      </c>
      <c r="H33" s="41" t="e">
        <f ca="1">IF(F33="","",WORKDAY(F33,10+G33,#REF!))</f>
        <v>#VALUE!</v>
      </c>
      <c r="I33" s="21" t="s">
        <v>7</v>
      </c>
      <c r="J33" s="67" t="s">
        <v>165</v>
      </c>
      <c r="K33" s="45" t="s">
        <v>8</v>
      </c>
      <c r="L33" s="56">
        <v>45288</v>
      </c>
      <c r="M33" s="56">
        <v>45316</v>
      </c>
      <c r="N33" s="56" t="b">
        <v>0</v>
      </c>
      <c r="O33" s="46"/>
      <c r="P33" s="47" t="s">
        <v>15</v>
      </c>
      <c r="Q33" s="46">
        <v>45336</v>
      </c>
      <c r="R33" s="47" t="s">
        <v>166</v>
      </c>
    </row>
    <row r="34" spans="1:18" ht="60" hidden="1">
      <c r="A34" s="7">
        <f t="shared" si="0"/>
        <v>33</v>
      </c>
      <c r="B34" s="8" t="s">
        <v>167</v>
      </c>
      <c r="C34" s="9" t="s">
        <v>168</v>
      </c>
      <c r="D34" s="32" t="s">
        <v>4</v>
      </c>
      <c r="E34" s="33">
        <v>45260</v>
      </c>
      <c r="F34" s="33">
        <v>45271</v>
      </c>
      <c r="G34" s="12" t="str">
        <f ca="1">IFERROR(__xludf.DUMMYFUNCTION("IF(F34="""","""",IFERROR(SUM(FILTER('Prorrogação de prazo'!$C$3:$C$1023,'Prorrogação de prazo'!$A$3:$A$1023&gt;=F34,'Prorrogação de prazo'!$A$3:$A$1023&lt;=F34+10))))"),"")</f>
        <v/>
      </c>
      <c r="H34" s="13" t="e">
        <f ca="1">IF(F34="","",WORKDAY(F34,10+G34,#REF!))</f>
        <v>#VALUE!</v>
      </c>
      <c r="I34" s="58" t="s">
        <v>3</v>
      </c>
      <c r="J34" s="72" t="s">
        <v>169</v>
      </c>
      <c r="K34" s="49" t="s">
        <v>8</v>
      </c>
      <c r="L34" s="37">
        <v>45364</v>
      </c>
      <c r="M34" s="37">
        <v>45386</v>
      </c>
      <c r="N34" s="37" t="b">
        <v>0</v>
      </c>
      <c r="O34" s="38" t="s">
        <v>19</v>
      </c>
      <c r="P34" s="38" t="s">
        <v>12</v>
      </c>
      <c r="Q34" s="37">
        <v>45393</v>
      </c>
      <c r="R34" s="38" t="s">
        <v>170</v>
      </c>
    </row>
    <row r="35" spans="1:18" ht="45" hidden="1">
      <c r="A35" s="18">
        <f t="shared" si="0"/>
        <v>34</v>
      </c>
      <c r="B35" s="74"/>
      <c r="C35" s="20" t="s">
        <v>171</v>
      </c>
      <c r="D35" s="21" t="s">
        <v>14</v>
      </c>
      <c r="E35" s="22">
        <v>45260</v>
      </c>
      <c r="F35" s="22"/>
      <c r="G35" s="40" t="str">
        <f ca="1">IFERROR(__xludf.DUMMYFUNCTION("IF(F35="""","""",IFERROR(SUM(FILTER('Prorrogação de prazo'!$C$3:$C$1023,'Prorrogação de prazo'!$A$3:$A$1023&gt;=F35,'Prorrogação de prazo'!$A$3:$A$1023&lt;=F35+10))))"),"")</f>
        <v/>
      </c>
      <c r="H35" s="41" t="str">
        <f>IF(F35="","",WORKDAY(F35,10+G35,#REF!))</f>
        <v/>
      </c>
      <c r="I35" s="21" t="s">
        <v>7</v>
      </c>
      <c r="J35" s="67" t="s">
        <v>172</v>
      </c>
      <c r="K35" s="45" t="s">
        <v>8</v>
      </c>
      <c r="L35" s="46"/>
      <c r="M35" s="46"/>
      <c r="N35" s="46" t="b">
        <v>0</v>
      </c>
      <c r="O35" s="46"/>
      <c r="P35" s="46" t="s">
        <v>15</v>
      </c>
      <c r="Q35" s="46"/>
      <c r="R35" s="47"/>
    </row>
    <row r="36" spans="1:18" ht="15" hidden="1">
      <c r="A36" s="7">
        <f t="shared" si="0"/>
        <v>35</v>
      </c>
      <c r="B36" s="8"/>
      <c r="C36" s="9" t="s">
        <v>173</v>
      </c>
      <c r="D36" s="32" t="s">
        <v>14</v>
      </c>
      <c r="E36" s="33">
        <v>45260</v>
      </c>
      <c r="F36" s="33"/>
      <c r="G36" s="12" t="str">
        <f ca="1">IFERROR(__xludf.DUMMYFUNCTION("IF(F36="""","""",IFERROR(SUM(FILTER('Prorrogação de prazo'!$C$3:$C$1023,'Prorrogação de prazo'!$A$3:$A$1023&gt;=F36,'Prorrogação de prazo'!$A$3:$A$1023&lt;=F36+10))))"),"")</f>
        <v/>
      </c>
      <c r="H36" s="13" t="str">
        <f>IF(F36="","",WORKDAY(F36,10+G36,#REF!))</f>
        <v/>
      </c>
      <c r="I36" s="32" t="s">
        <v>7</v>
      </c>
      <c r="J36" s="72" t="s">
        <v>174</v>
      </c>
      <c r="K36" s="49" t="s">
        <v>8</v>
      </c>
      <c r="L36" s="37"/>
      <c r="M36" s="37"/>
      <c r="N36" s="37" t="b">
        <v>0</v>
      </c>
      <c r="O36" s="37"/>
      <c r="P36" s="37" t="s">
        <v>15</v>
      </c>
      <c r="Q36" s="37"/>
      <c r="R36" s="38"/>
    </row>
    <row r="37" spans="1:18" ht="30" hidden="1">
      <c r="A37" s="18">
        <f t="shared" si="0"/>
        <v>36</v>
      </c>
      <c r="B37" s="74" t="s">
        <v>175</v>
      </c>
      <c r="C37" s="75" t="s">
        <v>176</v>
      </c>
      <c r="D37" s="21" t="s">
        <v>4</v>
      </c>
      <c r="E37" s="22">
        <v>45261</v>
      </c>
      <c r="F37" s="22">
        <v>45352</v>
      </c>
      <c r="G37" s="40" t="str">
        <f ca="1">IFERROR(__xludf.DUMMYFUNCTION("IF(F37="""","""",IFERROR(SUM(FILTER('Prorrogação de prazo'!$C$3:$C$1023,'Prorrogação de prazo'!$A$3:$A$1023&gt;=F37,'Prorrogação de prazo'!$A$3:$A$1023&lt;=F37+10))))"),"")</f>
        <v/>
      </c>
      <c r="H37" s="41" t="e">
        <f ca="1">IF(F37="","",WORKDAY(F37,10+G37,#REF!))</f>
        <v>#VALUE!</v>
      </c>
      <c r="I37" s="25" t="s">
        <v>3</v>
      </c>
      <c r="J37" s="67" t="s">
        <v>177</v>
      </c>
      <c r="K37" s="45" t="s">
        <v>8</v>
      </c>
      <c r="L37" s="46">
        <v>45384</v>
      </c>
      <c r="M37" s="46">
        <v>45404</v>
      </c>
      <c r="N37" s="46" t="b">
        <v>0</v>
      </c>
      <c r="O37" s="47" t="s">
        <v>19</v>
      </c>
      <c r="P37" s="47" t="s">
        <v>15</v>
      </c>
      <c r="Q37" s="46">
        <v>45418</v>
      </c>
      <c r="R37" s="47" t="s">
        <v>178</v>
      </c>
    </row>
    <row r="38" spans="1:18" ht="60" hidden="1">
      <c r="A38" s="7">
        <f t="shared" si="0"/>
        <v>37</v>
      </c>
      <c r="B38" s="8"/>
      <c r="C38" s="9" t="s">
        <v>179</v>
      </c>
      <c r="D38" s="32" t="s">
        <v>14</v>
      </c>
      <c r="E38" s="33">
        <v>45264</v>
      </c>
      <c r="F38" s="33"/>
      <c r="G38" s="12" t="str">
        <f ca="1">IFERROR(__xludf.DUMMYFUNCTION("IF(F38="""","""",IFERROR(SUM(FILTER('Prorrogação de prazo'!$C$3:$C$1023,'Prorrogação de prazo'!$A$3:$A$1023&gt;=F38,'Prorrogação de prazo'!$A$3:$A$1023&lt;=F38+10))))"),"")</f>
        <v/>
      </c>
      <c r="H38" s="13" t="str">
        <f>IF(F38="","",WORKDAY(F38,10+G38,#REF!))</f>
        <v/>
      </c>
      <c r="I38" s="32" t="s">
        <v>7</v>
      </c>
      <c r="J38" s="34" t="s">
        <v>180</v>
      </c>
      <c r="K38" s="49" t="s">
        <v>8</v>
      </c>
      <c r="L38" s="37"/>
      <c r="M38" s="37"/>
      <c r="N38" s="37" t="b">
        <v>0</v>
      </c>
      <c r="O38" s="37"/>
      <c r="P38" s="37" t="s">
        <v>15</v>
      </c>
      <c r="Q38" s="37"/>
      <c r="R38" s="38"/>
    </row>
    <row r="39" spans="1:18" ht="60" hidden="1">
      <c r="A39" s="18">
        <f t="shared" si="0"/>
        <v>38</v>
      </c>
      <c r="B39" s="74"/>
      <c r="C39" s="20" t="s">
        <v>181</v>
      </c>
      <c r="D39" s="21" t="s">
        <v>14</v>
      </c>
      <c r="E39" s="22">
        <v>45264</v>
      </c>
      <c r="F39" s="22"/>
      <c r="G39" s="40" t="str">
        <f ca="1">IFERROR(__xludf.DUMMYFUNCTION("IF(F39="""","""",IFERROR(SUM(FILTER('Prorrogação de prazo'!$C$3:$C$1023,'Prorrogação de prazo'!$A$3:$A$1023&gt;=F39,'Prorrogação de prazo'!$A$3:$A$1023&lt;=F39+10))))"),"")</f>
        <v/>
      </c>
      <c r="H39" s="41" t="str">
        <f>IF(F39="","",WORKDAY(F39,10+G39,#REF!))</f>
        <v/>
      </c>
      <c r="I39" s="25" t="s">
        <v>0</v>
      </c>
      <c r="J39" s="26" t="s">
        <v>182</v>
      </c>
      <c r="K39" s="45" t="s">
        <v>5</v>
      </c>
      <c r="L39" s="46"/>
      <c r="M39" s="46"/>
      <c r="N39" s="46" t="b">
        <v>0</v>
      </c>
      <c r="O39" s="46"/>
      <c r="P39" s="46"/>
      <c r="Q39" s="46"/>
      <c r="R39" s="47"/>
    </row>
    <row r="40" spans="1:18" ht="45" hidden="1">
      <c r="A40" s="7">
        <f t="shared" si="0"/>
        <v>39</v>
      </c>
      <c r="B40" s="31" t="s">
        <v>183</v>
      </c>
      <c r="C40" s="48" t="s">
        <v>184</v>
      </c>
      <c r="D40" s="32" t="s">
        <v>14</v>
      </c>
      <c r="E40" s="33">
        <v>45260</v>
      </c>
      <c r="F40" s="33">
        <v>45275</v>
      </c>
      <c r="G40" s="12" t="str">
        <f ca="1">IFERROR(__xludf.DUMMYFUNCTION("IF(F40="""","""",IFERROR(SUM(FILTER('Prorrogação de prazo'!$C$3:$C$1023,'Prorrogação de prazo'!$A$3:$A$1023&gt;=F40,'Prorrogação de prazo'!$A$3:$A$1023&lt;=F40+10))))"),"")</f>
        <v/>
      </c>
      <c r="H40" s="13" t="e">
        <f ca="1">IF(F40="","",WORKDAY(F40,10+G40,#REF!))</f>
        <v>#VALUE!</v>
      </c>
      <c r="I40" s="32" t="s">
        <v>7</v>
      </c>
      <c r="J40" s="72" t="s">
        <v>185</v>
      </c>
      <c r="K40" s="49" t="s">
        <v>8</v>
      </c>
      <c r="L40" s="59">
        <v>45286</v>
      </c>
      <c r="M40" s="59">
        <v>45313</v>
      </c>
      <c r="N40" s="59" t="b">
        <v>0</v>
      </c>
      <c r="O40" s="38" t="s">
        <v>14</v>
      </c>
      <c r="P40" s="38" t="s">
        <v>15</v>
      </c>
      <c r="Q40" s="37">
        <v>45329</v>
      </c>
      <c r="R40" s="38" t="s">
        <v>186</v>
      </c>
    </row>
    <row r="41" spans="1:18" ht="156.75" hidden="1">
      <c r="A41" s="18">
        <f t="shared" si="0"/>
        <v>40</v>
      </c>
      <c r="B41" s="39" t="s">
        <v>187</v>
      </c>
      <c r="C41" s="54" t="s">
        <v>188</v>
      </c>
      <c r="D41" s="21" t="s">
        <v>14</v>
      </c>
      <c r="E41" s="22">
        <v>45278</v>
      </c>
      <c r="F41" s="22">
        <v>45280</v>
      </c>
      <c r="G41" s="40" t="str">
        <f ca="1">IFERROR(__xludf.DUMMYFUNCTION("IF(F41="""","""",IFERROR(SUM(FILTER('Prorrogação de prazo'!$C$3:$C$1023,'Prorrogação de prazo'!$A$3:$A$1023&gt;=F41,'Prorrogação de prazo'!$A$3:$A$1023&lt;=F41+10))))"),"")</f>
        <v/>
      </c>
      <c r="H41" s="41" t="e">
        <f ca="1">IF(F41="","",WORKDAY(F41,10+G41,#REF!))</f>
        <v>#VALUE!</v>
      </c>
      <c r="I41" s="21" t="s">
        <v>3</v>
      </c>
      <c r="J41" s="26" t="s">
        <v>189</v>
      </c>
      <c r="K41" s="45" t="s">
        <v>8</v>
      </c>
      <c r="L41" s="56">
        <v>45288</v>
      </c>
      <c r="M41" s="56">
        <v>45288</v>
      </c>
      <c r="N41" s="56" t="b">
        <v>0</v>
      </c>
      <c r="O41" s="46"/>
      <c r="P41" s="46" t="s">
        <v>15</v>
      </c>
      <c r="Q41" s="56">
        <v>45288</v>
      </c>
      <c r="R41" s="57" t="s">
        <v>190</v>
      </c>
    </row>
    <row r="42" spans="1:18" ht="85.5" hidden="1">
      <c r="A42" s="7">
        <f t="shared" si="0"/>
        <v>41</v>
      </c>
      <c r="B42" s="31" t="s">
        <v>191</v>
      </c>
      <c r="C42" s="48" t="s">
        <v>192</v>
      </c>
      <c r="D42" s="32" t="s">
        <v>14</v>
      </c>
      <c r="E42" s="33">
        <v>45278</v>
      </c>
      <c r="F42" s="33">
        <v>45286</v>
      </c>
      <c r="G42" s="12" t="str">
        <f ca="1">IFERROR(__xludf.DUMMYFUNCTION("IF(F42="""","""",IFERROR(SUM(FILTER('Prorrogação de prazo'!$C$3:$C$1023,'Prorrogação de prazo'!$A$3:$A$1023&gt;=F42,'Prorrogação de prazo'!$A$3:$A$1023&lt;=F42+10))))"),"")</f>
        <v/>
      </c>
      <c r="H42" s="13" t="e">
        <f ca="1">IF(F42="","",WORKDAY(F42,10+G42,#REF!))</f>
        <v>#VALUE!</v>
      </c>
      <c r="I42" s="58" t="s">
        <v>3</v>
      </c>
      <c r="J42" s="34" t="s">
        <v>193</v>
      </c>
      <c r="K42" s="49" t="s">
        <v>8</v>
      </c>
      <c r="L42" s="37">
        <v>45309</v>
      </c>
      <c r="M42" s="37">
        <v>45328</v>
      </c>
      <c r="N42" s="37" t="b">
        <v>0</v>
      </c>
      <c r="O42" s="38"/>
      <c r="P42" s="38" t="s">
        <v>15</v>
      </c>
      <c r="Q42" s="37">
        <v>45330</v>
      </c>
      <c r="R42" s="38" t="s">
        <v>194</v>
      </c>
    </row>
    <row r="43" spans="1:18" ht="229.5" hidden="1">
      <c r="A43" s="18">
        <f t="shared" si="0"/>
        <v>42</v>
      </c>
      <c r="B43" s="39" t="s">
        <v>195</v>
      </c>
      <c r="C43" s="20" t="s">
        <v>196</v>
      </c>
      <c r="D43" s="21" t="s">
        <v>4</v>
      </c>
      <c r="E43" s="22">
        <v>45270</v>
      </c>
      <c r="F43" s="22">
        <v>45287</v>
      </c>
      <c r="G43" s="40"/>
      <c r="H43" s="41" t="e">
        <f>IF(F43="","",WORKDAY(F43,10+G43,#REF!))</f>
        <v>#REF!</v>
      </c>
      <c r="I43" s="21" t="s">
        <v>0</v>
      </c>
      <c r="J43" s="26" t="s">
        <v>197</v>
      </c>
      <c r="K43" s="45" t="s">
        <v>8</v>
      </c>
      <c r="L43" s="56">
        <v>45288</v>
      </c>
      <c r="M43" s="46"/>
      <c r="N43" s="46" t="b">
        <v>0</v>
      </c>
      <c r="O43" s="46"/>
      <c r="P43" s="46" t="s">
        <v>15</v>
      </c>
      <c r="Q43" s="56">
        <v>45288</v>
      </c>
      <c r="R43" s="57"/>
    </row>
    <row r="44" spans="1:18" ht="409.5" hidden="1">
      <c r="A44" s="7">
        <f t="shared" si="0"/>
        <v>43</v>
      </c>
      <c r="B44" s="31" t="s">
        <v>198</v>
      </c>
      <c r="C44" s="9" t="s">
        <v>199</v>
      </c>
      <c r="D44" s="32" t="s">
        <v>4</v>
      </c>
      <c r="E44" s="33">
        <v>45279</v>
      </c>
      <c r="F44" s="33">
        <v>45281</v>
      </c>
      <c r="G44" s="12" t="str">
        <f ca="1">IFERROR(__xludf.DUMMYFUNCTION("IF(F44="""","""",IFERROR(SUM(FILTER('Prorrogação de prazo'!$C$3:$C$1023,'Prorrogação de prazo'!$A$3:$A$1023&gt;=F44,'Prorrogação de prazo'!$A$3:$A$1023&lt;=F44+10))))"),"")</f>
        <v/>
      </c>
      <c r="H44" s="13" t="e">
        <f ca="1">IF(F44="","",WORKDAY(F44,10+G44,#REF!))</f>
        <v>#VALUE!</v>
      </c>
      <c r="I44" s="32" t="s">
        <v>3</v>
      </c>
      <c r="J44" s="34" t="s">
        <v>200</v>
      </c>
      <c r="K44" s="49" t="s">
        <v>8</v>
      </c>
      <c r="L44" s="59">
        <v>45288</v>
      </c>
      <c r="M44" s="59">
        <v>45327</v>
      </c>
      <c r="N44" s="59" t="b">
        <v>0</v>
      </c>
      <c r="O44" s="38" t="s">
        <v>24</v>
      </c>
      <c r="P44" s="38" t="s">
        <v>15</v>
      </c>
      <c r="Q44" s="37">
        <v>45369</v>
      </c>
      <c r="R44" s="38" t="s">
        <v>201</v>
      </c>
    </row>
    <row r="45" spans="1:18" ht="42.75" hidden="1">
      <c r="A45" s="18">
        <f t="shared" si="0"/>
        <v>44</v>
      </c>
      <c r="B45" s="74"/>
      <c r="C45" s="20" t="s">
        <v>202</v>
      </c>
      <c r="D45" s="21" t="s">
        <v>14</v>
      </c>
      <c r="E45" s="22">
        <v>45279</v>
      </c>
      <c r="F45" s="22"/>
      <c r="G45" s="40" t="str">
        <f ca="1">IFERROR(__xludf.DUMMYFUNCTION("IF(F45="""","""",IFERROR(SUM(FILTER('Prorrogação de prazo'!$C$3:$C$1023,'Prorrogação de prazo'!$A$3:$A$1023&gt;=F45,'Prorrogação de prazo'!$A$3:$A$1023&lt;=F45+10))))"),"")</f>
        <v/>
      </c>
      <c r="H45" s="41" t="str">
        <f>IF(F45="","",WORKDAY(F45,10+G45,#REF!))</f>
        <v/>
      </c>
      <c r="I45" s="25" t="s">
        <v>0</v>
      </c>
      <c r="J45" s="26" t="s">
        <v>203</v>
      </c>
      <c r="K45" s="45" t="s">
        <v>5</v>
      </c>
      <c r="L45" s="46"/>
      <c r="M45" s="46"/>
      <c r="N45" s="46" t="b">
        <v>0</v>
      </c>
      <c r="O45" s="46"/>
      <c r="P45" s="46"/>
      <c r="Q45" s="46"/>
      <c r="R45" s="47"/>
    </row>
    <row r="46" spans="1:18" ht="42.75" hidden="1">
      <c r="A46" s="7">
        <f t="shared" si="0"/>
        <v>45</v>
      </c>
      <c r="B46" s="8" t="s">
        <v>204</v>
      </c>
      <c r="C46" s="9" t="s">
        <v>205</v>
      </c>
      <c r="D46" s="32" t="s">
        <v>24</v>
      </c>
      <c r="E46" s="33">
        <v>45280</v>
      </c>
      <c r="F46" s="33"/>
      <c r="G46" s="12" t="str">
        <f ca="1">IFERROR(__xludf.DUMMYFUNCTION("IF(F46="""","""",IFERROR(SUM(FILTER('Prorrogação de prazo'!$C$3:$C$1023,'Prorrogação de prazo'!$A$3:$A$1023&gt;=F46,'Prorrogação de prazo'!$A$3:$A$1023&lt;=F46+10))))"),"")</f>
        <v/>
      </c>
      <c r="H46" s="13" t="str">
        <f>IF(F46="","",WORKDAY(F46,10+G46,#REF!))</f>
        <v/>
      </c>
      <c r="I46" s="32" t="s">
        <v>3</v>
      </c>
      <c r="J46" s="76" t="s">
        <v>206</v>
      </c>
      <c r="K46" s="69" t="s">
        <v>8</v>
      </c>
      <c r="L46" s="16">
        <v>45295</v>
      </c>
      <c r="M46" s="16">
        <v>45331</v>
      </c>
      <c r="N46" s="16" t="b">
        <v>0</v>
      </c>
      <c r="O46" s="17"/>
      <c r="P46" s="17" t="s">
        <v>23</v>
      </c>
      <c r="Q46" s="16"/>
      <c r="R46" s="17" t="s">
        <v>207</v>
      </c>
    </row>
    <row r="47" spans="1:18" ht="45" hidden="1">
      <c r="A47" s="18">
        <f t="shared" si="0"/>
        <v>46</v>
      </c>
      <c r="B47" s="74"/>
      <c r="C47" s="20" t="s">
        <v>208</v>
      </c>
      <c r="D47" s="21" t="s">
        <v>22</v>
      </c>
      <c r="E47" s="22">
        <v>45280</v>
      </c>
      <c r="F47" s="22"/>
      <c r="G47" s="40" t="str">
        <f ca="1">IFERROR(__xludf.DUMMYFUNCTION("IF(F47="""","""",IFERROR(SUM(FILTER('Prorrogação de prazo'!$C$3:$C$1023,'Prorrogação de prazo'!$A$3:$A$1023&gt;=F47,'Prorrogação de prazo'!$A$3:$A$1023&lt;=F47+10))))"),"")</f>
        <v/>
      </c>
      <c r="H47" s="41" t="str">
        <f>IF(F47="","",WORKDAY(F47,10+G47,#REF!))</f>
        <v/>
      </c>
      <c r="I47" s="25" t="s">
        <v>0</v>
      </c>
      <c r="J47" s="62" t="s">
        <v>209</v>
      </c>
      <c r="K47" s="63" t="s">
        <v>8</v>
      </c>
      <c r="L47" s="66"/>
      <c r="M47" s="66"/>
      <c r="N47" s="66" t="b">
        <v>0</v>
      </c>
      <c r="O47" s="66"/>
      <c r="P47" s="66"/>
      <c r="Q47" s="66"/>
      <c r="R47" s="65"/>
    </row>
    <row r="48" spans="1:18" ht="57" hidden="1">
      <c r="A48" s="7">
        <f t="shared" si="0"/>
        <v>47</v>
      </c>
      <c r="B48" s="8"/>
      <c r="C48" s="9" t="s">
        <v>210</v>
      </c>
      <c r="D48" s="32" t="s">
        <v>22</v>
      </c>
      <c r="E48" s="33">
        <v>45261</v>
      </c>
      <c r="F48" s="33"/>
      <c r="G48" s="12" t="str">
        <f ca="1">IFERROR(__xludf.DUMMYFUNCTION("IF(F48="""","""",IFERROR(SUM(FILTER('Prorrogação de prazo'!$C$3:$C$1023,'Prorrogação de prazo'!$A$3:$A$1023&gt;=F48,'Prorrogação de prazo'!$A$3:$A$1023&lt;=F48+10))))"),"")</f>
        <v/>
      </c>
      <c r="H48" s="13" t="str">
        <f>IF(F48="","",WORKDAY(F48,10+G48,#REF!))</f>
        <v/>
      </c>
      <c r="I48" s="58" t="s">
        <v>3</v>
      </c>
      <c r="J48" s="76" t="s">
        <v>211</v>
      </c>
      <c r="K48" s="69" t="s">
        <v>8</v>
      </c>
      <c r="L48" s="16"/>
      <c r="M48" s="16"/>
      <c r="N48" s="16" t="b">
        <v>0</v>
      </c>
      <c r="O48" s="16"/>
      <c r="P48" s="16"/>
      <c r="Q48" s="16"/>
      <c r="R48" s="17"/>
    </row>
    <row r="49" spans="1:18" ht="402.75" hidden="1">
      <c r="A49" s="18">
        <f t="shared" si="0"/>
        <v>48</v>
      </c>
      <c r="B49" s="39" t="s">
        <v>212</v>
      </c>
      <c r="C49" s="20" t="s">
        <v>213</v>
      </c>
      <c r="D49" s="21" t="s">
        <v>4</v>
      </c>
      <c r="E49" s="22"/>
      <c r="F49" s="22"/>
      <c r="G49" s="40" t="str">
        <f ca="1">IFERROR(__xludf.DUMMYFUNCTION("IF(F49="""","""",IFERROR(SUM(FILTER('Prorrogação de prazo'!$C$3:$C$1023,'Prorrogação de prazo'!$A$3:$A$1023&gt;=F49,'Prorrogação de prazo'!$A$3:$A$1023&lt;=F49+10))))"),"")</f>
        <v/>
      </c>
      <c r="H49" s="41" t="str">
        <f>IF(F49="","",WORKDAY(F49,10+G49,#REF!))</f>
        <v/>
      </c>
      <c r="I49" s="21" t="s">
        <v>3</v>
      </c>
      <c r="J49" s="77" t="s">
        <v>214</v>
      </c>
      <c r="K49" s="45" t="s">
        <v>8</v>
      </c>
      <c r="L49" s="56">
        <v>45288</v>
      </c>
      <c r="M49" s="56">
        <v>45342</v>
      </c>
      <c r="N49" s="56" t="b">
        <v>0</v>
      </c>
      <c r="O49" s="47" t="s">
        <v>24</v>
      </c>
      <c r="P49" s="47" t="s">
        <v>15</v>
      </c>
      <c r="Q49" s="46">
        <v>45380</v>
      </c>
      <c r="R49" s="47" t="s">
        <v>215</v>
      </c>
    </row>
    <row r="50" spans="1:18" ht="228" hidden="1">
      <c r="A50" s="78">
        <f t="shared" si="0"/>
        <v>49</v>
      </c>
      <c r="B50" s="31" t="s">
        <v>216</v>
      </c>
      <c r="C50" s="48" t="s">
        <v>217</v>
      </c>
      <c r="D50" s="32" t="s">
        <v>14</v>
      </c>
      <c r="E50" s="33">
        <v>45194</v>
      </c>
      <c r="F50" s="33">
        <v>45205</v>
      </c>
      <c r="G50" s="12" t="str">
        <f ca="1">IFERROR(__xludf.DUMMYFUNCTION("IF(F50="""","""",IFERROR(SUM(FILTER('Prorrogação de prazo'!$C$3:$C$1023,'Prorrogação de prazo'!$A$3:$A$1023&gt;=F50,'Prorrogação de prazo'!$A$3:$A$1023&lt;=F50+10))))"),"")</f>
        <v/>
      </c>
      <c r="H50" s="13" t="e">
        <f ca="1">IF(F50="","",WORKDAY(F50,10+G50,#REF!))</f>
        <v>#VALUE!</v>
      </c>
      <c r="I50" s="32" t="s">
        <v>3</v>
      </c>
      <c r="J50" s="34" t="s">
        <v>218</v>
      </c>
      <c r="K50" s="49" t="s">
        <v>8</v>
      </c>
      <c r="L50" s="59">
        <v>45261</v>
      </c>
      <c r="M50" s="59">
        <v>45279</v>
      </c>
      <c r="N50" s="59" t="b">
        <v>0</v>
      </c>
      <c r="O50" s="38"/>
      <c r="P50" s="38" t="s">
        <v>15</v>
      </c>
      <c r="Q50" s="59">
        <v>45288</v>
      </c>
      <c r="R50" s="61" t="s">
        <v>219</v>
      </c>
    </row>
    <row r="51" spans="1:18" ht="30" hidden="1">
      <c r="A51" s="79">
        <f t="shared" si="0"/>
        <v>50</v>
      </c>
      <c r="B51" s="80" t="s">
        <v>220</v>
      </c>
      <c r="C51" s="20" t="s">
        <v>221</v>
      </c>
      <c r="D51" s="21" t="s">
        <v>14</v>
      </c>
      <c r="E51" s="22">
        <v>45294</v>
      </c>
      <c r="F51" s="22">
        <v>45301</v>
      </c>
      <c r="G51" s="40" t="str">
        <f ca="1">IFERROR(__xludf.DUMMYFUNCTION("IF(F51="""","""",IFERROR(SUM(FILTER('Prorrogação de prazo'!$C$3:$C$1023,'Prorrogação de prazo'!$A$3:$A$1023&gt;=F51,'Prorrogação de prazo'!$A$3:$A$1023&lt;=F51+10))))"),"")</f>
        <v/>
      </c>
      <c r="H51" s="41" t="e">
        <f ca="1">IF(F51="","",WORKDAY(F51,10+G51,#REF!))</f>
        <v>#VALUE!</v>
      </c>
      <c r="I51" s="25" t="s">
        <v>3</v>
      </c>
      <c r="J51" s="81" t="s">
        <v>222</v>
      </c>
      <c r="K51" s="82" t="s">
        <v>8</v>
      </c>
      <c r="L51" s="30">
        <v>45349</v>
      </c>
      <c r="M51" s="30">
        <v>45349</v>
      </c>
      <c r="N51" s="30" t="b">
        <v>0</v>
      </c>
      <c r="O51" s="29" t="s">
        <v>14</v>
      </c>
      <c r="P51" s="29" t="s">
        <v>15</v>
      </c>
      <c r="Q51" s="30"/>
      <c r="R51" s="29" t="s">
        <v>223</v>
      </c>
    </row>
    <row r="52" spans="1:18" ht="15" hidden="1">
      <c r="A52" s="78">
        <f t="shared" si="0"/>
        <v>51</v>
      </c>
      <c r="B52" s="83" t="s">
        <v>224</v>
      </c>
      <c r="C52" s="9" t="s">
        <v>225</v>
      </c>
      <c r="D52" s="32" t="s">
        <v>14</v>
      </c>
      <c r="E52" s="33">
        <v>45293</v>
      </c>
      <c r="F52" s="33">
        <v>45309</v>
      </c>
      <c r="G52" s="12" t="str">
        <f ca="1">IFERROR(__xludf.DUMMYFUNCTION("IF(F52="""","""",IFERROR(SUM(FILTER('Prorrogação de prazo'!$C$3:$C$1023,'Prorrogação de prazo'!$A$3:$A$1023&gt;=F52,'Prorrogação de prazo'!$A$3:$A$1023&lt;=F52+10))))"),"")</f>
        <v/>
      </c>
      <c r="H52" s="13" t="e">
        <f ca="1">IF(F52="","",WORKDAY(F52,10+G52,#REF!))</f>
        <v>#VALUE!</v>
      </c>
      <c r="I52" s="58" t="s">
        <v>7</v>
      </c>
      <c r="J52" s="84" t="s">
        <v>226</v>
      </c>
      <c r="K52" s="85" t="s">
        <v>8</v>
      </c>
      <c r="L52" s="86">
        <v>45317</v>
      </c>
      <c r="M52" s="86">
        <v>45337</v>
      </c>
      <c r="N52" s="86" t="b">
        <v>0</v>
      </c>
      <c r="O52" s="87" t="s">
        <v>14</v>
      </c>
      <c r="P52" s="87" t="s">
        <v>15</v>
      </c>
      <c r="Q52" s="86">
        <v>45343</v>
      </c>
      <c r="R52" s="87" t="s">
        <v>227</v>
      </c>
    </row>
    <row r="53" spans="1:18" ht="378" hidden="1">
      <c r="A53" s="79">
        <f t="shared" si="0"/>
        <v>52</v>
      </c>
      <c r="B53" s="80" t="s">
        <v>228</v>
      </c>
      <c r="C53" s="20" t="s">
        <v>229</v>
      </c>
      <c r="D53" s="21" t="s">
        <v>4</v>
      </c>
      <c r="E53" s="22">
        <v>45295</v>
      </c>
      <c r="F53" s="22">
        <v>44935</v>
      </c>
      <c r="G53" s="40" t="str">
        <f ca="1">IFERROR(__xludf.DUMMYFUNCTION("IF(F53="""","""",IFERROR(SUM(FILTER('Prorrogação de prazo'!$C$3:$C$1023,'Prorrogação de prazo'!$A$3:$A$1023&gt;=F53,'Prorrogação de prazo'!$A$3:$A$1023&lt;=F53+10))))"),"")</f>
        <v/>
      </c>
      <c r="H53" s="41" t="e">
        <f ca="1">IF(F53="","",WORKDAY(F53,10+G53,#REF!))</f>
        <v>#VALUE!</v>
      </c>
      <c r="I53" s="25" t="s">
        <v>3</v>
      </c>
      <c r="J53" s="26" t="s">
        <v>230</v>
      </c>
      <c r="K53" s="82" t="s">
        <v>8</v>
      </c>
      <c r="L53" s="30">
        <v>45351</v>
      </c>
      <c r="M53" s="30">
        <v>45377</v>
      </c>
      <c r="N53" s="30" t="b">
        <v>0</v>
      </c>
      <c r="O53" s="29"/>
      <c r="P53" s="29" t="s">
        <v>23</v>
      </c>
      <c r="Q53" s="30"/>
      <c r="R53" s="29" t="s">
        <v>231</v>
      </c>
    </row>
    <row r="54" spans="1:18" ht="85.5" hidden="1">
      <c r="A54" s="78">
        <f t="shared" si="0"/>
        <v>53</v>
      </c>
      <c r="B54" s="83" t="s">
        <v>232</v>
      </c>
      <c r="C54" s="9" t="s">
        <v>233</v>
      </c>
      <c r="D54" s="32" t="s">
        <v>14</v>
      </c>
      <c r="E54" s="33">
        <v>45294</v>
      </c>
      <c r="F54" s="33">
        <v>45300</v>
      </c>
      <c r="G54" s="12" t="str">
        <f ca="1">IFERROR(__xludf.DUMMYFUNCTION("IF(F54="""","""",IFERROR(SUM(FILTER('Prorrogação de prazo'!$C$3:$C$1023,'Prorrogação de prazo'!$A$3:$A$1023&gt;=F54,'Prorrogação de prazo'!$A$3:$A$1023&lt;=F54+10))))"),"")</f>
        <v/>
      </c>
      <c r="H54" s="13" t="e">
        <f ca="1">IF(F54="","",WORKDAY(F54,10+G54,#REF!))</f>
        <v>#VALUE!</v>
      </c>
      <c r="I54" s="58" t="s">
        <v>7</v>
      </c>
      <c r="J54" s="34" t="s">
        <v>234</v>
      </c>
      <c r="K54" s="85" t="s">
        <v>8</v>
      </c>
      <c r="L54" s="86">
        <v>45313</v>
      </c>
      <c r="M54" s="86">
        <v>45330</v>
      </c>
      <c r="N54" s="86" t="b">
        <v>0</v>
      </c>
      <c r="O54" s="87" t="s">
        <v>26</v>
      </c>
      <c r="P54" s="87" t="s">
        <v>15</v>
      </c>
      <c r="Q54" s="86">
        <v>45337</v>
      </c>
      <c r="R54" s="87" t="s">
        <v>235</v>
      </c>
    </row>
    <row r="55" spans="1:18" ht="256.5" hidden="1">
      <c r="A55" s="79">
        <f t="shared" si="0"/>
        <v>54</v>
      </c>
      <c r="B55" s="80" t="s">
        <v>236</v>
      </c>
      <c r="C55" s="20" t="s">
        <v>237</v>
      </c>
      <c r="D55" s="21" t="s">
        <v>10</v>
      </c>
      <c r="E55" s="22">
        <v>45294</v>
      </c>
      <c r="F55" s="22">
        <v>45308</v>
      </c>
      <c r="G55" s="40" t="str">
        <f ca="1">IFERROR(__xludf.DUMMYFUNCTION("IF(F55="""","""",IFERROR(SUM(FILTER('Prorrogação de prazo'!$C$3:$C$1023,'Prorrogação de prazo'!$A$3:$A$1023&gt;=F55,'Prorrogação de prazo'!$A$3:$A$1023&lt;=F55+10))))"),"")</f>
        <v/>
      </c>
      <c r="H55" s="41" t="e">
        <f ca="1">IF(F55="","",WORKDAY(F55,10+G55,#REF!))</f>
        <v>#VALUE!</v>
      </c>
      <c r="I55" s="25" t="s">
        <v>3</v>
      </c>
      <c r="J55" s="26" t="s">
        <v>238</v>
      </c>
      <c r="K55" s="82" t="s">
        <v>8</v>
      </c>
      <c r="L55" s="30">
        <v>45336</v>
      </c>
      <c r="M55" s="30">
        <v>45355</v>
      </c>
      <c r="N55" s="30" t="b">
        <v>0</v>
      </c>
      <c r="O55" s="29"/>
      <c r="P55" s="29" t="s">
        <v>2</v>
      </c>
      <c r="Q55" s="30"/>
      <c r="R55" s="29" t="s">
        <v>239</v>
      </c>
    </row>
    <row r="56" spans="1:18" ht="242.25" hidden="1">
      <c r="A56" s="78">
        <f t="shared" si="0"/>
        <v>55</v>
      </c>
      <c r="B56" s="83" t="s">
        <v>240</v>
      </c>
      <c r="C56" s="9" t="s">
        <v>241</v>
      </c>
      <c r="D56" s="32" t="s">
        <v>4</v>
      </c>
      <c r="E56" s="33">
        <v>45294</v>
      </c>
      <c r="F56" s="33">
        <v>45300</v>
      </c>
      <c r="G56" s="12" t="str">
        <f ca="1">IFERROR(__xludf.DUMMYFUNCTION("IF(F56="""","""",IFERROR(SUM(FILTER('Prorrogação de prazo'!$C$3:$C$1023,'Prorrogação de prazo'!$A$3:$A$1023&gt;=F56,'Prorrogação de prazo'!$A$3:$A$1023&lt;=F56+10))))"),"")</f>
        <v/>
      </c>
      <c r="H56" s="13" t="e">
        <f ca="1">IF(F56="","",WORKDAY(F56,10+G56,#REF!))</f>
        <v>#VALUE!</v>
      </c>
      <c r="I56" s="32" t="s">
        <v>0</v>
      </c>
      <c r="J56" s="34" t="s">
        <v>242</v>
      </c>
      <c r="K56" s="85" t="s">
        <v>8</v>
      </c>
      <c r="L56" s="86">
        <v>44938</v>
      </c>
      <c r="M56" s="86"/>
      <c r="N56" s="86" t="b">
        <v>0</v>
      </c>
      <c r="O56" s="87"/>
      <c r="P56" s="87"/>
      <c r="Q56" s="86"/>
      <c r="R56" s="87"/>
    </row>
    <row r="57" spans="1:18" ht="71.25" hidden="1">
      <c r="A57" s="79">
        <f t="shared" si="0"/>
        <v>56</v>
      </c>
      <c r="B57" s="80" t="s">
        <v>243</v>
      </c>
      <c r="C57" s="20" t="s">
        <v>244</v>
      </c>
      <c r="D57" s="21" t="s">
        <v>14</v>
      </c>
      <c r="E57" s="22">
        <v>45296</v>
      </c>
      <c r="F57" s="22">
        <v>45307</v>
      </c>
      <c r="G57" s="40" t="str">
        <f ca="1">IFERROR(__xludf.DUMMYFUNCTION("IF(F57="""","""",IFERROR(SUM(FILTER('Prorrogação de prazo'!$C$3:$C$1023,'Prorrogação de prazo'!$A$3:$A$1023&gt;=F57,'Prorrogação de prazo'!$A$3:$A$1023&lt;=F57+10))))"),"")</f>
        <v/>
      </c>
      <c r="H57" s="41" t="e">
        <f ca="1">IF(F57="","",WORKDAY(F57,10+G57,#REF!))</f>
        <v>#VALUE!</v>
      </c>
      <c r="I57" s="25" t="s">
        <v>3</v>
      </c>
      <c r="J57" s="26" t="s">
        <v>245</v>
      </c>
      <c r="K57" s="82" t="s">
        <v>8</v>
      </c>
      <c r="L57" s="30">
        <v>45323</v>
      </c>
      <c r="M57" s="30">
        <v>45341</v>
      </c>
      <c r="N57" s="30" t="b">
        <v>0</v>
      </c>
      <c r="O57" s="29" t="s">
        <v>24</v>
      </c>
      <c r="P57" s="29" t="s">
        <v>2</v>
      </c>
      <c r="Q57" s="30"/>
      <c r="R57" s="29" t="s">
        <v>246</v>
      </c>
    </row>
    <row r="58" spans="1:18" ht="343.5" hidden="1">
      <c r="A58" s="78">
        <f t="shared" si="0"/>
        <v>57</v>
      </c>
      <c r="B58" s="83" t="s">
        <v>247</v>
      </c>
      <c r="C58" s="9" t="s">
        <v>248</v>
      </c>
      <c r="D58" s="32" t="s">
        <v>4</v>
      </c>
      <c r="E58" s="33">
        <v>45302</v>
      </c>
      <c r="F58" s="33">
        <v>45302</v>
      </c>
      <c r="G58" s="12" t="str">
        <f ca="1">IFERROR(__xludf.DUMMYFUNCTION("IF(F58="""","""",IFERROR(SUM(FILTER('Prorrogação de prazo'!$C$3:$C$1023,'Prorrogação de prazo'!$A$3:$A$1023&gt;=F58,'Prorrogação de prazo'!$A$3:$A$1023&lt;=F58+10))))"),"")</f>
        <v/>
      </c>
      <c r="H58" s="13" t="e">
        <f ca="1">IF(F58="","",WORKDAY(F58,10+G58,#REF!))</f>
        <v>#VALUE!</v>
      </c>
      <c r="I58" s="58" t="s">
        <v>3</v>
      </c>
      <c r="J58" s="34" t="s">
        <v>249</v>
      </c>
      <c r="K58" s="85" t="s">
        <v>8</v>
      </c>
      <c r="L58" s="86">
        <v>45324</v>
      </c>
      <c r="M58" s="86">
        <v>45343</v>
      </c>
      <c r="N58" s="86" t="b">
        <v>0</v>
      </c>
      <c r="O58" s="87" t="s">
        <v>14</v>
      </c>
      <c r="P58" s="87" t="s">
        <v>15</v>
      </c>
      <c r="Q58" s="86">
        <v>45362</v>
      </c>
      <c r="R58" s="87" t="s">
        <v>250</v>
      </c>
    </row>
    <row r="59" spans="1:18" ht="199.5" hidden="1">
      <c r="A59" s="18">
        <f t="shared" si="0"/>
        <v>58</v>
      </c>
      <c r="B59" s="39" t="s">
        <v>251</v>
      </c>
      <c r="C59" s="20" t="s">
        <v>252</v>
      </c>
      <c r="D59" s="21" t="s">
        <v>14</v>
      </c>
      <c r="E59" s="22">
        <v>45307</v>
      </c>
      <c r="F59" s="22">
        <v>45320</v>
      </c>
      <c r="G59" s="40" t="str">
        <f ca="1">IFERROR(__xludf.DUMMYFUNCTION("IF(F59="""","""",IFERROR(SUM(FILTER('Prorrogação de prazo'!$C$3:$C$1023,'Prorrogação de prazo'!$A$3:$A$1023&gt;=F59,'Prorrogação de prazo'!$A$3:$A$1023&lt;=F59+10))))"),"")</f>
        <v/>
      </c>
      <c r="H59" s="41" t="e">
        <f ca="1">IF(F59="","",WORKDAY(F59,10+G59,#REF!))</f>
        <v>#VALUE!</v>
      </c>
      <c r="I59" s="25" t="s">
        <v>7</v>
      </c>
      <c r="J59" s="26" t="s">
        <v>253</v>
      </c>
      <c r="K59" s="45" t="s">
        <v>8</v>
      </c>
      <c r="L59" s="30">
        <v>45341</v>
      </c>
      <c r="M59" s="30">
        <v>45376</v>
      </c>
      <c r="N59" s="30" t="b">
        <v>0</v>
      </c>
      <c r="O59" s="29" t="s">
        <v>4</v>
      </c>
      <c r="P59" s="29" t="s">
        <v>15</v>
      </c>
      <c r="Q59" s="30">
        <v>45406</v>
      </c>
      <c r="R59" s="29" t="s">
        <v>254</v>
      </c>
    </row>
    <row r="60" spans="1:18" ht="30" hidden="1">
      <c r="A60" s="78">
        <f t="shared" si="0"/>
        <v>59</v>
      </c>
      <c r="B60" s="83" t="s">
        <v>255</v>
      </c>
      <c r="C60" s="9" t="s">
        <v>256</v>
      </c>
      <c r="D60" s="32" t="s">
        <v>26</v>
      </c>
      <c r="E60" s="33">
        <v>45309</v>
      </c>
      <c r="F60" s="33">
        <v>44964</v>
      </c>
      <c r="G60" s="12" t="str">
        <f ca="1">IFERROR(__xludf.DUMMYFUNCTION("IF(F60="""","""",IFERROR(SUM(FILTER('Prorrogação de prazo'!$C$3:$C$1023,'Prorrogação de prazo'!$A$3:$A$1023&gt;=F60,'Prorrogação de prazo'!$A$3:$A$1023&lt;=F60+10))))"),"")</f>
        <v/>
      </c>
      <c r="H60" s="13" t="e">
        <f ca="1">IF(F60="","",WORKDAY(F60,10+G60,#REF!))</f>
        <v>#VALUE!</v>
      </c>
      <c r="I60" s="58" t="s">
        <v>0</v>
      </c>
      <c r="J60" s="73" t="s">
        <v>257</v>
      </c>
      <c r="K60" s="85" t="s">
        <v>8</v>
      </c>
      <c r="L60" s="86">
        <v>45357</v>
      </c>
      <c r="M60" s="86">
        <v>45384</v>
      </c>
      <c r="N60" s="86" t="b">
        <v>0</v>
      </c>
      <c r="O60" s="87"/>
      <c r="P60" s="87" t="s">
        <v>2</v>
      </c>
      <c r="Q60" s="86"/>
      <c r="R60" s="87" t="s">
        <v>258</v>
      </c>
    </row>
    <row r="61" spans="1:18" ht="330" hidden="1">
      <c r="A61" s="79">
        <f t="shared" si="0"/>
        <v>60</v>
      </c>
      <c r="B61" s="80" t="s">
        <v>259</v>
      </c>
      <c r="C61" s="20" t="s">
        <v>260</v>
      </c>
      <c r="D61" s="21" t="s">
        <v>4</v>
      </c>
      <c r="E61" s="22">
        <v>45309</v>
      </c>
      <c r="F61" s="22">
        <v>45315</v>
      </c>
      <c r="G61" s="40" t="str">
        <f ca="1">IFERROR(__xludf.DUMMYFUNCTION("IF(F61="""","""",IFERROR(SUM(FILTER('Prorrogação de prazo'!$C$3:$C$1023,'Prorrogação de prazo'!$A$3:$A$1023&gt;=F61,'Prorrogação de prazo'!$A$3:$A$1023&lt;=F61+10))))"),"")</f>
        <v/>
      </c>
      <c r="H61" s="41" t="e">
        <f ca="1">IF(F61="","",WORKDAY(F61,10+G61,#REF!))</f>
        <v>#VALUE!</v>
      </c>
      <c r="I61" s="25" t="s">
        <v>3</v>
      </c>
      <c r="J61" s="26" t="s">
        <v>261</v>
      </c>
      <c r="K61" s="82" t="s">
        <v>8</v>
      </c>
      <c r="L61" s="30">
        <v>45343</v>
      </c>
      <c r="M61" s="30">
        <v>45369</v>
      </c>
      <c r="N61" s="30" t="b">
        <v>0</v>
      </c>
      <c r="O61" s="29"/>
      <c r="P61" s="29" t="s">
        <v>2</v>
      </c>
      <c r="Q61" s="30"/>
      <c r="R61" s="29" t="s">
        <v>262</v>
      </c>
    </row>
    <row r="62" spans="1:18" ht="409.5" hidden="1">
      <c r="A62" s="78">
        <f t="shared" si="0"/>
        <v>61</v>
      </c>
      <c r="B62" s="83" t="s">
        <v>263</v>
      </c>
      <c r="C62" s="88" t="s">
        <v>264</v>
      </c>
      <c r="D62" s="32" t="s">
        <v>4</v>
      </c>
      <c r="E62" s="33">
        <v>45309</v>
      </c>
      <c r="F62" s="33">
        <v>45310</v>
      </c>
      <c r="G62" s="12" t="str">
        <f ca="1">IFERROR(__xludf.DUMMYFUNCTION("IF(F62="""","""",IFERROR(SUM(FILTER('Prorrogação de prazo'!$C$3:$C$1023,'Prorrogação de prazo'!$A$3:$A$1023&gt;=F62,'Prorrogação de prazo'!$A$3:$A$1023&lt;=F62+10))))"),"")</f>
        <v/>
      </c>
      <c r="H62" s="13" t="e">
        <f ca="1">IF(F62="","",WORKDAY(F62,10+G62,#REF!))</f>
        <v>#VALUE!</v>
      </c>
      <c r="I62" s="58" t="s">
        <v>7</v>
      </c>
      <c r="J62" s="34" t="s">
        <v>265</v>
      </c>
      <c r="K62" s="85" t="s">
        <v>8</v>
      </c>
      <c r="L62" s="86">
        <v>45399</v>
      </c>
      <c r="M62" s="86">
        <v>45401</v>
      </c>
      <c r="N62" s="86" t="b">
        <v>0</v>
      </c>
      <c r="O62" s="87" t="s">
        <v>24</v>
      </c>
      <c r="P62" s="87" t="s">
        <v>2</v>
      </c>
      <c r="Q62" s="86"/>
      <c r="R62" s="87" t="s">
        <v>266</v>
      </c>
    </row>
    <row r="63" spans="1:18" ht="213.75" hidden="1">
      <c r="A63" s="79">
        <f t="shared" si="0"/>
        <v>62</v>
      </c>
      <c r="B63" s="80" t="s">
        <v>267</v>
      </c>
      <c r="C63" s="20" t="s">
        <v>268</v>
      </c>
      <c r="D63" s="21" t="s">
        <v>14</v>
      </c>
      <c r="E63" s="22">
        <v>45309</v>
      </c>
      <c r="F63" s="22">
        <v>45322</v>
      </c>
      <c r="G63" s="40" t="str">
        <f ca="1">IFERROR(__xludf.DUMMYFUNCTION("IF(F63="""","""",IFERROR(SUM(FILTER('Prorrogação de prazo'!$C$3:$C$1023,'Prorrogação de prazo'!$A$3:$A$1023&gt;=F63,'Prorrogação de prazo'!$A$3:$A$1023&lt;=F63+10))))"),"")</f>
        <v/>
      </c>
      <c r="H63" s="41" t="e">
        <f ca="1">IF(F63="","",WORKDAY(F63,10+G63,#REF!))</f>
        <v>#VALUE!</v>
      </c>
      <c r="I63" s="25" t="s">
        <v>7</v>
      </c>
      <c r="J63" s="26" t="s">
        <v>269</v>
      </c>
      <c r="K63" s="82" t="s">
        <v>8</v>
      </c>
      <c r="L63" s="30">
        <v>45365</v>
      </c>
      <c r="M63" s="30">
        <v>45390</v>
      </c>
      <c r="N63" s="30" t="b">
        <v>0</v>
      </c>
      <c r="O63" s="29" t="s">
        <v>24</v>
      </c>
      <c r="P63" s="29" t="s">
        <v>15</v>
      </c>
      <c r="Q63" s="30">
        <v>45418</v>
      </c>
      <c r="R63" s="29" t="s">
        <v>270</v>
      </c>
    </row>
    <row r="64" spans="1:18" ht="99.75" hidden="1">
      <c r="A64" s="78">
        <f t="shared" si="0"/>
        <v>63</v>
      </c>
      <c r="B64" s="83" t="s">
        <v>271</v>
      </c>
      <c r="C64" s="9" t="s">
        <v>272</v>
      </c>
      <c r="D64" s="32" t="s">
        <v>26</v>
      </c>
      <c r="E64" s="33">
        <v>45309</v>
      </c>
      <c r="F64" s="33">
        <v>45314</v>
      </c>
      <c r="G64" s="12" t="str">
        <f ca="1">IFERROR(__xludf.DUMMYFUNCTION("IF(F64="""","""",IFERROR(SUM(FILTER('Prorrogação de prazo'!$C$3:$C$1023,'Prorrogação de prazo'!$A$3:$A$1023&gt;=F64,'Prorrogação de prazo'!$A$3:$A$1023&lt;=F64+10))))"),"")</f>
        <v/>
      </c>
      <c r="H64" s="13" t="e">
        <f ca="1">IF(F64="","",WORKDAY(F64,10+G64,#REF!))</f>
        <v>#VALUE!</v>
      </c>
      <c r="I64" s="58" t="s">
        <v>3</v>
      </c>
      <c r="J64" s="34" t="s">
        <v>273</v>
      </c>
      <c r="K64" s="85" t="s">
        <v>8</v>
      </c>
      <c r="L64" s="86">
        <v>45341</v>
      </c>
      <c r="M64" s="86">
        <v>45341</v>
      </c>
      <c r="N64" s="86" t="b">
        <v>0</v>
      </c>
      <c r="O64" s="87" t="s">
        <v>26</v>
      </c>
      <c r="P64" s="87" t="s">
        <v>15</v>
      </c>
      <c r="Q64" s="86"/>
      <c r="R64" s="87" t="s">
        <v>274</v>
      </c>
    </row>
    <row r="65" spans="1:18" ht="228" hidden="1">
      <c r="A65" s="18">
        <f t="shared" si="0"/>
        <v>64</v>
      </c>
      <c r="B65" s="39" t="s">
        <v>275</v>
      </c>
      <c r="C65" s="20" t="s">
        <v>276</v>
      </c>
      <c r="D65" s="21" t="s">
        <v>14</v>
      </c>
      <c r="E65" s="22">
        <v>45309</v>
      </c>
      <c r="F65" s="22">
        <v>45320</v>
      </c>
      <c r="G65" s="40" t="str">
        <f ca="1">IFERROR(__xludf.DUMMYFUNCTION("IF(F65="""","""",IFERROR(SUM(FILTER('Prorrogação de prazo'!$C$3:$C$1023,'Prorrogação de prazo'!$A$3:$A$1023&gt;=F65,'Prorrogação de prazo'!$A$3:$A$1023&lt;=F65+10))))"),"")</f>
        <v/>
      </c>
      <c r="H65" s="41" t="e">
        <f ca="1">IF(F65="","",WORKDAY(F65,10+G65,#REF!))</f>
        <v>#VALUE!</v>
      </c>
      <c r="I65" s="25" t="s">
        <v>7</v>
      </c>
      <c r="J65" s="26" t="s">
        <v>277</v>
      </c>
      <c r="K65" s="45" t="s">
        <v>8</v>
      </c>
      <c r="L65" s="30">
        <v>45344</v>
      </c>
      <c r="M65" s="30">
        <v>45364</v>
      </c>
      <c r="N65" s="30" t="b">
        <v>0</v>
      </c>
      <c r="O65" s="29" t="s">
        <v>19</v>
      </c>
      <c r="P65" s="29" t="s">
        <v>15</v>
      </c>
      <c r="Q65" s="30">
        <v>45414</v>
      </c>
      <c r="R65" s="29" t="s">
        <v>278</v>
      </c>
    </row>
    <row r="66" spans="1:18" ht="128.25" hidden="1">
      <c r="A66" s="78">
        <f t="shared" si="0"/>
        <v>65</v>
      </c>
      <c r="B66" s="83" t="s">
        <v>279</v>
      </c>
      <c r="C66" s="54" t="s">
        <v>280</v>
      </c>
      <c r="D66" s="21" t="s">
        <v>14</v>
      </c>
      <c r="E66" s="22">
        <v>45237</v>
      </c>
      <c r="F66" s="22">
        <v>45313</v>
      </c>
      <c r="G66" s="12" t="str">
        <f ca="1">IFERROR(__xludf.DUMMYFUNCTION("IF(F66="""","""",IFERROR(SUM(FILTER('Prorrogação de prazo'!$C$3:$C$1023,'Prorrogação de prazo'!$A$3:$A$1023&gt;=F66,'Prorrogação de prazo'!$A$3:$A$1023&lt;=F66+10))))"),"")</f>
        <v/>
      </c>
      <c r="H66" s="13" t="e">
        <f ca="1">IF(F66="","",WORKDAY(F66,10+G66,#REF!))</f>
        <v>#VALUE!</v>
      </c>
      <c r="I66" s="32" t="s">
        <v>7</v>
      </c>
      <c r="J66" s="62" t="s">
        <v>281</v>
      </c>
      <c r="K66" s="85" t="s">
        <v>8</v>
      </c>
      <c r="L66" s="86">
        <v>45320</v>
      </c>
      <c r="M66" s="86">
        <v>45337</v>
      </c>
      <c r="N66" s="86" t="b">
        <v>0</v>
      </c>
      <c r="O66" s="87" t="s">
        <v>4</v>
      </c>
      <c r="P66" s="87" t="s">
        <v>15</v>
      </c>
      <c r="Q66" s="86">
        <v>45342</v>
      </c>
      <c r="R66" s="87" t="s">
        <v>282</v>
      </c>
    </row>
    <row r="67" spans="1:18" ht="60" hidden="1">
      <c r="A67" s="79">
        <f t="shared" si="0"/>
        <v>66</v>
      </c>
      <c r="B67" s="31" t="s">
        <v>283</v>
      </c>
      <c r="C67" s="9" t="s">
        <v>284</v>
      </c>
      <c r="D67" s="32" t="s">
        <v>14</v>
      </c>
      <c r="E67" s="33">
        <v>45209</v>
      </c>
      <c r="F67" s="33">
        <v>45217</v>
      </c>
      <c r="G67" s="40" t="str">
        <f ca="1">IFERROR(__xludf.DUMMYFUNCTION("IF(F67="""","""",IFERROR(SUM(FILTER('Prorrogação de prazo'!$C$3:$C$1023,'Prorrogação de prazo'!$A$3:$A$1023&gt;=F67,'Prorrogação de prazo'!$A$3:$A$1023&lt;=F67+10))))"),"")</f>
        <v/>
      </c>
      <c r="H67" s="41" t="e">
        <f ca="1">IF(F67="","",WORKDAY(F67,10+G67,#REF!))</f>
        <v>#VALUE!</v>
      </c>
      <c r="I67" s="21" t="s">
        <v>7</v>
      </c>
      <c r="J67" s="68" t="s">
        <v>285</v>
      </c>
      <c r="K67" s="63" t="s">
        <v>8</v>
      </c>
      <c r="L67" s="70">
        <v>45253</v>
      </c>
      <c r="M67" s="70">
        <v>45273</v>
      </c>
      <c r="N67" s="70" t="b">
        <v>0</v>
      </c>
      <c r="O67" s="17" t="s">
        <v>4</v>
      </c>
      <c r="P67" s="16" t="s">
        <v>15</v>
      </c>
      <c r="Q67" s="89"/>
      <c r="R67" s="90" t="s">
        <v>286</v>
      </c>
    </row>
    <row r="68" spans="1:18" ht="30" hidden="1">
      <c r="A68" s="78">
        <f t="shared" si="0"/>
        <v>67</v>
      </c>
      <c r="B68" s="83" t="s">
        <v>287</v>
      </c>
      <c r="C68" s="9" t="s">
        <v>288</v>
      </c>
      <c r="D68" s="32" t="s">
        <v>26</v>
      </c>
      <c r="E68" s="33">
        <v>45310</v>
      </c>
      <c r="F68" s="33">
        <v>44966</v>
      </c>
      <c r="G68" s="12" t="str">
        <f ca="1">IFERROR(__xludf.DUMMYFUNCTION("IF(F68="""","""",IFERROR(SUM(FILTER('Prorrogação de prazo'!$C$3:$C$1023,'Prorrogação de prazo'!$A$3:$A$1023&gt;=F68,'Prorrogação de prazo'!$A$3:$A$1023&lt;=F68+10))))"),"")</f>
        <v/>
      </c>
      <c r="H68" s="13" t="e">
        <f ca="1">IF(F68="","",WORKDAY(F68,10+G68,#REF!))</f>
        <v>#VALUE!</v>
      </c>
      <c r="I68" s="58" t="s">
        <v>7</v>
      </c>
      <c r="J68" s="84" t="s">
        <v>289</v>
      </c>
      <c r="K68" s="85" t="s">
        <v>8</v>
      </c>
      <c r="L68" s="86">
        <v>45350</v>
      </c>
      <c r="M68" s="86">
        <v>45372</v>
      </c>
      <c r="N68" s="86" t="b">
        <v>0</v>
      </c>
      <c r="O68" s="87" t="s">
        <v>19</v>
      </c>
      <c r="P68" s="87" t="s">
        <v>15</v>
      </c>
      <c r="Q68" s="86">
        <v>45379</v>
      </c>
      <c r="R68" s="87" t="s">
        <v>290</v>
      </c>
    </row>
    <row r="69" spans="1:18" ht="60" hidden="1">
      <c r="A69" s="79">
        <f t="shared" si="0"/>
        <v>68</v>
      </c>
      <c r="B69" s="80" t="s">
        <v>291</v>
      </c>
      <c r="C69" s="20" t="s">
        <v>292</v>
      </c>
      <c r="D69" s="21" t="s">
        <v>4</v>
      </c>
      <c r="E69" s="22">
        <v>45310</v>
      </c>
      <c r="F69" s="22">
        <v>45329</v>
      </c>
      <c r="G69" s="40" t="str">
        <f ca="1">IFERROR(__xludf.DUMMYFUNCTION("IF(F69="""","""",IFERROR(SUM(FILTER('Prorrogação de prazo'!$C$3:$C$1023,'Prorrogação de prazo'!$A$3:$A$1023&gt;=F69,'Prorrogação de prazo'!$A$3:$A$1023&lt;=F69+10))))"),"")</f>
        <v/>
      </c>
      <c r="H69" s="41" t="e">
        <f ca="1">IF(F69="","",WORKDAY(F69,10+G69,#REF!))</f>
        <v>#VALUE!</v>
      </c>
      <c r="I69" s="25" t="s">
        <v>7</v>
      </c>
      <c r="J69" s="81" t="s">
        <v>293</v>
      </c>
      <c r="K69" s="82" t="s">
        <v>8</v>
      </c>
      <c r="L69" s="30">
        <v>45377</v>
      </c>
      <c r="M69" s="30">
        <v>45404</v>
      </c>
      <c r="N69" s="30" t="b">
        <v>0</v>
      </c>
      <c r="O69" s="29" t="s">
        <v>24</v>
      </c>
      <c r="P69" s="29" t="s">
        <v>15</v>
      </c>
      <c r="Q69" s="30">
        <v>45418</v>
      </c>
      <c r="R69" s="29" t="s">
        <v>294</v>
      </c>
    </row>
    <row r="70" spans="1:18" ht="85.5" hidden="1">
      <c r="A70" s="78">
        <f t="shared" si="0"/>
        <v>69</v>
      </c>
      <c r="B70" s="83" t="s">
        <v>295</v>
      </c>
      <c r="C70" s="9" t="s">
        <v>296</v>
      </c>
      <c r="D70" s="32" t="s">
        <v>26</v>
      </c>
      <c r="E70" s="33">
        <v>45313</v>
      </c>
      <c r="F70" s="33">
        <v>45315</v>
      </c>
      <c r="G70" s="12" t="str">
        <f ca="1">IFERROR(__xludf.DUMMYFUNCTION("IF(F70="""","""",IFERROR(SUM(FILTER('Prorrogação de prazo'!$C$3:$C$1023,'Prorrogação de prazo'!$A$3:$A$1023&gt;=F70,'Prorrogação de prazo'!$A$3:$A$1023&lt;=F70+10))))"),"")</f>
        <v/>
      </c>
      <c r="H70" s="13" t="e">
        <f ca="1">IF(F70="","",WORKDAY(F70,10+G70,#REF!))</f>
        <v>#VALUE!</v>
      </c>
      <c r="I70" s="58" t="s">
        <v>3</v>
      </c>
      <c r="J70" s="34" t="s">
        <v>297</v>
      </c>
      <c r="K70" s="85" t="s">
        <v>8</v>
      </c>
      <c r="L70" s="86">
        <v>45336</v>
      </c>
      <c r="M70" s="86">
        <v>45336</v>
      </c>
      <c r="N70" s="86" t="b">
        <v>0</v>
      </c>
      <c r="O70" s="87" t="s">
        <v>26</v>
      </c>
      <c r="P70" s="87" t="s">
        <v>15</v>
      </c>
      <c r="Q70" s="86"/>
      <c r="R70" s="87" t="s">
        <v>298</v>
      </c>
    </row>
    <row r="71" spans="1:18" ht="200.25" hidden="1">
      <c r="A71" s="79">
        <f t="shared" si="0"/>
        <v>70</v>
      </c>
      <c r="B71" s="80" t="s">
        <v>299</v>
      </c>
      <c r="C71" s="20" t="s">
        <v>300</v>
      </c>
      <c r="D71" s="21" t="s">
        <v>26</v>
      </c>
      <c r="E71" s="22">
        <v>45315</v>
      </c>
      <c r="F71" s="22">
        <v>45321</v>
      </c>
      <c r="G71" s="40" t="str">
        <f ca="1">IFERROR(__xludf.DUMMYFUNCTION("IF(F71="""","""",IFERROR(SUM(FILTER('Prorrogação de prazo'!$C$3:$C$1023,'Prorrogação de prazo'!$A$3:$A$1023&gt;=F71,'Prorrogação de prazo'!$A$3:$A$1023&lt;=F71+10))))"),"")</f>
        <v/>
      </c>
      <c r="H71" s="41" t="e">
        <f ca="1">IF(F71="","",WORKDAY(F71,10+G71,#REF!))</f>
        <v>#VALUE!</v>
      </c>
      <c r="I71" s="25" t="s">
        <v>7</v>
      </c>
      <c r="J71" s="26" t="s">
        <v>301</v>
      </c>
      <c r="K71" s="82" t="s">
        <v>8</v>
      </c>
      <c r="L71" s="30">
        <v>45342</v>
      </c>
      <c r="M71" s="30">
        <v>45362</v>
      </c>
      <c r="N71" s="30" t="b">
        <v>0</v>
      </c>
      <c r="O71" s="29" t="s">
        <v>19</v>
      </c>
      <c r="P71" s="29" t="s">
        <v>15</v>
      </c>
      <c r="Q71" s="30">
        <v>45376</v>
      </c>
      <c r="R71" s="29" t="s">
        <v>302</v>
      </c>
    </row>
    <row r="72" spans="1:18" ht="303" hidden="1">
      <c r="A72" s="7">
        <f t="shared" si="0"/>
        <v>71</v>
      </c>
      <c r="B72" s="31" t="s">
        <v>303</v>
      </c>
      <c r="C72" s="9" t="s">
        <v>304</v>
      </c>
      <c r="D72" s="32" t="s">
        <v>4</v>
      </c>
      <c r="E72" s="33">
        <v>45316</v>
      </c>
      <c r="F72" s="33">
        <v>45323</v>
      </c>
      <c r="G72" s="12" t="str">
        <f ca="1">IFERROR(__xludf.DUMMYFUNCTION("IF(F72="""","""",IFERROR(SUM(FILTER('Prorrogação de prazo'!$C$3:$C$1023,'Prorrogação de prazo'!$A$3:$A$1023&gt;=F72,'Prorrogação de prazo'!$A$3:$A$1023&lt;=F72+10))))"),"")</f>
        <v/>
      </c>
      <c r="H72" s="13" t="e">
        <f ca="1">IF(F72="","",WORKDAY(F72,10+G72,#REF!))</f>
        <v>#VALUE!</v>
      </c>
      <c r="I72" s="58" t="s">
        <v>3</v>
      </c>
      <c r="J72" s="34" t="s">
        <v>305</v>
      </c>
      <c r="K72" s="49" t="s">
        <v>8</v>
      </c>
      <c r="L72" s="86">
        <v>45344</v>
      </c>
      <c r="M72" s="86">
        <v>45363</v>
      </c>
      <c r="N72" s="86" t="b">
        <v>0</v>
      </c>
      <c r="O72" s="87" t="s">
        <v>19</v>
      </c>
      <c r="P72" s="87" t="s">
        <v>15</v>
      </c>
      <c r="Q72" s="86">
        <v>45386</v>
      </c>
      <c r="R72" s="87" t="s">
        <v>306</v>
      </c>
    </row>
    <row r="73" spans="1:18" ht="185.25" hidden="1">
      <c r="A73" s="79">
        <f t="shared" si="0"/>
        <v>72</v>
      </c>
      <c r="B73" s="80" t="s">
        <v>307</v>
      </c>
      <c r="C73" s="20" t="s">
        <v>308</v>
      </c>
      <c r="D73" s="21" t="s">
        <v>14</v>
      </c>
      <c r="E73" s="22">
        <v>45320</v>
      </c>
      <c r="F73" s="22">
        <v>45348</v>
      </c>
      <c r="G73" s="40" t="str">
        <f ca="1">IFERROR(__xludf.DUMMYFUNCTION("IF(F73="""","""",IFERROR(SUM(FILTER('Prorrogação de prazo'!$C$3:$C$1023,'Prorrogação de prazo'!$A$3:$A$1023&gt;=F73,'Prorrogação de prazo'!$A$3:$A$1023&lt;=F73+10))))"),"")</f>
        <v/>
      </c>
      <c r="H73" s="41" t="e">
        <f ca="1">IF(F73="","",WORKDAY(F73,10+G73,#REF!))</f>
        <v>#VALUE!</v>
      </c>
      <c r="I73" s="25" t="s">
        <v>7</v>
      </c>
      <c r="J73" s="26" t="s">
        <v>309</v>
      </c>
      <c r="K73" s="82" t="s">
        <v>8</v>
      </c>
      <c r="L73" s="30">
        <v>45348</v>
      </c>
      <c r="M73" s="30">
        <v>45364</v>
      </c>
      <c r="N73" s="30" t="b">
        <v>0</v>
      </c>
      <c r="O73" s="29" t="s">
        <v>24</v>
      </c>
      <c r="P73" s="29" t="s">
        <v>15</v>
      </c>
      <c r="Q73" s="30">
        <v>45379</v>
      </c>
      <c r="R73" s="29" t="s">
        <v>310</v>
      </c>
    </row>
    <row r="74" spans="1:18" ht="409.5" hidden="1">
      <c r="A74" s="7">
        <f t="shared" si="0"/>
        <v>73</v>
      </c>
      <c r="B74" s="31" t="s">
        <v>311</v>
      </c>
      <c r="C74" s="91" t="s">
        <v>312</v>
      </c>
      <c r="D74" s="32" t="s">
        <v>4</v>
      </c>
      <c r="E74" s="33">
        <v>45321</v>
      </c>
      <c r="F74" s="33">
        <v>45329</v>
      </c>
      <c r="G74" s="12" t="str">
        <f ca="1">IFERROR(__xludf.DUMMYFUNCTION("IF(F74="""","""",IFERROR(SUM(FILTER('Prorrogação de prazo'!$C$3:$C$1023,'Prorrogação de prazo'!$A$3:$A$1023&gt;=F74,'Prorrogação de prazo'!$A$3:$A$1023&lt;=F74+10))))"),"")</f>
        <v/>
      </c>
      <c r="H74" s="13" t="e">
        <f ca="1">IF(F74="","",WORKDAY(F74,10+G74,#REF!))</f>
        <v>#VALUE!</v>
      </c>
      <c r="I74" s="58" t="s">
        <v>3</v>
      </c>
      <c r="J74" s="34" t="s">
        <v>313</v>
      </c>
      <c r="K74" s="49" t="s">
        <v>8</v>
      </c>
      <c r="L74" s="86">
        <v>45345</v>
      </c>
      <c r="M74" s="86">
        <v>45399</v>
      </c>
      <c r="N74" s="86" t="b">
        <v>0</v>
      </c>
      <c r="O74" s="87" t="s">
        <v>10</v>
      </c>
      <c r="P74" s="87" t="s">
        <v>15</v>
      </c>
      <c r="Q74" s="86">
        <v>45404</v>
      </c>
      <c r="R74" s="87" t="s">
        <v>314</v>
      </c>
    </row>
    <row r="75" spans="1:18" ht="71.25" hidden="1">
      <c r="A75" s="79">
        <f t="shared" si="0"/>
        <v>74</v>
      </c>
      <c r="B75" s="80" t="s">
        <v>315</v>
      </c>
      <c r="C75" s="20" t="s">
        <v>316</v>
      </c>
      <c r="D75" s="21" t="s">
        <v>14</v>
      </c>
      <c r="E75" s="22">
        <v>45322</v>
      </c>
      <c r="F75" s="22">
        <v>45327</v>
      </c>
      <c r="G75" s="40" t="str">
        <f ca="1">IFERROR(__xludf.DUMMYFUNCTION("IF(F75="""","""",IFERROR(SUM(FILTER('Prorrogação de prazo'!$C$3:$C$1023,'Prorrogação de prazo'!$A$3:$A$1023&gt;=F75,'Prorrogação de prazo'!$A$3:$A$1023&lt;=F75+10))))"),"")</f>
        <v/>
      </c>
      <c r="H75" s="41" t="e">
        <f ca="1">IF(F75="","",WORKDAY(F75,10+G75,#REF!))</f>
        <v>#VALUE!</v>
      </c>
      <c r="I75" s="25" t="s">
        <v>7</v>
      </c>
      <c r="J75" s="26" t="s">
        <v>317</v>
      </c>
      <c r="K75" s="82" t="s">
        <v>8</v>
      </c>
      <c r="L75" s="30">
        <v>45338</v>
      </c>
      <c r="M75" s="30">
        <v>45338</v>
      </c>
      <c r="N75" s="30" t="b">
        <v>0</v>
      </c>
      <c r="O75" s="29"/>
      <c r="P75" s="29" t="s">
        <v>15</v>
      </c>
      <c r="Q75" s="30">
        <v>45341</v>
      </c>
      <c r="R75" s="29" t="s">
        <v>318</v>
      </c>
    </row>
    <row r="76" spans="1:18" ht="199.5" hidden="1">
      <c r="A76" s="7">
        <f t="shared" si="0"/>
        <v>75</v>
      </c>
      <c r="B76" s="31" t="s">
        <v>319</v>
      </c>
      <c r="C76" s="9" t="s">
        <v>320</v>
      </c>
      <c r="D76" s="32" t="s">
        <v>26</v>
      </c>
      <c r="E76" s="33">
        <v>45320</v>
      </c>
      <c r="F76" s="33">
        <v>45397</v>
      </c>
      <c r="G76" s="12" t="str">
        <f ca="1">IFERROR(__xludf.DUMMYFUNCTION("IF(F76="""","""",IFERROR(SUM(FILTER('Prorrogação de prazo'!$C$3:$C$1023,'Prorrogação de prazo'!$A$3:$A$1023&gt;=F76,'Prorrogação de prazo'!$A$3:$A$1023&lt;=F76+10))))"),"")</f>
        <v/>
      </c>
      <c r="H76" s="13" t="e">
        <f ca="1">IF(F76="","",WORKDAY(F76,10+G76,#REF!))</f>
        <v>#VALUE!</v>
      </c>
      <c r="I76" s="58" t="s">
        <v>3</v>
      </c>
      <c r="J76" s="34" t="s">
        <v>321</v>
      </c>
      <c r="K76" s="49" t="s">
        <v>8</v>
      </c>
      <c r="L76" s="86">
        <v>45418</v>
      </c>
      <c r="M76" s="86">
        <v>45440</v>
      </c>
      <c r="N76" s="86" t="b">
        <v>0</v>
      </c>
      <c r="O76" s="87" t="s">
        <v>24</v>
      </c>
      <c r="P76" s="87" t="s">
        <v>15</v>
      </c>
      <c r="Q76" s="86">
        <v>45453</v>
      </c>
      <c r="R76" s="87" t="s">
        <v>322</v>
      </c>
    </row>
    <row r="77" spans="1:18" ht="144" hidden="1">
      <c r="A77" s="79">
        <f t="shared" si="0"/>
        <v>76</v>
      </c>
      <c r="B77" s="80" t="s">
        <v>323</v>
      </c>
      <c r="C77" s="91" t="s">
        <v>324</v>
      </c>
      <c r="D77" s="21" t="s">
        <v>26</v>
      </c>
      <c r="E77" s="22">
        <v>45323</v>
      </c>
      <c r="F77" s="22">
        <v>45344</v>
      </c>
      <c r="G77" s="40" t="str">
        <f ca="1">IFERROR(__xludf.DUMMYFUNCTION("IF(F77="""","""",IFERROR(SUM(FILTER('Prorrogação de prazo'!$C$3:$C$1023,'Prorrogação de prazo'!$A$3:$A$1023&gt;=F77,'Prorrogação de prazo'!$A$3:$A$1023&lt;=F77+10))))"),"")</f>
        <v/>
      </c>
      <c r="H77" s="41" t="e">
        <f ca="1">IF(F77="","",WORKDAY(F77,10+G77,#REF!))</f>
        <v>#VALUE!</v>
      </c>
      <c r="I77" s="25" t="s">
        <v>3</v>
      </c>
      <c r="J77" s="26" t="s">
        <v>325</v>
      </c>
      <c r="K77" s="82" t="s">
        <v>8</v>
      </c>
      <c r="L77" s="30">
        <v>45355</v>
      </c>
      <c r="M77" s="30">
        <v>45376</v>
      </c>
      <c r="N77" s="30" t="b">
        <v>0</v>
      </c>
      <c r="O77" s="29" t="s">
        <v>24</v>
      </c>
      <c r="P77" s="29" t="s">
        <v>2</v>
      </c>
      <c r="Q77" s="30"/>
      <c r="R77" s="29" t="s">
        <v>326</v>
      </c>
    </row>
    <row r="78" spans="1:18" ht="30" hidden="1">
      <c r="A78" s="78">
        <f t="shared" si="0"/>
        <v>77</v>
      </c>
      <c r="B78" s="83"/>
      <c r="C78" s="9" t="s">
        <v>327</v>
      </c>
      <c r="D78" s="32" t="s">
        <v>14</v>
      </c>
      <c r="E78" s="33">
        <v>45327</v>
      </c>
      <c r="F78" s="33"/>
      <c r="G78" s="12" t="str">
        <f ca="1">IFERROR(__xludf.DUMMYFUNCTION("IF(F78="""","""",IFERROR(SUM(FILTER('Prorrogação de prazo'!$C$3:$C$1023,'Prorrogação de prazo'!$A$3:$A$1023&gt;=F78,'Prorrogação de prazo'!$A$3:$A$1023&lt;=F78+10))))"),"")</f>
        <v/>
      </c>
      <c r="H78" s="13" t="str">
        <f>IF(F78="","",WORKDAY(F78,10+G78,#REF!))</f>
        <v/>
      </c>
      <c r="I78" s="58" t="s">
        <v>0</v>
      </c>
      <c r="J78" s="34" t="s">
        <v>328</v>
      </c>
      <c r="K78" s="85" t="s">
        <v>5</v>
      </c>
      <c r="L78" s="86"/>
      <c r="M78" s="86"/>
      <c r="N78" s="86" t="b">
        <v>0</v>
      </c>
      <c r="O78" s="87"/>
      <c r="P78" s="87"/>
      <c r="Q78" s="86"/>
      <c r="R78" s="87"/>
    </row>
    <row r="79" spans="1:18" ht="30" hidden="1">
      <c r="A79" s="79">
        <f t="shared" si="0"/>
        <v>78</v>
      </c>
      <c r="B79" s="80"/>
      <c r="C79" s="20" t="s">
        <v>329</v>
      </c>
      <c r="D79" s="21" t="s">
        <v>14</v>
      </c>
      <c r="E79" s="22">
        <v>45327</v>
      </c>
      <c r="F79" s="22"/>
      <c r="G79" s="40" t="str">
        <f ca="1">IFERROR(__xludf.DUMMYFUNCTION("IF(F79="""","""",IFERROR(SUM(FILTER('Prorrogação de prazo'!$C$3:$C$1023,'Prorrogação de prazo'!$A$3:$A$1023&gt;=F79,'Prorrogação de prazo'!$A$3:$A$1023&lt;=F79+10))))"),"")</f>
        <v/>
      </c>
      <c r="H79" s="41" t="str">
        <f>IF(F79="","",WORKDAY(F79,10+G79,#REF!))</f>
        <v/>
      </c>
      <c r="I79" s="25" t="s">
        <v>0</v>
      </c>
      <c r="J79" s="26" t="s">
        <v>328</v>
      </c>
      <c r="K79" s="82" t="s">
        <v>5</v>
      </c>
      <c r="L79" s="30"/>
      <c r="M79" s="30"/>
      <c r="N79" s="30" t="b">
        <v>0</v>
      </c>
      <c r="O79" s="29"/>
      <c r="P79" s="29"/>
      <c r="Q79" s="30"/>
      <c r="R79" s="29"/>
    </row>
    <row r="80" spans="1:18" ht="15" hidden="1">
      <c r="A80" s="78">
        <f t="shared" si="0"/>
        <v>79</v>
      </c>
      <c r="B80" s="83"/>
      <c r="C80" s="9" t="s">
        <v>330</v>
      </c>
      <c r="D80" s="32" t="s">
        <v>14</v>
      </c>
      <c r="E80" s="33">
        <v>45327</v>
      </c>
      <c r="F80" s="33"/>
      <c r="G80" s="12" t="str">
        <f ca="1">IFERROR(__xludf.DUMMYFUNCTION("IF(F80="""","""",IFERROR(SUM(FILTER('Prorrogação de prazo'!$C$3:$C$1023,'Prorrogação de prazo'!$A$3:$A$1023&gt;=F80,'Prorrogação de prazo'!$A$3:$A$1023&lt;=F80+10))))"),"")</f>
        <v/>
      </c>
      <c r="H80" s="13" t="str">
        <f>IF(F80="","",WORKDAY(F80,10+G80,#REF!))</f>
        <v/>
      </c>
      <c r="I80" s="58" t="s">
        <v>0</v>
      </c>
      <c r="J80" s="34" t="s">
        <v>328</v>
      </c>
      <c r="K80" s="85" t="s">
        <v>5</v>
      </c>
      <c r="L80" s="86"/>
      <c r="M80" s="86"/>
      <c r="N80" s="86" t="b">
        <v>0</v>
      </c>
      <c r="O80" s="87"/>
      <c r="P80" s="87"/>
      <c r="Q80" s="86"/>
      <c r="R80" s="87"/>
    </row>
    <row r="81" spans="1:18" ht="15" hidden="1">
      <c r="A81" s="79">
        <f t="shared" si="0"/>
        <v>80</v>
      </c>
      <c r="B81" s="80"/>
      <c r="C81" s="20" t="s">
        <v>331</v>
      </c>
      <c r="D81" s="21" t="s">
        <v>14</v>
      </c>
      <c r="E81" s="22">
        <v>45327</v>
      </c>
      <c r="F81" s="22"/>
      <c r="G81" s="40" t="str">
        <f ca="1">IFERROR(__xludf.DUMMYFUNCTION("IF(F81="""","""",IFERROR(SUM(FILTER('Prorrogação de prazo'!$C$3:$C$1023,'Prorrogação de prazo'!$A$3:$A$1023&gt;=F81,'Prorrogação de prazo'!$A$3:$A$1023&lt;=F81+10))))"),"")</f>
        <v/>
      </c>
      <c r="H81" s="41" t="str">
        <f>IF(F81="","",WORKDAY(F81,10+G81,#REF!))</f>
        <v/>
      </c>
      <c r="I81" s="25" t="s">
        <v>0</v>
      </c>
      <c r="J81" s="26" t="s">
        <v>328</v>
      </c>
      <c r="K81" s="82" t="s">
        <v>5</v>
      </c>
      <c r="L81" s="30"/>
      <c r="M81" s="30"/>
      <c r="N81" s="30" t="b">
        <v>0</v>
      </c>
      <c r="O81" s="29"/>
      <c r="P81" s="29"/>
      <c r="Q81" s="30"/>
      <c r="R81" s="29"/>
    </row>
    <row r="82" spans="1:18" ht="15" hidden="1">
      <c r="A82" s="78">
        <f t="shared" si="0"/>
        <v>81</v>
      </c>
      <c r="B82" s="83"/>
      <c r="C82" s="9" t="s">
        <v>332</v>
      </c>
      <c r="D82" s="32" t="s">
        <v>14</v>
      </c>
      <c r="E82" s="33">
        <v>45327</v>
      </c>
      <c r="F82" s="33"/>
      <c r="G82" s="12" t="str">
        <f ca="1">IFERROR(__xludf.DUMMYFUNCTION("IF(F82="""","""",IFERROR(SUM(FILTER('Prorrogação de prazo'!$C$3:$C$1023,'Prorrogação de prazo'!$A$3:$A$1023&gt;=F82,'Prorrogação de prazo'!$A$3:$A$1023&lt;=F82+10))))"),"")</f>
        <v/>
      </c>
      <c r="H82" s="13" t="str">
        <f>IF(F82="","",WORKDAY(F82,10+G82,#REF!))</f>
        <v/>
      </c>
      <c r="I82" s="58" t="s">
        <v>0</v>
      </c>
      <c r="J82" s="34" t="s">
        <v>328</v>
      </c>
      <c r="K82" s="85" t="s">
        <v>5</v>
      </c>
      <c r="L82" s="86"/>
      <c r="M82" s="86"/>
      <c r="N82" s="86" t="b">
        <v>0</v>
      </c>
      <c r="O82" s="87"/>
      <c r="P82" s="87"/>
      <c r="Q82" s="86"/>
      <c r="R82" s="87"/>
    </row>
    <row r="83" spans="1:18" ht="371.25" hidden="1">
      <c r="A83" s="18">
        <f t="shared" si="0"/>
        <v>82</v>
      </c>
      <c r="B83" s="39" t="s">
        <v>333</v>
      </c>
      <c r="C83" s="20" t="s">
        <v>334</v>
      </c>
      <c r="D83" s="21" t="s">
        <v>14</v>
      </c>
      <c r="E83" s="22">
        <v>45328</v>
      </c>
      <c r="F83" s="22">
        <v>45348</v>
      </c>
      <c r="G83" s="40" t="str">
        <f ca="1">IFERROR(__xludf.DUMMYFUNCTION("IF(F83="""","""",IFERROR(SUM(FILTER('Prorrogação de prazo'!$C$3:$C$1023,'Prorrogação de prazo'!$A$3:$A$1023&gt;=F83,'Prorrogação de prazo'!$A$3:$A$1023&lt;=F83+10))))"),"")</f>
        <v/>
      </c>
      <c r="H83" s="41" t="e">
        <f ca="1">IF(F83="","",WORKDAY(F83,10+G83,#REF!))</f>
        <v>#VALUE!</v>
      </c>
      <c r="I83" s="25" t="s">
        <v>7</v>
      </c>
      <c r="J83" s="26" t="s">
        <v>335</v>
      </c>
      <c r="K83" s="45" t="s">
        <v>8</v>
      </c>
      <c r="L83" s="30">
        <v>45350</v>
      </c>
      <c r="M83" s="30">
        <v>45373</v>
      </c>
      <c r="N83" s="30" t="b">
        <v>0</v>
      </c>
      <c r="O83" s="29" t="s">
        <v>26</v>
      </c>
      <c r="P83" s="29" t="s">
        <v>15</v>
      </c>
      <c r="Q83" s="30">
        <v>45426</v>
      </c>
      <c r="R83" s="29" t="s">
        <v>336</v>
      </c>
    </row>
    <row r="84" spans="1:18" ht="85.5" hidden="1">
      <c r="A84" s="78">
        <f t="shared" si="0"/>
        <v>83</v>
      </c>
      <c r="B84" s="83" t="s">
        <v>337</v>
      </c>
      <c r="C84" s="9" t="s">
        <v>338</v>
      </c>
      <c r="D84" s="32" t="s">
        <v>26</v>
      </c>
      <c r="E84" s="33">
        <v>45328</v>
      </c>
      <c r="F84" s="33">
        <v>45329</v>
      </c>
      <c r="G84" s="12" t="str">
        <f ca="1">IFERROR(__xludf.DUMMYFUNCTION("IF(F84="""","""",IFERROR(SUM(FILTER('Prorrogação de prazo'!$C$3:$C$1023,'Prorrogação de prazo'!$A$3:$A$1023&gt;=F84,'Prorrogação de prazo'!$A$3:$A$1023&lt;=F84+10))))"),"")</f>
        <v/>
      </c>
      <c r="H84" s="13" t="e">
        <f ca="1">IF(F84="","",WORKDAY(F84,10+G84,#REF!))</f>
        <v>#VALUE!</v>
      </c>
      <c r="I84" s="58" t="s">
        <v>3</v>
      </c>
      <c r="J84" s="34" t="s">
        <v>339</v>
      </c>
      <c r="K84" s="85" t="s">
        <v>8</v>
      </c>
      <c r="L84" s="86">
        <v>45345</v>
      </c>
      <c r="M84" s="86">
        <v>45345</v>
      </c>
      <c r="N84" s="86" t="b">
        <v>0</v>
      </c>
      <c r="O84" s="87" t="s">
        <v>26</v>
      </c>
      <c r="P84" s="86">
        <v>45345</v>
      </c>
      <c r="Q84" s="86"/>
      <c r="R84" s="87" t="s">
        <v>340</v>
      </c>
    </row>
    <row r="85" spans="1:18" ht="171" hidden="1">
      <c r="A85" s="79">
        <f t="shared" si="0"/>
        <v>84</v>
      </c>
      <c r="B85" s="80" t="s">
        <v>341</v>
      </c>
      <c r="C85" s="20" t="s">
        <v>342</v>
      </c>
      <c r="D85" s="21" t="s">
        <v>16</v>
      </c>
      <c r="E85" s="22">
        <v>45329</v>
      </c>
      <c r="F85" s="22">
        <v>45345</v>
      </c>
      <c r="G85" s="40" t="str">
        <f ca="1">IFERROR(__xludf.DUMMYFUNCTION("IF(F85="""","""",IFERROR(SUM(FILTER('Prorrogação de prazo'!$C$3:$C$1023,'Prorrogação de prazo'!$A$3:$A$1023&gt;=F85,'Prorrogação de prazo'!$A$3:$A$1023&lt;=F85+10))))"),"")</f>
        <v/>
      </c>
      <c r="H85" s="41" t="e">
        <f ca="1">IF(F85="","",WORKDAY(F85,10+G85,#REF!))</f>
        <v>#VALUE!</v>
      </c>
      <c r="I85" s="25" t="s">
        <v>7</v>
      </c>
      <c r="J85" s="26" t="s">
        <v>343</v>
      </c>
      <c r="K85" s="82" t="s">
        <v>8</v>
      </c>
      <c r="L85" s="30">
        <v>45349</v>
      </c>
      <c r="M85" s="30">
        <v>45370</v>
      </c>
      <c r="N85" s="30" t="b">
        <v>0</v>
      </c>
      <c r="O85" s="29"/>
      <c r="P85" s="29" t="s">
        <v>2</v>
      </c>
      <c r="Q85" s="30"/>
      <c r="R85" s="29" t="s">
        <v>344</v>
      </c>
    </row>
    <row r="86" spans="1:18" ht="128.25" hidden="1">
      <c r="A86" s="78">
        <f t="shared" si="0"/>
        <v>85</v>
      </c>
      <c r="B86" s="83" t="s">
        <v>345</v>
      </c>
      <c r="C86" s="9" t="s">
        <v>346</v>
      </c>
      <c r="D86" s="32" t="s">
        <v>14</v>
      </c>
      <c r="E86" s="33">
        <v>45331</v>
      </c>
      <c r="F86" s="33">
        <v>45344</v>
      </c>
      <c r="G86" s="12" t="str">
        <f ca="1">IFERROR(__xludf.DUMMYFUNCTION("IF(F86="""","""",IFERROR(SUM(FILTER('Prorrogação de prazo'!$C$3:$C$1023,'Prorrogação de prazo'!$A$3:$A$1023&gt;=F86,'Prorrogação de prazo'!$A$3:$A$1023&lt;=F86+10))))"),"")</f>
        <v/>
      </c>
      <c r="H86" s="13" t="e">
        <f ca="1">IF(F86="","",WORKDAY(F86,10+G86,#REF!))</f>
        <v>#VALUE!</v>
      </c>
      <c r="I86" s="58" t="s">
        <v>7</v>
      </c>
      <c r="J86" s="34" t="s">
        <v>347</v>
      </c>
      <c r="K86" s="85" t="s">
        <v>8</v>
      </c>
      <c r="L86" s="86">
        <v>45349</v>
      </c>
      <c r="M86" s="86">
        <v>45371</v>
      </c>
      <c r="N86" s="86" t="b">
        <v>0</v>
      </c>
      <c r="O86" s="87" t="s">
        <v>19</v>
      </c>
      <c r="P86" s="87" t="s">
        <v>15</v>
      </c>
      <c r="Q86" s="86">
        <v>45379</v>
      </c>
      <c r="R86" s="87" t="s">
        <v>348</v>
      </c>
    </row>
    <row r="87" spans="1:18" ht="157.5" hidden="1">
      <c r="A87" s="79">
        <f t="shared" si="0"/>
        <v>86</v>
      </c>
      <c r="B87" s="80" t="s">
        <v>349</v>
      </c>
      <c r="C87" s="20" t="s">
        <v>350</v>
      </c>
      <c r="D87" s="21" t="s">
        <v>26</v>
      </c>
      <c r="E87" s="22">
        <v>45336</v>
      </c>
      <c r="F87" s="22">
        <v>45338</v>
      </c>
      <c r="G87" s="40" t="str">
        <f ca="1">IFERROR(__xludf.DUMMYFUNCTION("IF(F87="""","""",IFERROR(SUM(FILTER('Prorrogação de prazo'!$C$3:$C$1023,'Prorrogação de prazo'!$A$3:$A$1023&gt;=F87,'Prorrogação de prazo'!$A$3:$A$1023&lt;=F87+10))))"),"")</f>
        <v/>
      </c>
      <c r="H87" s="41" t="e">
        <f ca="1">IF(F87="","",WORKDAY(F87,10+G87,#REF!))</f>
        <v>#VALUE!</v>
      </c>
      <c r="I87" s="25" t="s">
        <v>7</v>
      </c>
      <c r="J87" s="26" t="s">
        <v>351</v>
      </c>
      <c r="K87" s="82" t="s">
        <v>8</v>
      </c>
      <c r="L87" s="30">
        <v>45365</v>
      </c>
      <c r="M87" s="30">
        <v>45392</v>
      </c>
      <c r="N87" s="30" t="b">
        <v>0</v>
      </c>
      <c r="O87" s="29"/>
      <c r="P87" s="29" t="s">
        <v>23</v>
      </c>
      <c r="Q87" s="30"/>
      <c r="R87" s="29" t="s">
        <v>352</v>
      </c>
    </row>
    <row r="88" spans="1:18" ht="409.5" hidden="1">
      <c r="A88" s="7">
        <f t="shared" si="0"/>
        <v>87</v>
      </c>
      <c r="B88" s="31" t="s">
        <v>353</v>
      </c>
      <c r="C88" s="9" t="s">
        <v>354</v>
      </c>
      <c r="D88" s="32" t="s">
        <v>4</v>
      </c>
      <c r="E88" s="33">
        <v>45337</v>
      </c>
      <c r="F88" s="33">
        <v>45344</v>
      </c>
      <c r="G88" s="12" t="str">
        <f ca="1">IFERROR(__xludf.DUMMYFUNCTION("IF(F88="""","""",IFERROR(SUM(FILTER('Prorrogação de prazo'!$C$3:$C$1023,'Prorrogação de prazo'!$A$3:$A$1023&gt;=F88,'Prorrogação de prazo'!$A$3:$A$1023&lt;=F88+10))))"),"")</f>
        <v/>
      </c>
      <c r="H88" s="13" t="e">
        <f ca="1">IF(F88="","",WORKDAY(F88,10+G88,#REF!))</f>
        <v>#VALUE!</v>
      </c>
      <c r="I88" s="58" t="s">
        <v>3</v>
      </c>
      <c r="J88" s="34" t="s">
        <v>355</v>
      </c>
      <c r="K88" s="49" t="s">
        <v>8</v>
      </c>
      <c r="L88" s="86">
        <v>45364</v>
      </c>
      <c r="M88" s="86">
        <v>45385</v>
      </c>
      <c r="N88" s="86" t="b">
        <v>0</v>
      </c>
      <c r="O88" s="87" t="s">
        <v>26</v>
      </c>
      <c r="P88" s="87" t="s">
        <v>15</v>
      </c>
      <c r="Q88" s="86">
        <v>45412</v>
      </c>
      <c r="R88" s="87" t="s">
        <v>356</v>
      </c>
    </row>
    <row r="89" spans="1:18" ht="142.5" hidden="1">
      <c r="A89" s="79">
        <f t="shared" si="0"/>
        <v>88</v>
      </c>
      <c r="B89" s="80" t="s">
        <v>357</v>
      </c>
      <c r="C89" s="20" t="s">
        <v>358</v>
      </c>
      <c r="D89" s="21" t="s">
        <v>26</v>
      </c>
      <c r="E89" s="22">
        <v>45337</v>
      </c>
      <c r="F89" s="22">
        <v>45342</v>
      </c>
      <c r="G89" s="40" t="str">
        <f ca="1">IFERROR(__xludf.DUMMYFUNCTION("IF(F89="""","""",IFERROR(SUM(FILTER('Prorrogação de prazo'!$C$3:$C$1023,'Prorrogação de prazo'!$A$3:$A$1023&gt;=F89,'Prorrogação de prazo'!$A$3:$A$1023&lt;=F89+10))))"),"")</f>
        <v/>
      </c>
      <c r="H89" s="41" t="e">
        <f ca="1">IF(F89="","",WORKDAY(F89,10+G89,#REF!))</f>
        <v>#VALUE!</v>
      </c>
      <c r="I89" s="25" t="s">
        <v>7</v>
      </c>
      <c r="J89" s="26" t="s">
        <v>359</v>
      </c>
      <c r="K89" s="82" t="s">
        <v>8</v>
      </c>
      <c r="L89" s="30">
        <v>45359</v>
      </c>
      <c r="M89" s="30">
        <v>45379</v>
      </c>
      <c r="N89" s="30" t="b">
        <v>0</v>
      </c>
      <c r="O89" s="29" t="s">
        <v>24</v>
      </c>
      <c r="P89" s="29" t="s">
        <v>15</v>
      </c>
      <c r="Q89" s="30">
        <v>45384</v>
      </c>
      <c r="R89" s="29" t="s">
        <v>360</v>
      </c>
    </row>
    <row r="90" spans="1:18" ht="171" hidden="1">
      <c r="A90" s="7">
        <f t="shared" si="0"/>
        <v>89</v>
      </c>
      <c r="B90" s="31" t="s">
        <v>361</v>
      </c>
      <c r="C90" s="9" t="s">
        <v>362</v>
      </c>
      <c r="D90" s="32" t="s">
        <v>14</v>
      </c>
      <c r="E90" s="33">
        <v>45337</v>
      </c>
      <c r="F90" s="33">
        <v>45343</v>
      </c>
      <c r="G90" s="12" t="str">
        <f ca="1">IFERROR(__xludf.DUMMYFUNCTION("IF(F90="""","""",IFERROR(SUM(FILTER('Prorrogação de prazo'!$C$3:$C$1023,'Prorrogação de prazo'!$A$3:$A$1023&gt;=F90,'Prorrogação de prazo'!$A$3:$A$1023&lt;=F90+10))))"),"")</f>
        <v/>
      </c>
      <c r="H90" s="13" t="e">
        <f ca="1">IF(F90="","",WORKDAY(F90,10+G90,#REF!))</f>
        <v>#VALUE!</v>
      </c>
      <c r="I90" s="58" t="s">
        <v>7</v>
      </c>
      <c r="J90" s="34" t="s">
        <v>363</v>
      </c>
      <c r="K90" s="49" t="s">
        <v>8</v>
      </c>
      <c r="L90" s="86">
        <v>45362</v>
      </c>
      <c r="M90" s="86">
        <v>45378</v>
      </c>
      <c r="N90" s="86" t="b">
        <v>0</v>
      </c>
      <c r="O90" s="87"/>
      <c r="P90" s="87" t="s">
        <v>15</v>
      </c>
      <c r="Q90" s="86">
        <v>45393</v>
      </c>
      <c r="R90" s="87" t="s">
        <v>364</v>
      </c>
    </row>
    <row r="91" spans="1:18" ht="60" hidden="1">
      <c r="A91" s="79">
        <f t="shared" si="0"/>
        <v>90</v>
      </c>
      <c r="B91" s="20" t="s">
        <v>365</v>
      </c>
      <c r="C91" s="20" t="s">
        <v>366</v>
      </c>
      <c r="D91" s="21" t="s">
        <v>16</v>
      </c>
      <c r="E91" s="22">
        <v>45343</v>
      </c>
      <c r="F91" s="22">
        <v>45379</v>
      </c>
      <c r="G91" s="40" t="str">
        <f ca="1">IFERROR(__xludf.DUMMYFUNCTION("IF(F91="""","""",IFERROR(SUM(FILTER('Prorrogação de prazo'!$C$3:$C$1023,'Prorrogação de prazo'!$A$3:$A$1023&gt;=F91,'Prorrogação de prazo'!$A$3:$A$1023&lt;=F91+10))))"),"")</f>
        <v/>
      </c>
      <c r="H91" s="41" t="e">
        <f ca="1">IF(F91="","",WORKDAY(F91,10+G91,#REF!))</f>
        <v>#VALUE!</v>
      </c>
      <c r="I91" s="25" t="s">
        <v>7</v>
      </c>
      <c r="J91" s="26" t="s">
        <v>367</v>
      </c>
      <c r="K91" s="92" t="s">
        <v>8</v>
      </c>
      <c r="L91" s="30"/>
      <c r="M91" s="30"/>
      <c r="N91" s="30" t="b">
        <v>0</v>
      </c>
      <c r="O91" s="29"/>
      <c r="P91" s="29"/>
      <c r="Q91" s="30"/>
      <c r="R91" s="29"/>
    </row>
    <row r="92" spans="1:18" ht="45" hidden="1">
      <c r="A92" s="7">
        <f t="shared" si="0"/>
        <v>91</v>
      </c>
      <c r="B92" s="31" t="s">
        <v>365</v>
      </c>
      <c r="C92" s="9" t="s">
        <v>368</v>
      </c>
      <c r="D92" s="32" t="s">
        <v>16</v>
      </c>
      <c r="E92" s="33">
        <v>45341</v>
      </c>
      <c r="F92" s="33">
        <v>45341</v>
      </c>
      <c r="G92" s="12" t="str">
        <f ca="1">IFERROR(__xludf.DUMMYFUNCTION("IF(F92="""","""",IFERROR(SUM(FILTER('Prorrogação de prazo'!$C$3:$C$1023,'Prorrogação de prazo'!$A$3:$A$1023&gt;=F92,'Prorrogação de prazo'!$A$3:$A$1023&lt;=F92+10))))"),"")</f>
        <v/>
      </c>
      <c r="H92" s="13" t="e">
        <f ca="1">IF(F92="","",WORKDAY(F92,10+G92,#REF!))</f>
        <v>#VALUE!</v>
      </c>
      <c r="I92" s="58" t="s">
        <v>7</v>
      </c>
      <c r="J92" s="34" t="s">
        <v>369</v>
      </c>
      <c r="K92" s="49" t="s">
        <v>8</v>
      </c>
      <c r="L92" s="86">
        <v>45392</v>
      </c>
      <c r="M92" s="86"/>
      <c r="N92" s="86" t="b">
        <v>0</v>
      </c>
      <c r="O92" s="87"/>
      <c r="P92" s="87"/>
      <c r="Q92" s="86"/>
      <c r="R92" s="87"/>
    </row>
    <row r="93" spans="1:18" ht="45" hidden="1">
      <c r="A93" s="79">
        <f t="shared" si="0"/>
        <v>92</v>
      </c>
      <c r="B93" s="80" t="s">
        <v>365</v>
      </c>
      <c r="C93" s="20" t="s">
        <v>370</v>
      </c>
      <c r="D93" s="21" t="s">
        <v>16</v>
      </c>
      <c r="E93" s="22">
        <v>45341</v>
      </c>
      <c r="F93" s="22">
        <v>45341</v>
      </c>
      <c r="G93" s="40" t="str">
        <f ca="1">IFERROR(__xludf.DUMMYFUNCTION("IF(F93="""","""",IFERROR(SUM(FILTER('Prorrogação de prazo'!$C$3:$C$1023,'Prorrogação de prazo'!$A$3:$A$1023&gt;=F93,'Prorrogação de prazo'!$A$3:$A$1023&lt;=F93+10))))"),"")</f>
        <v/>
      </c>
      <c r="H93" s="41" t="e">
        <f ca="1">IF(F93="","",WORKDAY(F93,10+G93,#REF!))</f>
        <v>#VALUE!</v>
      </c>
      <c r="I93" s="25" t="s">
        <v>7</v>
      </c>
      <c r="J93" s="26" t="s">
        <v>371</v>
      </c>
      <c r="K93" s="82" t="s">
        <v>8</v>
      </c>
      <c r="L93" s="30"/>
      <c r="M93" s="30"/>
      <c r="N93" s="30" t="b">
        <v>0</v>
      </c>
      <c r="O93" s="29"/>
      <c r="P93" s="29"/>
      <c r="Q93" s="30"/>
      <c r="R93" s="29"/>
    </row>
    <row r="94" spans="1:18" ht="242.25" hidden="1">
      <c r="A94" s="78">
        <f t="shared" si="0"/>
        <v>93</v>
      </c>
      <c r="B94" s="83" t="s">
        <v>372</v>
      </c>
      <c r="C94" s="9" t="s">
        <v>373</v>
      </c>
      <c r="D94" s="32" t="s">
        <v>26</v>
      </c>
      <c r="E94" s="33">
        <v>45341</v>
      </c>
      <c r="F94" s="33">
        <v>45362</v>
      </c>
      <c r="G94" s="12" t="str">
        <f ca="1">IFERROR(__xludf.DUMMYFUNCTION("IF(F94="""","""",IFERROR(SUM(FILTER('Prorrogação de prazo'!$C$3:$C$1023,'Prorrogação de prazo'!$A$3:$A$1023&gt;=F94,'Prorrogação de prazo'!$A$3:$A$1023&lt;=F94+10))))"),"")</f>
        <v/>
      </c>
      <c r="H94" s="13" t="e">
        <f ca="1">IF(F94="","",WORKDAY(F94,10+G94,#REF!))</f>
        <v>#VALUE!</v>
      </c>
      <c r="I94" s="58" t="s">
        <v>3</v>
      </c>
      <c r="J94" s="34" t="s">
        <v>374</v>
      </c>
      <c r="K94" s="85" t="s">
        <v>8</v>
      </c>
      <c r="L94" s="86">
        <v>45362</v>
      </c>
      <c r="M94" s="86">
        <v>45383</v>
      </c>
      <c r="N94" s="86" t="b">
        <v>0</v>
      </c>
      <c r="O94" s="87" t="s">
        <v>19</v>
      </c>
      <c r="P94" s="87" t="s">
        <v>15</v>
      </c>
      <c r="Q94" s="86">
        <v>45405</v>
      </c>
      <c r="R94" s="87" t="s">
        <v>375</v>
      </c>
    </row>
    <row r="95" spans="1:18" ht="409.5" hidden="1">
      <c r="A95" s="79">
        <f t="shared" si="0"/>
        <v>94</v>
      </c>
      <c r="B95" s="80" t="s">
        <v>376</v>
      </c>
      <c r="C95" s="20" t="s">
        <v>377</v>
      </c>
      <c r="D95" s="21" t="s">
        <v>4</v>
      </c>
      <c r="E95" s="22">
        <v>45341</v>
      </c>
      <c r="F95" s="22">
        <v>45344</v>
      </c>
      <c r="G95" s="40" t="str">
        <f ca="1">IFERROR(__xludf.DUMMYFUNCTION("IF(F95="""","""",IFERROR(SUM(FILTER('Prorrogação de prazo'!$C$3:$C$1023,'Prorrogação de prazo'!$A$3:$A$1023&gt;=F95,'Prorrogação de prazo'!$A$3:$A$1023&lt;=F95+10))))"),"")</f>
        <v/>
      </c>
      <c r="H95" s="41" t="e">
        <f ca="1">IF(F95="","",WORKDAY(F95,10+G95,#REF!))</f>
        <v>#VALUE!</v>
      </c>
      <c r="I95" s="25" t="s">
        <v>7</v>
      </c>
      <c r="J95" s="26" t="s">
        <v>378</v>
      </c>
      <c r="K95" s="82" t="s">
        <v>8</v>
      </c>
      <c r="L95" s="30">
        <v>45377</v>
      </c>
      <c r="M95" s="30">
        <v>45400</v>
      </c>
      <c r="N95" s="30" t="b">
        <v>0</v>
      </c>
      <c r="O95" s="29" t="s">
        <v>24</v>
      </c>
      <c r="P95" s="29" t="s">
        <v>15</v>
      </c>
      <c r="Q95" s="30">
        <v>45427</v>
      </c>
      <c r="R95" s="29" t="s">
        <v>379</v>
      </c>
    </row>
    <row r="96" spans="1:18" ht="143.25" hidden="1">
      <c r="A96" s="78">
        <f t="shared" si="0"/>
        <v>95</v>
      </c>
      <c r="B96" s="83" t="s">
        <v>380</v>
      </c>
      <c r="C96" s="9" t="s">
        <v>381</v>
      </c>
      <c r="D96" s="32" t="s">
        <v>26</v>
      </c>
      <c r="E96" s="33">
        <v>45341</v>
      </c>
      <c r="F96" s="33">
        <v>45342</v>
      </c>
      <c r="G96" s="12" t="str">
        <f ca="1">IFERROR(__xludf.DUMMYFUNCTION("IF(F96="""","""",IFERROR(SUM(FILTER('Prorrogação de prazo'!$C$3:$C$1023,'Prorrogação de prazo'!$A$3:$A$1023&gt;=F96,'Prorrogação de prazo'!$A$3:$A$1023&lt;=F96+10))))"),"")</f>
        <v/>
      </c>
      <c r="H96" s="13" t="e">
        <f ca="1">IF(F96="","",WORKDAY(F96,10+G96,#REF!))</f>
        <v>#VALUE!</v>
      </c>
      <c r="I96" s="58" t="s">
        <v>3</v>
      </c>
      <c r="J96" s="93" t="s">
        <v>382</v>
      </c>
      <c r="K96" s="85" t="s">
        <v>8</v>
      </c>
      <c r="L96" s="86">
        <v>45357</v>
      </c>
      <c r="M96" s="86">
        <v>45397</v>
      </c>
      <c r="N96" s="86" t="b">
        <v>0</v>
      </c>
      <c r="O96" s="87" t="s">
        <v>24</v>
      </c>
      <c r="P96" s="87" t="s">
        <v>15</v>
      </c>
      <c r="Q96" s="86">
        <v>45407</v>
      </c>
      <c r="R96" s="87" t="s">
        <v>383</v>
      </c>
    </row>
    <row r="97" spans="1:24" ht="42.75" hidden="1">
      <c r="A97" s="79">
        <f t="shared" si="0"/>
        <v>96</v>
      </c>
      <c r="B97" s="80" t="s">
        <v>365</v>
      </c>
      <c r="C97" s="20" t="s">
        <v>384</v>
      </c>
      <c r="D97" s="21" t="s">
        <v>16</v>
      </c>
      <c r="E97" s="22">
        <v>45342</v>
      </c>
      <c r="F97" s="22">
        <v>45342</v>
      </c>
      <c r="G97" s="40" t="str">
        <f ca="1">IFERROR(__xludf.DUMMYFUNCTION("IF(F97="""","""",IFERROR(SUM(FILTER('Prorrogação de prazo'!$C$3:$C$1023,'Prorrogação de prazo'!$A$3:$A$1023&gt;=F97,'Prorrogação de prazo'!$A$3:$A$1023&lt;=F97+10))))"),"")</f>
        <v/>
      </c>
      <c r="H97" s="41" t="e">
        <f ca="1">IF(F97="","",WORKDAY(F97,10+G97,#REF!))</f>
        <v>#VALUE!</v>
      </c>
      <c r="I97" s="25" t="s">
        <v>7</v>
      </c>
      <c r="J97" s="26" t="s">
        <v>385</v>
      </c>
      <c r="K97" s="82" t="s">
        <v>8</v>
      </c>
      <c r="L97" s="30"/>
      <c r="M97" s="30"/>
      <c r="N97" s="30" t="b">
        <v>0</v>
      </c>
      <c r="O97" s="29"/>
      <c r="P97" s="29"/>
      <c r="Q97" s="30"/>
      <c r="R97" s="29"/>
    </row>
    <row r="98" spans="1:24" ht="85.5" hidden="1">
      <c r="A98" s="78">
        <f t="shared" si="0"/>
        <v>97</v>
      </c>
      <c r="B98" s="83" t="s">
        <v>386</v>
      </c>
      <c r="C98" s="91" t="s">
        <v>387</v>
      </c>
      <c r="D98" s="32" t="s">
        <v>14</v>
      </c>
      <c r="E98" s="33">
        <v>45344</v>
      </c>
      <c r="F98" s="33">
        <v>45348</v>
      </c>
      <c r="G98" s="12" t="str">
        <f ca="1">IFERROR(__xludf.DUMMYFUNCTION("IF(F98="""","""",IFERROR(SUM(FILTER('Prorrogação de prazo'!$C$3:$C$1023,'Prorrogação de prazo'!$A$3:$A$1023&gt;=F98,'Prorrogação de prazo'!$A$3:$A$1023&lt;=F98+10))))"),"")</f>
        <v/>
      </c>
      <c r="H98" s="13" t="e">
        <f ca="1">IF(F98="","",WORKDAY(F98,10+G98,#REF!))</f>
        <v>#VALUE!</v>
      </c>
      <c r="I98" s="58" t="s">
        <v>3</v>
      </c>
      <c r="J98" s="34" t="s">
        <v>388</v>
      </c>
      <c r="K98" s="85" t="s">
        <v>8</v>
      </c>
      <c r="L98" s="86">
        <v>45362</v>
      </c>
      <c r="M98" s="86">
        <v>45362</v>
      </c>
      <c r="N98" s="86" t="b">
        <v>0</v>
      </c>
      <c r="O98" s="87"/>
      <c r="P98" s="87" t="s">
        <v>15</v>
      </c>
      <c r="Q98" s="86">
        <v>45363</v>
      </c>
      <c r="R98" s="87" t="s">
        <v>389</v>
      </c>
    </row>
    <row r="99" spans="1:24" ht="30" hidden="1">
      <c r="A99" s="79">
        <f t="shared" si="0"/>
        <v>98</v>
      </c>
      <c r="B99" s="80" t="s">
        <v>390</v>
      </c>
      <c r="C99" s="20" t="s">
        <v>391</v>
      </c>
      <c r="D99" s="21" t="s">
        <v>26</v>
      </c>
      <c r="E99" s="22" t="s">
        <v>392</v>
      </c>
      <c r="F99" s="22"/>
      <c r="G99" s="40" t="str">
        <f ca="1">IFERROR(__xludf.DUMMYFUNCTION("IF(F99="""","""",IFERROR(SUM(FILTER('Prorrogação de prazo'!$C$3:$C$1023,'Prorrogação de prazo'!$A$3:$A$1023&gt;=F99,'Prorrogação de prazo'!$A$3:$A$1023&lt;=F99+10))))"),"")</f>
        <v/>
      </c>
      <c r="H99" s="41" t="str">
        <f>IF(F99="","",WORKDAY(F99,10+G99,#REF!))</f>
        <v/>
      </c>
      <c r="I99" s="25" t="s">
        <v>3</v>
      </c>
      <c r="J99" s="26" t="s">
        <v>393</v>
      </c>
      <c r="K99" s="82" t="s">
        <v>8</v>
      </c>
      <c r="L99" s="30">
        <v>45341</v>
      </c>
      <c r="M99" s="30">
        <v>45342</v>
      </c>
      <c r="N99" s="30" t="b">
        <v>0</v>
      </c>
      <c r="O99" s="29" t="s">
        <v>26</v>
      </c>
      <c r="P99" s="29" t="s">
        <v>15</v>
      </c>
      <c r="Q99" s="30"/>
      <c r="R99" s="29" t="s">
        <v>394</v>
      </c>
    </row>
    <row r="100" spans="1:24" ht="128.25" hidden="1">
      <c r="A100" s="78">
        <f t="shared" si="0"/>
        <v>99</v>
      </c>
      <c r="B100" s="9" t="s">
        <v>365</v>
      </c>
      <c r="C100" s="9" t="s">
        <v>395</v>
      </c>
      <c r="D100" s="32" t="s">
        <v>16</v>
      </c>
      <c r="E100" s="33">
        <v>45348</v>
      </c>
      <c r="F100" s="33">
        <v>45379</v>
      </c>
      <c r="G100" s="12" t="str">
        <f ca="1">IFERROR(__xludf.DUMMYFUNCTION("IF(F100="""","""",IFERROR(SUM(FILTER('Prorrogação de prazo'!$C$3:$C$1023,'Prorrogação de prazo'!$A$3:$A$1023&gt;=F100,'Prorrogação de prazo'!$A$3:$A$1023&lt;=F100+10))))"),"")</f>
        <v/>
      </c>
      <c r="H100" s="13" t="e">
        <f ca="1">IF(F100="","",WORKDAY(F100,10+G100,#REF!))</f>
        <v>#VALUE!</v>
      </c>
      <c r="I100" s="58" t="s">
        <v>7</v>
      </c>
      <c r="J100" s="34" t="s">
        <v>396</v>
      </c>
      <c r="K100" s="94" t="s">
        <v>8</v>
      </c>
      <c r="L100" s="86">
        <v>45384</v>
      </c>
      <c r="M100" s="86"/>
      <c r="N100" s="86" t="b">
        <v>0</v>
      </c>
      <c r="O100" s="87"/>
      <c r="P100" s="87"/>
      <c r="Q100" s="86"/>
      <c r="R100" s="87"/>
    </row>
    <row r="101" spans="1:24" ht="85.5" hidden="1">
      <c r="A101" s="79">
        <f t="shared" si="0"/>
        <v>100</v>
      </c>
      <c r="B101" s="80" t="s">
        <v>397</v>
      </c>
      <c r="C101" s="20" t="s">
        <v>398</v>
      </c>
      <c r="D101" s="21" t="s">
        <v>14</v>
      </c>
      <c r="E101" s="22">
        <v>45348</v>
      </c>
      <c r="F101" s="22">
        <v>45348</v>
      </c>
      <c r="G101" s="40" t="str">
        <f ca="1">IFERROR(__xludf.DUMMYFUNCTION("IF(F101="""","""",IFERROR(SUM(FILTER('Prorrogação de prazo'!$C$3:$C$1023,'Prorrogação de prazo'!$A$3:$A$1023&gt;=F101,'Prorrogação de prazo'!$A$3:$A$1023&lt;=F101+10))))"),"")</f>
        <v/>
      </c>
      <c r="H101" s="41" t="e">
        <f ca="1">IF(F101="","",WORKDAY(F101,10+G101,#REF!))</f>
        <v>#VALUE!</v>
      </c>
      <c r="I101" s="25" t="s">
        <v>3</v>
      </c>
      <c r="J101" s="26" t="s">
        <v>399</v>
      </c>
      <c r="K101" s="82" t="s">
        <v>8</v>
      </c>
      <c r="L101" s="30">
        <v>45362</v>
      </c>
      <c r="M101" s="30">
        <v>45362</v>
      </c>
      <c r="N101" s="30" t="b">
        <v>0</v>
      </c>
      <c r="O101" s="28"/>
      <c r="P101" s="28" t="s">
        <v>15</v>
      </c>
      <c r="Q101" s="30">
        <v>45362</v>
      </c>
      <c r="R101" s="29" t="s">
        <v>400</v>
      </c>
      <c r="S101" s="95"/>
      <c r="T101" s="95"/>
      <c r="U101" s="95"/>
      <c r="V101" s="95"/>
      <c r="W101" s="95"/>
      <c r="X101" s="95"/>
    </row>
    <row r="102" spans="1:24" ht="57" hidden="1">
      <c r="A102" s="78">
        <f t="shared" si="0"/>
        <v>101</v>
      </c>
      <c r="B102" s="9" t="s">
        <v>365</v>
      </c>
      <c r="C102" s="9" t="s">
        <v>401</v>
      </c>
      <c r="D102" s="32" t="s">
        <v>16</v>
      </c>
      <c r="E102" s="33">
        <v>45341</v>
      </c>
      <c r="F102" s="33">
        <v>45379</v>
      </c>
      <c r="G102" s="12" t="str">
        <f ca="1">IFERROR(__xludf.DUMMYFUNCTION("IF(F102="""","""",IFERROR(SUM(FILTER('Prorrogação de prazo'!$C$3:$C$1023,'Prorrogação de prazo'!$A$3:$A$1023&gt;=F102,'Prorrogação de prazo'!$A$3:$A$1023&lt;=F102+10))))"),"")</f>
        <v/>
      </c>
      <c r="H102" s="13" t="e">
        <f ca="1">IF(F102="","",WORKDAY(F102,10+G102,#REF!))</f>
        <v>#VALUE!</v>
      </c>
      <c r="I102" s="58" t="s">
        <v>7</v>
      </c>
      <c r="J102" s="34" t="s">
        <v>402</v>
      </c>
      <c r="K102" s="94" t="s">
        <v>8</v>
      </c>
      <c r="L102" s="86">
        <v>45384</v>
      </c>
      <c r="M102" s="86"/>
      <c r="N102" s="86" t="b">
        <v>0</v>
      </c>
      <c r="O102" s="87"/>
      <c r="P102" s="87"/>
      <c r="Q102" s="86"/>
      <c r="R102" s="87"/>
    </row>
    <row r="103" spans="1:24" ht="57" hidden="1">
      <c r="A103" s="18">
        <f t="shared" si="0"/>
        <v>102</v>
      </c>
      <c r="B103" s="39" t="s">
        <v>365</v>
      </c>
      <c r="C103" s="20" t="s">
        <v>403</v>
      </c>
      <c r="D103" s="21" t="s">
        <v>16</v>
      </c>
      <c r="E103" s="22">
        <v>45348</v>
      </c>
      <c r="F103" s="22">
        <v>45348</v>
      </c>
      <c r="G103" s="40" t="str">
        <f ca="1">IFERROR(__xludf.DUMMYFUNCTION("IF(F103="""","""",IFERROR(SUM(FILTER('Prorrogação de prazo'!$C$3:$C$1023,'Prorrogação de prazo'!$A$3:$A$1023&gt;=F103,'Prorrogação de prazo'!$A$3:$A$1023&lt;=F103+10))))"),"")</f>
        <v/>
      </c>
      <c r="H103" s="41" t="e">
        <f ca="1">IF(F103="","",WORKDAY(F103,10+G103,#REF!))</f>
        <v>#VALUE!</v>
      </c>
      <c r="I103" s="25" t="s">
        <v>7</v>
      </c>
      <c r="J103" s="26" t="s">
        <v>404</v>
      </c>
      <c r="K103" s="45" t="s">
        <v>8</v>
      </c>
      <c r="L103" s="30">
        <v>45455</v>
      </c>
      <c r="M103" s="30"/>
      <c r="N103" s="30" t="b">
        <v>0</v>
      </c>
      <c r="O103" s="29"/>
      <c r="P103" s="29"/>
      <c r="Q103" s="30"/>
      <c r="R103" s="29"/>
    </row>
    <row r="104" spans="1:24" ht="57" hidden="1">
      <c r="A104" s="78">
        <f t="shared" si="0"/>
        <v>103</v>
      </c>
      <c r="B104" s="9" t="s">
        <v>365</v>
      </c>
      <c r="C104" s="9" t="s">
        <v>405</v>
      </c>
      <c r="D104" s="32" t="s">
        <v>16</v>
      </c>
      <c r="E104" s="33">
        <v>45349</v>
      </c>
      <c r="F104" s="33">
        <v>45379</v>
      </c>
      <c r="G104" s="12" t="str">
        <f ca="1">IFERROR(__xludf.DUMMYFUNCTION("IF(F104="""","""",IFERROR(SUM(FILTER('Prorrogação de prazo'!$C$3:$C$1023,'Prorrogação de prazo'!$A$3:$A$1023&gt;=F104,'Prorrogação de prazo'!$A$3:$A$1023&lt;=F104+10))))"),"")</f>
        <v/>
      </c>
      <c r="H104" s="13" t="e">
        <f ca="1">IF(F104="","",WORKDAY(F104,10+G104,#REF!))</f>
        <v>#VALUE!</v>
      </c>
      <c r="I104" s="58" t="s">
        <v>7</v>
      </c>
      <c r="J104" s="34" t="s">
        <v>406</v>
      </c>
      <c r="K104" s="94" t="s">
        <v>8</v>
      </c>
      <c r="L104" s="86">
        <v>45384</v>
      </c>
      <c r="M104" s="86"/>
      <c r="N104" s="86" t="b">
        <v>0</v>
      </c>
      <c r="O104" s="87"/>
      <c r="P104" s="87"/>
      <c r="Q104" s="86"/>
      <c r="R104" s="87"/>
    </row>
    <row r="105" spans="1:24" ht="342.75" hidden="1">
      <c r="A105" s="79">
        <f t="shared" si="0"/>
        <v>104</v>
      </c>
      <c r="B105" s="80" t="s">
        <v>407</v>
      </c>
      <c r="C105" s="20" t="s">
        <v>408</v>
      </c>
      <c r="D105" s="21" t="s">
        <v>14</v>
      </c>
      <c r="E105" s="22">
        <v>45350</v>
      </c>
      <c r="F105" s="22">
        <v>45379</v>
      </c>
      <c r="G105" s="40" t="str">
        <f ca="1">IFERROR(__xludf.DUMMYFUNCTION("IF(F105="""","""",IFERROR(SUM(FILTER('Prorrogação de prazo'!$C$3:$C$1023,'Prorrogação de prazo'!$A$3:$A$1023&gt;=F105,'Prorrogação de prazo'!$A$3:$A$1023&lt;=F105+10))))"),"")</f>
        <v/>
      </c>
      <c r="H105" s="41" t="e">
        <f ca="1">IF(F105="","",WORKDAY(F105,10+G105,#REF!))</f>
        <v>#VALUE!</v>
      </c>
      <c r="I105" s="25" t="s">
        <v>7</v>
      </c>
      <c r="J105" s="26" t="s">
        <v>409</v>
      </c>
      <c r="K105" s="82" t="s">
        <v>8</v>
      </c>
      <c r="L105" s="30">
        <v>45377</v>
      </c>
      <c r="M105" s="30">
        <v>45393</v>
      </c>
      <c r="N105" s="30" t="b">
        <v>0</v>
      </c>
      <c r="O105" s="29" t="s">
        <v>24</v>
      </c>
      <c r="P105" s="29" t="s">
        <v>15</v>
      </c>
      <c r="Q105" s="30">
        <v>45461</v>
      </c>
      <c r="R105" s="29" t="s">
        <v>410</v>
      </c>
    </row>
    <row r="106" spans="1:24" ht="171" hidden="1">
      <c r="A106" s="7">
        <f t="shared" si="0"/>
        <v>105</v>
      </c>
      <c r="B106" s="31" t="s">
        <v>411</v>
      </c>
      <c r="C106" s="9" t="s">
        <v>412</v>
      </c>
      <c r="D106" s="32" t="s">
        <v>26</v>
      </c>
      <c r="E106" s="33">
        <v>45350</v>
      </c>
      <c r="F106" s="33">
        <v>45359</v>
      </c>
      <c r="G106" s="12" t="str">
        <f ca="1">IFERROR(__xludf.DUMMYFUNCTION("IF(F106="""","""",IFERROR(SUM(FILTER('Prorrogação de prazo'!$C$3:$C$1023,'Prorrogação de prazo'!$A$3:$A$1023&gt;=F106,'Prorrogação de prazo'!$A$3:$A$1023&lt;=F106+10))))"),"")</f>
        <v/>
      </c>
      <c r="H106" s="13" t="e">
        <f ca="1">IF(F106="","",WORKDAY(F106,10+G106,#REF!))</f>
        <v>#VALUE!</v>
      </c>
      <c r="I106" s="58" t="s">
        <v>7</v>
      </c>
      <c r="J106" s="34" t="s">
        <v>413</v>
      </c>
      <c r="K106" s="49" t="s">
        <v>8</v>
      </c>
      <c r="L106" s="86">
        <v>45365</v>
      </c>
      <c r="M106" s="86">
        <v>45385</v>
      </c>
      <c r="N106" s="86" t="b">
        <v>0</v>
      </c>
      <c r="O106" s="87" t="s">
        <v>14</v>
      </c>
      <c r="P106" s="87" t="s">
        <v>15</v>
      </c>
      <c r="Q106" s="86">
        <v>45397</v>
      </c>
      <c r="R106" s="87" t="s">
        <v>414</v>
      </c>
    </row>
    <row r="107" spans="1:24" ht="57" hidden="1">
      <c r="A107" s="18">
        <f t="shared" si="0"/>
        <v>106</v>
      </c>
      <c r="B107" s="39" t="s">
        <v>415</v>
      </c>
      <c r="C107" s="20" t="s">
        <v>416</v>
      </c>
      <c r="D107" s="21" t="s">
        <v>16</v>
      </c>
      <c r="E107" s="22">
        <v>45350</v>
      </c>
      <c r="F107" s="22">
        <v>45351</v>
      </c>
      <c r="G107" s="40" t="str">
        <f ca="1">IFERROR(__xludf.DUMMYFUNCTION("IF(F107="""","""",IFERROR(SUM(FILTER('Prorrogação de prazo'!$C$3:$C$1023,'Prorrogação de prazo'!$A$3:$A$1023&gt;=F107,'Prorrogação de prazo'!$A$3:$A$1023&lt;=F107+10))))"),"")</f>
        <v/>
      </c>
      <c r="H107" s="41" t="e">
        <f ca="1">IF(F107="","",WORKDAY(F107,10+G107,#REF!))</f>
        <v>#VALUE!</v>
      </c>
      <c r="I107" s="25" t="s">
        <v>7</v>
      </c>
      <c r="J107" s="26" t="s">
        <v>417</v>
      </c>
      <c r="K107" s="45" t="s">
        <v>8</v>
      </c>
      <c r="L107" s="30">
        <v>45455</v>
      </c>
      <c r="M107" s="30"/>
      <c r="N107" s="30" t="b">
        <v>0</v>
      </c>
      <c r="O107" s="29"/>
      <c r="P107" s="29"/>
      <c r="Q107" s="30"/>
      <c r="R107" s="29"/>
    </row>
    <row r="108" spans="1:24" ht="45" hidden="1">
      <c r="A108" s="78">
        <f t="shared" si="0"/>
        <v>107</v>
      </c>
      <c r="B108" s="9" t="s">
        <v>365</v>
      </c>
      <c r="C108" s="9" t="s">
        <v>418</v>
      </c>
      <c r="D108" s="32" t="s">
        <v>16</v>
      </c>
      <c r="E108" s="33">
        <v>45350</v>
      </c>
      <c r="F108" s="33">
        <v>45351</v>
      </c>
      <c r="G108" s="12" t="str">
        <f ca="1">IFERROR(__xludf.DUMMYFUNCTION("IF(F108="""","""",IFERROR(SUM(FILTER('Prorrogação de prazo'!$C$3:$C$1023,'Prorrogação de prazo'!$A$3:$A$1023&gt;=F108,'Prorrogação de prazo'!$A$3:$A$1023&lt;=F108+10))))"),"")</f>
        <v/>
      </c>
      <c r="H108" s="13" t="e">
        <f ca="1">IF(F108="","",WORKDAY(F108,10+G108,#REF!))</f>
        <v>#VALUE!</v>
      </c>
      <c r="I108" s="58" t="s">
        <v>7</v>
      </c>
      <c r="J108" s="34" t="s">
        <v>419</v>
      </c>
      <c r="K108" s="94" t="s">
        <v>8</v>
      </c>
      <c r="L108" s="86">
        <v>45384</v>
      </c>
      <c r="M108" s="86"/>
      <c r="N108" s="86" t="b">
        <v>0</v>
      </c>
      <c r="O108" s="87"/>
      <c r="P108" s="87"/>
      <c r="Q108" s="86"/>
      <c r="R108" s="87"/>
    </row>
    <row r="109" spans="1:24" ht="57" hidden="1">
      <c r="A109" s="79">
        <f t="shared" si="0"/>
        <v>108</v>
      </c>
      <c r="B109" s="20" t="s">
        <v>365</v>
      </c>
      <c r="C109" s="20" t="s">
        <v>420</v>
      </c>
      <c r="D109" s="21" t="s">
        <v>16</v>
      </c>
      <c r="E109" s="22">
        <v>45350</v>
      </c>
      <c r="F109" s="22">
        <v>45379</v>
      </c>
      <c r="G109" s="40" t="str">
        <f ca="1">IFERROR(__xludf.DUMMYFUNCTION("IF(F109="""","""",IFERROR(SUM(FILTER('Prorrogação de prazo'!$C$3:$C$1023,'Prorrogação de prazo'!$A$3:$A$1023&gt;=F109,'Prorrogação de prazo'!$A$3:$A$1023&lt;=F109+10))))"),"")</f>
        <v/>
      </c>
      <c r="H109" s="41" t="e">
        <f ca="1">IF(F109="","",WORKDAY(F109,10+G109,#REF!))</f>
        <v>#VALUE!</v>
      </c>
      <c r="I109" s="25" t="s">
        <v>7</v>
      </c>
      <c r="J109" s="26" t="s">
        <v>421</v>
      </c>
      <c r="K109" s="92" t="s">
        <v>8</v>
      </c>
      <c r="L109" s="30">
        <v>45384</v>
      </c>
      <c r="M109" s="30"/>
      <c r="N109" s="30" t="b">
        <v>0</v>
      </c>
      <c r="O109" s="29"/>
      <c r="P109" s="29"/>
      <c r="Q109" s="30"/>
      <c r="R109" s="29"/>
    </row>
    <row r="110" spans="1:24" ht="60" hidden="1">
      <c r="A110" s="7">
        <f t="shared" si="0"/>
        <v>109</v>
      </c>
      <c r="B110" s="31" t="s">
        <v>365</v>
      </c>
      <c r="C110" s="9" t="s">
        <v>422</v>
      </c>
      <c r="D110" s="32" t="s">
        <v>16</v>
      </c>
      <c r="E110" s="33">
        <v>45352</v>
      </c>
      <c r="F110" s="33">
        <v>45352</v>
      </c>
      <c r="G110" s="12" t="str">
        <f ca="1">IFERROR(__xludf.DUMMYFUNCTION("IF(F110="""","""",IFERROR(SUM(FILTER('Prorrogação de prazo'!$C$3:$C$1023,'Prorrogação de prazo'!$A$3:$A$1023&gt;=F110,'Prorrogação de prazo'!$A$3:$A$1023&lt;=F110+10))))"),"")</f>
        <v/>
      </c>
      <c r="H110" s="13" t="e">
        <f ca="1">IF(F110="","",WORKDAY(F110,10+G110,#REF!))</f>
        <v>#VALUE!</v>
      </c>
      <c r="I110" s="58" t="s">
        <v>7</v>
      </c>
      <c r="J110" s="34" t="s">
        <v>423</v>
      </c>
      <c r="K110" s="49" t="s">
        <v>8</v>
      </c>
      <c r="L110" s="86">
        <v>45392</v>
      </c>
      <c r="M110" s="86"/>
      <c r="N110" s="86" t="b">
        <v>0</v>
      </c>
      <c r="O110" s="87"/>
      <c r="P110" s="87"/>
      <c r="Q110" s="86"/>
      <c r="R110" s="87"/>
    </row>
    <row r="111" spans="1:24" ht="42.75" hidden="1">
      <c r="A111" s="79">
        <f t="shared" si="0"/>
        <v>110</v>
      </c>
      <c r="B111" s="80" t="s">
        <v>424</v>
      </c>
      <c r="C111" s="20" t="s">
        <v>425</v>
      </c>
      <c r="D111" s="21" t="s">
        <v>26</v>
      </c>
      <c r="E111" s="22">
        <v>45352</v>
      </c>
      <c r="F111" s="22"/>
      <c r="G111" s="40" t="str">
        <f ca="1">IFERROR(__xludf.DUMMYFUNCTION("IF(F111="""","""",IFERROR(SUM(FILTER('Prorrogação de prazo'!$C$3:$C$1023,'Prorrogação de prazo'!$A$3:$A$1023&gt;=F111,'Prorrogação de prazo'!$A$3:$A$1023&lt;=F111+10))))"),"")</f>
        <v/>
      </c>
      <c r="H111" s="41" t="str">
        <f>IF(F111="","",WORKDAY(F111,10+G111,#REF!))</f>
        <v/>
      </c>
      <c r="I111" s="25" t="s">
        <v>7</v>
      </c>
      <c r="J111" s="26" t="s">
        <v>426</v>
      </c>
      <c r="K111" s="82" t="s">
        <v>8</v>
      </c>
      <c r="L111" s="30">
        <v>45355</v>
      </c>
      <c r="M111" s="30">
        <v>45355</v>
      </c>
      <c r="N111" s="30" t="b">
        <v>0</v>
      </c>
      <c r="O111" s="29"/>
      <c r="P111" s="29" t="s">
        <v>21</v>
      </c>
      <c r="Q111" s="30">
        <v>45355</v>
      </c>
      <c r="R111" s="29" t="s">
        <v>427</v>
      </c>
    </row>
    <row r="112" spans="1:24" ht="42.75" hidden="1">
      <c r="A112" s="78">
        <f t="shared" si="0"/>
        <v>111</v>
      </c>
      <c r="B112" s="83" t="s">
        <v>424</v>
      </c>
      <c r="C112" s="9" t="s">
        <v>428</v>
      </c>
      <c r="D112" s="32" t="s">
        <v>26</v>
      </c>
      <c r="E112" s="33">
        <v>45352</v>
      </c>
      <c r="F112" s="33"/>
      <c r="G112" s="12" t="str">
        <f ca="1">IFERROR(__xludf.DUMMYFUNCTION("IF(F112="""","""",IFERROR(SUM(FILTER('Prorrogação de prazo'!$C$3:$C$1023,'Prorrogação de prazo'!$A$3:$A$1023&gt;=F112,'Prorrogação de prazo'!$A$3:$A$1023&lt;=F112+10))))"),"")</f>
        <v/>
      </c>
      <c r="H112" s="13" t="str">
        <f>IF(F112="","",WORKDAY(F112,10+G112,#REF!))</f>
        <v/>
      </c>
      <c r="I112" s="58" t="s">
        <v>7</v>
      </c>
      <c r="J112" s="34" t="s">
        <v>429</v>
      </c>
      <c r="K112" s="85" t="s">
        <v>8</v>
      </c>
      <c r="L112" s="86">
        <v>45355</v>
      </c>
      <c r="M112" s="86">
        <v>45355</v>
      </c>
      <c r="N112" s="86" t="b">
        <v>0</v>
      </c>
      <c r="O112" s="87"/>
      <c r="P112" s="87" t="s">
        <v>21</v>
      </c>
      <c r="Q112" s="86">
        <v>45355</v>
      </c>
      <c r="R112" s="87" t="s">
        <v>430</v>
      </c>
    </row>
    <row r="113" spans="1:18" ht="171" hidden="1">
      <c r="A113" s="79">
        <f t="shared" si="0"/>
        <v>112</v>
      </c>
      <c r="B113" s="80" t="s">
        <v>431</v>
      </c>
      <c r="C113" s="91" t="s">
        <v>432</v>
      </c>
      <c r="D113" s="21" t="s">
        <v>14</v>
      </c>
      <c r="E113" s="22">
        <v>45355</v>
      </c>
      <c r="F113" s="22">
        <v>45371</v>
      </c>
      <c r="G113" s="40" t="str">
        <f ca="1">IFERROR(__xludf.DUMMYFUNCTION("IF(F113="""","""",IFERROR(SUM(FILTER('Prorrogação de prazo'!$C$3:$C$1023,'Prorrogação de prazo'!$A$3:$A$1023&gt;=F113,'Prorrogação de prazo'!$A$3:$A$1023&lt;=F113+10))))"),"")</f>
        <v/>
      </c>
      <c r="H113" s="41" t="e">
        <f ca="1">IF(F113="","",WORKDAY(F113,10+G113,#REF!))</f>
        <v>#VALUE!</v>
      </c>
      <c r="I113" s="25" t="s">
        <v>7</v>
      </c>
      <c r="J113" s="26" t="s">
        <v>433</v>
      </c>
      <c r="K113" s="82" t="s">
        <v>8</v>
      </c>
      <c r="L113" s="30">
        <v>45376</v>
      </c>
      <c r="M113" s="30">
        <v>45398</v>
      </c>
      <c r="N113" s="30" t="b">
        <v>0</v>
      </c>
      <c r="O113" s="29" t="s">
        <v>24</v>
      </c>
      <c r="P113" s="29" t="s">
        <v>2</v>
      </c>
      <c r="Q113" s="30"/>
      <c r="R113" s="29" t="s">
        <v>434</v>
      </c>
    </row>
    <row r="114" spans="1:18" ht="85.5" hidden="1">
      <c r="A114" s="78">
        <f t="shared" si="0"/>
        <v>113</v>
      </c>
      <c r="B114" s="83" t="s">
        <v>435</v>
      </c>
      <c r="C114" s="91" t="s">
        <v>436</v>
      </c>
      <c r="D114" s="32" t="s">
        <v>14</v>
      </c>
      <c r="E114" s="33">
        <v>45355</v>
      </c>
      <c r="F114" s="33">
        <v>45356</v>
      </c>
      <c r="G114" s="12" t="str">
        <f ca="1">IFERROR(__xludf.DUMMYFUNCTION("IF(F114="""","""",IFERROR(SUM(FILTER('Prorrogação de prazo'!$C$3:$C$1023,'Prorrogação de prazo'!$A$3:$A$1023&gt;=F114,'Prorrogação de prazo'!$A$3:$A$1023&lt;=F114+10))))"),"")</f>
        <v/>
      </c>
      <c r="H114" s="13" t="e">
        <f ca="1">IF(F114="","",WORKDAY(F114,10+G114,#REF!))</f>
        <v>#VALUE!</v>
      </c>
      <c r="I114" s="58" t="s">
        <v>7</v>
      </c>
      <c r="J114" s="34" t="s">
        <v>437</v>
      </c>
      <c r="K114" s="85" t="s">
        <v>8</v>
      </c>
      <c r="L114" s="86">
        <v>45372</v>
      </c>
      <c r="M114" s="86">
        <v>45372</v>
      </c>
      <c r="N114" s="86" t="b">
        <v>0</v>
      </c>
      <c r="O114" s="87" t="s">
        <v>14</v>
      </c>
      <c r="P114" s="87" t="s">
        <v>15</v>
      </c>
      <c r="Q114" s="86">
        <v>45376</v>
      </c>
      <c r="R114" s="87" t="s">
        <v>438</v>
      </c>
    </row>
    <row r="115" spans="1:18" ht="45" hidden="1">
      <c r="A115" s="18">
        <f t="shared" si="0"/>
        <v>114</v>
      </c>
      <c r="B115" s="39" t="s">
        <v>365</v>
      </c>
      <c r="C115" s="20" t="s">
        <v>439</v>
      </c>
      <c r="D115" s="21" t="s">
        <v>16</v>
      </c>
      <c r="E115" s="22">
        <v>45355</v>
      </c>
      <c r="F115" s="22">
        <v>45355</v>
      </c>
      <c r="G115" s="40" t="str">
        <f ca="1">IFERROR(__xludf.DUMMYFUNCTION("IF(F115="""","""",IFERROR(SUM(FILTER('Prorrogação de prazo'!$C$3:$C$1023,'Prorrogação de prazo'!$A$3:$A$1023&gt;=F115,'Prorrogação de prazo'!$A$3:$A$1023&lt;=F115+10))))"),"")</f>
        <v/>
      </c>
      <c r="H115" s="41" t="e">
        <f ca="1">IF(F115="","",WORKDAY(F115,10+G115,#REF!))</f>
        <v>#VALUE!</v>
      </c>
      <c r="I115" s="25" t="s">
        <v>7</v>
      </c>
      <c r="J115" s="26" t="s">
        <v>440</v>
      </c>
      <c r="K115" s="45" t="s">
        <v>8</v>
      </c>
      <c r="L115" s="30">
        <v>45392</v>
      </c>
      <c r="M115" s="30"/>
      <c r="N115" s="30" t="b">
        <v>0</v>
      </c>
      <c r="O115" s="29"/>
      <c r="P115" s="29"/>
      <c r="Q115" s="30"/>
      <c r="R115" s="29"/>
    </row>
    <row r="116" spans="1:18" ht="45" hidden="1">
      <c r="A116" s="78">
        <f t="shared" si="0"/>
        <v>115</v>
      </c>
      <c r="B116" s="83" t="s">
        <v>365</v>
      </c>
      <c r="C116" s="9" t="s">
        <v>441</v>
      </c>
      <c r="D116" s="32" t="s">
        <v>16</v>
      </c>
      <c r="E116" s="33"/>
      <c r="F116" s="33"/>
      <c r="G116" s="12" t="str">
        <f ca="1">IFERROR(__xludf.DUMMYFUNCTION("IF(F116="""","""",IFERROR(SUM(FILTER('Prorrogação de prazo'!$C$3:$C$1023,'Prorrogação de prazo'!$A$3:$A$1023&gt;=F116,'Prorrogação de prazo'!$A$3:$A$1023&lt;=F116+10))))"),"")</f>
        <v/>
      </c>
      <c r="H116" s="13" t="str">
        <f>IF(F116="","",WORKDAY(F116,10+G116,#REF!))</f>
        <v/>
      </c>
      <c r="I116" s="58" t="s">
        <v>7</v>
      </c>
      <c r="J116" s="34" t="s">
        <v>442</v>
      </c>
      <c r="K116" s="85" t="s">
        <v>8</v>
      </c>
      <c r="L116" s="86"/>
      <c r="M116" s="86"/>
      <c r="N116" s="86" t="b">
        <v>0</v>
      </c>
      <c r="O116" s="87"/>
      <c r="P116" s="87"/>
      <c r="Q116" s="86"/>
      <c r="R116" s="87"/>
    </row>
    <row r="117" spans="1:18" ht="30" hidden="1">
      <c r="A117" s="79">
        <f t="shared" si="0"/>
        <v>116</v>
      </c>
      <c r="B117" s="80" t="s">
        <v>365</v>
      </c>
      <c r="C117" s="20" t="s">
        <v>443</v>
      </c>
      <c r="D117" s="21" t="s">
        <v>16</v>
      </c>
      <c r="E117" s="22"/>
      <c r="F117" s="22"/>
      <c r="G117" s="40" t="str">
        <f ca="1">IFERROR(__xludf.DUMMYFUNCTION("IF(F117="""","""",IFERROR(SUM(FILTER('Prorrogação de prazo'!$C$3:$C$1023,'Prorrogação de prazo'!$A$3:$A$1023&gt;=F117,'Prorrogação de prazo'!$A$3:$A$1023&lt;=F117+10))))"),"")</f>
        <v/>
      </c>
      <c r="H117" s="41" t="str">
        <f>IF(F117="","",WORKDAY(F117,10+G117,#REF!))</f>
        <v/>
      </c>
      <c r="I117" s="25" t="s">
        <v>7</v>
      </c>
      <c r="J117" s="26" t="s">
        <v>444</v>
      </c>
      <c r="K117" s="82" t="s">
        <v>8</v>
      </c>
      <c r="L117" s="30"/>
      <c r="M117" s="30"/>
      <c r="N117" s="30" t="b">
        <v>0</v>
      </c>
      <c r="O117" s="29"/>
      <c r="P117" s="29"/>
      <c r="Q117" s="30"/>
      <c r="R117" s="29"/>
    </row>
    <row r="118" spans="1:18" ht="142.5" hidden="1">
      <c r="A118" s="78">
        <f t="shared" si="0"/>
        <v>117</v>
      </c>
      <c r="B118" s="83" t="s">
        <v>445</v>
      </c>
      <c r="C118" s="9" t="s">
        <v>446</v>
      </c>
      <c r="D118" s="32" t="s">
        <v>14</v>
      </c>
      <c r="E118" s="33">
        <v>45362</v>
      </c>
      <c r="F118" s="33">
        <v>45364</v>
      </c>
      <c r="G118" s="12" t="str">
        <f ca="1">IFERROR(__xludf.DUMMYFUNCTION("IF(F118="""","""",IFERROR(SUM(FILTER('Prorrogação de prazo'!$C$3:$C$1023,'Prorrogação de prazo'!$A$3:$A$1023&gt;=F118,'Prorrogação de prazo'!$A$3:$A$1023&lt;=F118+10))))"),"")</f>
        <v/>
      </c>
      <c r="H118" s="13" t="e">
        <f ca="1">IF(F118="","",WORKDAY(F118,10+G118,#REF!))</f>
        <v>#VALUE!</v>
      </c>
      <c r="I118" s="58" t="s">
        <v>7</v>
      </c>
      <c r="J118" s="34" t="s">
        <v>447</v>
      </c>
      <c r="K118" s="85" t="s">
        <v>11</v>
      </c>
      <c r="L118" s="86">
        <v>45384</v>
      </c>
      <c r="M118" s="86">
        <v>45384</v>
      </c>
      <c r="N118" s="86" t="b">
        <v>0</v>
      </c>
      <c r="O118" s="87" t="s">
        <v>14</v>
      </c>
      <c r="P118" s="87" t="s">
        <v>15</v>
      </c>
      <c r="Q118" s="86">
        <v>45386</v>
      </c>
      <c r="R118" s="87" t="s">
        <v>448</v>
      </c>
    </row>
    <row r="119" spans="1:18" ht="375.75" hidden="1">
      <c r="A119" s="79">
        <f t="shared" si="0"/>
        <v>118</v>
      </c>
      <c r="B119" s="80" t="s">
        <v>449</v>
      </c>
      <c r="C119" s="20" t="s">
        <v>450</v>
      </c>
      <c r="D119" s="21" t="s">
        <v>4</v>
      </c>
      <c r="E119" s="22">
        <v>45362</v>
      </c>
      <c r="F119" s="22">
        <v>45363</v>
      </c>
      <c r="G119" s="40" t="str">
        <f ca="1">IFERROR(__xludf.DUMMYFUNCTION("IF(F119="""","""",IFERROR(SUM(FILTER('Prorrogação de prazo'!$C$3:$C$1023,'Prorrogação de prazo'!$A$3:$A$1023&gt;=F119,'Prorrogação de prazo'!$A$3:$A$1023&lt;=F119+10))))"),"")</f>
        <v/>
      </c>
      <c r="H119" s="41" t="e">
        <f ca="1">IF(F119="","",WORKDAY(F119,10+G119,#REF!))</f>
        <v>#VALUE!</v>
      </c>
      <c r="I119" s="25" t="s">
        <v>7</v>
      </c>
      <c r="J119" s="26" t="s">
        <v>451</v>
      </c>
      <c r="K119" s="82" t="s">
        <v>8</v>
      </c>
      <c r="L119" s="30">
        <v>45377</v>
      </c>
      <c r="M119" s="30">
        <v>45408</v>
      </c>
      <c r="N119" s="30" t="b">
        <v>0</v>
      </c>
      <c r="O119" s="29" t="s">
        <v>4</v>
      </c>
      <c r="P119" s="29" t="s">
        <v>15</v>
      </c>
      <c r="Q119" s="30">
        <v>45426</v>
      </c>
      <c r="R119" s="29" t="s">
        <v>452</v>
      </c>
    </row>
    <row r="120" spans="1:18" ht="114" hidden="1">
      <c r="A120" s="78">
        <f t="shared" si="0"/>
        <v>119</v>
      </c>
      <c r="B120" s="83" t="s">
        <v>453</v>
      </c>
      <c r="C120" s="9" t="s">
        <v>454</v>
      </c>
      <c r="D120" s="32" t="s">
        <v>14</v>
      </c>
      <c r="E120" s="33">
        <v>45362</v>
      </c>
      <c r="F120" s="33">
        <v>45363</v>
      </c>
      <c r="G120" s="12" t="str">
        <f ca="1">IFERROR(__xludf.DUMMYFUNCTION("IF(F120="""","""",IFERROR(SUM(FILTER('Prorrogação de prazo'!$C$3:$C$1023,'Prorrogação de prazo'!$A$3:$A$1023&gt;=F120,'Prorrogação de prazo'!$A$3:$A$1023&lt;=F120+10))))"),"")</f>
        <v/>
      </c>
      <c r="H120" s="13" t="e">
        <f ca="1">IF(F120="","",WORKDAY(F120,10+G120,#REF!))</f>
        <v>#VALUE!</v>
      </c>
      <c r="I120" s="58" t="s">
        <v>7</v>
      </c>
      <c r="J120" s="34" t="s">
        <v>455</v>
      </c>
      <c r="K120" s="85" t="s">
        <v>8</v>
      </c>
      <c r="L120" s="86">
        <v>45378</v>
      </c>
      <c r="M120" s="86">
        <v>45399</v>
      </c>
      <c r="N120" s="86" t="b">
        <v>0</v>
      </c>
      <c r="O120" s="87" t="s">
        <v>24</v>
      </c>
      <c r="P120" s="87" t="s">
        <v>15</v>
      </c>
      <c r="Q120" s="86">
        <v>45411</v>
      </c>
      <c r="R120" s="87" t="s">
        <v>456</v>
      </c>
    </row>
    <row r="121" spans="1:18" ht="199.5" hidden="1">
      <c r="A121" s="79">
        <f t="shared" si="0"/>
        <v>120</v>
      </c>
      <c r="B121" s="80" t="s">
        <v>457</v>
      </c>
      <c r="C121" s="20" t="s">
        <v>458</v>
      </c>
      <c r="D121" s="21" t="s">
        <v>26</v>
      </c>
      <c r="E121" s="22">
        <v>45362</v>
      </c>
      <c r="F121" s="22">
        <v>45370</v>
      </c>
      <c r="G121" s="40" t="str">
        <f ca="1">IFERROR(__xludf.DUMMYFUNCTION("IF(F121="""","""",IFERROR(SUM(FILTER('Prorrogação de prazo'!$C$3:$C$1023,'Prorrogação de prazo'!$A$3:$A$1023&gt;=F121,'Prorrogação de prazo'!$A$3:$A$1023&lt;=F121+10))))"),"")</f>
        <v/>
      </c>
      <c r="H121" s="41" t="e">
        <f ca="1">IF(F121="","",WORKDAY(F121,10+G121,#REF!))</f>
        <v>#VALUE!</v>
      </c>
      <c r="I121" s="25" t="s">
        <v>3</v>
      </c>
      <c r="J121" s="26" t="s">
        <v>459</v>
      </c>
      <c r="K121" s="82" t="s">
        <v>8</v>
      </c>
      <c r="L121" s="30">
        <v>45383</v>
      </c>
      <c r="M121" s="30">
        <v>45400</v>
      </c>
      <c r="N121" s="30" t="b">
        <v>0</v>
      </c>
      <c r="O121" s="29" t="s">
        <v>24</v>
      </c>
      <c r="P121" s="29" t="s">
        <v>15</v>
      </c>
      <c r="Q121" s="30">
        <v>45406</v>
      </c>
      <c r="R121" s="29" t="s">
        <v>460</v>
      </c>
    </row>
    <row r="122" spans="1:18" ht="99.75" hidden="1">
      <c r="A122" s="78">
        <f t="shared" si="0"/>
        <v>121</v>
      </c>
      <c r="B122" s="83" t="s">
        <v>461</v>
      </c>
      <c r="C122" s="9" t="s">
        <v>462</v>
      </c>
      <c r="D122" s="32" t="s">
        <v>26</v>
      </c>
      <c r="E122" s="33">
        <v>45363</v>
      </c>
      <c r="F122" s="33">
        <v>45364</v>
      </c>
      <c r="G122" s="12" t="str">
        <f ca="1">IFERROR(__xludf.DUMMYFUNCTION("IF(F122="""","""",IFERROR(SUM(FILTER('Prorrogação de prazo'!$C$3:$C$1023,'Prorrogação de prazo'!$A$3:$A$1023&gt;=F122,'Prorrogação de prazo'!$A$3:$A$1023&lt;=F122+10))))"),"")</f>
        <v/>
      </c>
      <c r="H122" s="13" t="e">
        <f ca="1">IF(F122="","",WORKDAY(F122,10+G122,#REF!))</f>
        <v>#VALUE!</v>
      </c>
      <c r="I122" s="58" t="s">
        <v>3</v>
      </c>
      <c r="J122" s="34" t="s">
        <v>463</v>
      </c>
      <c r="K122" s="85" t="s">
        <v>8</v>
      </c>
      <c r="L122" s="86">
        <v>45383</v>
      </c>
      <c r="M122" s="86">
        <v>45407</v>
      </c>
      <c r="N122" s="86" t="b">
        <v>0</v>
      </c>
      <c r="O122" s="87"/>
      <c r="P122" s="87" t="s">
        <v>15</v>
      </c>
      <c r="Q122" s="86">
        <v>45427</v>
      </c>
      <c r="R122" s="87" t="s">
        <v>464</v>
      </c>
    </row>
    <row r="123" spans="1:18" ht="57" hidden="1">
      <c r="A123" s="79">
        <f t="shared" si="0"/>
        <v>122</v>
      </c>
      <c r="B123" s="20" t="s">
        <v>365</v>
      </c>
      <c r="C123" s="20" t="s">
        <v>465</v>
      </c>
      <c r="D123" s="21" t="s">
        <v>16</v>
      </c>
      <c r="E123" s="22">
        <v>45363</v>
      </c>
      <c r="F123" s="22">
        <v>45379</v>
      </c>
      <c r="G123" s="40" t="str">
        <f ca="1">IFERROR(__xludf.DUMMYFUNCTION("IF(F123="""","""",IFERROR(SUM(FILTER('Prorrogação de prazo'!$C$3:$C$1023,'Prorrogação de prazo'!$A$3:$A$1023&gt;=F123,'Prorrogação de prazo'!$A$3:$A$1023&lt;=F123+10))))"),"")</f>
        <v/>
      </c>
      <c r="H123" s="41" t="e">
        <f ca="1">IF(F123="","",WORKDAY(F123,10+G123,#REF!))</f>
        <v>#VALUE!</v>
      </c>
      <c r="I123" s="25" t="s">
        <v>7</v>
      </c>
      <c r="J123" s="26" t="s">
        <v>466</v>
      </c>
      <c r="K123" s="92" t="s">
        <v>8</v>
      </c>
      <c r="L123" s="30">
        <v>45384</v>
      </c>
      <c r="M123" s="30"/>
      <c r="N123" s="30" t="b">
        <v>0</v>
      </c>
      <c r="O123" s="29"/>
      <c r="P123" s="29"/>
      <c r="Q123" s="30"/>
      <c r="R123" s="29"/>
    </row>
    <row r="124" spans="1:18" ht="42.75" hidden="1">
      <c r="A124" s="7">
        <f t="shared" si="0"/>
        <v>123</v>
      </c>
      <c r="B124" s="31" t="s">
        <v>365</v>
      </c>
      <c r="C124" s="9" t="s">
        <v>467</v>
      </c>
      <c r="D124" s="32" t="s">
        <v>16</v>
      </c>
      <c r="E124" s="33">
        <v>45363</v>
      </c>
      <c r="F124" s="33">
        <v>45363</v>
      </c>
      <c r="G124" s="12" t="str">
        <f ca="1">IFERROR(__xludf.DUMMYFUNCTION("IF(F124="""","""",IFERROR(SUM(FILTER('Prorrogação de prazo'!$C$3:$C$1023,'Prorrogação de prazo'!$A$3:$A$1023&gt;=F124,'Prorrogação de prazo'!$A$3:$A$1023&lt;=F124+10))))"),"")</f>
        <v/>
      </c>
      <c r="H124" s="13" t="e">
        <f ca="1">IF(F124="","",WORKDAY(F124,10+G124,#REF!))</f>
        <v>#VALUE!</v>
      </c>
      <c r="I124" s="58" t="s">
        <v>7</v>
      </c>
      <c r="J124" s="34" t="s">
        <v>468</v>
      </c>
      <c r="K124" s="49" t="s">
        <v>8</v>
      </c>
      <c r="L124" s="86">
        <v>45420</v>
      </c>
      <c r="M124" s="86"/>
      <c r="N124" s="86" t="b">
        <v>0</v>
      </c>
      <c r="O124" s="87"/>
      <c r="P124" s="87"/>
      <c r="Q124" s="86"/>
      <c r="R124" s="87"/>
    </row>
    <row r="125" spans="1:18" ht="409.5" hidden="1">
      <c r="A125" s="18">
        <f t="shared" si="0"/>
        <v>124</v>
      </c>
      <c r="B125" s="39" t="s">
        <v>469</v>
      </c>
      <c r="C125" s="96" t="s">
        <v>470</v>
      </c>
      <c r="D125" s="21" t="s">
        <v>4</v>
      </c>
      <c r="E125" s="22">
        <v>45363</v>
      </c>
      <c r="F125" s="22">
        <v>45366</v>
      </c>
      <c r="G125" s="40" t="str">
        <f ca="1">IFERROR(__xludf.DUMMYFUNCTION("IF(F125="""","""",IFERROR(SUM(FILTER('Prorrogação de prazo'!$C$3:$C$1023,'Prorrogação de prazo'!$A$3:$A$1023&gt;=F125,'Prorrogação de prazo'!$A$3:$A$1023&lt;=F125+10))))"),"")</f>
        <v/>
      </c>
      <c r="H125" s="41" t="e">
        <f ca="1">IF(F125="","",WORKDAY(F125,10+G125,#REF!))</f>
        <v>#VALUE!</v>
      </c>
      <c r="I125" s="25" t="s">
        <v>3</v>
      </c>
      <c r="J125" s="26" t="s">
        <v>471</v>
      </c>
      <c r="K125" s="45" t="s">
        <v>8</v>
      </c>
      <c r="L125" s="30">
        <v>45463</v>
      </c>
      <c r="M125" s="30">
        <v>45468</v>
      </c>
      <c r="N125" s="30" t="b">
        <v>0</v>
      </c>
      <c r="O125" s="29" t="s">
        <v>4</v>
      </c>
      <c r="P125" s="29" t="s">
        <v>2</v>
      </c>
      <c r="Q125" s="30"/>
      <c r="R125" s="29" t="s">
        <v>472</v>
      </c>
    </row>
    <row r="126" spans="1:18" ht="42.75" hidden="1">
      <c r="A126" s="7">
        <f t="shared" si="0"/>
        <v>125</v>
      </c>
      <c r="B126" s="31" t="s">
        <v>365</v>
      </c>
      <c r="C126" s="9" t="s">
        <v>473</v>
      </c>
      <c r="D126" s="32" t="s">
        <v>16</v>
      </c>
      <c r="E126" s="33">
        <v>45364</v>
      </c>
      <c r="F126" s="33">
        <v>45364</v>
      </c>
      <c r="G126" s="12" t="str">
        <f ca="1">IFERROR(__xludf.DUMMYFUNCTION("IF(F126="""","""",IFERROR(SUM(FILTER('Prorrogação de prazo'!$C$3:$C$1023,'Prorrogação de prazo'!$A$3:$A$1023&gt;=F126,'Prorrogação de prazo'!$A$3:$A$1023&lt;=F126+10))))"),"")</f>
        <v/>
      </c>
      <c r="H126" s="13" t="e">
        <f ca="1">IF(F126="","",WORKDAY(F126,10+G126,#REF!))</f>
        <v>#VALUE!</v>
      </c>
      <c r="I126" s="58" t="s">
        <v>7</v>
      </c>
      <c r="J126" s="34" t="s">
        <v>474</v>
      </c>
      <c r="K126" s="49" t="s">
        <v>8</v>
      </c>
      <c r="L126" s="86">
        <v>45420</v>
      </c>
      <c r="M126" s="86"/>
      <c r="N126" s="86" t="b">
        <v>0</v>
      </c>
      <c r="O126" s="87"/>
      <c r="P126" s="87"/>
      <c r="Q126" s="86"/>
      <c r="R126" s="87"/>
    </row>
    <row r="127" spans="1:18" ht="45" hidden="1">
      <c r="A127" s="18">
        <f t="shared" si="0"/>
        <v>126</v>
      </c>
      <c r="B127" s="39" t="s">
        <v>365</v>
      </c>
      <c r="C127" s="20" t="s">
        <v>475</v>
      </c>
      <c r="D127" s="21" t="s">
        <v>16</v>
      </c>
      <c r="E127" s="22">
        <v>45364</v>
      </c>
      <c r="F127" s="22">
        <v>45364</v>
      </c>
      <c r="G127" s="40" t="str">
        <f ca="1">IFERROR(__xludf.DUMMYFUNCTION("IF(F127="""","""",IFERROR(SUM(FILTER('Prorrogação de prazo'!$C$3:$C$1023,'Prorrogação de prazo'!$A$3:$A$1023&gt;=F127,'Prorrogação de prazo'!$A$3:$A$1023&lt;=F127+10))))"),"")</f>
        <v/>
      </c>
      <c r="H127" s="41" t="e">
        <f ca="1">IF(F127="","",WORKDAY(F127,10+G127,#REF!))</f>
        <v>#VALUE!</v>
      </c>
      <c r="I127" s="25" t="s">
        <v>7</v>
      </c>
      <c r="J127" s="26" t="s">
        <v>476</v>
      </c>
      <c r="K127" s="45" t="s">
        <v>8</v>
      </c>
      <c r="L127" s="30">
        <v>45392</v>
      </c>
      <c r="M127" s="30"/>
      <c r="N127" s="30" t="b">
        <v>0</v>
      </c>
      <c r="O127" s="29"/>
      <c r="P127" s="29"/>
      <c r="Q127" s="30"/>
      <c r="R127" s="29"/>
    </row>
    <row r="128" spans="1:18" ht="114" hidden="1">
      <c r="A128" s="7">
        <f t="shared" si="0"/>
        <v>127</v>
      </c>
      <c r="B128" s="31" t="s">
        <v>477</v>
      </c>
      <c r="C128" s="9" t="s">
        <v>478</v>
      </c>
      <c r="D128" s="32" t="s">
        <v>16</v>
      </c>
      <c r="E128" s="33">
        <v>45369</v>
      </c>
      <c r="F128" s="33">
        <v>45379</v>
      </c>
      <c r="G128" s="12" t="str">
        <f ca="1">IFERROR(__xludf.DUMMYFUNCTION("IF(F128="""","""",IFERROR(SUM(FILTER('Prorrogação de prazo'!$C$3:$C$1023,'Prorrogação de prazo'!$A$3:$A$1023&gt;=F128,'Prorrogação de prazo'!$A$3:$A$1023&lt;=F128+10))))"),"")</f>
        <v/>
      </c>
      <c r="H128" s="13" t="e">
        <f ca="1">IF(F128="","",WORKDAY(F128,10+G128,#REF!))</f>
        <v>#VALUE!</v>
      </c>
      <c r="I128" s="58" t="s">
        <v>3</v>
      </c>
      <c r="J128" s="34" t="s">
        <v>479</v>
      </c>
      <c r="K128" s="49" t="s">
        <v>8</v>
      </c>
      <c r="L128" s="86">
        <v>45386</v>
      </c>
      <c r="M128" s="86">
        <v>45407</v>
      </c>
      <c r="N128" s="86" t="b">
        <v>0</v>
      </c>
      <c r="O128" s="87"/>
      <c r="P128" s="87" t="s">
        <v>2</v>
      </c>
      <c r="Q128" s="86"/>
      <c r="R128" s="87" t="s">
        <v>480</v>
      </c>
    </row>
    <row r="129" spans="1:18" ht="28.5" hidden="1">
      <c r="A129" s="79">
        <f t="shared" si="0"/>
        <v>128</v>
      </c>
      <c r="B129" s="80"/>
      <c r="C129" s="20" t="s">
        <v>481</v>
      </c>
      <c r="D129" s="21" t="s">
        <v>14</v>
      </c>
      <c r="E129" s="22">
        <v>45369</v>
      </c>
      <c r="F129" s="22"/>
      <c r="G129" s="40" t="str">
        <f ca="1">IFERROR(__xludf.DUMMYFUNCTION("IF(F129="""","""",IFERROR(SUM(FILTER('Prorrogação de prazo'!$C$3:$C$1023,'Prorrogação de prazo'!$A$3:$A$1023&gt;=F129,'Prorrogação de prazo'!$A$3:$A$1023&lt;=F129+10))))"),"")</f>
        <v/>
      </c>
      <c r="H129" s="41" t="str">
        <f>IF(F129="","",WORKDAY(F129,10+G129,#REF!))</f>
        <v/>
      </c>
      <c r="I129" s="25" t="s">
        <v>0</v>
      </c>
      <c r="J129" s="26" t="s">
        <v>482</v>
      </c>
      <c r="K129" s="82" t="s">
        <v>5</v>
      </c>
      <c r="L129" s="30"/>
      <c r="M129" s="30"/>
      <c r="N129" s="30" t="b">
        <v>0</v>
      </c>
      <c r="O129" s="29"/>
      <c r="P129" s="29"/>
      <c r="Q129" s="30"/>
      <c r="R129" s="29"/>
    </row>
    <row r="130" spans="1:18" ht="99.75" hidden="1">
      <c r="A130" s="7">
        <f t="shared" si="0"/>
        <v>129</v>
      </c>
      <c r="B130" s="31" t="s">
        <v>365</v>
      </c>
      <c r="C130" s="9" t="s">
        <v>483</v>
      </c>
      <c r="D130" s="32" t="s">
        <v>16</v>
      </c>
      <c r="E130" s="33">
        <v>45370</v>
      </c>
      <c r="F130" s="33">
        <v>45370</v>
      </c>
      <c r="G130" s="12" t="str">
        <f ca="1">IFERROR(__xludf.DUMMYFUNCTION("IF(F130="""","""",IFERROR(SUM(FILTER('Prorrogação de prazo'!$C$3:$C$1023,'Prorrogação de prazo'!$A$3:$A$1023&gt;=F130,'Prorrogação de prazo'!$A$3:$A$1023&lt;=F130+10))))"),"")</f>
        <v/>
      </c>
      <c r="H130" s="13" t="e">
        <f ca="1">IF(F130="","",WORKDAY(F130,10+G130,#REF!))</f>
        <v>#VALUE!</v>
      </c>
      <c r="I130" s="58" t="s">
        <v>7</v>
      </c>
      <c r="J130" s="34" t="s">
        <v>484</v>
      </c>
      <c r="K130" s="49" t="s">
        <v>8</v>
      </c>
      <c r="L130" s="86"/>
      <c r="M130" s="86"/>
      <c r="N130" s="86" t="b">
        <v>0</v>
      </c>
      <c r="O130" s="87"/>
      <c r="P130" s="87"/>
      <c r="Q130" s="86"/>
      <c r="R130" s="87"/>
    </row>
    <row r="131" spans="1:18" ht="157.5" hidden="1">
      <c r="A131" s="79">
        <f t="shared" si="0"/>
        <v>130</v>
      </c>
      <c r="B131" s="80" t="s">
        <v>485</v>
      </c>
      <c r="C131" s="20" t="s">
        <v>486</v>
      </c>
      <c r="D131" s="21" t="s">
        <v>26</v>
      </c>
      <c r="E131" s="22">
        <v>45370</v>
      </c>
      <c r="F131" s="22">
        <v>45377</v>
      </c>
      <c r="G131" s="40" t="str">
        <f ca="1">IFERROR(__xludf.DUMMYFUNCTION("IF(F131="""","""",IFERROR(SUM(FILTER('Prorrogação de prazo'!$C$3:$C$1023,'Prorrogação de prazo'!$A$3:$A$1023&gt;=F131,'Prorrogação de prazo'!$A$3:$A$1023&lt;=F131+10))))"),"")</f>
        <v/>
      </c>
      <c r="H131" s="41" t="e">
        <f ca="1">IF(F131="","",WORKDAY(F131,10+G131,#REF!))</f>
        <v>#VALUE!</v>
      </c>
      <c r="I131" s="25" t="s">
        <v>3</v>
      </c>
      <c r="J131" s="26" t="s">
        <v>487</v>
      </c>
      <c r="K131" s="82" t="s">
        <v>8</v>
      </c>
      <c r="L131" s="30">
        <v>45385</v>
      </c>
      <c r="M131" s="30">
        <v>45420</v>
      </c>
      <c r="N131" s="30" t="b">
        <v>0</v>
      </c>
      <c r="O131" s="29" t="s">
        <v>24</v>
      </c>
      <c r="P131" s="29" t="s">
        <v>15</v>
      </c>
      <c r="Q131" s="30">
        <v>45462</v>
      </c>
      <c r="R131" s="29" t="s">
        <v>488</v>
      </c>
    </row>
    <row r="132" spans="1:18" ht="409.5" hidden="1">
      <c r="A132" s="7">
        <f t="shared" si="0"/>
        <v>131</v>
      </c>
      <c r="B132" s="97" t="s">
        <v>489</v>
      </c>
      <c r="C132" s="9" t="s">
        <v>490</v>
      </c>
      <c r="D132" s="32" t="s">
        <v>16</v>
      </c>
      <c r="E132" s="33">
        <v>45371</v>
      </c>
      <c r="F132" s="33">
        <v>45385</v>
      </c>
      <c r="G132" s="98" t="str">
        <f ca="1">IFERROR(__xludf.DUMMYFUNCTION("IF(F132="""","""",IFERROR(SUM(FILTER('Prorrogação de prazo'!$C$3:$C$1023,'Prorrogação de prazo'!$A$3:$A$1023&gt;=F132,'Prorrogação de prazo'!$A$3:$A$1023&lt;=F132+10))))"),"")</f>
        <v/>
      </c>
      <c r="H132" s="99" t="e">
        <f ca="1">IF(F132="","",WORKDAY(F132,10+G132,#REF!))</f>
        <v>#VALUE!</v>
      </c>
      <c r="I132" s="58" t="s">
        <v>7</v>
      </c>
      <c r="J132" s="34" t="s">
        <v>491</v>
      </c>
      <c r="K132" s="7" t="s">
        <v>8</v>
      </c>
      <c r="L132" s="100">
        <v>45432</v>
      </c>
      <c r="M132" s="100">
        <v>45511</v>
      </c>
      <c r="N132" s="101" t="b">
        <v>1</v>
      </c>
      <c r="O132" s="101" t="s">
        <v>26</v>
      </c>
      <c r="P132" s="87" t="s">
        <v>15</v>
      </c>
      <c r="Q132" s="86">
        <v>45533</v>
      </c>
      <c r="R132" s="87" t="s">
        <v>492</v>
      </c>
    </row>
    <row r="133" spans="1:18" ht="204" hidden="1">
      <c r="A133" s="18">
        <f t="shared" si="0"/>
        <v>132</v>
      </c>
      <c r="B133" s="39" t="s">
        <v>493</v>
      </c>
      <c r="C133" s="20" t="s">
        <v>494</v>
      </c>
      <c r="D133" s="21" t="s">
        <v>14</v>
      </c>
      <c r="E133" s="22">
        <v>45356</v>
      </c>
      <c r="F133" s="22">
        <v>45357</v>
      </c>
      <c r="G133" s="40" t="str">
        <f ca="1">IFERROR(__xludf.DUMMYFUNCTION("IF(F133="""","""",IFERROR(SUM(FILTER('Prorrogação de prazo'!$C$3:$C$1023,'Prorrogação de prazo'!$A$3:$A$1023&gt;=F133,'Prorrogação de prazo'!$A$3:$A$1023&lt;=F133+10))))"),"")</f>
        <v/>
      </c>
      <c r="H133" s="41" t="e">
        <f ca="1">IF(F133="","",WORKDAY(F133,10+G133,#REF!))</f>
        <v>#VALUE!</v>
      </c>
      <c r="I133" s="25" t="s">
        <v>7</v>
      </c>
      <c r="J133" s="26" t="s">
        <v>495</v>
      </c>
      <c r="K133" s="45" t="s">
        <v>8</v>
      </c>
      <c r="L133" s="30">
        <v>45357</v>
      </c>
      <c r="M133" s="30">
        <v>45376</v>
      </c>
      <c r="N133" s="30" t="b">
        <v>0</v>
      </c>
      <c r="O133" s="29" t="s">
        <v>10</v>
      </c>
      <c r="P133" s="29" t="s">
        <v>15</v>
      </c>
      <c r="Q133" s="30">
        <v>45392</v>
      </c>
      <c r="R133" s="29" t="s">
        <v>496</v>
      </c>
    </row>
    <row r="134" spans="1:18" ht="387" hidden="1">
      <c r="A134" s="7">
        <f t="shared" si="0"/>
        <v>133</v>
      </c>
      <c r="B134" s="31" t="s">
        <v>497</v>
      </c>
      <c r="C134" s="91" t="s">
        <v>498</v>
      </c>
      <c r="D134" s="32" t="s">
        <v>4</v>
      </c>
      <c r="E134" s="33">
        <v>45371</v>
      </c>
      <c r="F134" s="33">
        <v>45377</v>
      </c>
      <c r="G134" s="12" t="str">
        <f ca="1">IFERROR(__xludf.DUMMYFUNCTION("IF(F134="""","""",IFERROR(SUM(FILTER('Prorrogação de prazo'!$C$3:$C$1023,'Prorrogação de prazo'!$A$3:$A$1023&gt;=F134,'Prorrogação de prazo'!$A$3:$A$1023&lt;=F134+10))))"),"")</f>
        <v/>
      </c>
      <c r="H134" s="13" t="e">
        <f ca="1">IF(F134="","",WORKDAY(F134,10+G134,#REF!))</f>
        <v>#VALUE!</v>
      </c>
      <c r="I134" s="58" t="s">
        <v>3</v>
      </c>
      <c r="J134" s="34" t="s">
        <v>499</v>
      </c>
      <c r="K134" s="49" t="s">
        <v>8</v>
      </c>
      <c r="L134" s="86">
        <v>45420</v>
      </c>
      <c r="M134" s="86">
        <v>45441</v>
      </c>
      <c r="N134" s="86" t="b">
        <v>0</v>
      </c>
      <c r="O134" s="87" t="s">
        <v>24</v>
      </c>
      <c r="P134" s="87" t="s">
        <v>15</v>
      </c>
      <c r="Q134" s="86">
        <v>45448</v>
      </c>
      <c r="R134" s="87" t="s">
        <v>500</v>
      </c>
    </row>
    <row r="135" spans="1:18" ht="257.25" hidden="1">
      <c r="A135" s="18">
        <f t="shared" si="0"/>
        <v>134</v>
      </c>
      <c r="B135" s="39" t="s">
        <v>501</v>
      </c>
      <c r="C135" s="20" t="s">
        <v>502</v>
      </c>
      <c r="D135" s="21" t="s">
        <v>4</v>
      </c>
      <c r="E135" s="22">
        <v>45372</v>
      </c>
      <c r="F135" s="22">
        <v>45385</v>
      </c>
      <c r="G135" s="40" t="str">
        <f ca="1">IFERROR(__xludf.DUMMYFUNCTION("IF(F135="""","""",IFERROR(SUM(FILTER('Prorrogação de prazo'!$C$3:$C$1023,'Prorrogação de prazo'!$A$3:$A$1023&gt;=F135,'Prorrogação de prazo'!$A$3:$A$1023&lt;=F135+10))))"),"")</f>
        <v/>
      </c>
      <c r="H135" s="41" t="e">
        <f ca="1">IF(F135="","",WORKDAY(F135,10+G135,#REF!))</f>
        <v>#VALUE!</v>
      </c>
      <c r="I135" s="25" t="s">
        <v>3</v>
      </c>
      <c r="J135" s="26" t="s">
        <v>503</v>
      </c>
      <c r="K135" s="45" t="s">
        <v>8</v>
      </c>
      <c r="L135" s="30">
        <v>45404</v>
      </c>
      <c r="M135" s="30">
        <v>45426</v>
      </c>
      <c r="N135" s="30" t="b">
        <v>0</v>
      </c>
      <c r="O135" s="29" t="s">
        <v>24</v>
      </c>
      <c r="P135" s="29" t="s">
        <v>15</v>
      </c>
      <c r="Q135" s="30">
        <v>45432</v>
      </c>
      <c r="R135" s="29" t="s">
        <v>504</v>
      </c>
    </row>
    <row r="136" spans="1:18" ht="71.25" hidden="1">
      <c r="A136" s="7">
        <f t="shared" si="0"/>
        <v>135</v>
      </c>
      <c r="B136" s="31"/>
      <c r="C136" s="9" t="s">
        <v>505</v>
      </c>
      <c r="D136" s="32" t="s">
        <v>14</v>
      </c>
      <c r="E136" s="33">
        <v>45373</v>
      </c>
      <c r="F136" s="33">
        <v>45385</v>
      </c>
      <c r="G136" s="12" t="str">
        <f ca="1">IFERROR(__xludf.DUMMYFUNCTION("IF(F136="""","""",IFERROR(SUM(FILTER('Prorrogação de prazo'!$C$3:$C$1023,'Prorrogação de prazo'!$A$3:$A$1023&gt;=F136,'Prorrogação de prazo'!$A$3:$A$1023&lt;=F136+10))))"),"")</f>
        <v/>
      </c>
      <c r="H136" s="13" t="e">
        <f ca="1">IF(F136="","",WORKDAY(F136,10+G136,#REF!))</f>
        <v>#VALUE!</v>
      </c>
      <c r="I136" s="58" t="s">
        <v>13</v>
      </c>
      <c r="J136" s="34" t="s">
        <v>506</v>
      </c>
      <c r="K136" s="49" t="s">
        <v>8</v>
      </c>
      <c r="L136" s="86"/>
      <c r="M136" s="86"/>
      <c r="N136" s="86" t="b">
        <v>0</v>
      </c>
      <c r="O136" s="87"/>
      <c r="P136" s="87"/>
      <c r="Q136" s="86"/>
      <c r="R136" s="87"/>
    </row>
    <row r="137" spans="1:18" ht="99.75" hidden="1">
      <c r="A137" s="18">
        <f t="shared" si="0"/>
        <v>136</v>
      </c>
      <c r="B137" s="39" t="s">
        <v>507</v>
      </c>
      <c r="C137" s="20" t="s">
        <v>508</v>
      </c>
      <c r="D137" s="21" t="s">
        <v>14</v>
      </c>
      <c r="E137" s="22">
        <v>45373</v>
      </c>
      <c r="F137" s="22">
        <v>45377</v>
      </c>
      <c r="G137" s="40" t="str">
        <f ca="1">IFERROR(__xludf.DUMMYFUNCTION("IF(F137="""","""",IFERROR(SUM(FILTER('Prorrogação de prazo'!$C$3:$C$1023,'Prorrogação de prazo'!$A$3:$A$1023&gt;=F137,'Prorrogação de prazo'!$A$3:$A$1023&lt;=F137+10))))"),"")</f>
        <v/>
      </c>
      <c r="H137" s="41" t="e">
        <f ca="1">IF(F137="","",WORKDAY(F137,10+G137,#REF!))</f>
        <v>#VALUE!</v>
      </c>
      <c r="I137" s="25" t="s">
        <v>3</v>
      </c>
      <c r="J137" s="26" t="s">
        <v>509</v>
      </c>
      <c r="K137" s="45" t="s">
        <v>8</v>
      </c>
      <c r="L137" s="30">
        <v>45394</v>
      </c>
      <c r="M137" s="30">
        <v>45394</v>
      </c>
      <c r="N137" s="30" t="b">
        <v>0</v>
      </c>
      <c r="O137" s="29" t="s">
        <v>14</v>
      </c>
      <c r="P137" s="29" t="s">
        <v>15</v>
      </c>
      <c r="Q137" s="30">
        <v>45398</v>
      </c>
      <c r="R137" s="29" t="s">
        <v>510</v>
      </c>
    </row>
    <row r="138" spans="1:18" ht="371.25" hidden="1">
      <c r="A138" s="7">
        <f t="shared" si="0"/>
        <v>137</v>
      </c>
      <c r="B138" s="31" t="s">
        <v>511</v>
      </c>
      <c r="C138" s="9" t="s">
        <v>512</v>
      </c>
      <c r="D138" s="32" t="s">
        <v>26</v>
      </c>
      <c r="E138" s="33">
        <v>45376</v>
      </c>
      <c r="F138" s="33">
        <v>45387</v>
      </c>
      <c r="G138" s="12" t="str">
        <f ca="1">IFERROR(__xludf.DUMMYFUNCTION("IF(F138="""","""",IFERROR(SUM(FILTER('Prorrogação de prazo'!$C$3:$C$1023,'Prorrogação de prazo'!$A$3:$A$1023&gt;=F138,'Prorrogação de prazo'!$A$3:$A$1023&lt;=F138+10))))"),"")</f>
        <v/>
      </c>
      <c r="H138" s="13" t="e">
        <f ca="1">IF(F138="","",WORKDAY(F138,10+G138,#REF!))</f>
        <v>#VALUE!</v>
      </c>
      <c r="I138" s="58" t="s">
        <v>3</v>
      </c>
      <c r="J138" s="34" t="s">
        <v>513</v>
      </c>
      <c r="K138" s="49" t="s">
        <v>8</v>
      </c>
      <c r="L138" s="86">
        <v>45419</v>
      </c>
      <c r="M138" s="86">
        <v>45441</v>
      </c>
      <c r="N138" s="86" t="b">
        <v>0</v>
      </c>
      <c r="O138" s="87" t="s">
        <v>19</v>
      </c>
      <c r="P138" s="87" t="s">
        <v>15</v>
      </c>
      <c r="Q138" s="86">
        <v>45462</v>
      </c>
      <c r="R138" s="87" t="s">
        <v>514</v>
      </c>
    </row>
    <row r="139" spans="1:18" ht="28.5" hidden="1">
      <c r="A139" s="79">
        <f t="shared" si="0"/>
        <v>138</v>
      </c>
      <c r="B139" s="80"/>
      <c r="C139" s="20" t="s">
        <v>515</v>
      </c>
      <c r="D139" s="21" t="s">
        <v>26</v>
      </c>
      <c r="E139" s="22">
        <v>45376</v>
      </c>
      <c r="F139" s="22"/>
      <c r="G139" s="40" t="str">
        <f ca="1">IFERROR(__xludf.DUMMYFUNCTION("IF(F139="""","""",IFERROR(SUM(FILTER('Prorrogação de prazo'!$C$3:$C$1023,'Prorrogação de prazo'!$A$3:$A$1023&gt;=F139,'Prorrogação de prazo'!$A$3:$A$1023&lt;=F139+10))))"),"")</f>
        <v/>
      </c>
      <c r="H139" s="41" t="str">
        <f>IF(F139="","",WORKDAY(F139,10+G139,#REF!))</f>
        <v/>
      </c>
      <c r="I139" s="25" t="s">
        <v>0</v>
      </c>
      <c r="J139" s="26" t="s">
        <v>516</v>
      </c>
      <c r="K139" s="82" t="s">
        <v>8</v>
      </c>
      <c r="L139" s="30"/>
      <c r="M139" s="30"/>
      <c r="N139" s="30" t="b">
        <v>0</v>
      </c>
      <c r="O139" s="29"/>
      <c r="P139" s="29"/>
      <c r="Q139" s="30"/>
      <c r="R139" s="29"/>
    </row>
    <row r="140" spans="1:18" ht="71.25" hidden="1">
      <c r="A140" s="7">
        <f t="shared" si="0"/>
        <v>139</v>
      </c>
      <c r="B140" s="31" t="s">
        <v>517</v>
      </c>
      <c r="C140" s="102" t="s">
        <v>518</v>
      </c>
      <c r="D140" s="32" t="s">
        <v>26</v>
      </c>
      <c r="E140" s="33">
        <v>45376</v>
      </c>
      <c r="F140" s="33">
        <v>45377</v>
      </c>
      <c r="G140" s="12" t="str">
        <f ca="1">IFERROR(__xludf.DUMMYFUNCTION("IF(F140="""","""",IFERROR(SUM(FILTER('Prorrogação de prazo'!$C$3:$C$1023,'Prorrogação de prazo'!$A$3:$A$1023&gt;=F140,'Prorrogação de prazo'!$A$3:$A$1023&lt;=F140+10))))"),"")</f>
        <v/>
      </c>
      <c r="H140" s="13" t="e">
        <f ca="1">IF(F140="","",WORKDAY(F140,10+G140,#REF!))</f>
        <v>#VALUE!</v>
      </c>
      <c r="I140" s="58" t="s">
        <v>3</v>
      </c>
      <c r="J140" s="34" t="s">
        <v>519</v>
      </c>
      <c r="K140" s="49" t="s">
        <v>8</v>
      </c>
      <c r="L140" s="86">
        <v>45391</v>
      </c>
      <c r="M140" s="86">
        <v>45411</v>
      </c>
      <c r="N140" s="86" t="b">
        <v>0</v>
      </c>
      <c r="O140" s="87"/>
      <c r="P140" s="87" t="s">
        <v>2</v>
      </c>
      <c r="Q140" s="86"/>
      <c r="R140" s="87" t="s">
        <v>520</v>
      </c>
    </row>
    <row r="141" spans="1:18" ht="42.75" hidden="1">
      <c r="A141" s="18">
        <f t="shared" si="0"/>
        <v>140</v>
      </c>
      <c r="B141" s="39"/>
      <c r="C141" s="20" t="s">
        <v>521</v>
      </c>
      <c r="D141" s="21" t="s">
        <v>26</v>
      </c>
      <c r="E141" s="22">
        <v>45376</v>
      </c>
      <c r="F141" s="22"/>
      <c r="G141" s="40" t="str">
        <f ca="1">IFERROR(__xludf.DUMMYFUNCTION("IF(F141="""","""",IFERROR(SUM(FILTER('Prorrogação de prazo'!$C$3:$C$1023,'Prorrogação de prazo'!$A$3:$A$1023&gt;=F141,'Prorrogação de prazo'!$A$3:$A$1023&lt;=F141+10))))"),"")</f>
        <v/>
      </c>
      <c r="H141" s="41" t="str">
        <f>IF(F141="","",WORKDAY(F141,10+G141,#REF!))</f>
        <v/>
      </c>
      <c r="I141" s="25" t="s">
        <v>3</v>
      </c>
      <c r="J141" s="26" t="s">
        <v>522</v>
      </c>
      <c r="K141" s="45" t="s">
        <v>8</v>
      </c>
      <c r="L141" s="30"/>
      <c r="M141" s="30"/>
      <c r="N141" s="30" t="b">
        <v>0</v>
      </c>
      <c r="O141" s="29"/>
      <c r="P141" s="29"/>
      <c r="Q141" s="30"/>
      <c r="R141" s="29"/>
    </row>
    <row r="142" spans="1:18" ht="409.5" hidden="1">
      <c r="A142" s="7">
        <f t="shared" si="0"/>
        <v>141</v>
      </c>
      <c r="B142" s="31" t="s">
        <v>523</v>
      </c>
      <c r="C142" s="91" t="s">
        <v>524</v>
      </c>
      <c r="D142" s="32" t="s">
        <v>14</v>
      </c>
      <c r="E142" s="33">
        <v>45378</v>
      </c>
      <c r="F142" s="33">
        <v>45391</v>
      </c>
      <c r="G142" s="12" t="str">
        <f ca="1">IFERROR(__xludf.DUMMYFUNCTION("IF(F142="""","""",IFERROR(SUM(FILTER('Prorrogação de prazo'!$C$3:$C$1023,'Prorrogação de prazo'!$A$3:$A$1023&gt;=F142,'Prorrogação de prazo'!$A$3:$A$1023&lt;=F142+10))))"),"")</f>
        <v/>
      </c>
      <c r="H142" s="13" t="e">
        <f ca="1">IF(F142="","",WORKDAY(F142,10+G142,#REF!))</f>
        <v>#VALUE!</v>
      </c>
      <c r="I142" s="58" t="s">
        <v>7</v>
      </c>
      <c r="J142" s="34" t="s">
        <v>525</v>
      </c>
      <c r="K142" s="49" t="s">
        <v>8</v>
      </c>
      <c r="L142" s="86">
        <v>45414</v>
      </c>
      <c r="M142" s="86">
        <v>45435</v>
      </c>
      <c r="N142" s="86" t="b">
        <v>0</v>
      </c>
      <c r="O142" s="87" t="s">
        <v>24</v>
      </c>
      <c r="P142" s="87" t="s">
        <v>15</v>
      </c>
      <c r="Q142" s="86">
        <v>45467</v>
      </c>
      <c r="R142" s="87" t="s">
        <v>526</v>
      </c>
    </row>
    <row r="143" spans="1:18" ht="57" hidden="1">
      <c r="A143" s="79">
        <f t="shared" si="0"/>
        <v>142</v>
      </c>
      <c r="B143" s="80"/>
      <c r="C143" s="20" t="s">
        <v>527</v>
      </c>
      <c r="D143" s="21" t="s">
        <v>14</v>
      </c>
      <c r="E143" s="22">
        <v>45378</v>
      </c>
      <c r="F143" s="22"/>
      <c r="G143" s="40" t="str">
        <f ca="1">IFERROR(__xludf.DUMMYFUNCTION("IF(F143="""","""",IFERROR(SUM(FILTER('Prorrogação de prazo'!$C$3:$C$1023,'Prorrogação de prazo'!$A$3:$A$1023&gt;=F143,'Prorrogação de prazo'!$A$3:$A$1023&lt;=F143+10))))"),"")</f>
        <v/>
      </c>
      <c r="H143" s="41" t="str">
        <f>IF(F143="","",WORKDAY(F143,10+G143,#REF!))</f>
        <v/>
      </c>
      <c r="I143" s="25" t="s">
        <v>7</v>
      </c>
      <c r="J143" s="26" t="s">
        <v>528</v>
      </c>
      <c r="K143" s="82" t="s">
        <v>8</v>
      </c>
      <c r="L143" s="30"/>
      <c r="M143" s="30"/>
      <c r="N143" s="30" t="b">
        <v>0</v>
      </c>
      <c r="O143" s="29"/>
      <c r="P143" s="29"/>
      <c r="Q143" s="30"/>
      <c r="R143" s="29"/>
    </row>
    <row r="144" spans="1:18" ht="57" hidden="1">
      <c r="A144" s="78">
        <f t="shared" si="0"/>
        <v>143</v>
      </c>
      <c r="B144" s="83"/>
      <c r="C144" s="9" t="s">
        <v>529</v>
      </c>
      <c r="D144" s="32" t="s">
        <v>14</v>
      </c>
      <c r="E144" s="33">
        <v>45378</v>
      </c>
      <c r="F144" s="33"/>
      <c r="G144" s="12" t="str">
        <f ca="1">IFERROR(__xludf.DUMMYFUNCTION("IF(F144="""","""",IFERROR(SUM(FILTER('Prorrogação de prazo'!$C$3:$C$1023,'Prorrogação de prazo'!$A$3:$A$1023&gt;=F144,'Prorrogação de prazo'!$A$3:$A$1023&lt;=F144+10))))"),"")</f>
        <v/>
      </c>
      <c r="H144" s="13" t="str">
        <f>IF(F144="","",WORKDAY(F144,10+G144,#REF!))</f>
        <v/>
      </c>
      <c r="I144" s="58" t="s">
        <v>7</v>
      </c>
      <c r="J144" s="34" t="s">
        <v>528</v>
      </c>
      <c r="K144" s="85" t="s">
        <v>8</v>
      </c>
      <c r="L144" s="86"/>
      <c r="M144" s="86"/>
      <c r="N144" s="86" t="b">
        <v>0</v>
      </c>
      <c r="O144" s="87"/>
      <c r="P144" s="87"/>
      <c r="Q144" s="86"/>
      <c r="R144" s="87"/>
    </row>
    <row r="145" spans="1:24" ht="57" hidden="1">
      <c r="A145" s="79">
        <f t="shared" si="0"/>
        <v>144</v>
      </c>
      <c r="B145" s="20" t="s">
        <v>365</v>
      </c>
      <c r="C145" s="20" t="s">
        <v>530</v>
      </c>
      <c r="D145" s="21" t="s">
        <v>16</v>
      </c>
      <c r="E145" s="22">
        <v>45378</v>
      </c>
      <c r="F145" s="22"/>
      <c r="G145" s="40" t="str">
        <f ca="1">IFERROR(__xludf.DUMMYFUNCTION("IF(F145="""","""",IFERROR(SUM(FILTER('Prorrogação de prazo'!$C$3:$C$1023,'Prorrogação de prazo'!$A$3:$A$1023&gt;=F145,'Prorrogação de prazo'!$A$3:$A$1023&lt;=F145+10))))"),"")</f>
        <v/>
      </c>
      <c r="H145" s="41" t="str">
        <f>IF(F145="","",WORKDAY(F145,10+G145,#REF!))</f>
        <v/>
      </c>
      <c r="I145" s="25" t="s">
        <v>7</v>
      </c>
      <c r="J145" s="26" t="s">
        <v>531</v>
      </c>
      <c r="K145" s="92" t="s">
        <v>8</v>
      </c>
      <c r="L145" s="30">
        <v>45384</v>
      </c>
      <c r="M145" s="30"/>
      <c r="N145" s="30" t="b">
        <v>0</v>
      </c>
      <c r="O145" s="29"/>
      <c r="P145" s="29"/>
      <c r="Q145" s="30"/>
      <c r="R145" s="29"/>
    </row>
    <row r="146" spans="1:24" ht="409.5" hidden="1">
      <c r="A146" s="7">
        <f t="shared" si="0"/>
        <v>145</v>
      </c>
      <c r="B146" s="31" t="s">
        <v>532</v>
      </c>
      <c r="C146" s="91" t="s">
        <v>533</v>
      </c>
      <c r="D146" s="32" t="s">
        <v>14</v>
      </c>
      <c r="E146" s="33">
        <v>45378</v>
      </c>
      <c r="F146" s="33">
        <v>45391</v>
      </c>
      <c r="G146" s="12" t="str">
        <f ca="1">IFERROR(__xludf.DUMMYFUNCTION("IF(F146="""","""",IFERROR(SUM(FILTER('Prorrogação de prazo'!$C$3:$C$1023,'Prorrogação de prazo'!$A$3:$A$1023&gt;=F146,'Prorrogação de prazo'!$A$3:$A$1023&lt;=F146+10))))"),"")</f>
        <v/>
      </c>
      <c r="H146" s="13" t="e">
        <f ca="1">IF(F146="","",WORKDAY(F146,10+G146,#REF!))</f>
        <v>#VALUE!</v>
      </c>
      <c r="I146" s="58" t="s">
        <v>7</v>
      </c>
      <c r="J146" s="34" t="s">
        <v>534</v>
      </c>
      <c r="K146" s="49" t="s">
        <v>8</v>
      </c>
      <c r="L146" s="86">
        <v>45464</v>
      </c>
      <c r="M146" s="86">
        <v>45469</v>
      </c>
      <c r="N146" s="87" t="b">
        <v>1</v>
      </c>
      <c r="O146" s="87" t="s">
        <v>24</v>
      </c>
      <c r="P146" s="87" t="s">
        <v>15</v>
      </c>
      <c r="Q146" s="86">
        <v>45491</v>
      </c>
      <c r="R146" s="87" t="s">
        <v>535</v>
      </c>
    </row>
    <row r="147" spans="1:24" ht="30" hidden="1">
      <c r="A147" s="18"/>
      <c r="B147" s="39"/>
      <c r="C147" s="103" t="s">
        <v>536</v>
      </c>
      <c r="D147" s="21" t="s">
        <v>14</v>
      </c>
      <c r="E147" s="22">
        <v>45385</v>
      </c>
      <c r="F147" s="22"/>
      <c r="G147" s="40" t="str">
        <f ca="1">IFERROR(__xludf.DUMMYFUNCTION("IF(F147="""","""",IFERROR(SUM(FILTER('Prorrogação de prazo'!$C$3:$C$1023,'Prorrogação de prazo'!$A$3:$A$1023&gt;=F147,'Prorrogação de prazo'!$A$3:$A$1023&lt;=F147+10))))"),"")</f>
        <v/>
      </c>
      <c r="H147" s="41" t="str">
        <f>IF(F147="","",WORKDAY(F147,10+G147,#REF!))</f>
        <v/>
      </c>
      <c r="I147" s="25" t="s">
        <v>7</v>
      </c>
      <c r="J147" s="104" t="s">
        <v>537</v>
      </c>
      <c r="K147" s="45" t="s">
        <v>8</v>
      </c>
      <c r="L147" s="30"/>
      <c r="M147" s="30"/>
      <c r="N147" s="30" t="b">
        <v>0</v>
      </c>
      <c r="O147" s="29"/>
      <c r="P147" s="29"/>
      <c r="Q147" s="30"/>
      <c r="R147" s="29"/>
    </row>
    <row r="148" spans="1:24" ht="57" hidden="1">
      <c r="A148" s="78">
        <f>ROW()-1</f>
        <v>147</v>
      </c>
      <c r="B148" s="83"/>
      <c r="C148" s="9" t="s">
        <v>538</v>
      </c>
      <c r="D148" s="32" t="s">
        <v>14</v>
      </c>
      <c r="E148" s="33">
        <v>45379</v>
      </c>
      <c r="F148" s="33"/>
      <c r="G148" s="12" t="str">
        <f ca="1">IFERROR(__xludf.DUMMYFUNCTION("IF(F148="""","""",IFERROR(SUM(FILTER('Prorrogação de prazo'!$C$3:$C$1023,'Prorrogação de prazo'!$A$3:$A$1023&gt;=F148,'Prorrogação de prazo'!$A$3:$A$1023&lt;=F148+10))))"),"")</f>
        <v/>
      </c>
      <c r="H148" s="13" t="str">
        <f>IF(F148="","",WORKDAY(F148,10+G148,#REF!))</f>
        <v/>
      </c>
      <c r="I148" s="58" t="s">
        <v>7</v>
      </c>
      <c r="J148" s="34" t="s">
        <v>539</v>
      </c>
      <c r="K148" s="85" t="s">
        <v>8</v>
      </c>
      <c r="L148" s="86"/>
      <c r="M148" s="86"/>
      <c r="N148" s="86" t="b">
        <v>0</v>
      </c>
      <c r="O148" s="87"/>
      <c r="P148" s="87"/>
      <c r="Q148" s="86"/>
      <c r="R148" s="87"/>
    </row>
    <row r="149" spans="1:24" ht="30" hidden="1">
      <c r="A149" s="79"/>
      <c r="B149" s="80"/>
      <c r="C149" s="105" t="s">
        <v>540</v>
      </c>
      <c r="D149" s="21" t="s">
        <v>14</v>
      </c>
      <c r="E149" s="22">
        <v>45384</v>
      </c>
      <c r="F149" s="22"/>
      <c r="G149" s="40" t="str">
        <f ca="1">IFERROR(__xludf.DUMMYFUNCTION("IF(F149="""","""",IFERROR(SUM(FILTER('Prorrogação de prazo'!$C$3:$C$1023,'Prorrogação de prazo'!$A$3:$A$1023&gt;=F149,'Prorrogação de prazo'!$A$3:$A$1023&lt;=F149+10))))"),"")</f>
        <v/>
      </c>
      <c r="H149" s="41" t="str">
        <f>IF(F149="","",WORKDAY(F149,10+G149,#REF!))</f>
        <v/>
      </c>
      <c r="I149" s="25" t="s">
        <v>7</v>
      </c>
      <c r="J149" s="104" t="s">
        <v>537</v>
      </c>
      <c r="K149" s="82" t="s">
        <v>8</v>
      </c>
      <c r="L149" s="30"/>
      <c r="M149" s="30"/>
      <c r="N149" s="30" t="b">
        <v>0</v>
      </c>
      <c r="O149" s="29"/>
      <c r="P149" s="29"/>
      <c r="Q149" s="30"/>
      <c r="R149" s="29"/>
    </row>
    <row r="150" spans="1:24" ht="30" hidden="1">
      <c r="A150" s="78"/>
      <c r="B150" s="83"/>
      <c r="C150" s="105" t="s">
        <v>541</v>
      </c>
      <c r="D150" s="32" t="s">
        <v>14</v>
      </c>
      <c r="E150" s="33">
        <v>45383</v>
      </c>
      <c r="F150" s="33"/>
      <c r="G150" s="12" t="str">
        <f ca="1">IFERROR(__xludf.DUMMYFUNCTION("IF(F150="""","""",IFERROR(SUM(FILTER('Prorrogação de prazo'!$C$3:$C$1023,'Prorrogação de prazo'!$A$3:$A$1023&gt;=F150,'Prorrogação de prazo'!$A$3:$A$1023&lt;=F150+10))))"),"")</f>
        <v/>
      </c>
      <c r="H150" s="13" t="str">
        <f>IF(F150="","",WORKDAY(F150,10+G150,#REF!))</f>
        <v/>
      </c>
      <c r="I150" s="58" t="s">
        <v>7</v>
      </c>
      <c r="J150" s="104" t="s">
        <v>537</v>
      </c>
      <c r="K150" s="85" t="s">
        <v>8</v>
      </c>
      <c r="L150" s="86"/>
      <c r="M150" s="86"/>
      <c r="N150" s="86" t="b">
        <v>0</v>
      </c>
      <c r="O150" s="87"/>
      <c r="P150" s="87"/>
      <c r="Q150" s="86"/>
      <c r="R150" s="87"/>
    </row>
    <row r="151" spans="1:24" ht="42.75" hidden="1">
      <c r="A151" s="18">
        <f t="shared" ref="A151:A167" si="1">ROW()-1</f>
        <v>150</v>
      </c>
      <c r="B151" s="39" t="s">
        <v>365</v>
      </c>
      <c r="C151" s="20" t="s">
        <v>542</v>
      </c>
      <c r="D151" s="21" t="s">
        <v>16</v>
      </c>
      <c r="E151" s="22">
        <v>45379</v>
      </c>
      <c r="F151" s="22"/>
      <c r="G151" s="40" t="str">
        <f ca="1">IFERROR(__xludf.DUMMYFUNCTION("IF(F151="""","""",IFERROR(SUM(FILTER('Prorrogação de prazo'!$C$3:$C$1023,'Prorrogação de prazo'!$A$3:$A$1023&gt;=F151,'Prorrogação de prazo'!$A$3:$A$1023&lt;=F151+10))))"),"")</f>
        <v/>
      </c>
      <c r="H151" s="41" t="str">
        <f>IF(F151="","",WORKDAY(F151,10+G151,#REF!))</f>
        <v/>
      </c>
      <c r="I151" s="25" t="s">
        <v>7</v>
      </c>
      <c r="J151" s="26" t="s">
        <v>543</v>
      </c>
      <c r="K151" s="45" t="s">
        <v>5</v>
      </c>
      <c r="L151" s="30"/>
      <c r="M151" s="30"/>
      <c r="N151" s="30" t="b">
        <v>0</v>
      </c>
      <c r="O151" s="29"/>
      <c r="P151" s="29"/>
      <c r="Q151" s="30"/>
      <c r="R151" s="29"/>
    </row>
    <row r="152" spans="1:24" ht="45" hidden="1">
      <c r="A152" s="7">
        <f t="shared" si="1"/>
        <v>151</v>
      </c>
      <c r="B152" s="31" t="s">
        <v>365</v>
      </c>
      <c r="C152" s="9" t="s">
        <v>544</v>
      </c>
      <c r="D152" s="32" t="s">
        <v>16</v>
      </c>
      <c r="E152" s="33">
        <v>45379</v>
      </c>
      <c r="F152" s="33"/>
      <c r="G152" s="12" t="str">
        <f ca="1">IFERROR(__xludf.DUMMYFUNCTION("IF(F152="""","""",IFERROR(SUM(FILTER('Prorrogação de prazo'!$C$3:$C$1023,'Prorrogação de prazo'!$A$3:$A$1023&gt;=F152,'Prorrogação de prazo'!$A$3:$A$1023&lt;=F152+10))))"),"")</f>
        <v/>
      </c>
      <c r="H152" s="13" t="str">
        <f>IF(F152="","",WORKDAY(F152,10+G152,#REF!))</f>
        <v/>
      </c>
      <c r="I152" s="58" t="s">
        <v>7</v>
      </c>
      <c r="J152" s="34" t="s">
        <v>545</v>
      </c>
      <c r="K152" s="49" t="s">
        <v>8</v>
      </c>
      <c r="L152" s="86">
        <v>45420</v>
      </c>
      <c r="M152" s="86"/>
      <c r="N152" s="86" t="b">
        <v>0</v>
      </c>
      <c r="O152" s="87"/>
      <c r="P152" s="87"/>
      <c r="Q152" s="86"/>
      <c r="R152" s="87"/>
    </row>
    <row r="153" spans="1:24" ht="409.5" hidden="1">
      <c r="A153" s="18">
        <f t="shared" si="1"/>
        <v>152</v>
      </c>
      <c r="B153" s="39" t="s">
        <v>546</v>
      </c>
      <c r="C153" s="106" t="s">
        <v>547</v>
      </c>
      <c r="D153" s="21" t="s">
        <v>14</v>
      </c>
      <c r="E153" s="22">
        <v>45379</v>
      </c>
      <c r="F153" s="22">
        <v>45392</v>
      </c>
      <c r="G153" s="40" t="str">
        <f ca="1">IFERROR(__xludf.DUMMYFUNCTION("IF(F153="""","""",IFERROR(SUM(FILTER('Prorrogação de prazo'!$C$3:$C$1023,'Prorrogação de prazo'!$A$3:$A$1023&gt;=F153,'Prorrogação de prazo'!$A$3:$A$1023&lt;=F153+10))))"),"")</f>
        <v/>
      </c>
      <c r="H153" s="41" t="e">
        <f ca="1">IF(F153="","",WORKDAY(F153,10+G153,#REF!))</f>
        <v>#VALUE!</v>
      </c>
      <c r="I153" s="25" t="s">
        <v>7</v>
      </c>
      <c r="J153" s="26" t="s">
        <v>548</v>
      </c>
      <c r="K153" s="45" t="s">
        <v>8</v>
      </c>
      <c r="L153" s="30">
        <v>45447</v>
      </c>
      <c r="M153" s="30">
        <v>45467</v>
      </c>
      <c r="N153" s="30" t="b">
        <v>0</v>
      </c>
      <c r="O153" s="29" t="s">
        <v>24</v>
      </c>
      <c r="P153" s="29" t="s">
        <v>15</v>
      </c>
      <c r="Q153" s="30">
        <v>45496</v>
      </c>
      <c r="R153" s="29" t="s">
        <v>549</v>
      </c>
    </row>
    <row r="154" spans="1:24" ht="42.75" hidden="1">
      <c r="A154" s="78">
        <f t="shared" si="1"/>
        <v>153</v>
      </c>
      <c r="B154" s="83" t="s">
        <v>365</v>
      </c>
      <c r="C154" s="9" t="s">
        <v>550</v>
      </c>
      <c r="D154" s="32" t="s">
        <v>16</v>
      </c>
      <c r="E154" s="33">
        <v>45379</v>
      </c>
      <c r="F154" s="33"/>
      <c r="G154" s="12" t="str">
        <f ca="1">IFERROR(__xludf.DUMMYFUNCTION("IF(F154="""","""",IFERROR(SUM(FILTER('Prorrogação de prazo'!$C$3:$C$1023,'Prorrogação de prazo'!$A$3:$A$1023&gt;=F154,'Prorrogação de prazo'!$A$3:$A$1023&lt;=F154+10))))"),"")</f>
        <v/>
      </c>
      <c r="H154" s="13" t="str">
        <f>IF(F154="","",WORKDAY(F154,10+G154,#REF!))</f>
        <v/>
      </c>
      <c r="I154" s="58" t="s">
        <v>7</v>
      </c>
      <c r="J154" s="34" t="s">
        <v>551</v>
      </c>
      <c r="K154" s="85" t="s">
        <v>8</v>
      </c>
      <c r="L154" s="86">
        <v>45384</v>
      </c>
      <c r="M154" s="86"/>
      <c r="N154" s="86" t="b">
        <v>0</v>
      </c>
      <c r="O154" s="87"/>
      <c r="P154" s="87"/>
      <c r="Q154" s="86"/>
      <c r="R154" s="87"/>
    </row>
    <row r="155" spans="1:24" ht="45" hidden="1">
      <c r="A155" s="79">
        <f t="shared" si="1"/>
        <v>154</v>
      </c>
      <c r="B155" s="80" t="s">
        <v>365</v>
      </c>
      <c r="C155" s="20" t="s">
        <v>552</v>
      </c>
      <c r="D155" s="21" t="s">
        <v>16</v>
      </c>
      <c r="E155" s="22">
        <v>45379</v>
      </c>
      <c r="F155" s="22"/>
      <c r="G155" s="40" t="str">
        <f ca="1">IFERROR(__xludf.DUMMYFUNCTION("IF(F155="""","""",IFERROR(SUM(FILTER('Prorrogação de prazo'!$C$3:$C$1023,'Prorrogação de prazo'!$A$3:$A$1023&gt;=F155,'Prorrogação de prazo'!$A$3:$A$1023&lt;=F155+10))))"),"")</f>
        <v/>
      </c>
      <c r="H155" s="41" t="str">
        <f>IF(F155="","",WORKDAY(F155,10+G155,#REF!))</f>
        <v/>
      </c>
      <c r="I155" s="25" t="s">
        <v>7</v>
      </c>
      <c r="J155" s="26" t="s">
        <v>551</v>
      </c>
      <c r="K155" s="82" t="s">
        <v>8</v>
      </c>
      <c r="L155" s="30">
        <v>45384</v>
      </c>
      <c r="M155" s="30"/>
      <c r="N155" s="30" t="b">
        <v>0</v>
      </c>
      <c r="O155" s="29"/>
      <c r="P155" s="29"/>
      <c r="Q155" s="30"/>
      <c r="R155" s="29"/>
    </row>
    <row r="156" spans="1:24" ht="42.75" hidden="1">
      <c r="A156" s="78">
        <f t="shared" si="1"/>
        <v>155</v>
      </c>
      <c r="B156" s="83" t="s">
        <v>365</v>
      </c>
      <c r="C156" s="9" t="s">
        <v>553</v>
      </c>
      <c r="D156" s="32" t="s">
        <v>16</v>
      </c>
      <c r="E156" s="33">
        <v>45379</v>
      </c>
      <c r="F156" s="33"/>
      <c r="G156" s="12" t="str">
        <f ca="1">IFERROR(__xludf.DUMMYFUNCTION("IF(F156="""","""",IFERROR(SUM(FILTER('Prorrogação de prazo'!$C$3:$C$1023,'Prorrogação de prazo'!$A$3:$A$1023&gt;=F156,'Prorrogação de prazo'!$A$3:$A$1023&lt;=F156+10))))"),"")</f>
        <v/>
      </c>
      <c r="H156" s="13" t="str">
        <f>IF(F156="","",WORKDAY(F156,10+G156,#REF!))</f>
        <v/>
      </c>
      <c r="I156" s="58" t="s">
        <v>7</v>
      </c>
      <c r="J156" s="34" t="s">
        <v>551</v>
      </c>
      <c r="K156" s="85" t="s">
        <v>8</v>
      </c>
      <c r="L156" s="86">
        <v>45384</v>
      </c>
      <c r="M156" s="86"/>
      <c r="N156" s="86" t="b">
        <v>0</v>
      </c>
      <c r="O156" s="87"/>
      <c r="P156" s="87"/>
      <c r="Q156" s="86"/>
      <c r="R156" s="87"/>
    </row>
    <row r="157" spans="1:24" ht="45" hidden="1">
      <c r="A157" s="18">
        <f t="shared" si="1"/>
        <v>156</v>
      </c>
      <c r="B157" s="39" t="s">
        <v>365</v>
      </c>
      <c r="C157" s="20" t="s">
        <v>554</v>
      </c>
      <c r="D157" s="21" t="s">
        <v>16</v>
      </c>
      <c r="E157" s="22">
        <v>45379</v>
      </c>
      <c r="F157" s="22"/>
      <c r="G157" s="40" t="str">
        <f ca="1">IFERROR(__xludf.DUMMYFUNCTION("IF(F157="""","""",IFERROR(SUM(FILTER('Prorrogação de prazo'!$C$3:$C$1023,'Prorrogação de prazo'!$A$3:$A$1023&gt;=F157,'Prorrogação de prazo'!$A$3:$A$1023&lt;=F157+10))))"),"")</f>
        <v/>
      </c>
      <c r="H157" s="41" t="str">
        <f>IF(F157="","",WORKDAY(F157,10+G157,#REF!))</f>
        <v/>
      </c>
      <c r="I157" s="25" t="s">
        <v>7</v>
      </c>
      <c r="J157" s="26" t="s">
        <v>555</v>
      </c>
      <c r="K157" s="45" t="s">
        <v>8</v>
      </c>
      <c r="L157" s="30">
        <v>45384</v>
      </c>
      <c r="M157" s="30"/>
      <c r="N157" s="30" t="b">
        <v>0</v>
      </c>
      <c r="O157" s="29"/>
      <c r="P157" s="29"/>
      <c r="Q157" s="30"/>
      <c r="R157" s="29"/>
      <c r="S157" s="107"/>
      <c r="T157" s="107"/>
      <c r="U157" s="107"/>
      <c r="V157" s="107"/>
      <c r="W157" s="107"/>
      <c r="X157" s="108"/>
    </row>
    <row r="158" spans="1:24" ht="171.75" hidden="1">
      <c r="A158" s="7">
        <f t="shared" si="1"/>
        <v>157</v>
      </c>
      <c r="B158" s="31" t="s">
        <v>556</v>
      </c>
      <c r="C158" s="9" t="s">
        <v>557</v>
      </c>
      <c r="D158" s="32" t="s">
        <v>26</v>
      </c>
      <c r="E158" s="33">
        <v>45383</v>
      </c>
      <c r="F158" s="33">
        <v>45387</v>
      </c>
      <c r="G158" s="12" t="str">
        <f ca="1">IFERROR(__xludf.DUMMYFUNCTION("IF(F158="""","""",IFERROR(SUM(FILTER('Prorrogação de prazo'!$C$3:$C$1023,'Prorrogação de prazo'!$A$3:$A$1023&gt;=F158,'Prorrogação de prazo'!$A$3:$A$1023&lt;=F158+10))))"),"")</f>
        <v/>
      </c>
      <c r="H158" s="13" t="e">
        <f ca="1">IF(F158="","",WORKDAY(F158,10+G158,#REF!))</f>
        <v>#VALUE!</v>
      </c>
      <c r="I158" s="58" t="s">
        <v>3</v>
      </c>
      <c r="J158" s="34" t="s">
        <v>558</v>
      </c>
      <c r="K158" s="49" t="s">
        <v>8</v>
      </c>
      <c r="L158" s="86">
        <v>45405</v>
      </c>
      <c r="M158" s="86">
        <v>45427</v>
      </c>
      <c r="N158" s="86" t="b">
        <v>0</v>
      </c>
      <c r="O158" s="87" t="s">
        <v>24</v>
      </c>
      <c r="P158" s="87" t="s">
        <v>15</v>
      </c>
      <c r="Q158" s="86">
        <v>45462</v>
      </c>
      <c r="R158" s="87" t="s">
        <v>559</v>
      </c>
    </row>
    <row r="159" spans="1:24" ht="30" hidden="1">
      <c r="A159" s="18">
        <f t="shared" si="1"/>
        <v>158</v>
      </c>
      <c r="B159" s="39"/>
      <c r="C159" s="20" t="s">
        <v>560</v>
      </c>
      <c r="D159" s="21" t="s">
        <v>25</v>
      </c>
      <c r="E159" s="22">
        <v>45373</v>
      </c>
      <c r="F159" s="22"/>
      <c r="G159" s="40" t="str">
        <f ca="1">IFERROR(__xludf.DUMMYFUNCTION("IF(F159="""","""",IFERROR(SUM(FILTER('Prorrogação de prazo'!$C$3:$C$1023,'Prorrogação de prazo'!$A$3:$A$1023&gt;=F159,'Prorrogação de prazo'!$A$3:$A$1023&lt;=F159+10))))"),"")</f>
        <v/>
      </c>
      <c r="H159" s="41" t="str">
        <f>IF(F159="","",WORKDAY(F159,10+G159,#REF!))</f>
        <v/>
      </c>
      <c r="I159" s="25" t="s">
        <v>0</v>
      </c>
      <c r="J159" s="26" t="s">
        <v>561</v>
      </c>
      <c r="K159" s="45" t="s">
        <v>8</v>
      </c>
      <c r="L159" s="30"/>
      <c r="M159" s="30"/>
      <c r="N159" s="30" t="b">
        <v>0</v>
      </c>
      <c r="O159" s="29"/>
      <c r="P159" s="29"/>
      <c r="Q159" s="30"/>
      <c r="R159" s="29"/>
    </row>
    <row r="160" spans="1:24" ht="114" hidden="1">
      <c r="A160" s="7">
        <f t="shared" si="1"/>
        <v>159</v>
      </c>
      <c r="B160" s="31" t="s">
        <v>562</v>
      </c>
      <c r="C160" s="9" t="s">
        <v>563</v>
      </c>
      <c r="D160" s="32" t="s">
        <v>14</v>
      </c>
      <c r="E160" s="33">
        <v>45383</v>
      </c>
      <c r="F160" s="33">
        <v>45390</v>
      </c>
      <c r="G160" s="12" t="str">
        <f ca="1">IFERROR(__xludf.DUMMYFUNCTION("IF(F160="""","""",IFERROR(SUM(FILTER('Prorrogação de prazo'!$C$3:$C$1023,'Prorrogação de prazo'!$A$3:$A$1023&gt;=F160,'Prorrogação de prazo'!$A$3:$A$1023&lt;=F160+10))))"),"")</f>
        <v/>
      </c>
      <c r="H160" s="13" t="e">
        <f ca="1">IF(F160="","",WORKDAY(F160,10+G160,#REF!))</f>
        <v>#VALUE!</v>
      </c>
      <c r="I160" s="58" t="s">
        <v>7</v>
      </c>
      <c r="J160" s="34" t="s">
        <v>564</v>
      </c>
      <c r="K160" s="49" t="s">
        <v>8</v>
      </c>
      <c r="L160" s="86">
        <v>45405</v>
      </c>
      <c r="M160" s="86">
        <v>45432</v>
      </c>
      <c r="N160" s="86" t="b">
        <v>0</v>
      </c>
      <c r="O160" s="87" t="s">
        <v>24</v>
      </c>
      <c r="P160" s="87" t="s">
        <v>15</v>
      </c>
      <c r="Q160" s="86">
        <v>45439</v>
      </c>
      <c r="R160" s="87" t="s">
        <v>565</v>
      </c>
    </row>
    <row r="161" spans="1:18" ht="57" hidden="1">
      <c r="A161" s="18">
        <f t="shared" si="1"/>
        <v>160</v>
      </c>
      <c r="B161" s="39"/>
      <c r="C161" s="20" t="s">
        <v>566</v>
      </c>
      <c r="D161" s="21" t="s">
        <v>14</v>
      </c>
      <c r="E161" s="22">
        <v>45383</v>
      </c>
      <c r="F161" s="22">
        <v>45390</v>
      </c>
      <c r="G161" s="40" t="str">
        <f ca="1">IFERROR(__xludf.DUMMYFUNCTION("IF(F161="""","""",IFERROR(SUM(FILTER('Prorrogação de prazo'!$C$3:$C$1023,'Prorrogação de prazo'!$A$3:$A$1023&gt;=F161,'Prorrogação de prazo'!$A$3:$A$1023&lt;=F161+10))))"),"")</f>
        <v/>
      </c>
      <c r="H161" s="41" t="e">
        <f ca="1">IF(F161="","",WORKDAY(F161,10+G161,#REF!))</f>
        <v>#VALUE!</v>
      </c>
      <c r="I161" s="25" t="s">
        <v>13</v>
      </c>
      <c r="J161" s="26" t="s">
        <v>567</v>
      </c>
      <c r="K161" s="45" t="s">
        <v>5</v>
      </c>
      <c r="L161" s="30"/>
      <c r="M161" s="30"/>
      <c r="N161" s="30" t="b">
        <v>0</v>
      </c>
      <c r="O161" s="29"/>
      <c r="P161" s="29"/>
      <c r="Q161" s="30"/>
      <c r="R161" s="29"/>
    </row>
    <row r="162" spans="1:18" ht="129" hidden="1">
      <c r="A162" s="7">
        <f t="shared" si="1"/>
        <v>161</v>
      </c>
      <c r="B162" s="31" t="s">
        <v>568</v>
      </c>
      <c r="C162" s="9" t="s">
        <v>569</v>
      </c>
      <c r="D162" s="32" t="s">
        <v>26</v>
      </c>
      <c r="E162" s="33">
        <v>45385</v>
      </c>
      <c r="F162" s="33">
        <v>45387</v>
      </c>
      <c r="G162" s="12" t="str">
        <f ca="1">IFERROR(__xludf.DUMMYFUNCTION("IF(F162="""","""",IFERROR(SUM(FILTER('Prorrogação de prazo'!$C$3:$C$1023,'Prorrogação de prazo'!$A$3:$A$1023&gt;=F162,'Prorrogação de prazo'!$A$3:$A$1023&lt;=F162+10))))"),"")</f>
        <v/>
      </c>
      <c r="H162" s="13" t="e">
        <f ca="1">IF(F162="","",WORKDAY(F162,10+G162,#REF!))</f>
        <v>#VALUE!</v>
      </c>
      <c r="I162" s="58" t="s">
        <v>3</v>
      </c>
      <c r="J162" s="34" t="s">
        <v>570</v>
      </c>
      <c r="K162" s="49" t="s">
        <v>8</v>
      </c>
      <c r="L162" s="86">
        <v>45408</v>
      </c>
      <c r="M162" s="86">
        <v>45434</v>
      </c>
      <c r="N162" s="86" t="b">
        <v>0</v>
      </c>
      <c r="O162" s="87" t="s">
        <v>26</v>
      </c>
      <c r="P162" s="87" t="s">
        <v>15</v>
      </c>
      <c r="Q162" s="86">
        <v>45439</v>
      </c>
      <c r="R162" s="87" t="s">
        <v>571</v>
      </c>
    </row>
    <row r="163" spans="1:18" ht="358.5" hidden="1">
      <c r="A163" s="18">
        <f t="shared" si="1"/>
        <v>162</v>
      </c>
      <c r="B163" s="39" t="s">
        <v>572</v>
      </c>
      <c r="C163" s="20" t="s">
        <v>573</v>
      </c>
      <c r="D163" s="21" t="s">
        <v>4</v>
      </c>
      <c r="E163" s="22">
        <v>45386</v>
      </c>
      <c r="F163" s="22">
        <v>45391</v>
      </c>
      <c r="G163" s="40" t="str">
        <f ca="1">IFERROR(__xludf.DUMMYFUNCTION("IF(F163="""","""",IFERROR(SUM(FILTER('Prorrogação de prazo'!$C$3:$C$1023,'Prorrogação de prazo'!$A$3:$A$1023&gt;=F163,'Prorrogação de prazo'!$A$3:$A$1023&lt;=F163+10))))"),"")</f>
        <v/>
      </c>
      <c r="H163" s="41" t="e">
        <f ca="1">IF(F163="","",WORKDAY(F163,10+G163,#REF!))</f>
        <v>#VALUE!</v>
      </c>
      <c r="I163" s="25" t="s">
        <v>3</v>
      </c>
      <c r="J163" s="26" t="s">
        <v>574</v>
      </c>
      <c r="K163" s="45" t="s">
        <v>8</v>
      </c>
      <c r="L163" s="30">
        <v>45405</v>
      </c>
      <c r="M163" s="30">
        <v>45428</v>
      </c>
      <c r="N163" s="30" t="b">
        <v>0</v>
      </c>
      <c r="O163" s="29" t="s">
        <v>24</v>
      </c>
      <c r="P163" s="29" t="s">
        <v>15</v>
      </c>
      <c r="Q163" s="30">
        <v>45457</v>
      </c>
      <c r="R163" s="29" t="s">
        <v>575</v>
      </c>
    </row>
    <row r="164" spans="1:18" ht="99.75" hidden="1">
      <c r="A164" s="7">
        <f t="shared" si="1"/>
        <v>163</v>
      </c>
      <c r="B164" s="31"/>
      <c r="C164" s="9" t="s">
        <v>576</v>
      </c>
      <c r="D164" s="32" t="s">
        <v>26</v>
      </c>
      <c r="E164" s="33">
        <v>45386</v>
      </c>
      <c r="F164" s="33">
        <v>45391</v>
      </c>
      <c r="G164" s="12" t="str">
        <f ca="1">IFERROR(__xludf.DUMMYFUNCTION("IF(F164="""","""",IFERROR(SUM(FILTER('Prorrogação de prazo'!$C$3:$C$1023,'Prorrogação de prazo'!$A$3:$A$1023&gt;=F164,'Prorrogação de prazo'!$A$3:$A$1023&lt;=F164+10))))"),"")</f>
        <v/>
      </c>
      <c r="H164" s="13" t="e">
        <f ca="1">IF(F164="","",WORKDAY(F164,10+G164,#REF!))</f>
        <v>#VALUE!</v>
      </c>
      <c r="I164" s="58" t="s">
        <v>3</v>
      </c>
      <c r="J164" s="34" t="s">
        <v>577</v>
      </c>
      <c r="K164" s="49" t="s">
        <v>8</v>
      </c>
      <c r="L164" s="86">
        <v>45399</v>
      </c>
      <c r="M164" s="86">
        <v>45399</v>
      </c>
      <c r="N164" s="86" t="b">
        <v>0</v>
      </c>
      <c r="O164" s="87"/>
      <c r="P164" s="87" t="s">
        <v>15</v>
      </c>
      <c r="Q164" s="86">
        <v>45399</v>
      </c>
      <c r="R164" s="87" t="s">
        <v>578</v>
      </c>
    </row>
    <row r="165" spans="1:18" ht="156.75" hidden="1">
      <c r="A165" s="18">
        <f t="shared" si="1"/>
        <v>164</v>
      </c>
      <c r="B165" s="19" t="s">
        <v>579</v>
      </c>
      <c r="C165" s="20" t="s">
        <v>580</v>
      </c>
      <c r="D165" s="21" t="s">
        <v>14</v>
      </c>
      <c r="E165" s="22">
        <v>45481</v>
      </c>
      <c r="F165" s="22">
        <v>45525</v>
      </c>
      <c r="G165" s="23" t="str">
        <f ca="1">IFERROR(__xludf.DUMMYFUNCTION("IF(F165="""","""",IFERROR(SUM(FILTER('Prorrogação de prazo'!$C$3:$C$1023,'Prorrogação de prazo'!$A$3:$A$1023&gt;=F165,'Prorrogação de prazo'!$A$3:$A$1023&lt;=F165+10))))"),"")</f>
        <v/>
      </c>
      <c r="H165" s="24" t="e">
        <f ca="1">IF(F165="","",WORKDAY(F165,10+G165,#REF!))</f>
        <v>#VALUE!</v>
      </c>
      <c r="I165" s="25" t="s">
        <v>0</v>
      </c>
      <c r="J165" s="26" t="s">
        <v>581</v>
      </c>
      <c r="K165" s="18" t="s">
        <v>8</v>
      </c>
      <c r="L165" s="30">
        <v>45539</v>
      </c>
      <c r="M165" s="30">
        <v>45561</v>
      </c>
      <c r="N165" s="29" t="b">
        <v>1</v>
      </c>
      <c r="O165" s="29"/>
      <c r="P165" s="29" t="s">
        <v>2</v>
      </c>
      <c r="Q165" s="30"/>
      <c r="R165" s="29" t="s">
        <v>582</v>
      </c>
    </row>
    <row r="166" spans="1:18" ht="200.25" hidden="1">
      <c r="A166" s="7">
        <f t="shared" si="1"/>
        <v>165</v>
      </c>
      <c r="B166" s="31" t="s">
        <v>583</v>
      </c>
      <c r="C166" s="9" t="s">
        <v>584</v>
      </c>
      <c r="D166" s="32" t="s">
        <v>26</v>
      </c>
      <c r="E166" s="33">
        <v>45390</v>
      </c>
      <c r="F166" s="33">
        <v>45392</v>
      </c>
      <c r="G166" s="12" t="str">
        <f ca="1">IFERROR(__xludf.DUMMYFUNCTION("IF(F166="""","""",IFERROR(SUM(FILTER('Prorrogação de prazo'!$C$3:$C$1023,'Prorrogação de prazo'!$A$3:$A$1023&gt;=F166,'Prorrogação de prazo'!$A$3:$A$1023&lt;=F166+10))))"),"")</f>
        <v/>
      </c>
      <c r="H166" s="13" t="e">
        <f ca="1">IF(F166="","",WORKDAY(F166,10+G166,#REF!))</f>
        <v>#VALUE!</v>
      </c>
      <c r="I166" s="58" t="s">
        <v>3</v>
      </c>
      <c r="J166" s="34" t="s">
        <v>585</v>
      </c>
      <c r="K166" s="49" t="s">
        <v>8</v>
      </c>
      <c r="L166" s="86">
        <v>45407</v>
      </c>
      <c r="M166" s="86">
        <v>45433</v>
      </c>
      <c r="N166" s="86" t="b">
        <v>0</v>
      </c>
      <c r="O166" s="87" t="s">
        <v>24</v>
      </c>
      <c r="P166" s="87" t="s">
        <v>15</v>
      </c>
      <c r="Q166" s="86">
        <v>45468</v>
      </c>
      <c r="R166" s="87" t="s">
        <v>586</v>
      </c>
    </row>
    <row r="167" spans="1:18" ht="128.25" hidden="1">
      <c r="A167" s="18">
        <f t="shared" si="1"/>
        <v>166</v>
      </c>
      <c r="B167" s="39" t="s">
        <v>587</v>
      </c>
      <c r="C167" s="20" t="s">
        <v>588</v>
      </c>
      <c r="D167" s="21" t="s">
        <v>14</v>
      </c>
      <c r="E167" s="22">
        <v>45390</v>
      </c>
      <c r="F167" s="22">
        <v>45405</v>
      </c>
      <c r="G167" s="40" t="str">
        <f ca="1">IFERROR(__xludf.DUMMYFUNCTION("IF(F167="""","""",IFERROR(SUM(FILTER('Prorrogação de prazo'!$C$3:$C$1023,'Prorrogação de prazo'!$A$3:$A$1023&gt;=F167,'Prorrogação de prazo'!$A$3:$A$1023&lt;=F167+10))))"),"")</f>
        <v/>
      </c>
      <c r="H167" s="41" t="e">
        <f ca="1">IF(F167="","",WORKDAY(F167,10+G167,#REF!))</f>
        <v>#VALUE!</v>
      </c>
      <c r="I167" s="25" t="s">
        <v>7</v>
      </c>
      <c r="J167" s="26" t="s">
        <v>589</v>
      </c>
      <c r="K167" s="45" t="s">
        <v>8</v>
      </c>
      <c r="L167" s="30">
        <v>45434</v>
      </c>
      <c r="M167" s="30">
        <v>45434</v>
      </c>
      <c r="N167" s="30" t="b">
        <v>0</v>
      </c>
      <c r="O167" s="29" t="s">
        <v>14</v>
      </c>
      <c r="P167" s="29" t="s">
        <v>15</v>
      </c>
      <c r="Q167" s="30">
        <v>45434</v>
      </c>
      <c r="R167" s="29" t="s">
        <v>590</v>
      </c>
    </row>
    <row r="168" spans="1:18" ht="87" hidden="1">
      <c r="A168" s="7"/>
      <c r="B168" s="31" t="s">
        <v>591</v>
      </c>
      <c r="C168" s="9" t="s">
        <v>592</v>
      </c>
      <c r="D168" s="32" t="s">
        <v>26</v>
      </c>
      <c r="E168" s="33">
        <v>45398</v>
      </c>
      <c r="F168" s="33">
        <v>45398</v>
      </c>
      <c r="G168" s="12" t="str">
        <f ca="1">IFERROR(__xludf.DUMMYFUNCTION("IF(F168="""","""",IFERROR(SUM(FILTER('Prorrogação de prazo'!$C$3:$C$1023,'Prorrogação de prazo'!$A$3:$A$1023&gt;=F168,'Prorrogação de prazo'!$A$3:$A$1023&lt;=F168+10))))"),"")</f>
        <v/>
      </c>
      <c r="H168" s="13" t="e">
        <f ca="1">IF(F168="","",WORKDAY(F168,10+G168,#REF!))</f>
        <v>#VALUE!</v>
      </c>
      <c r="I168" s="58" t="s">
        <v>0</v>
      </c>
      <c r="J168" s="34" t="s">
        <v>593</v>
      </c>
      <c r="K168" s="49" t="s">
        <v>8</v>
      </c>
      <c r="L168" s="86">
        <v>45426</v>
      </c>
      <c r="M168" s="86">
        <v>45454</v>
      </c>
      <c r="N168" s="86" t="b">
        <v>0</v>
      </c>
      <c r="O168" s="87"/>
      <c r="P168" s="87" t="s">
        <v>2</v>
      </c>
      <c r="Q168" s="86"/>
      <c r="R168" s="87" t="s">
        <v>594</v>
      </c>
    </row>
    <row r="169" spans="1:18" ht="199.5" hidden="1">
      <c r="A169" s="18">
        <f t="shared" ref="A169:A309" si="2">ROW()-1</f>
        <v>168</v>
      </c>
      <c r="B169" s="39" t="s">
        <v>595</v>
      </c>
      <c r="C169" s="20" t="s">
        <v>596</v>
      </c>
      <c r="D169" s="21" t="s">
        <v>26</v>
      </c>
      <c r="E169" s="22">
        <v>45390</v>
      </c>
      <c r="F169" s="22">
        <v>45391</v>
      </c>
      <c r="G169" s="40" t="str">
        <f ca="1">IFERROR(__xludf.DUMMYFUNCTION("IF(F169="""","""",IFERROR(SUM(FILTER('Prorrogação de prazo'!$C$3:$C$1023,'Prorrogação de prazo'!$A$3:$A$1023&gt;=F169,'Prorrogação de prazo'!$A$3:$A$1023&lt;=F169+10))))"),"")</f>
        <v/>
      </c>
      <c r="H169" s="41" t="e">
        <f ca="1">IF(F169="","",WORKDAY(F169,10+G169,#REF!))</f>
        <v>#VALUE!</v>
      </c>
      <c r="I169" s="25" t="s">
        <v>3</v>
      </c>
      <c r="J169" s="26" t="s">
        <v>597</v>
      </c>
      <c r="K169" s="45" t="s">
        <v>8</v>
      </c>
      <c r="L169" s="30">
        <v>45411</v>
      </c>
      <c r="M169" s="30">
        <v>45432</v>
      </c>
      <c r="N169" s="30" t="b">
        <v>0</v>
      </c>
      <c r="O169" s="29" t="s">
        <v>24</v>
      </c>
      <c r="P169" s="29" t="s">
        <v>15</v>
      </c>
      <c r="Q169" s="30">
        <v>45461</v>
      </c>
      <c r="R169" s="29" t="s">
        <v>598</v>
      </c>
    </row>
    <row r="170" spans="1:18" ht="30" hidden="1">
      <c r="A170" s="7">
        <f t="shared" si="2"/>
        <v>169</v>
      </c>
      <c r="B170" s="31" t="s">
        <v>365</v>
      </c>
      <c r="C170" s="9" t="s">
        <v>599</v>
      </c>
      <c r="D170" s="32" t="s">
        <v>16</v>
      </c>
      <c r="E170" s="33"/>
      <c r="F170" s="33"/>
      <c r="G170" s="12" t="str">
        <f ca="1">IFERROR(__xludf.DUMMYFUNCTION("IF(F170="""","""",IFERROR(SUM(FILTER('Prorrogação de prazo'!$C$3:$C$1023,'Prorrogação de prazo'!$A$3:$A$1023&gt;=F170,'Prorrogação de prazo'!$A$3:$A$1023&lt;=F170+10))))"),"")</f>
        <v/>
      </c>
      <c r="H170" s="13" t="str">
        <f>IF(F170="","",WORKDAY(F170,10+G170,#REF!))</f>
        <v/>
      </c>
      <c r="I170" s="58" t="s">
        <v>7</v>
      </c>
      <c r="J170" s="34" t="s">
        <v>600</v>
      </c>
      <c r="K170" s="49" t="s">
        <v>8</v>
      </c>
      <c r="L170" s="109">
        <v>45392</v>
      </c>
      <c r="M170" s="86"/>
      <c r="N170" s="86" t="b">
        <v>0</v>
      </c>
      <c r="O170" s="87"/>
      <c r="P170" s="87"/>
      <c r="Q170" s="86"/>
      <c r="R170" s="87"/>
    </row>
    <row r="171" spans="1:18" ht="45" hidden="1">
      <c r="A171" s="18">
        <f t="shared" si="2"/>
        <v>170</v>
      </c>
      <c r="B171" s="39" t="s">
        <v>365</v>
      </c>
      <c r="C171" s="20" t="s">
        <v>601</v>
      </c>
      <c r="D171" s="21" t="s">
        <v>16</v>
      </c>
      <c r="E171" s="22"/>
      <c r="F171" s="22"/>
      <c r="G171" s="40" t="str">
        <f ca="1">IFERROR(__xludf.DUMMYFUNCTION("IF(F171="""","""",IFERROR(SUM(FILTER('Prorrogação de prazo'!$C$3:$C$1023,'Prorrogação de prazo'!$A$3:$A$1023&gt;=F171,'Prorrogação de prazo'!$A$3:$A$1023&lt;=F171+10))))"),"")</f>
        <v/>
      </c>
      <c r="H171" s="41" t="str">
        <f>IF(F171="","",WORKDAY(F171,10+G171,#REF!))</f>
        <v/>
      </c>
      <c r="I171" s="25" t="s">
        <v>7</v>
      </c>
      <c r="J171" s="26" t="s">
        <v>600</v>
      </c>
      <c r="K171" s="45" t="s">
        <v>8</v>
      </c>
      <c r="L171" s="110">
        <v>45392</v>
      </c>
      <c r="M171" s="30"/>
      <c r="N171" s="30" t="b">
        <v>0</v>
      </c>
      <c r="O171" s="29"/>
      <c r="P171" s="29"/>
      <c r="Q171" s="30"/>
      <c r="R171" s="29"/>
    </row>
    <row r="172" spans="1:18" ht="128.25" hidden="1">
      <c r="A172" s="7">
        <f t="shared" si="2"/>
        <v>171</v>
      </c>
      <c r="B172" s="31" t="s">
        <v>602</v>
      </c>
      <c r="C172" s="9" t="s">
        <v>603</v>
      </c>
      <c r="D172" s="32" t="s">
        <v>14</v>
      </c>
      <c r="E172" s="33">
        <v>45393</v>
      </c>
      <c r="F172" s="33">
        <v>45400</v>
      </c>
      <c r="G172" s="12" t="str">
        <f ca="1">IFERROR(__xludf.DUMMYFUNCTION("IF(F172="""","""",IFERROR(SUM(FILTER('Prorrogação de prazo'!$C$3:$C$1023,'Prorrogação de prazo'!$A$3:$A$1023&gt;=F172,'Prorrogação de prazo'!$A$3:$A$1023&lt;=F172+10))))"),"")</f>
        <v/>
      </c>
      <c r="H172" s="13" t="e">
        <f ca="1">IF(F172="","",WORKDAY(F172,10+G172,#REF!))</f>
        <v>#VALUE!</v>
      </c>
      <c r="I172" s="58" t="s">
        <v>7</v>
      </c>
      <c r="J172" s="34" t="s">
        <v>604</v>
      </c>
      <c r="K172" s="49" t="s">
        <v>8</v>
      </c>
      <c r="L172" s="86">
        <v>45420</v>
      </c>
      <c r="M172" s="86">
        <v>45420</v>
      </c>
      <c r="N172" s="86" t="b">
        <v>0</v>
      </c>
      <c r="O172" s="87" t="s">
        <v>14</v>
      </c>
      <c r="P172" s="87" t="s">
        <v>15</v>
      </c>
      <c r="Q172" s="86">
        <v>45421</v>
      </c>
      <c r="R172" s="87" t="s">
        <v>605</v>
      </c>
    </row>
    <row r="173" spans="1:18" ht="409.5" hidden="1">
      <c r="A173" s="18">
        <f t="shared" si="2"/>
        <v>172</v>
      </c>
      <c r="B173" s="39" t="s">
        <v>606</v>
      </c>
      <c r="C173" s="20" t="s">
        <v>607</v>
      </c>
      <c r="D173" s="21" t="s">
        <v>4</v>
      </c>
      <c r="E173" s="22">
        <v>45393</v>
      </c>
      <c r="F173" s="22">
        <v>45397</v>
      </c>
      <c r="G173" s="40" t="str">
        <f ca="1">IFERROR(__xludf.DUMMYFUNCTION("IF(F173="""","""",IFERROR(SUM(FILTER('Prorrogação de prazo'!$C$3:$C$1023,'Prorrogação de prazo'!$A$3:$A$1023&gt;=F173,'Prorrogação de prazo'!$A$3:$A$1023&lt;=F173+10))))"),"")</f>
        <v/>
      </c>
      <c r="H173" s="41" t="e">
        <f ca="1">IF(F173="","",WORKDAY(F173,10+G173,#REF!))</f>
        <v>#VALUE!</v>
      </c>
      <c r="I173" s="25" t="s">
        <v>7</v>
      </c>
      <c r="J173" s="26" t="s">
        <v>608</v>
      </c>
      <c r="K173" s="45" t="s">
        <v>8</v>
      </c>
      <c r="L173" s="30">
        <v>45455</v>
      </c>
      <c r="M173" s="30">
        <v>45477</v>
      </c>
      <c r="N173" s="30" t="b">
        <v>0</v>
      </c>
      <c r="O173" s="29" t="s">
        <v>24</v>
      </c>
      <c r="P173" s="29" t="s">
        <v>23</v>
      </c>
      <c r="Q173" s="30"/>
      <c r="R173" s="29" t="s">
        <v>609</v>
      </c>
    </row>
    <row r="174" spans="1:18" ht="128.25" hidden="1">
      <c r="A174" s="7">
        <f t="shared" si="2"/>
        <v>173</v>
      </c>
      <c r="B174" s="31" t="s">
        <v>610</v>
      </c>
      <c r="C174" s="9" t="s">
        <v>611</v>
      </c>
      <c r="D174" s="32" t="s">
        <v>14</v>
      </c>
      <c r="E174" s="33">
        <v>45394</v>
      </c>
      <c r="F174" s="33">
        <v>45400</v>
      </c>
      <c r="G174" s="12" t="str">
        <f ca="1">IFERROR(__xludf.DUMMYFUNCTION("IF(F174="""","""",IFERROR(SUM(FILTER('Prorrogação de prazo'!$C$3:$C$1023,'Prorrogação de prazo'!$A$3:$A$1023&gt;=F174,'Prorrogação de prazo'!$A$3:$A$1023&lt;=F174+10))))"),"")</f>
        <v/>
      </c>
      <c r="H174" s="13" t="e">
        <f ca="1">IF(F174="","",WORKDAY(F174,10+G174,#REF!))</f>
        <v>#VALUE!</v>
      </c>
      <c r="I174" s="58" t="s">
        <v>7</v>
      </c>
      <c r="J174" s="34" t="s">
        <v>612</v>
      </c>
      <c r="K174" s="49" t="s">
        <v>8</v>
      </c>
      <c r="L174" s="86">
        <v>45420</v>
      </c>
      <c r="M174" s="86">
        <v>45420</v>
      </c>
      <c r="N174" s="86" t="b">
        <v>0</v>
      </c>
      <c r="O174" s="87" t="s">
        <v>14</v>
      </c>
      <c r="P174" s="87" t="s">
        <v>15</v>
      </c>
      <c r="Q174" s="86">
        <v>45421</v>
      </c>
      <c r="R174" s="87" t="s">
        <v>613</v>
      </c>
    </row>
    <row r="175" spans="1:18" ht="358.5" hidden="1">
      <c r="A175" s="18">
        <f t="shared" si="2"/>
        <v>174</v>
      </c>
      <c r="B175" s="39" t="s">
        <v>614</v>
      </c>
      <c r="C175" s="20" t="s">
        <v>615</v>
      </c>
      <c r="D175" s="21" t="s">
        <v>4</v>
      </c>
      <c r="E175" s="22">
        <v>45397</v>
      </c>
      <c r="F175" s="22">
        <v>45429</v>
      </c>
      <c r="G175" s="40" t="str">
        <f ca="1">IFERROR(__xludf.DUMMYFUNCTION("IF(F175="""","""",IFERROR(SUM(FILTER('Prorrogação de prazo'!$C$3:$C$1023,'Prorrogação de prazo'!$A$3:$A$1023&gt;=F175,'Prorrogação de prazo'!$A$3:$A$1023&lt;=F175+10))))"),"")</f>
        <v/>
      </c>
      <c r="H175" s="41" t="e">
        <f ca="1">IF(F175="","",WORKDAY(F175,10+G175,#REF!))</f>
        <v>#VALUE!</v>
      </c>
      <c r="I175" s="25" t="s">
        <v>0</v>
      </c>
      <c r="J175" s="26" t="s">
        <v>616</v>
      </c>
      <c r="K175" s="45" t="s">
        <v>8</v>
      </c>
      <c r="L175" s="30">
        <v>45415</v>
      </c>
      <c r="M175" s="30">
        <v>45439</v>
      </c>
      <c r="N175" s="30" t="b">
        <v>0</v>
      </c>
      <c r="O175" s="29"/>
      <c r="P175" s="29" t="s">
        <v>2</v>
      </c>
      <c r="Q175" s="30"/>
      <c r="R175" s="29" t="s">
        <v>617</v>
      </c>
    </row>
    <row r="176" spans="1:18" ht="30" hidden="1">
      <c r="A176" s="7">
        <f t="shared" si="2"/>
        <v>175</v>
      </c>
      <c r="B176" s="31"/>
      <c r="C176" s="9" t="s">
        <v>618</v>
      </c>
      <c r="D176" s="32" t="s">
        <v>14</v>
      </c>
      <c r="E176" s="33">
        <v>45386</v>
      </c>
      <c r="F176" s="33"/>
      <c r="G176" s="12" t="str">
        <f ca="1">IFERROR(__xludf.DUMMYFUNCTION("IF(F176="""","""",IFERROR(SUM(FILTER('Prorrogação de prazo'!$C$3:$C$1023,'Prorrogação de prazo'!$A$3:$A$1023&gt;=F176,'Prorrogação de prazo'!$A$3:$A$1023&lt;=F176+10))))"),"")</f>
        <v/>
      </c>
      <c r="H176" s="13" t="str">
        <f>IF(F176="","",WORKDAY(F176,10+G176,#REF!))</f>
        <v/>
      </c>
      <c r="I176" s="58" t="s">
        <v>7</v>
      </c>
      <c r="J176" s="111" t="s">
        <v>619</v>
      </c>
      <c r="K176" s="49" t="s">
        <v>8</v>
      </c>
      <c r="L176" s="86">
        <v>45398</v>
      </c>
      <c r="M176" s="86">
        <v>45398</v>
      </c>
      <c r="N176" s="86" t="b">
        <v>0</v>
      </c>
      <c r="O176" s="87" t="s">
        <v>14</v>
      </c>
      <c r="P176" s="87" t="s">
        <v>15</v>
      </c>
      <c r="Q176" s="86">
        <v>45398</v>
      </c>
      <c r="R176" s="87" t="s">
        <v>620</v>
      </c>
    </row>
    <row r="177" spans="1:18" ht="15" hidden="1">
      <c r="A177" s="18">
        <f t="shared" si="2"/>
        <v>176</v>
      </c>
      <c r="B177" s="39"/>
      <c r="C177" s="20" t="s">
        <v>621</v>
      </c>
      <c r="D177" s="21" t="s">
        <v>14</v>
      </c>
      <c r="E177" s="22">
        <v>45386</v>
      </c>
      <c r="F177" s="22"/>
      <c r="G177" s="40" t="str">
        <f ca="1">IFERROR(__xludf.DUMMYFUNCTION("IF(F177="""","""",IFERROR(SUM(FILTER('Prorrogação de prazo'!$C$3:$C$1023,'Prorrogação de prazo'!$A$3:$A$1023&gt;=F177,'Prorrogação de prazo'!$A$3:$A$1023&lt;=F177+10))))"),"")</f>
        <v/>
      </c>
      <c r="H177" s="41" t="str">
        <f>IF(F177="","",WORKDAY(F177,10+G177,#REF!))</f>
        <v/>
      </c>
      <c r="I177" s="25" t="s">
        <v>7</v>
      </c>
      <c r="J177" s="111" t="s">
        <v>619</v>
      </c>
      <c r="K177" s="45" t="s">
        <v>8</v>
      </c>
      <c r="L177" s="30">
        <v>45398</v>
      </c>
      <c r="M177" s="30">
        <v>45398</v>
      </c>
      <c r="N177" s="30" t="b">
        <v>0</v>
      </c>
      <c r="O177" s="29" t="s">
        <v>14</v>
      </c>
      <c r="P177" s="29" t="s">
        <v>15</v>
      </c>
      <c r="Q177" s="30">
        <v>45398</v>
      </c>
      <c r="R177" s="29" t="s">
        <v>622</v>
      </c>
    </row>
    <row r="178" spans="1:18" ht="15" hidden="1">
      <c r="A178" s="7">
        <f t="shared" si="2"/>
        <v>177</v>
      </c>
      <c r="B178" s="31"/>
      <c r="C178" s="9" t="s">
        <v>623</v>
      </c>
      <c r="D178" s="32" t="s">
        <v>14</v>
      </c>
      <c r="E178" s="33">
        <v>45386</v>
      </c>
      <c r="F178" s="33"/>
      <c r="G178" s="12" t="str">
        <f ca="1">IFERROR(__xludf.DUMMYFUNCTION("IF(F178="""","""",IFERROR(SUM(FILTER('Prorrogação de prazo'!$C$3:$C$1023,'Prorrogação de prazo'!$A$3:$A$1023&gt;=F178,'Prorrogação de prazo'!$A$3:$A$1023&lt;=F178+10))))"),"")</f>
        <v/>
      </c>
      <c r="H178" s="13" t="str">
        <f>IF(F178="","",WORKDAY(F178,10+G178,#REF!))</f>
        <v/>
      </c>
      <c r="I178" s="58" t="s">
        <v>7</v>
      </c>
      <c r="J178" s="111" t="s">
        <v>619</v>
      </c>
      <c r="K178" s="49" t="s">
        <v>8</v>
      </c>
      <c r="L178" s="86">
        <v>45398</v>
      </c>
      <c r="M178" s="86">
        <v>45398</v>
      </c>
      <c r="N178" s="86" t="b">
        <v>0</v>
      </c>
      <c r="O178" s="87" t="s">
        <v>14</v>
      </c>
      <c r="P178" s="87" t="s">
        <v>15</v>
      </c>
      <c r="Q178" s="86">
        <v>45398</v>
      </c>
      <c r="R178" s="87" t="s">
        <v>624</v>
      </c>
    </row>
    <row r="179" spans="1:18" ht="15" hidden="1">
      <c r="A179" s="18">
        <f t="shared" si="2"/>
        <v>178</v>
      </c>
      <c r="B179" s="39"/>
      <c r="C179" s="20" t="s">
        <v>625</v>
      </c>
      <c r="D179" s="21" t="s">
        <v>14</v>
      </c>
      <c r="E179" s="22">
        <v>45386</v>
      </c>
      <c r="F179" s="22"/>
      <c r="G179" s="40" t="str">
        <f ca="1">IFERROR(__xludf.DUMMYFUNCTION("IF(F179="""","""",IFERROR(SUM(FILTER('Prorrogação de prazo'!$C$3:$C$1023,'Prorrogação de prazo'!$A$3:$A$1023&gt;=F179,'Prorrogação de prazo'!$A$3:$A$1023&lt;=F179+10))))"),"")</f>
        <v/>
      </c>
      <c r="H179" s="41" t="str">
        <f>IF(F179="","",WORKDAY(F179,10+G179,#REF!))</f>
        <v/>
      </c>
      <c r="I179" s="25" t="s">
        <v>7</v>
      </c>
      <c r="J179" s="111" t="s">
        <v>619</v>
      </c>
      <c r="K179" s="45" t="s">
        <v>8</v>
      </c>
      <c r="L179" s="30">
        <v>45398</v>
      </c>
      <c r="M179" s="30">
        <v>45398</v>
      </c>
      <c r="N179" s="30" t="b">
        <v>0</v>
      </c>
      <c r="O179" s="29" t="s">
        <v>14</v>
      </c>
      <c r="P179" s="29" t="s">
        <v>15</v>
      </c>
      <c r="Q179" s="30">
        <v>45398</v>
      </c>
      <c r="R179" s="29" t="s">
        <v>626</v>
      </c>
    </row>
    <row r="180" spans="1:18" ht="15" hidden="1">
      <c r="A180" s="7">
        <f t="shared" si="2"/>
        <v>179</v>
      </c>
      <c r="B180" s="31"/>
      <c r="C180" s="9" t="s">
        <v>627</v>
      </c>
      <c r="D180" s="32" t="s">
        <v>14</v>
      </c>
      <c r="E180" s="33">
        <v>45386</v>
      </c>
      <c r="F180" s="33"/>
      <c r="G180" s="12" t="str">
        <f ca="1">IFERROR(__xludf.DUMMYFUNCTION("IF(F180="""","""",IFERROR(SUM(FILTER('Prorrogação de prazo'!$C$3:$C$1023,'Prorrogação de prazo'!$A$3:$A$1023&gt;=F180,'Prorrogação de prazo'!$A$3:$A$1023&lt;=F180+10))))"),"")</f>
        <v/>
      </c>
      <c r="H180" s="13" t="str">
        <f>IF(F180="","",WORKDAY(F180,10+G180,#REF!))</f>
        <v/>
      </c>
      <c r="I180" s="58" t="s">
        <v>7</v>
      </c>
      <c r="J180" s="111" t="s">
        <v>619</v>
      </c>
      <c r="K180" s="49" t="s">
        <v>8</v>
      </c>
      <c r="L180" s="86">
        <v>45398</v>
      </c>
      <c r="M180" s="86">
        <v>45398</v>
      </c>
      <c r="N180" s="86" t="b">
        <v>0</v>
      </c>
      <c r="O180" s="87" t="s">
        <v>14</v>
      </c>
      <c r="P180" s="87" t="s">
        <v>15</v>
      </c>
      <c r="Q180" s="86">
        <v>45398</v>
      </c>
      <c r="R180" s="87" t="s">
        <v>628</v>
      </c>
    </row>
    <row r="181" spans="1:18" ht="15" hidden="1">
      <c r="A181" s="18">
        <f t="shared" si="2"/>
        <v>180</v>
      </c>
      <c r="B181" s="39"/>
      <c r="C181" s="20" t="s">
        <v>629</v>
      </c>
      <c r="D181" s="21" t="s">
        <v>14</v>
      </c>
      <c r="E181" s="22">
        <v>45398</v>
      </c>
      <c r="F181" s="22"/>
      <c r="G181" s="40" t="str">
        <f ca="1">IFERROR(__xludf.DUMMYFUNCTION("IF(F181="""","""",IFERROR(SUM(FILTER('Prorrogação de prazo'!$C$3:$C$1023,'Prorrogação de prazo'!$A$3:$A$1023&gt;=F181,'Prorrogação de prazo'!$A$3:$A$1023&lt;=F181+10))))"),"")</f>
        <v/>
      </c>
      <c r="H181" s="41" t="str">
        <f>IF(F181="","",WORKDAY(F181,10+G181,#REF!))</f>
        <v/>
      </c>
      <c r="I181" s="25" t="s">
        <v>7</v>
      </c>
      <c r="J181" s="111" t="s">
        <v>630</v>
      </c>
      <c r="K181" s="45" t="s">
        <v>8</v>
      </c>
      <c r="L181" s="30">
        <v>45404</v>
      </c>
      <c r="M181" s="30">
        <v>45404</v>
      </c>
      <c r="N181" s="30" t="b">
        <v>0</v>
      </c>
      <c r="O181" s="29" t="s">
        <v>14</v>
      </c>
      <c r="P181" s="29" t="s">
        <v>15</v>
      </c>
      <c r="Q181" s="30">
        <v>45404</v>
      </c>
      <c r="R181" s="29" t="s">
        <v>631</v>
      </c>
    </row>
    <row r="182" spans="1:18" ht="45" hidden="1">
      <c r="A182" s="7">
        <f t="shared" si="2"/>
        <v>181</v>
      </c>
      <c r="B182" s="31" t="s">
        <v>632</v>
      </c>
      <c r="C182" s="88" t="s">
        <v>633</v>
      </c>
      <c r="D182" s="32" t="s">
        <v>4</v>
      </c>
      <c r="E182" s="33">
        <v>45398</v>
      </c>
      <c r="F182" s="33">
        <v>45400</v>
      </c>
      <c r="G182" s="12" t="str">
        <f ca="1">IFERROR(__xludf.DUMMYFUNCTION("IF(F182="""","""",IFERROR(SUM(FILTER('Prorrogação de prazo'!$C$3:$C$1023,'Prorrogação de prazo'!$A$3:$A$1023&gt;=F182,'Prorrogação de prazo'!$A$3:$A$1023&lt;=F182+10))))"),"")</f>
        <v/>
      </c>
      <c r="H182" s="13" t="e">
        <f ca="1">IF(F182="","",WORKDAY(F182,10+G182,#REF!))</f>
        <v>#VALUE!</v>
      </c>
      <c r="I182" s="58" t="s">
        <v>3</v>
      </c>
      <c r="J182" s="111" t="s">
        <v>634</v>
      </c>
      <c r="K182" s="49" t="s">
        <v>8</v>
      </c>
      <c r="L182" s="86">
        <v>45455</v>
      </c>
      <c r="M182" s="86">
        <v>45476</v>
      </c>
      <c r="N182" s="86" t="b">
        <v>0</v>
      </c>
      <c r="O182" s="87" t="s">
        <v>24</v>
      </c>
      <c r="P182" s="87" t="s">
        <v>15</v>
      </c>
      <c r="Q182" s="86">
        <v>45488</v>
      </c>
      <c r="R182" s="87" t="s">
        <v>635</v>
      </c>
    </row>
    <row r="183" spans="1:18" ht="30" hidden="1">
      <c r="A183" s="18">
        <f t="shared" si="2"/>
        <v>182</v>
      </c>
      <c r="B183" s="39" t="s">
        <v>636</v>
      </c>
      <c r="C183" s="112" t="s">
        <v>637</v>
      </c>
      <c r="D183" s="21" t="s">
        <v>26</v>
      </c>
      <c r="E183" s="22">
        <v>45399</v>
      </c>
      <c r="F183" s="22">
        <v>45407</v>
      </c>
      <c r="G183" s="40" t="str">
        <f ca="1">IFERROR(__xludf.DUMMYFUNCTION("IF(F183="""","""",IFERROR(SUM(FILTER('Prorrogação de prazo'!$C$3:$C$1023,'Prorrogação de prazo'!$A$3:$A$1023&gt;=F183,'Prorrogação de prazo'!$A$3:$A$1023&lt;=F183+10))))"),"")</f>
        <v/>
      </c>
      <c r="H183" s="41" t="e">
        <f ca="1">IF(F183="","",WORKDAY(F183,10+G183,#REF!))</f>
        <v>#VALUE!</v>
      </c>
      <c r="I183" s="25" t="s">
        <v>3</v>
      </c>
      <c r="J183" s="111" t="s">
        <v>638</v>
      </c>
      <c r="K183" s="45" t="s">
        <v>8</v>
      </c>
      <c r="L183" s="30">
        <v>45433</v>
      </c>
      <c r="M183" s="30">
        <v>45448</v>
      </c>
      <c r="N183" s="30" t="b">
        <v>0</v>
      </c>
      <c r="O183" s="29" t="s">
        <v>24</v>
      </c>
      <c r="P183" s="29" t="s">
        <v>15</v>
      </c>
      <c r="Q183" s="30">
        <v>45482</v>
      </c>
      <c r="R183" s="29" t="s">
        <v>639</v>
      </c>
    </row>
    <row r="184" spans="1:18" ht="100.5" hidden="1">
      <c r="A184" s="7">
        <f t="shared" si="2"/>
        <v>183</v>
      </c>
      <c r="B184" s="31"/>
      <c r="C184" s="91" t="s">
        <v>640</v>
      </c>
      <c r="D184" s="32" t="s">
        <v>26</v>
      </c>
      <c r="E184" s="33">
        <v>45400</v>
      </c>
      <c r="F184" s="33">
        <v>45408</v>
      </c>
      <c r="G184" s="12" t="str">
        <f ca="1">IFERROR(__xludf.DUMMYFUNCTION("IF(F184="""","""",IFERROR(SUM(FILTER('Prorrogação de prazo'!$C$3:$C$1023,'Prorrogação de prazo'!$A$3:$A$1023&gt;=F184,'Prorrogação de prazo'!$A$3:$A$1023&lt;=F184+10))))"),"")</f>
        <v/>
      </c>
      <c r="H184" s="13" t="e">
        <f ca="1">IF(F184="","",WORKDAY(F184,10+G184,#REF!))</f>
        <v>#VALUE!</v>
      </c>
      <c r="I184" s="58" t="s">
        <v>13</v>
      </c>
      <c r="J184" s="34" t="s">
        <v>641</v>
      </c>
      <c r="K184" s="49" t="s">
        <v>8</v>
      </c>
      <c r="L184" s="86"/>
      <c r="M184" s="86"/>
      <c r="N184" s="86" t="b">
        <v>0</v>
      </c>
      <c r="O184" s="87"/>
      <c r="P184" s="87"/>
      <c r="Q184" s="86"/>
      <c r="R184" s="87"/>
    </row>
    <row r="185" spans="1:18" ht="42.75" hidden="1">
      <c r="A185" s="18">
        <f t="shared" si="2"/>
        <v>184</v>
      </c>
      <c r="B185" s="39"/>
      <c r="C185" s="20" t="s">
        <v>642</v>
      </c>
      <c r="D185" s="21" t="s">
        <v>14</v>
      </c>
      <c r="E185" s="22">
        <v>45400</v>
      </c>
      <c r="F185" s="22"/>
      <c r="G185" s="40" t="str">
        <f ca="1">IFERROR(__xludf.DUMMYFUNCTION("IF(F185="""","""",IFERROR(SUM(FILTER('Prorrogação de prazo'!$C$3:$C$1023,'Prorrogação de prazo'!$A$3:$A$1023&gt;=F185,'Prorrogação de prazo'!$A$3:$A$1023&lt;=F185+10))))"),"")</f>
        <v/>
      </c>
      <c r="H185" s="41" t="str">
        <f>IF(F185="","",WORKDAY(F185,10+G185,#REF!))</f>
        <v/>
      </c>
      <c r="I185" s="25" t="s">
        <v>7</v>
      </c>
      <c r="J185" s="26" t="s">
        <v>643</v>
      </c>
      <c r="K185" s="45" t="s">
        <v>8</v>
      </c>
      <c r="L185" s="30">
        <v>45404</v>
      </c>
      <c r="M185" s="30">
        <v>45404</v>
      </c>
      <c r="N185" s="30" t="b">
        <v>0</v>
      </c>
      <c r="O185" s="29" t="s">
        <v>14</v>
      </c>
      <c r="P185" s="29" t="s">
        <v>15</v>
      </c>
      <c r="Q185" s="30">
        <v>45404</v>
      </c>
      <c r="R185" s="29" t="s">
        <v>644</v>
      </c>
    </row>
    <row r="186" spans="1:18" ht="42.75" hidden="1">
      <c r="A186" s="7">
        <f t="shared" si="2"/>
        <v>185</v>
      </c>
      <c r="B186" s="31"/>
      <c r="C186" s="9" t="s">
        <v>645</v>
      </c>
      <c r="D186" s="32" t="s">
        <v>14</v>
      </c>
      <c r="E186" s="33">
        <v>45400</v>
      </c>
      <c r="F186" s="33"/>
      <c r="G186" s="12" t="str">
        <f ca="1">IFERROR(__xludf.DUMMYFUNCTION("IF(F186="""","""",IFERROR(SUM(FILTER('Prorrogação de prazo'!$C$3:$C$1023,'Prorrogação de prazo'!$A$3:$A$1023&gt;=F186,'Prorrogação de prazo'!$A$3:$A$1023&lt;=F186+10))))"),"")</f>
        <v/>
      </c>
      <c r="H186" s="13" t="str">
        <f>IF(F186="","",WORKDAY(F186,10+G186,#REF!))</f>
        <v/>
      </c>
      <c r="I186" s="58" t="s">
        <v>7</v>
      </c>
      <c r="J186" s="34" t="s">
        <v>643</v>
      </c>
      <c r="K186" s="49" t="s">
        <v>8</v>
      </c>
      <c r="L186" s="86">
        <v>45404</v>
      </c>
      <c r="M186" s="86">
        <v>45404</v>
      </c>
      <c r="N186" s="86" t="b">
        <v>0</v>
      </c>
      <c r="O186" s="87" t="s">
        <v>14</v>
      </c>
      <c r="P186" s="87" t="s">
        <v>15</v>
      </c>
      <c r="Q186" s="86">
        <v>45404</v>
      </c>
      <c r="R186" s="87" t="s">
        <v>646</v>
      </c>
    </row>
    <row r="187" spans="1:18" ht="185.25" hidden="1">
      <c r="A187" s="18">
        <f t="shared" si="2"/>
        <v>186</v>
      </c>
      <c r="B187" s="39" t="s">
        <v>647</v>
      </c>
      <c r="C187" s="20" t="s">
        <v>648</v>
      </c>
      <c r="D187" s="21" t="s">
        <v>24</v>
      </c>
      <c r="E187" s="22">
        <v>45404</v>
      </c>
      <c r="F187" s="22">
        <v>45408</v>
      </c>
      <c r="G187" s="40" t="str">
        <f ca="1">IFERROR(__xludf.DUMMYFUNCTION("IF(F187="""","""",IFERROR(SUM(FILTER('Prorrogação de prazo'!$C$3:$C$1023,'Prorrogação de prazo'!$A$3:$A$1023&gt;=F187,'Prorrogação de prazo'!$A$3:$A$1023&lt;=F187+10))))"),"")</f>
        <v/>
      </c>
      <c r="H187" s="41" t="e">
        <f ca="1">IF(F187="","",WORKDAY(F187,10+G187,#REF!))</f>
        <v>#VALUE!</v>
      </c>
      <c r="I187" s="25" t="s">
        <v>0</v>
      </c>
      <c r="J187" s="26" t="s">
        <v>649</v>
      </c>
      <c r="K187" s="45" t="s">
        <v>8</v>
      </c>
      <c r="L187" s="30">
        <v>45422</v>
      </c>
      <c r="M187" s="30">
        <v>45482</v>
      </c>
      <c r="N187" s="30" t="b">
        <v>0</v>
      </c>
      <c r="O187" s="29"/>
      <c r="P187" s="29"/>
      <c r="Q187" s="30"/>
      <c r="R187" s="29" t="s">
        <v>650</v>
      </c>
    </row>
    <row r="188" spans="1:18" ht="243.75" hidden="1">
      <c r="A188" s="7">
        <f t="shared" si="2"/>
        <v>187</v>
      </c>
      <c r="B188" s="31">
        <v>56</v>
      </c>
      <c r="C188" s="91" t="s">
        <v>651</v>
      </c>
      <c r="D188" s="32" t="s">
        <v>4</v>
      </c>
      <c r="E188" s="33">
        <v>45405</v>
      </c>
      <c r="F188" s="33">
        <v>45412</v>
      </c>
      <c r="G188" s="12" t="str">
        <f ca="1">IFERROR(__xludf.DUMMYFUNCTION("IF(F188="""","""",IFERROR(SUM(FILTER('Prorrogação de prazo'!$C$3:$C$1023,'Prorrogação de prazo'!$A$3:$A$1023&gt;=F188,'Prorrogação de prazo'!$A$3:$A$1023&lt;=F188+10))))"),"")</f>
        <v/>
      </c>
      <c r="H188" s="13" t="e">
        <f ca="1">IF(F188="","",WORKDAY(F188,10+G188,#REF!))</f>
        <v>#VALUE!</v>
      </c>
      <c r="I188" s="58" t="s">
        <v>3</v>
      </c>
      <c r="J188" s="34" t="s">
        <v>652</v>
      </c>
      <c r="K188" s="49" t="s">
        <v>8</v>
      </c>
      <c r="L188" s="86">
        <v>45433</v>
      </c>
      <c r="M188" s="86">
        <v>45453</v>
      </c>
      <c r="N188" s="86" t="b">
        <v>0</v>
      </c>
      <c r="O188" s="87" t="s">
        <v>24</v>
      </c>
      <c r="P188" s="87" t="s">
        <v>15</v>
      </c>
      <c r="Q188" s="86">
        <v>45460</v>
      </c>
      <c r="R188" s="87" t="s">
        <v>653</v>
      </c>
    </row>
    <row r="189" spans="1:18" ht="199.5" hidden="1">
      <c r="A189" s="18">
        <f t="shared" si="2"/>
        <v>188</v>
      </c>
      <c r="B189" s="39" t="s">
        <v>654</v>
      </c>
      <c r="C189" s="20" t="s">
        <v>655</v>
      </c>
      <c r="D189" s="21" t="s">
        <v>16</v>
      </c>
      <c r="E189" s="22">
        <v>45411</v>
      </c>
      <c r="F189" s="22">
        <v>45421</v>
      </c>
      <c r="G189" s="40" t="str">
        <f ca="1">IFERROR(__xludf.DUMMYFUNCTION("IF(F189="""","""",IFERROR(SUM(FILTER('Prorrogação de prazo'!$C$3:$C$1023,'Prorrogação de prazo'!$A$3:$A$1023&gt;=F189,'Prorrogação de prazo'!$A$3:$A$1023&lt;=F189+10))))"),"")</f>
        <v/>
      </c>
      <c r="H189" s="41" t="e">
        <f ca="1">IF(F189="","",WORKDAY(F189,10+G189,#REF!))</f>
        <v>#VALUE!</v>
      </c>
      <c r="I189" s="25" t="s">
        <v>7</v>
      </c>
      <c r="J189" s="26" t="s">
        <v>656</v>
      </c>
      <c r="K189" s="45" t="s">
        <v>8</v>
      </c>
      <c r="L189" s="30">
        <v>45440</v>
      </c>
      <c r="M189" s="30">
        <v>45460</v>
      </c>
      <c r="N189" s="30" t="b">
        <v>0</v>
      </c>
      <c r="O189" s="29" t="s">
        <v>26</v>
      </c>
      <c r="P189" s="29"/>
      <c r="Q189" s="30"/>
      <c r="R189" s="29" t="s">
        <v>657</v>
      </c>
    </row>
    <row r="190" spans="1:18" ht="142.5" hidden="1">
      <c r="A190" s="7">
        <f t="shared" si="2"/>
        <v>189</v>
      </c>
      <c r="B190" s="31" t="s">
        <v>658</v>
      </c>
      <c r="C190" s="9" t="s">
        <v>659</v>
      </c>
      <c r="D190" s="32" t="s">
        <v>26</v>
      </c>
      <c r="E190" s="33">
        <v>45411</v>
      </c>
      <c r="F190" s="33">
        <v>45420</v>
      </c>
      <c r="G190" s="12" t="str">
        <f ca="1">IFERROR(__xludf.DUMMYFUNCTION("IF(F190="""","""",IFERROR(SUM(FILTER('Prorrogação de prazo'!$C$3:$C$1023,'Prorrogação de prazo'!$A$3:$A$1023&gt;=F190,'Prorrogação de prazo'!$A$3:$A$1023&lt;=F190+10))))"),"")</f>
        <v/>
      </c>
      <c r="H190" s="13" t="e">
        <f ca="1">IF(F190="","",WORKDAY(F190,10+G190,#REF!))</f>
        <v>#VALUE!</v>
      </c>
      <c r="I190" s="58" t="s">
        <v>3</v>
      </c>
      <c r="J190" s="34" t="s">
        <v>660</v>
      </c>
      <c r="K190" s="49" t="s">
        <v>8</v>
      </c>
      <c r="L190" s="86">
        <v>45446</v>
      </c>
      <c r="M190" s="86">
        <v>45470</v>
      </c>
      <c r="N190" s="86" t="b">
        <v>0</v>
      </c>
      <c r="O190" s="87" t="s">
        <v>24</v>
      </c>
      <c r="P190" s="87" t="s">
        <v>15</v>
      </c>
      <c r="Q190" s="86">
        <v>45511</v>
      </c>
      <c r="R190" s="87" t="s">
        <v>661</v>
      </c>
    </row>
    <row r="191" spans="1:18" ht="228" hidden="1">
      <c r="A191" s="18">
        <f t="shared" si="2"/>
        <v>190</v>
      </c>
      <c r="B191" s="39" t="s">
        <v>662</v>
      </c>
      <c r="C191" s="20" t="s">
        <v>663</v>
      </c>
      <c r="D191" s="21" t="s">
        <v>16</v>
      </c>
      <c r="E191" s="22">
        <v>45411</v>
      </c>
      <c r="F191" s="22">
        <v>45418</v>
      </c>
      <c r="G191" s="40" t="str">
        <f ca="1">IFERROR(__xludf.DUMMYFUNCTION("IF(F191="""","""",IFERROR(SUM(FILTER('Prorrogação de prazo'!$C$3:$C$1023,'Prorrogação de prazo'!$A$3:$A$1023&gt;=F191,'Prorrogação de prazo'!$A$3:$A$1023&lt;=F191+10))))"),"")</f>
        <v/>
      </c>
      <c r="H191" s="41" t="e">
        <f ca="1">IF(F191="","",WORKDAY(F191,10+G191,#REF!))</f>
        <v>#VALUE!</v>
      </c>
      <c r="I191" s="25" t="s">
        <v>7</v>
      </c>
      <c r="J191" s="26" t="s">
        <v>664</v>
      </c>
      <c r="K191" s="45" t="s">
        <v>8</v>
      </c>
      <c r="L191" s="30">
        <v>45433</v>
      </c>
      <c r="M191" s="30">
        <v>45449</v>
      </c>
      <c r="N191" s="30" t="b">
        <v>0</v>
      </c>
      <c r="O191" s="29" t="s">
        <v>24</v>
      </c>
      <c r="P191" s="29" t="s">
        <v>15</v>
      </c>
      <c r="Q191" s="30">
        <v>45456</v>
      </c>
      <c r="R191" s="29" t="s">
        <v>665</v>
      </c>
    </row>
    <row r="192" spans="1:18" ht="409.5" hidden="1">
      <c r="A192" s="7">
        <f t="shared" si="2"/>
        <v>191</v>
      </c>
      <c r="B192" s="31" t="s">
        <v>666</v>
      </c>
      <c r="C192" s="9" t="s">
        <v>667</v>
      </c>
      <c r="D192" s="94" t="s">
        <v>16</v>
      </c>
      <c r="E192" s="113">
        <v>45411</v>
      </c>
      <c r="F192" s="113">
        <v>45419</v>
      </c>
      <c r="G192" s="12" t="str">
        <f ca="1">IFERROR(__xludf.DUMMYFUNCTION("IF(F192="""","""",IFERROR(SUM(FILTER('Prorrogação de prazo'!$C$3:$C$1023,'Prorrogação de prazo'!$A$3:$A$1023&gt;=F192,'Prorrogação de prazo'!$A$3:$A$1023&lt;=F192+10))))"),"")</f>
        <v/>
      </c>
      <c r="H192" s="13" t="e">
        <f ca="1">IF(F192="","",WORKDAY(F192,10+G192,#REF!))</f>
        <v>#VALUE!</v>
      </c>
      <c r="I192" s="9" t="s">
        <v>7</v>
      </c>
      <c r="J192" s="34" t="s">
        <v>668</v>
      </c>
      <c r="K192" s="49" t="s">
        <v>8</v>
      </c>
      <c r="L192" s="100">
        <v>45434</v>
      </c>
      <c r="M192" s="100">
        <v>45468</v>
      </c>
      <c r="N192" s="100" t="b">
        <v>0</v>
      </c>
      <c r="O192" s="101" t="s">
        <v>26</v>
      </c>
      <c r="P192" s="87" t="s">
        <v>15</v>
      </c>
      <c r="Q192" s="86"/>
      <c r="R192" s="87" t="s">
        <v>669</v>
      </c>
    </row>
    <row r="193" spans="1:18" ht="171" hidden="1">
      <c r="A193" s="18">
        <f t="shared" si="2"/>
        <v>192</v>
      </c>
      <c r="B193" s="39" t="s">
        <v>670</v>
      </c>
      <c r="C193" s="20" t="s">
        <v>671</v>
      </c>
      <c r="D193" s="21" t="s">
        <v>26</v>
      </c>
      <c r="E193" s="22">
        <v>45412</v>
      </c>
      <c r="F193" s="22">
        <v>45418</v>
      </c>
      <c r="G193" s="40" t="str">
        <f ca="1">IFERROR(__xludf.DUMMYFUNCTION("IF(F193="""","""",IFERROR(SUM(FILTER('Prorrogação de prazo'!$C$3:$C$1023,'Prorrogação de prazo'!$A$3:$A$1023&gt;=F193,'Prorrogação de prazo'!$A$3:$A$1023&lt;=F193+10))))"),"")</f>
        <v/>
      </c>
      <c r="H193" s="41" t="e">
        <f ca="1">IF(F193="","",WORKDAY(F193,10+G193,#REF!))</f>
        <v>#VALUE!</v>
      </c>
      <c r="I193" s="25" t="s">
        <v>3</v>
      </c>
      <c r="J193" s="26" t="s">
        <v>672</v>
      </c>
      <c r="K193" s="45" t="s">
        <v>8</v>
      </c>
      <c r="L193" s="30">
        <v>45440</v>
      </c>
      <c r="M193" s="30">
        <v>45461</v>
      </c>
      <c r="N193" s="30" t="b">
        <v>0</v>
      </c>
      <c r="O193" s="29" t="s">
        <v>26</v>
      </c>
      <c r="P193" s="29" t="s">
        <v>15</v>
      </c>
      <c r="Q193" s="30">
        <v>45476</v>
      </c>
      <c r="R193" s="29" t="s">
        <v>673</v>
      </c>
    </row>
    <row r="194" spans="1:18" ht="45" hidden="1">
      <c r="A194" s="7">
        <f t="shared" si="2"/>
        <v>193</v>
      </c>
      <c r="B194" s="31" t="s">
        <v>365</v>
      </c>
      <c r="C194" s="9" t="s">
        <v>674</v>
      </c>
      <c r="D194" s="32" t="s">
        <v>16</v>
      </c>
      <c r="E194" s="33">
        <v>45411</v>
      </c>
      <c r="F194" s="33"/>
      <c r="G194" s="12" t="str">
        <f ca="1">IFERROR(__xludf.DUMMYFUNCTION("IF(F194="""","""",IFERROR(SUM(FILTER('Prorrogação de prazo'!$C$3:$C$1023,'Prorrogação de prazo'!$A$3:$A$1023&gt;=F194,'Prorrogação de prazo'!$A$3:$A$1023&lt;=F194+10))))"),"")</f>
        <v/>
      </c>
      <c r="H194" s="13" t="str">
        <f>IF(F194="","",WORKDAY(F194,10+G194,#REF!))</f>
        <v/>
      </c>
      <c r="I194" s="58" t="s">
        <v>7</v>
      </c>
      <c r="J194" s="34" t="s">
        <v>675</v>
      </c>
      <c r="K194" s="49" t="s">
        <v>8</v>
      </c>
      <c r="L194" s="86">
        <v>45432</v>
      </c>
      <c r="M194" s="86"/>
      <c r="N194" s="86" t="b">
        <v>0</v>
      </c>
      <c r="O194" s="87"/>
      <c r="P194" s="87"/>
      <c r="Q194" s="86"/>
      <c r="R194" s="87"/>
    </row>
    <row r="195" spans="1:18" ht="271.5" hidden="1">
      <c r="A195" s="18">
        <f t="shared" si="2"/>
        <v>194</v>
      </c>
      <c r="B195" s="39" t="s">
        <v>676</v>
      </c>
      <c r="C195" s="20" t="s">
        <v>677</v>
      </c>
      <c r="D195" s="21" t="s">
        <v>26</v>
      </c>
      <c r="E195" s="22">
        <v>45415</v>
      </c>
      <c r="F195" s="22">
        <v>45421</v>
      </c>
      <c r="G195" s="40" t="str">
        <f ca="1">IFERROR(__xludf.DUMMYFUNCTION("IF(F195="""","""",IFERROR(SUM(FILTER('Prorrogação de prazo'!$C$3:$C$1023,'Prorrogação de prazo'!$A$3:$A$1023&gt;=F195,'Prorrogação de prazo'!$A$3:$A$1023&lt;=F195+10))))"),"")</f>
        <v/>
      </c>
      <c r="H195" s="41" t="e">
        <f ca="1">IF(F195="","",WORKDAY(F195,10+G195,#REF!))</f>
        <v>#VALUE!</v>
      </c>
      <c r="I195" s="25" t="s">
        <v>3</v>
      </c>
      <c r="J195" s="26" t="s">
        <v>678</v>
      </c>
      <c r="K195" s="45" t="s">
        <v>8</v>
      </c>
      <c r="L195" s="30">
        <v>45446</v>
      </c>
      <c r="M195" s="30">
        <v>45463</v>
      </c>
      <c r="N195" s="30" t="b">
        <v>0</v>
      </c>
      <c r="O195" s="29" t="s">
        <v>26</v>
      </c>
      <c r="P195" s="29" t="s">
        <v>15</v>
      </c>
      <c r="Q195" s="30">
        <v>45484</v>
      </c>
      <c r="R195" s="29" t="s">
        <v>679</v>
      </c>
    </row>
    <row r="196" spans="1:18" ht="30" hidden="1">
      <c r="A196" s="7">
        <f t="shared" si="2"/>
        <v>195</v>
      </c>
      <c r="B196" s="31" t="s">
        <v>365</v>
      </c>
      <c r="C196" s="9" t="s">
        <v>680</v>
      </c>
      <c r="D196" s="32" t="s">
        <v>16</v>
      </c>
      <c r="E196" s="33">
        <v>45415</v>
      </c>
      <c r="F196" s="33"/>
      <c r="G196" s="12" t="str">
        <f ca="1">IFERROR(__xludf.DUMMYFUNCTION("IF(F196="""","""",IFERROR(SUM(FILTER('Prorrogação de prazo'!$C$3:$C$1023,'Prorrogação de prazo'!$A$3:$A$1023&gt;=F196,'Prorrogação de prazo'!$A$3:$A$1023&lt;=F196+10))))"),"")</f>
        <v/>
      </c>
      <c r="H196" s="13" t="str">
        <f>IF(F196="","",WORKDAY(F196,10+G196,#REF!))</f>
        <v/>
      </c>
      <c r="I196" s="58" t="s">
        <v>7</v>
      </c>
      <c r="J196" s="34" t="s">
        <v>681</v>
      </c>
      <c r="K196" s="49" t="s">
        <v>8</v>
      </c>
      <c r="L196" s="86">
        <v>45420</v>
      </c>
      <c r="M196" s="86"/>
      <c r="N196" s="86" t="b">
        <v>0</v>
      </c>
      <c r="O196" s="87"/>
      <c r="P196" s="87"/>
      <c r="Q196" s="86"/>
      <c r="R196" s="87"/>
    </row>
    <row r="197" spans="1:18" ht="30" hidden="1">
      <c r="A197" s="18">
        <f t="shared" si="2"/>
        <v>196</v>
      </c>
      <c r="B197" s="39" t="s">
        <v>365</v>
      </c>
      <c r="C197" s="20" t="s">
        <v>682</v>
      </c>
      <c r="D197" s="21" t="s">
        <v>16</v>
      </c>
      <c r="E197" s="22">
        <v>45412</v>
      </c>
      <c r="F197" s="22"/>
      <c r="G197" s="40" t="str">
        <f ca="1">IFERROR(__xludf.DUMMYFUNCTION("IF(F197="""","""",IFERROR(SUM(FILTER('Prorrogação de prazo'!$C$3:$C$1023,'Prorrogação de prazo'!$A$3:$A$1023&gt;=F197,'Prorrogação de prazo'!$A$3:$A$1023&lt;=F197+10))))"),"")</f>
        <v/>
      </c>
      <c r="H197" s="41" t="str">
        <f>IF(F197="","",WORKDAY(F197,10+G197,#REF!))</f>
        <v/>
      </c>
      <c r="I197" s="25" t="s">
        <v>7</v>
      </c>
      <c r="J197" s="26" t="s">
        <v>683</v>
      </c>
      <c r="K197" s="45" t="s">
        <v>8</v>
      </c>
      <c r="L197" s="30">
        <v>45420</v>
      </c>
      <c r="M197" s="30"/>
      <c r="N197" s="30" t="b">
        <v>0</v>
      </c>
      <c r="O197" s="29"/>
      <c r="P197" s="29"/>
      <c r="Q197" s="30"/>
      <c r="R197" s="29"/>
    </row>
    <row r="198" spans="1:18" ht="30" hidden="1">
      <c r="A198" s="7">
        <f t="shared" si="2"/>
        <v>197</v>
      </c>
      <c r="B198" s="31" t="s">
        <v>365</v>
      </c>
      <c r="C198" s="9" t="s">
        <v>684</v>
      </c>
      <c r="D198" s="32" t="s">
        <v>16</v>
      </c>
      <c r="E198" s="33">
        <v>45412</v>
      </c>
      <c r="F198" s="33"/>
      <c r="G198" s="12" t="str">
        <f ca="1">IFERROR(__xludf.DUMMYFUNCTION("IF(F198="""","""",IFERROR(SUM(FILTER('Prorrogação de prazo'!$C$3:$C$1023,'Prorrogação de prazo'!$A$3:$A$1023&gt;=F198,'Prorrogação de prazo'!$A$3:$A$1023&lt;=F198+10))))"),"")</f>
        <v/>
      </c>
      <c r="H198" s="13" t="str">
        <f>IF(F198="","",WORKDAY(F198,10+G198,#REF!))</f>
        <v/>
      </c>
      <c r="I198" s="58" t="s">
        <v>7</v>
      </c>
      <c r="J198" s="34" t="s">
        <v>683</v>
      </c>
      <c r="K198" s="49" t="s">
        <v>8</v>
      </c>
      <c r="L198" s="86">
        <v>45420</v>
      </c>
      <c r="M198" s="86"/>
      <c r="N198" s="86" t="b">
        <v>0</v>
      </c>
      <c r="O198" s="87"/>
      <c r="P198" s="87"/>
      <c r="Q198" s="86"/>
      <c r="R198" s="87"/>
    </row>
    <row r="199" spans="1:18" ht="30" hidden="1">
      <c r="A199" s="18">
        <f t="shared" si="2"/>
        <v>198</v>
      </c>
      <c r="B199" s="39" t="s">
        <v>365</v>
      </c>
      <c r="C199" s="20" t="s">
        <v>685</v>
      </c>
      <c r="D199" s="21" t="s">
        <v>16</v>
      </c>
      <c r="E199" s="22">
        <v>45412</v>
      </c>
      <c r="F199" s="22"/>
      <c r="G199" s="40" t="str">
        <f ca="1">IFERROR(__xludf.DUMMYFUNCTION("IF(F199="""","""",IFERROR(SUM(FILTER('Prorrogação de prazo'!$C$3:$C$1023,'Prorrogação de prazo'!$A$3:$A$1023&gt;=F199,'Prorrogação de prazo'!$A$3:$A$1023&lt;=F199+10))))"),"")</f>
        <v/>
      </c>
      <c r="H199" s="41" t="str">
        <f>IF(F199="","",WORKDAY(F199,10+G199,#REF!))</f>
        <v/>
      </c>
      <c r="I199" s="25" t="s">
        <v>7</v>
      </c>
      <c r="J199" s="26" t="s">
        <v>686</v>
      </c>
      <c r="K199" s="45" t="s">
        <v>8</v>
      </c>
      <c r="L199" s="30">
        <v>45420</v>
      </c>
      <c r="M199" s="30"/>
      <c r="N199" s="30" t="b">
        <v>0</v>
      </c>
      <c r="O199" s="29"/>
      <c r="P199" s="29"/>
      <c r="Q199" s="30"/>
      <c r="R199" s="29"/>
    </row>
    <row r="200" spans="1:18" ht="30" hidden="1">
      <c r="A200" s="7">
        <f t="shared" si="2"/>
        <v>199</v>
      </c>
      <c r="B200" s="31" t="s">
        <v>365</v>
      </c>
      <c r="C200" s="9" t="s">
        <v>687</v>
      </c>
      <c r="D200" s="32" t="s">
        <v>16</v>
      </c>
      <c r="E200" s="33">
        <v>45412</v>
      </c>
      <c r="F200" s="33"/>
      <c r="G200" s="12" t="str">
        <f ca="1">IFERROR(__xludf.DUMMYFUNCTION("IF(F200="""","""",IFERROR(SUM(FILTER('Prorrogação de prazo'!$C$3:$C$1023,'Prorrogação de prazo'!$A$3:$A$1023&gt;=F200,'Prorrogação de prazo'!$A$3:$A$1023&lt;=F200+10))))"),"")</f>
        <v/>
      </c>
      <c r="H200" s="13" t="str">
        <f>IF(F200="","",WORKDAY(F200,10+G200,#REF!))</f>
        <v/>
      </c>
      <c r="I200" s="58" t="s">
        <v>7</v>
      </c>
      <c r="J200" s="34" t="s">
        <v>686</v>
      </c>
      <c r="K200" s="49" t="s">
        <v>8</v>
      </c>
      <c r="L200" s="86">
        <v>45420</v>
      </c>
      <c r="M200" s="86"/>
      <c r="N200" s="86" t="b">
        <v>0</v>
      </c>
      <c r="O200" s="87"/>
      <c r="P200" s="87"/>
      <c r="Q200" s="86"/>
      <c r="R200" s="87"/>
    </row>
    <row r="201" spans="1:18" ht="142.5" hidden="1">
      <c r="A201" s="18">
        <f t="shared" si="2"/>
        <v>200</v>
      </c>
      <c r="B201" s="39" t="s">
        <v>688</v>
      </c>
      <c r="C201" s="20" t="s">
        <v>689</v>
      </c>
      <c r="D201" s="21" t="s">
        <v>26</v>
      </c>
      <c r="E201" s="22">
        <v>45419</v>
      </c>
      <c r="F201" s="22">
        <v>45426</v>
      </c>
      <c r="G201" s="40" t="str">
        <f ca="1">IFERROR(__xludf.DUMMYFUNCTION("IF(F201="""","""",IFERROR(SUM(FILTER('Prorrogação de prazo'!$C$3:$C$1023,'Prorrogação de prazo'!$A$3:$A$1023&gt;=F201,'Prorrogação de prazo'!$A$3:$A$1023&lt;=F201+10))))"),"")</f>
        <v/>
      </c>
      <c r="H201" s="41" t="e">
        <f ca="1">IF(F201="","",WORKDAY(F201,10+G201,#REF!))</f>
        <v>#VALUE!</v>
      </c>
      <c r="I201" s="25" t="s">
        <v>0</v>
      </c>
      <c r="J201" s="26" t="s">
        <v>690</v>
      </c>
      <c r="K201" s="45" t="s">
        <v>8</v>
      </c>
      <c r="L201" s="30">
        <v>45467</v>
      </c>
      <c r="M201" s="30">
        <v>45495</v>
      </c>
      <c r="N201" s="30" t="b">
        <v>0</v>
      </c>
      <c r="O201" s="29"/>
      <c r="P201" s="29" t="s">
        <v>2</v>
      </c>
      <c r="Q201" s="30"/>
      <c r="R201" s="29" t="s">
        <v>691</v>
      </c>
    </row>
    <row r="202" spans="1:18" ht="342" hidden="1">
      <c r="A202" s="7">
        <f t="shared" si="2"/>
        <v>201</v>
      </c>
      <c r="B202" s="31" t="s">
        <v>692</v>
      </c>
      <c r="C202" s="91" t="s">
        <v>693</v>
      </c>
      <c r="D202" s="32" t="s">
        <v>26</v>
      </c>
      <c r="E202" s="33">
        <v>45422</v>
      </c>
      <c r="F202" s="33">
        <v>45433</v>
      </c>
      <c r="G202" s="12" t="str">
        <f ca="1">IFERROR(__xludf.DUMMYFUNCTION("IF(F202="""","""",IFERROR(SUM(FILTER('Prorrogação de prazo'!$C$3:$C$1023,'Prorrogação de prazo'!$A$3:$A$1023&gt;=F202,'Prorrogação de prazo'!$A$3:$A$1023&lt;=F202+10))))"),"")</f>
        <v/>
      </c>
      <c r="H202" s="13" t="e">
        <f ca="1">IF(F202="","",WORKDAY(F202,10+G202,#REF!))</f>
        <v>#VALUE!</v>
      </c>
      <c r="I202" s="58" t="s">
        <v>3</v>
      </c>
      <c r="J202" s="34" t="s">
        <v>694</v>
      </c>
      <c r="K202" s="49" t="s">
        <v>8</v>
      </c>
      <c r="L202" s="86">
        <v>45449</v>
      </c>
      <c r="M202" s="86">
        <v>45467</v>
      </c>
      <c r="N202" s="86" t="b">
        <v>0</v>
      </c>
      <c r="O202" s="87" t="s">
        <v>26</v>
      </c>
      <c r="P202" s="87" t="s">
        <v>2</v>
      </c>
      <c r="Q202" s="86"/>
      <c r="R202" s="87" t="s">
        <v>695</v>
      </c>
    </row>
    <row r="203" spans="1:18" ht="142.5" hidden="1">
      <c r="A203" s="18">
        <f t="shared" si="2"/>
        <v>202</v>
      </c>
      <c r="B203" s="39" t="s">
        <v>696</v>
      </c>
      <c r="C203" s="20" t="s">
        <v>697</v>
      </c>
      <c r="D203" s="21" t="s">
        <v>14</v>
      </c>
      <c r="E203" s="22">
        <v>45422</v>
      </c>
      <c r="F203" s="22">
        <v>45434</v>
      </c>
      <c r="G203" s="40" t="str">
        <f ca="1">IFERROR(__xludf.DUMMYFUNCTION("IF(F203="""","""",IFERROR(SUM(FILTER('Prorrogação de prazo'!$C$3:$C$1023,'Prorrogação de prazo'!$A$3:$A$1023&gt;=F203,'Prorrogação de prazo'!$A$3:$A$1023&lt;=F203+10))))"),"")</f>
        <v/>
      </c>
      <c r="H203" s="41" t="e">
        <f ca="1">IF(F203="","",WORKDAY(F203,10+G203,#REF!))</f>
        <v>#VALUE!</v>
      </c>
      <c r="I203" s="25" t="s">
        <v>7</v>
      </c>
      <c r="J203" s="26" t="s">
        <v>698</v>
      </c>
      <c r="K203" s="45" t="s">
        <v>8</v>
      </c>
      <c r="L203" s="30">
        <v>45453</v>
      </c>
      <c r="M203" s="30">
        <v>45469</v>
      </c>
      <c r="N203" s="30" t="b">
        <v>0</v>
      </c>
      <c r="O203" s="29" t="s">
        <v>26</v>
      </c>
      <c r="P203" s="29" t="s">
        <v>2</v>
      </c>
      <c r="Q203" s="30">
        <v>45474</v>
      </c>
      <c r="R203" s="29" t="s">
        <v>699</v>
      </c>
    </row>
    <row r="204" spans="1:18" ht="409.5" hidden="1">
      <c r="A204" s="7">
        <f t="shared" si="2"/>
        <v>203</v>
      </c>
      <c r="B204" s="31" t="s">
        <v>700</v>
      </c>
      <c r="C204" s="9" t="s">
        <v>701</v>
      </c>
      <c r="D204" s="32" t="s">
        <v>14</v>
      </c>
      <c r="E204" s="33">
        <v>45422</v>
      </c>
      <c r="F204" s="33"/>
      <c r="G204" s="12" t="str">
        <f ca="1">IFERROR(__xludf.DUMMYFUNCTION("IF(F204="""","""",IFERROR(SUM(FILTER('Prorrogação de prazo'!$C$3:$C$1023,'Prorrogação de prazo'!$A$3:$A$1023&gt;=F204,'Prorrogação de prazo'!$A$3:$A$1023&lt;=F204+10))))"),"")</f>
        <v/>
      </c>
      <c r="H204" s="13" t="str">
        <f>IF(F204="","",WORKDAY(F204,10+G204,#REF!))</f>
        <v/>
      </c>
      <c r="I204" s="58" t="s">
        <v>7</v>
      </c>
      <c r="J204" s="34" t="s">
        <v>702</v>
      </c>
      <c r="K204" s="49" t="s">
        <v>8</v>
      </c>
      <c r="L204" s="86">
        <v>45456</v>
      </c>
      <c r="M204" s="86">
        <v>45483</v>
      </c>
      <c r="N204" s="86" t="b">
        <v>0</v>
      </c>
      <c r="O204" s="87" t="s">
        <v>4</v>
      </c>
      <c r="P204" s="87" t="s">
        <v>15</v>
      </c>
      <c r="Q204" s="86">
        <v>45488</v>
      </c>
      <c r="R204" s="87" t="s">
        <v>703</v>
      </c>
    </row>
    <row r="205" spans="1:18" ht="270.75" hidden="1">
      <c r="A205" s="18">
        <f t="shared" si="2"/>
        <v>204</v>
      </c>
      <c r="B205" s="19" t="s">
        <v>704</v>
      </c>
      <c r="C205" s="20" t="s">
        <v>705</v>
      </c>
      <c r="D205" s="21" t="s">
        <v>14</v>
      </c>
      <c r="E205" s="22">
        <v>45426</v>
      </c>
      <c r="F205" s="22">
        <v>45545</v>
      </c>
      <c r="G205" s="23" t="str">
        <f ca="1">IFERROR(__xludf.DUMMYFUNCTION("IF(F205="""","""",IFERROR(SUM(FILTER('Prorrogação de prazo'!$C$3:$C$1023,'Prorrogação de prazo'!$A$3:$A$1023&gt;=F205,'Prorrogação de prazo'!$A$3:$A$1023&lt;=F205+10))))"),"")</f>
        <v/>
      </c>
      <c r="H205" s="24" t="e">
        <f ca="1">IF(F205="","",WORKDAY(F205,10+G205,#REF!))</f>
        <v>#VALUE!</v>
      </c>
      <c r="I205" s="25" t="s">
        <v>7</v>
      </c>
      <c r="J205" s="26" t="s">
        <v>706</v>
      </c>
      <c r="K205" s="18" t="s">
        <v>8</v>
      </c>
      <c r="L205" s="30">
        <v>45455</v>
      </c>
      <c r="M205" s="30">
        <v>45481</v>
      </c>
      <c r="N205" s="30" t="b">
        <v>0</v>
      </c>
      <c r="O205" s="29"/>
      <c r="P205" s="29" t="s">
        <v>6</v>
      </c>
      <c r="Q205" s="30">
        <v>45531</v>
      </c>
      <c r="R205" s="29" t="s">
        <v>707</v>
      </c>
    </row>
    <row r="206" spans="1:18" ht="45" hidden="1">
      <c r="A206" s="7">
        <f t="shared" si="2"/>
        <v>205</v>
      </c>
      <c r="B206" s="31" t="s">
        <v>365</v>
      </c>
      <c r="C206" s="103" t="s">
        <v>708</v>
      </c>
      <c r="D206" s="32" t="s">
        <v>16</v>
      </c>
      <c r="E206" s="33">
        <v>45385</v>
      </c>
      <c r="F206" s="33"/>
      <c r="G206" s="12" t="str">
        <f ca="1">IFERROR(__xludf.DUMMYFUNCTION("IF(F206="""","""",IFERROR(SUM(FILTER('Prorrogação de prazo'!$C$3:$C$1023,'Prorrogação de prazo'!$A$3:$A$1023&gt;=F206,'Prorrogação de prazo'!$A$3:$A$1023&lt;=F206+10))))"),"")</f>
        <v/>
      </c>
      <c r="H206" s="13" t="str">
        <f>IF(F206="","",WORKDAY(F206,10+G206,#REF!))</f>
        <v/>
      </c>
      <c r="I206" s="58" t="s">
        <v>7</v>
      </c>
      <c r="J206" s="34" t="s">
        <v>709</v>
      </c>
      <c r="K206" s="49" t="s">
        <v>8</v>
      </c>
      <c r="L206" s="86">
        <v>45432</v>
      </c>
      <c r="M206" s="86"/>
      <c r="N206" s="86" t="b">
        <v>0</v>
      </c>
      <c r="O206" s="87"/>
      <c r="P206" s="87"/>
      <c r="Q206" s="86"/>
      <c r="R206" s="87"/>
    </row>
    <row r="207" spans="1:18" ht="45" hidden="1">
      <c r="A207" s="18">
        <f t="shared" si="2"/>
        <v>206</v>
      </c>
      <c r="B207" s="39" t="s">
        <v>365</v>
      </c>
      <c r="C207" s="20" t="s">
        <v>710</v>
      </c>
      <c r="D207" s="21" t="s">
        <v>16</v>
      </c>
      <c r="E207" s="22">
        <v>45426</v>
      </c>
      <c r="F207" s="22"/>
      <c r="G207" s="40" t="str">
        <f ca="1">IFERROR(__xludf.DUMMYFUNCTION("IF(F207="""","""",IFERROR(SUM(FILTER('Prorrogação de prazo'!$C$3:$C$1023,'Prorrogação de prazo'!$A$3:$A$1023&gt;=F207,'Prorrogação de prazo'!$A$3:$A$1023&lt;=F207+10))))"),"")</f>
        <v/>
      </c>
      <c r="H207" s="41" t="str">
        <f>IF(F207="","",WORKDAY(F207,10+G207,#REF!))</f>
        <v/>
      </c>
      <c r="I207" s="25" t="s">
        <v>7</v>
      </c>
      <c r="J207" s="26" t="s">
        <v>711</v>
      </c>
      <c r="K207" s="45" t="s">
        <v>8</v>
      </c>
      <c r="L207" s="30">
        <v>45432</v>
      </c>
      <c r="M207" s="30"/>
      <c r="N207" s="30" t="b">
        <v>0</v>
      </c>
      <c r="O207" s="29"/>
      <c r="P207" s="29"/>
      <c r="Q207" s="30"/>
      <c r="R207" s="29"/>
    </row>
    <row r="208" spans="1:18" ht="299.25" hidden="1">
      <c r="A208" s="7">
        <f t="shared" si="2"/>
        <v>207</v>
      </c>
      <c r="B208" s="31" t="s">
        <v>712</v>
      </c>
      <c r="C208" s="9" t="s">
        <v>713</v>
      </c>
      <c r="D208" s="32" t="s">
        <v>4</v>
      </c>
      <c r="E208" s="33">
        <v>45429</v>
      </c>
      <c r="F208" s="33">
        <v>45490</v>
      </c>
      <c r="G208" s="12">
        <f ca="1">IFERROR(__xludf.DUMMYFUNCTION("IF(F208="""","""",IFERROR(SUM(FILTER('Prorrogação de prazo'!$C$3:$C$1023,'Prorrogação de prazo'!$A$3:$A$1023&gt;=F208,'Prorrogação de prazo'!$A$3:$A$1023&lt;=F208+10))))"),2)</f>
        <v>2</v>
      </c>
      <c r="H208" s="13" t="e">
        <f ca="1">IF(F208="","",WORKDAY(F208,10+G208,#REF!))</f>
        <v>#REF!</v>
      </c>
      <c r="I208" s="58" t="s">
        <v>7</v>
      </c>
      <c r="J208" s="34" t="s">
        <v>714</v>
      </c>
      <c r="K208" s="49" t="s">
        <v>8</v>
      </c>
      <c r="L208" s="86">
        <v>45455</v>
      </c>
      <c r="M208" s="86">
        <v>45475</v>
      </c>
      <c r="N208" s="86" t="b">
        <v>0</v>
      </c>
      <c r="O208" s="87"/>
      <c r="P208" s="87" t="s">
        <v>2</v>
      </c>
      <c r="Q208" s="86"/>
      <c r="R208" s="87" t="s">
        <v>715</v>
      </c>
    </row>
    <row r="209" spans="1:18" ht="85.5" hidden="1">
      <c r="A209" s="18">
        <f t="shared" si="2"/>
        <v>208</v>
      </c>
      <c r="B209" s="39" t="s">
        <v>716</v>
      </c>
      <c r="C209" s="20" t="s">
        <v>717</v>
      </c>
      <c r="D209" s="21" t="s">
        <v>26</v>
      </c>
      <c r="E209" s="22">
        <v>45432</v>
      </c>
      <c r="F209" s="22">
        <v>45434</v>
      </c>
      <c r="G209" s="40" t="str">
        <f ca="1">IFERROR(__xludf.DUMMYFUNCTION("IF(F209="""","""",IFERROR(SUM(FILTER('Prorrogação de prazo'!$C$3:$C$1023,'Prorrogação de prazo'!$A$3:$A$1023&gt;=F209,'Prorrogação de prazo'!$A$3:$A$1023&lt;=F209+10))))"),"")</f>
        <v/>
      </c>
      <c r="H209" s="41" t="e">
        <f ca="1">IF(F209="","",WORKDAY(F209,10+G209,#REF!))</f>
        <v>#VALUE!</v>
      </c>
      <c r="I209" s="25" t="s">
        <v>7</v>
      </c>
      <c r="J209" s="26" t="s">
        <v>718</v>
      </c>
      <c r="K209" s="45" t="s">
        <v>8</v>
      </c>
      <c r="L209" s="30">
        <v>45449</v>
      </c>
      <c r="M209" s="30">
        <v>45444</v>
      </c>
      <c r="N209" s="30" t="b">
        <v>0</v>
      </c>
      <c r="O209" s="29"/>
      <c r="P209" s="29" t="s">
        <v>15</v>
      </c>
      <c r="Q209" s="30">
        <v>45450</v>
      </c>
      <c r="R209" s="29" t="s">
        <v>719</v>
      </c>
    </row>
    <row r="210" spans="1:18" ht="375" hidden="1">
      <c r="A210" s="7">
        <f t="shared" si="2"/>
        <v>209</v>
      </c>
      <c r="B210" s="31" t="s">
        <v>720</v>
      </c>
      <c r="C210" s="91" t="s">
        <v>721</v>
      </c>
      <c r="D210" s="94" t="s">
        <v>16</v>
      </c>
      <c r="E210" s="113">
        <v>45432</v>
      </c>
      <c r="F210" s="113">
        <v>45490</v>
      </c>
      <c r="G210" s="12">
        <f ca="1">IFERROR(__xludf.DUMMYFUNCTION("IF(F210="""","""",IFERROR(SUM(FILTER('Prorrogação de prazo'!$C$3:$C$1023,'Prorrogação de prazo'!$A$3:$A$1023&gt;=F210,'Prorrogação de prazo'!$A$3:$A$1023&lt;=F210+10))))"),2)</f>
        <v>2</v>
      </c>
      <c r="H210" s="13" t="e">
        <f ca="1">IF(F210="","",WORKDAY(F210,10+G210,#REF!))</f>
        <v>#REF!</v>
      </c>
      <c r="I210" s="9" t="s">
        <v>7</v>
      </c>
      <c r="J210" s="114" t="s">
        <v>722</v>
      </c>
      <c r="K210" s="49" t="s">
        <v>8</v>
      </c>
      <c r="L210" s="100">
        <v>45455</v>
      </c>
      <c r="M210" s="100">
        <v>45474</v>
      </c>
      <c r="N210" s="100" t="b">
        <v>0</v>
      </c>
      <c r="O210" s="101"/>
      <c r="P210" s="87" t="s">
        <v>15</v>
      </c>
      <c r="Q210" s="86"/>
      <c r="R210" s="87" t="s">
        <v>723</v>
      </c>
    </row>
    <row r="211" spans="1:18" ht="409.5" hidden="1">
      <c r="A211" s="18">
        <f t="shared" si="2"/>
        <v>210</v>
      </c>
      <c r="B211" s="19" t="s">
        <v>724</v>
      </c>
      <c r="C211" s="20" t="s">
        <v>725</v>
      </c>
      <c r="D211" s="21" t="s">
        <v>26</v>
      </c>
      <c r="E211" s="22">
        <v>45490</v>
      </c>
      <c r="F211" s="22">
        <v>45526</v>
      </c>
      <c r="G211" s="23" t="str">
        <f ca="1">IFERROR(__xludf.DUMMYFUNCTION("IF(F211="""","""",IFERROR(SUM(FILTER('Prorrogação de prazo'!$C$3:$C$1023,'Prorrogação de prazo'!$A$3:$A$1023&gt;=F211,'Prorrogação de prazo'!$A$3:$A$1023&lt;=F211+10))))"),"")</f>
        <v/>
      </c>
      <c r="H211" s="24" t="e">
        <f ca="1">IF(F211="","",WORKDAY(F211,10+G211,#REF!))</f>
        <v>#VALUE!</v>
      </c>
      <c r="I211" s="25" t="s">
        <v>7</v>
      </c>
      <c r="J211" s="26" t="s">
        <v>726</v>
      </c>
      <c r="K211" s="18" t="s">
        <v>8</v>
      </c>
      <c r="L211" s="27">
        <v>45540</v>
      </c>
      <c r="M211" s="27">
        <v>45582</v>
      </c>
      <c r="N211" s="28" t="b">
        <v>1</v>
      </c>
      <c r="O211" s="28" t="s">
        <v>4</v>
      </c>
      <c r="P211" s="29" t="s">
        <v>15</v>
      </c>
      <c r="Q211" s="30">
        <v>45600</v>
      </c>
      <c r="R211" s="29" t="s">
        <v>727</v>
      </c>
    </row>
    <row r="212" spans="1:18" ht="316.5" hidden="1">
      <c r="A212" s="7">
        <f t="shared" si="2"/>
        <v>211</v>
      </c>
      <c r="B212" s="31" t="s">
        <v>728</v>
      </c>
      <c r="C212" s="91" t="s">
        <v>729</v>
      </c>
      <c r="D212" s="32" t="s">
        <v>14</v>
      </c>
      <c r="E212" s="33">
        <v>45432</v>
      </c>
      <c r="F212" s="33">
        <v>45434</v>
      </c>
      <c r="G212" s="12" t="str">
        <f ca="1">IFERROR(__xludf.DUMMYFUNCTION("IF(F212="""","""",IFERROR(SUM(FILTER('Prorrogação de prazo'!$C$3:$C$1023,'Prorrogação de prazo'!$A$3:$A$1023&gt;=F212,'Prorrogação de prazo'!$A$3:$A$1023&lt;=F212+10))))"),"")</f>
        <v/>
      </c>
      <c r="H212" s="13" t="e">
        <f ca="1">IF(F212="","",WORKDAY(F212,10+G212,#REF!))</f>
        <v>#VALUE!</v>
      </c>
      <c r="I212" s="58" t="s">
        <v>3</v>
      </c>
      <c r="J212" s="34" t="s">
        <v>730</v>
      </c>
      <c r="K212" s="49" t="s">
        <v>8</v>
      </c>
      <c r="L212" s="86">
        <v>45456</v>
      </c>
      <c r="M212" s="86">
        <v>45484</v>
      </c>
      <c r="N212" s="86" t="b">
        <v>0</v>
      </c>
      <c r="O212" s="87"/>
      <c r="P212" s="87" t="s">
        <v>15</v>
      </c>
      <c r="Q212" s="86">
        <v>45490</v>
      </c>
      <c r="R212" s="87" t="s">
        <v>731</v>
      </c>
    </row>
    <row r="213" spans="1:18" ht="199.5" hidden="1">
      <c r="A213" s="18">
        <f t="shared" si="2"/>
        <v>212</v>
      </c>
      <c r="B213" s="39" t="s">
        <v>732</v>
      </c>
      <c r="C213" s="20" t="s">
        <v>733</v>
      </c>
      <c r="D213" s="21" t="s">
        <v>734</v>
      </c>
      <c r="E213" s="22">
        <v>45433</v>
      </c>
      <c r="F213" s="22">
        <v>45460</v>
      </c>
      <c r="G213" s="40">
        <f ca="1">IFERROR(__xludf.DUMMYFUNCTION("IF(F213="""","""",IFERROR(SUM(FILTER('Prorrogação de prazo'!$C$3:$C$1023,'Prorrogação de prazo'!$A$3:$A$1023&gt;=F213,'Prorrogação de prazo'!$A$3:$A$1023&lt;=F213+10))))"),2)</f>
        <v>2</v>
      </c>
      <c r="H213" s="41" t="e">
        <f ca="1">IF(F213="","",WORKDAY(F213,10+G213,#REF!))</f>
        <v>#REF!</v>
      </c>
      <c r="I213" s="25" t="s">
        <v>7</v>
      </c>
      <c r="J213" s="26" t="s">
        <v>735</v>
      </c>
      <c r="K213" s="45" t="s">
        <v>8</v>
      </c>
      <c r="L213" s="30">
        <v>45474</v>
      </c>
      <c r="M213" s="30">
        <v>45489</v>
      </c>
      <c r="N213" s="29" t="b">
        <v>1</v>
      </c>
      <c r="O213" s="29" t="s">
        <v>24</v>
      </c>
      <c r="P213" s="29" t="s">
        <v>15</v>
      </c>
      <c r="Q213" s="30">
        <v>45495</v>
      </c>
      <c r="R213" s="29" t="s">
        <v>736</v>
      </c>
    </row>
    <row r="214" spans="1:18" ht="128.25" hidden="1">
      <c r="A214" s="7">
        <f t="shared" si="2"/>
        <v>213</v>
      </c>
      <c r="B214" s="31" t="s">
        <v>737</v>
      </c>
      <c r="C214" s="9" t="s">
        <v>738</v>
      </c>
      <c r="D214" s="32" t="s">
        <v>26</v>
      </c>
      <c r="E214" s="33">
        <v>45433</v>
      </c>
      <c r="F214" s="33">
        <v>45441</v>
      </c>
      <c r="G214" s="12" t="str">
        <f ca="1">IFERROR(__xludf.DUMMYFUNCTION("IF(F214="""","""",IFERROR(SUM(FILTER('Prorrogação de prazo'!$C$3:$C$1023,'Prorrogação de prazo'!$A$3:$A$1023&gt;=F214,'Prorrogação de prazo'!$A$3:$A$1023&lt;=F214+10))))"),"")</f>
        <v/>
      </c>
      <c r="H214" s="13" t="e">
        <f ca="1">IF(F214="","",WORKDAY(F214,10+G214,#REF!))</f>
        <v>#VALUE!</v>
      </c>
      <c r="I214" s="58" t="s">
        <v>7</v>
      </c>
      <c r="J214" s="34" t="s">
        <v>739</v>
      </c>
      <c r="K214" s="49" t="s">
        <v>8</v>
      </c>
      <c r="L214" s="86">
        <v>45456</v>
      </c>
      <c r="M214" s="86">
        <v>45481</v>
      </c>
      <c r="N214" s="86" t="b">
        <v>0</v>
      </c>
      <c r="O214" s="87" t="s">
        <v>14</v>
      </c>
      <c r="P214" s="87" t="s">
        <v>15</v>
      </c>
      <c r="Q214" s="86">
        <v>45483</v>
      </c>
      <c r="R214" s="87" t="s">
        <v>740</v>
      </c>
    </row>
    <row r="215" spans="1:18" ht="256.5" hidden="1">
      <c r="A215" s="18">
        <f t="shared" si="2"/>
        <v>214</v>
      </c>
      <c r="B215" s="39" t="s">
        <v>741</v>
      </c>
      <c r="C215" s="20" t="s">
        <v>742</v>
      </c>
      <c r="D215" s="92" t="s">
        <v>16</v>
      </c>
      <c r="E215" s="115">
        <v>45435</v>
      </c>
      <c r="F215" s="115">
        <v>45450</v>
      </c>
      <c r="G215" s="40" t="str">
        <f ca="1">IFERROR(__xludf.DUMMYFUNCTION("IF(F215="""","""",IFERROR(SUM(FILTER('Prorrogação de prazo'!$C$3:$C$1023,'Prorrogação de prazo'!$A$3:$A$1023&gt;=F215,'Prorrogação de prazo'!$A$3:$A$1023&lt;=F215+10))))"),"")</f>
        <v/>
      </c>
      <c r="H215" s="41" t="e">
        <f ca="1">IF(F215="","",WORKDAY(F215,10+G215,#REF!))</f>
        <v>#VALUE!</v>
      </c>
      <c r="I215" s="20" t="s">
        <v>7</v>
      </c>
      <c r="J215" s="26" t="s">
        <v>743</v>
      </c>
      <c r="K215" s="45" t="s">
        <v>8</v>
      </c>
      <c r="L215" s="27">
        <v>45462</v>
      </c>
      <c r="M215" s="27">
        <v>45489</v>
      </c>
      <c r="N215" s="28" t="b">
        <v>1</v>
      </c>
      <c r="O215" s="28" t="s">
        <v>14</v>
      </c>
      <c r="P215" s="29" t="s">
        <v>15</v>
      </c>
      <c r="Q215" s="30"/>
      <c r="R215" s="29" t="s">
        <v>744</v>
      </c>
    </row>
    <row r="216" spans="1:18" ht="171" hidden="1">
      <c r="A216" s="7">
        <f t="shared" si="2"/>
        <v>215</v>
      </c>
      <c r="B216" s="31" t="s">
        <v>745</v>
      </c>
      <c r="C216" s="91" t="s">
        <v>746</v>
      </c>
      <c r="D216" s="32" t="s">
        <v>26</v>
      </c>
      <c r="E216" s="33">
        <v>45439</v>
      </c>
      <c r="F216" s="33">
        <v>45461</v>
      </c>
      <c r="G216" s="12">
        <f ca="1">IFERROR(__xludf.DUMMYFUNCTION("IF(F216="""","""",IFERROR(SUM(FILTER('Prorrogação de prazo'!$C$3:$C$1023,'Prorrogação de prazo'!$A$3:$A$1023&gt;=F216,'Prorrogação de prazo'!$A$3:$A$1023&lt;=F216+10))))"),2)</f>
        <v>2</v>
      </c>
      <c r="H216" s="13" t="e">
        <f ca="1">IF(F216="","",WORKDAY(F216,10+G216,#REF!))</f>
        <v>#REF!</v>
      </c>
      <c r="I216" s="58" t="s">
        <v>3</v>
      </c>
      <c r="J216" s="34" t="s">
        <v>747</v>
      </c>
      <c r="K216" s="49" t="s">
        <v>8</v>
      </c>
      <c r="L216" s="86">
        <v>45471</v>
      </c>
      <c r="M216" s="87" t="s">
        <v>748</v>
      </c>
      <c r="N216" s="87" t="b">
        <v>0</v>
      </c>
      <c r="O216" s="87" t="s">
        <v>26</v>
      </c>
      <c r="P216" s="87" t="s">
        <v>15</v>
      </c>
      <c r="Q216" s="86">
        <v>45489</v>
      </c>
      <c r="R216" s="87" t="s">
        <v>749</v>
      </c>
    </row>
    <row r="217" spans="1:18" ht="30" hidden="1">
      <c r="A217" s="18">
        <f t="shared" si="2"/>
        <v>216</v>
      </c>
      <c r="B217" s="39"/>
      <c r="C217" s="20" t="s">
        <v>750</v>
      </c>
      <c r="D217" s="21" t="s">
        <v>14</v>
      </c>
      <c r="E217" s="22">
        <v>45429</v>
      </c>
      <c r="F217" s="22"/>
      <c r="G217" s="40" t="str">
        <f ca="1">IFERROR(__xludf.DUMMYFUNCTION("IF(F217="""","""",IFERROR(SUM(FILTER('Prorrogação de prazo'!$C$3:$C$1023,'Prorrogação de prazo'!$A$3:$A$1023&gt;=F217,'Prorrogação de prazo'!$A$3:$A$1023&lt;=F217+10))))"),"")</f>
        <v/>
      </c>
      <c r="H217" s="41" t="str">
        <f>IF(F217="","",WORKDAY(F217,10+G217,#REF!))</f>
        <v/>
      </c>
      <c r="I217" s="25" t="s">
        <v>7</v>
      </c>
      <c r="J217" s="26" t="s">
        <v>751</v>
      </c>
      <c r="K217" s="45" t="s">
        <v>8</v>
      </c>
      <c r="L217" s="30">
        <v>45439</v>
      </c>
      <c r="M217" s="30">
        <v>45439</v>
      </c>
      <c r="N217" s="29" t="b">
        <v>0</v>
      </c>
      <c r="O217" s="29" t="s">
        <v>14</v>
      </c>
      <c r="P217" s="29" t="s">
        <v>15</v>
      </c>
      <c r="Q217" s="30">
        <v>45439</v>
      </c>
      <c r="R217" s="29" t="s">
        <v>752</v>
      </c>
    </row>
    <row r="218" spans="1:18" ht="114.75" hidden="1">
      <c r="A218" s="7">
        <f t="shared" si="2"/>
        <v>217</v>
      </c>
      <c r="B218" s="31" t="s">
        <v>753</v>
      </c>
      <c r="C218" s="91" t="s">
        <v>754</v>
      </c>
      <c r="D218" s="32" t="s">
        <v>26</v>
      </c>
      <c r="E218" s="33">
        <v>45439</v>
      </c>
      <c r="F218" s="33">
        <v>45462</v>
      </c>
      <c r="G218" s="12">
        <f ca="1">IFERROR(__xludf.DUMMYFUNCTION("IF(F218="""","""",IFERROR(SUM(FILTER('Prorrogação de prazo'!$C$3:$C$1023,'Prorrogação de prazo'!$A$3:$A$1023&gt;=F218,'Prorrogação de prazo'!$A$3:$A$1023&lt;=F218+10))))"),2)</f>
        <v>2</v>
      </c>
      <c r="H218" s="13" t="e">
        <f ca="1">IF(F218="","",WORKDAY(F218,10+G218,#REF!))</f>
        <v>#REF!</v>
      </c>
      <c r="I218" s="58" t="s">
        <v>0</v>
      </c>
      <c r="J218" s="34" t="s">
        <v>755</v>
      </c>
      <c r="K218" s="49" t="s">
        <v>8</v>
      </c>
      <c r="L218" s="86">
        <v>45484</v>
      </c>
      <c r="M218" s="86">
        <v>45512</v>
      </c>
      <c r="N218" s="87" t="b">
        <v>1</v>
      </c>
      <c r="O218" s="87"/>
      <c r="P218" s="87" t="s">
        <v>2</v>
      </c>
      <c r="Q218" s="86"/>
      <c r="R218" s="87" t="s">
        <v>756</v>
      </c>
    </row>
    <row r="219" spans="1:18" ht="99.75" hidden="1">
      <c r="A219" s="18">
        <f t="shared" si="2"/>
        <v>218</v>
      </c>
      <c r="B219" s="39" t="s">
        <v>757</v>
      </c>
      <c r="C219" s="20" t="s">
        <v>758</v>
      </c>
      <c r="D219" s="21" t="s">
        <v>26</v>
      </c>
      <c r="E219" s="22">
        <v>45441</v>
      </c>
      <c r="F219" s="22">
        <v>45470</v>
      </c>
      <c r="G219" s="40">
        <f ca="1">IFERROR(__xludf.DUMMYFUNCTION("IF(F219="""","""",IFERROR(SUM(FILTER('Prorrogação de prazo'!$C$3:$C$1023,'Prorrogação de prazo'!$A$3:$A$1023&gt;=F219,'Prorrogação de prazo'!$A$3:$A$1023&lt;=F219+10))))"),4)</f>
        <v>4</v>
      </c>
      <c r="H219" s="41" t="e">
        <f ca="1">IF(F219="","",WORKDAY(F219,10+G219,#REF!))</f>
        <v>#REF!</v>
      </c>
      <c r="I219" s="25" t="s">
        <v>7</v>
      </c>
      <c r="J219" s="26" t="s">
        <v>759</v>
      </c>
      <c r="K219" s="45" t="s">
        <v>8</v>
      </c>
      <c r="L219" s="30">
        <v>45482</v>
      </c>
      <c r="M219" s="30">
        <v>45482</v>
      </c>
      <c r="N219" s="29" t="b">
        <v>0</v>
      </c>
      <c r="O219" s="29" t="s">
        <v>26</v>
      </c>
      <c r="P219" s="29" t="s">
        <v>15</v>
      </c>
      <c r="Q219" s="30">
        <v>45482</v>
      </c>
      <c r="R219" s="29" t="s">
        <v>760</v>
      </c>
    </row>
    <row r="220" spans="1:18" ht="99.75" hidden="1">
      <c r="A220" s="7">
        <f t="shared" si="2"/>
        <v>219</v>
      </c>
      <c r="B220" s="97" t="s">
        <v>761</v>
      </c>
      <c r="C220" s="9" t="s">
        <v>762</v>
      </c>
      <c r="D220" s="32" t="s">
        <v>26</v>
      </c>
      <c r="E220" s="33">
        <v>45517</v>
      </c>
      <c r="F220" s="33">
        <v>45532</v>
      </c>
      <c r="G220" s="98" t="str">
        <f ca="1">IFERROR(__xludf.DUMMYFUNCTION("IF(F220="""","""",IFERROR(SUM(FILTER('Prorrogação de prazo'!$C$3:$C$1023,'Prorrogação de prazo'!$A$3:$A$1023&gt;=F220,'Prorrogação de prazo'!$A$3:$A$1023&lt;=F220+10))))"),"")</f>
        <v/>
      </c>
      <c r="H220" s="99" t="e">
        <f ca="1">IF(F220="","",WORKDAY(F220,10+G220,#REF!))</f>
        <v>#VALUE!</v>
      </c>
      <c r="I220" s="58" t="s">
        <v>3</v>
      </c>
      <c r="J220" s="34" t="s">
        <v>763</v>
      </c>
      <c r="K220" s="7" t="s">
        <v>8</v>
      </c>
      <c r="L220" s="100">
        <v>45547</v>
      </c>
      <c r="M220" s="100">
        <v>45565</v>
      </c>
      <c r="N220" s="101" t="b">
        <v>1</v>
      </c>
      <c r="O220" s="101" t="s">
        <v>16</v>
      </c>
      <c r="P220" s="87" t="s">
        <v>15</v>
      </c>
      <c r="Q220" s="86">
        <v>45566</v>
      </c>
      <c r="R220" s="87" t="s">
        <v>764</v>
      </c>
    </row>
    <row r="221" spans="1:18" ht="300" hidden="1">
      <c r="A221" s="18">
        <f t="shared" si="2"/>
        <v>220</v>
      </c>
      <c r="B221" s="39" t="s">
        <v>765</v>
      </c>
      <c r="C221" s="9" t="s">
        <v>766</v>
      </c>
      <c r="D221" s="21" t="s">
        <v>14</v>
      </c>
      <c r="E221" s="22">
        <v>45446</v>
      </c>
      <c r="F221" s="22">
        <v>45464</v>
      </c>
      <c r="G221" s="40">
        <f ca="1">IFERROR(__xludf.DUMMYFUNCTION("IF(F221="""","""",IFERROR(SUM(FILTER('Prorrogação de prazo'!$C$3:$C$1023,'Prorrogação de prazo'!$A$3:$A$1023&gt;=F221,'Prorrogação de prazo'!$A$3:$A$1023&lt;=F221+10))))"),3)</f>
        <v>3</v>
      </c>
      <c r="H221" s="41" t="e">
        <f ca="1">IF(F221="","",WORKDAY(F221,10+G221,#REF!))</f>
        <v>#REF!</v>
      </c>
      <c r="I221" s="25" t="s">
        <v>7</v>
      </c>
      <c r="J221" s="26" t="s">
        <v>767</v>
      </c>
      <c r="K221" s="45" t="s">
        <v>8</v>
      </c>
      <c r="L221" s="30">
        <v>45476</v>
      </c>
      <c r="M221" s="30">
        <v>45496</v>
      </c>
      <c r="N221" s="29" t="b">
        <v>1</v>
      </c>
      <c r="O221" s="29"/>
      <c r="P221" s="29" t="s">
        <v>15</v>
      </c>
      <c r="Q221" s="30"/>
      <c r="R221" s="29" t="s">
        <v>768</v>
      </c>
    </row>
    <row r="222" spans="1:18" ht="142.5" hidden="1">
      <c r="A222" s="7">
        <f t="shared" si="2"/>
        <v>221</v>
      </c>
      <c r="B222" s="31" t="s">
        <v>769</v>
      </c>
      <c r="C222" s="91" t="s">
        <v>770</v>
      </c>
      <c r="D222" s="32" t="s">
        <v>14</v>
      </c>
      <c r="E222" s="33">
        <v>45446</v>
      </c>
      <c r="F222" s="33">
        <v>45448</v>
      </c>
      <c r="G222" s="12" t="str">
        <f ca="1">IFERROR(__xludf.DUMMYFUNCTION("IF(F222="""","""",IFERROR(SUM(FILTER('Prorrogação de prazo'!$C$3:$C$1023,'Prorrogação de prazo'!$A$3:$A$1023&gt;=F222,'Prorrogação de prazo'!$A$3:$A$1023&lt;=F222+10))))"),"")</f>
        <v/>
      </c>
      <c r="H222" s="13" t="e">
        <f ca="1">IF(F222="","",WORKDAY(F222,10+G222,#REF!))</f>
        <v>#VALUE!</v>
      </c>
      <c r="I222" s="58" t="s">
        <v>7</v>
      </c>
      <c r="J222" s="34" t="s">
        <v>771</v>
      </c>
      <c r="K222" s="49" t="s">
        <v>8</v>
      </c>
      <c r="L222" s="86">
        <v>45457</v>
      </c>
      <c r="M222" s="86">
        <v>45488</v>
      </c>
      <c r="N222" s="87" t="b">
        <v>1</v>
      </c>
      <c r="O222" s="87"/>
      <c r="P222" s="87" t="s">
        <v>15</v>
      </c>
      <c r="Q222" s="86">
        <v>45496</v>
      </c>
      <c r="R222" s="87" t="s">
        <v>772</v>
      </c>
    </row>
    <row r="223" spans="1:18" ht="329.25" hidden="1">
      <c r="A223" s="18">
        <f t="shared" si="2"/>
        <v>222</v>
      </c>
      <c r="B223" s="39" t="s">
        <v>773</v>
      </c>
      <c r="C223" s="102" t="s">
        <v>774</v>
      </c>
      <c r="D223" s="21" t="s">
        <v>14</v>
      </c>
      <c r="E223" s="22">
        <v>45446</v>
      </c>
      <c r="F223" s="22">
        <v>45478</v>
      </c>
      <c r="G223" s="40" t="str">
        <f ca="1">IFERROR(__xludf.DUMMYFUNCTION("IF(F223="""","""",IFERROR(SUM(FILTER('Prorrogação de prazo'!$C$3:$C$1023,'Prorrogação de prazo'!$A$3:$A$1023&gt;=F223,'Prorrogação de prazo'!$A$3:$A$1023&lt;=F223+10))))"),"")</f>
        <v/>
      </c>
      <c r="H223" s="41" t="e">
        <f ca="1">IF(F223="","",WORKDAY(F223,10+G223,#REF!))</f>
        <v>#VALUE!</v>
      </c>
      <c r="I223" s="25" t="s">
        <v>3</v>
      </c>
      <c r="J223" s="26" t="s">
        <v>775</v>
      </c>
      <c r="K223" s="45" t="s">
        <v>8</v>
      </c>
      <c r="L223" s="30">
        <v>45484</v>
      </c>
      <c r="M223" s="30"/>
      <c r="N223" s="30" t="b">
        <v>0</v>
      </c>
      <c r="O223" s="29"/>
      <c r="P223" s="29" t="s">
        <v>15</v>
      </c>
      <c r="Q223" s="30">
        <v>45488</v>
      </c>
      <c r="R223" s="29"/>
    </row>
    <row r="224" spans="1:18" ht="142.5" hidden="1">
      <c r="A224" s="7">
        <f t="shared" si="2"/>
        <v>223</v>
      </c>
      <c r="B224" s="31" t="s">
        <v>776</v>
      </c>
      <c r="C224" s="116" t="s">
        <v>777</v>
      </c>
      <c r="D224" s="32" t="s">
        <v>14</v>
      </c>
      <c r="E224" s="33">
        <v>45447</v>
      </c>
      <c r="F224" s="33">
        <v>45468</v>
      </c>
      <c r="G224" s="12">
        <f ca="1">IFERROR(__xludf.DUMMYFUNCTION("IF(F224="""","""",IFERROR(SUM(FILTER('Prorrogação de prazo'!$C$3:$C$1023,'Prorrogação de prazo'!$A$3:$A$1023&gt;=F224,'Prorrogação de prazo'!$A$3:$A$1023&lt;=F224+10))))"),5)</f>
        <v>5</v>
      </c>
      <c r="H224" s="13" t="e">
        <f ca="1">IF(F224="","",WORKDAY(F224,10+G224,#REF!))</f>
        <v>#REF!</v>
      </c>
      <c r="I224" s="58" t="s">
        <v>7</v>
      </c>
      <c r="J224" s="34" t="s">
        <v>778</v>
      </c>
      <c r="K224" s="49" t="s">
        <v>8</v>
      </c>
      <c r="L224" s="86">
        <v>45477</v>
      </c>
      <c r="M224" s="86">
        <v>45504</v>
      </c>
      <c r="N224" s="87" t="b">
        <v>1</v>
      </c>
      <c r="O224" s="87" t="s">
        <v>26</v>
      </c>
      <c r="P224" s="87" t="s">
        <v>15</v>
      </c>
      <c r="Q224" s="86">
        <v>45517</v>
      </c>
      <c r="R224" s="87" t="s">
        <v>779</v>
      </c>
    </row>
    <row r="225" spans="1:18" ht="270.75" hidden="1">
      <c r="A225" s="18">
        <f t="shared" si="2"/>
        <v>224</v>
      </c>
      <c r="B225" s="19" t="s">
        <v>780</v>
      </c>
      <c r="C225" s="116" t="s">
        <v>781</v>
      </c>
      <c r="D225" s="21" t="s">
        <v>16</v>
      </c>
      <c r="E225" s="22">
        <v>45447</v>
      </c>
      <c r="F225" s="22">
        <v>45476</v>
      </c>
      <c r="G225" s="23">
        <f ca="1">IFERROR(__xludf.DUMMYFUNCTION("IF(F225="""","""",IFERROR(SUM(FILTER('Prorrogação de prazo'!$C$3:$C$1023,'Prorrogação de prazo'!$A$3:$A$1023&gt;=F225,'Prorrogação de prazo'!$A$3:$A$1023&lt;=F225+10))))"),2)</f>
        <v>2</v>
      </c>
      <c r="H225" s="24" t="e">
        <f ca="1">IF(F225="","",WORKDAY(F225,10+G225,#REF!))</f>
        <v>#REF!</v>
      </c>
      <c r="I225" s="25" t="s">
        <v>7</v>
      </c>
      <c r="J225" s="26" t="s">
        <v>782</v>
      </c>
      <c r="K225" s="18" t="s">
        <v>8</v>
      </c>
      <c r="L225" s="27">
        <v>45491</v>
      </c>
      <c r="M225" s="27">
        <v>45513</v>
      </c>
      <c r="N225" s="28" t="b">
        <v>1</v>
      </c>
      <c r="O225" s="28" t="s">
        <v>26</v>
      </c>
      <c r="P225" s="29" t="s">
        <v>15</v>
      </c>
      <c r="Q225" s="30">
        <v>45518</v>
      </c>
      <c r="R225" s="29" t="s">
        <v>783</v>
      </c>
    </row>
    <row r="226" spans="1:18" ht="257.25" hidden="1">
      <c r="A226" s="7">
        <f t="shared" si="2"/>
        <v>225</v>
      </c>
      <c r="B226" s="31" t="s">
        <v>784</v>
      </c>
      <c r="C226" s="102" t="s">
        <v>785</v>
      </c>
      <c r="D226" s="32" t="s">
        <v>4</v>
      </c>
      <c r="E226" s="33">
        <v>45447</v>
      </c>
      <c r="F226" s="33">
        <v>45467</v>
      </c>
      <c r="G226" s="12">
        <f ca="1">IFERROR(__xludf.DUMMYFUNCTION("IF(F226="""","""",IFERROR(SUM(FILTER('Prorrogação de prazo'!$C$3:$C$1023,'Prorrogação de prazo'!$A$3:$A$1023&gt;=F226,'Prorrogação de prazo'!$A$3:$A$1023&lt;=F226+10))))"),6)</f>
        <v>6</v>
      </c>
      <c r="H226" s="13" t="e">
        <f ca="1">IF(F226="","",WORKDAY(F226,10+G226,#REF!))</f>
        <v>#REF!</v>
      </c>
      <c r="I226" s="58" t="s">
        <v>7</v>
      </c>
      <c r="J226" s="34" t="s">
        <v>786</v>
      </c>
      <c r="K226" s="49" t="s">
        <v>8</v>
      </c>
      <c r="L226" s="86">
        <v>45476</v>
      </c>
      <c r="M226" s="86">
        <v>45495</v>
      </c>
      <c r="N226" s="87" t="b">
        <v>1</v>
      </c>
      <c r="O226" s="87"/>
      <c r="P226" s="87" t="s">
        <v>2</v>
      </c>
      <c r="Q226" s="86"/>
      <c r="R226" s="87" t="s">
        <v>787</v>
      </c>
    </row>
    <row r="227" spans="1:18" ht="201" hidden="1">
      <c r="A227" s="18">
        <f t="shared" si="2"/>
        <v>226</v>
      </c>
      <c r="B227" s="39" t="s">
        <v>788</v>
      </c>
      <c r="C227" s="117" t="s">
        <v>789</v>
      </c>
      <c r="D227" s="21" t="s">
        <v>26</v>
      </c>
      <c r="E227" s="22">
        <v>45531</v>
      </c>
      <c r="F227" s="115">
        <v>45560</v>
      </c>
      <c r="G227" s="40" t="str">
        <f ca="1">IFERROR(__xludf.DUMMYFUNCTION("IF(F227="""","""",IFERROR(SUM(FILTER('Prorrogação de prazo'!$C$3:$C$1023,'Prorrogação de prazo'!$A$3:$A$1023&gt;=F227,'Prorrogação de prazo'!$A$3:$A$1023&lt;=F227+10))))"),"")</f>
        <v/>
      </c>
      <c r="H227" s="41" t="e">
        <f ca="1">IF(F227="","",WORKDAY(F227,10+G227,#REF!))</f>
        <v>#VALUE!</v>
      </c>
      <c r="I227" s="20" t="s">
        <v>3</v>
      </c>
      <c r="J227" s="26" t="s">
        <v>790</v>
      </c>
      <c r="K227" s="45" t="s">
        <v>8</v>
      </c>
      <c r="L227" s="27">
        <v>45566</v>
      </c>
      <c r="M227" s="27">
        <v>45602</v>
      </c>
      <c r="N227" s="28" t="b">
        <v>1</v>
      </c>
      <c r="O227" s="28" t="s">
        <v>4</v>
      </c>
      <c r="P227" s="29" t="s">
        <v>15</v>
      </c>
      <c r="Q227" s="30">
        <v>45614</v>
      </c>
      <c r="R227" s="29" t="s">
        <v>791</v>
      </c>
    </row>
    <row r="228" spans="1:18" ht="142.5" hidden="1">
      <c r="A228" s="7">
        <f t="shared" si="2"/>
        <v>227</v>
      </c>
      <c r="B228" s="31" t="s">
        <v>792</v>
      </c>
      <c r="C228" s="118" t="s">
        <v>793</v>
      </c>
      <c r="D228" s="32" t="s">
        <v>26</v>
      </c>
      <c r="E228" s="33">
        <v>45448</v>
      </c>
      <c r="F228" s="33">
        <v>45461</v>
      </c>
      <c r="G228" s="12">
        <f ca="1">IFERROR(__xludf.DUMMYFUNCTION("IF(F228="""","""",IFERROR(SUM(FILTER('Prorrogação de prazo'!$C$3:$C$1023,'Prorrogação de prazo'!$A$3:$A$1023&gt;=F228,'Prorrogação de prazo'!$A$3:$A$1023&lt;=F228+10))))"),2)</f>
        <v>2</v>
      </c>
      <c r="H228" s="13" t="e">
        <f ca="1">IF(F228="","",WORKDAY(F228,10+G228,#REF!))</f>
        <v>#REF!</v>
      </c>
      <c r="I228" s="58" t="s">
        <v>3</v>
      </c>
      <c r="J228" s="34" t="s">
        <v>794</v>
      </c>
      <c r="K228" s="49" t="s">
        <v>8</v>
      </c>
      <c r="L228" s="86">
        <v>45470</v>
      </c>
      <c r="M228" s="86">
        <v>45474</v>
      </c>
      <c r="N228" s="86" t="b">
        <v>0</v>
      </c>
      <c r="O228" s="87" t="s">
        <v>26</v>
      </c>
      <c r="P228" s="87" t="s">
        <v>15</v>
      </c>
      <c r="Q228" s="86">
        <v>45474</v>
      </c>
      <c r="R228" s="87" t="s">
        <v>795</v>
      </c>
    </row>
    <row r="229" spans="1:18" ht="171" hidden="1">
      <c r="A229" s="18">
        <f t="shared" si="2"/>
        <v>228</v>
      </c>
      <c r="B229" s="39" t="s">
        <v>796</v>
      </c>
      <c r="C229" s="20" t="s">
        <v>797</v>
      </c>
      <c r="D229" s="21" t="s">
        <v>14</v>
      </c>
      <c r="E229" s="22">
        <v>45449</v>
      </c>
      <c r="F229" s="22">
        <v>45454</v>
      </c>
      <c r="G229" s="40" t="str">
        <f ca="1">IFERROR(__xludf.DUMMYFUNCTION("IF(F229="""","""",IFERROR(SUM(FILTER('Prorrogação de prazo'!$C$3:$C$1023,'Prorrogação de prazo'!$A$3:$A$1023&gt;=F229,'Prorrogação de prazo'!$A$3:$A$1023&lt;=F229+10))))"),"")</f>
        <v/>
      </c>
      <c r="H229" s="41" t="e">
        <f ca="1">IF(F229="","",WORKDAY(F229,10+G229,#REF!))</f>
        <v>#VALUE!</v>
      </c>
      <c r="I229" s="25" t="s">
        <v>7</v>
      </c>
      <c r="J229" s="26" t="s">
        <v>798</v>
      </c>
      <c r="K229" s="45" t="s">
        <v>8</v>
      </c>
      <c r="L229" s="30">
        <v>45469</v>
      </c>
      <c r="M229" s="30">
        <v>45488</v>
      </c>
      <c r="N229" s="29" t="b">
        <v>1</v>
      </c>
      <c r="O229" s="29" t="s">
        <v>14</v>
      </c>
      <c r="P229" s="29" t="s">
        <v>15</v>
      </c>
      <c r="Q229" s="30">
        <v>45512</v>
      </c>
      <c r="R229" s="29" t="s">
        <v>799</v>
      </c>
    </row>
    <row r="230" spans="1:18" ht="210" hidden="1">
      <c r="A230" s="7">
        <f t="shared" si="2"/>
        <v>229</v>
      </c>
      <c r="B230" s="31" t="s">
        <v>800</v>
      </c>
      <c r="C230" s="9" t="s">
        <v>801</v>
      </c>
      <c r="D230" s="94" t="s">
        <v>16</v>
      </c>
      <c r="E230" s="113">
        <v>45449</v>
      </c>
      <c r="F230" s="113">
        <v>45468</v>
      </c>
      <c r="G230" s="12">
        <f ca="1">IFERROR(__xludf.DUMMYFUNCTION("IF(F230="""","""",IFERROR(SUM(FILTER('Prorrogação de prazo'!$C$3:$C$1023,'Prorrogação de prazo'!$A$3:$A$1023&gt;=F230,'Prorrogação de prazo'!$A$3:$A$1023&lt;=F230+10))))"),5)</f>
        <v>5</v>
      </c>
      <c r="H230" s="13" t="e">
        <f ca="1">IF(F230="","",WORKDAY(F230,10+G230,#REF!))</f>
        <v>#REF!</v>
      </c>
      <c r="I230" s="9" t="s">
        <v>7</v>
      </c>
      <c r="J230" s="114" t="s">
        <v>802</v>
      </c>
      <c r="K230" s="49" t="s">
        <v>8</v>
      </c>
      <c r="L230" s="100">
        <v>45489</v>
      </c>
      <c r="M230" s="100">
        <v>45510</v>
      </c>
      <c r="N230" s="101" t="b">
        <v>1</v>
      </c>
      <c r="O230" s="101" t="s">
        <v>26</v>
      </c>
      <c r="P230" s="87" t="s">
        <v>15</v>
      </c>
      <c r="Q230" s="86"/>
      <c r="R230" s="87" t="s">
        <v>803</v>
      </c>
    </row>
    <row r="231" spans="1:18" ht="185.25" hidden="1">
      <c r="A231" s="18">
        <f t="shared" si="2"/>
        <v>230</v>
      </c>
      <c r="B231" s="19" t="s">
        <v>804</v>
      </c>
      <c r="C231" s="20" t="s">
        <v>805</v>
      </c>
      <c r="D231" s="21" t="s">
        <v>26</v>
      </c>
      <c r="E231" s="22">
        <v>45453</v>
      </c>
      <c r="F231" s="22">
        <v>45498</v>
      </c>
      <c r="G231" s="23">
        <f ca="1">IFERROR(__xludf.DUMMYFUNCTION("IF(F231="""","""",IFERROR(SUM(FILTER('Prorrogação de prazo'!$C$3:$C$1023,'Prorrogação de prazo'!$A$3:$A$1023&gt;=F231,'Prorrogação de prazo'!$A$3:$A$1023&lt;=F231+10))))"),1)</f>
        <v>1</v>
      </c>
      <c r="H231" s="24" t="e">
        <f ca="1">IF(F231="","",WORKDAY(F231,10+G231,#REF!))</f>
        <v>#REF!</v>
      </c>
      <c r="I231" s="25" t="s">
        <v>3</v>
      </c>
      <c r="J231" s="26" t="s">
        <v>806</v>
      </c>
      <c r="K231" s="18" t="s">
        <v>8</v>
      </c>
      <c r="L231" s="30">
        <v>45510</v>
      </c>
      <c r="M231" s="30">
        <v>45545</v>
      </c>
      <c r="N231" s="29" t="b">
        <v>1</v>
      </c>
      <c r="O231" s="29" t="s">
        <v>24</v>
      </c>
      <c r="P231" s="29" t="s">
        <v>15</v>
      </c>
      <c r="Q231" s="30">
        <v>45558</v>
      </c>
      <c r="R231" s="29" t="s">
        <v>807</v>
      </c>
    </row>
    <row r="232" spans="1:18" ht="409.5" hidden="1">
      <c r="A232" s="7">
        <f t="shared" si="2"/>
        <v>231</v>
      </c>
      <c r="B232" s="31" t="s">
        <v>808</v>
      </c>
      <c r="C232" s="9" t="s">
        <v>809</v>
      </c>
      <c r="D232" s="94" t="s">
        <v>4</v>
      </c>
      <c r="E232" s="113">
        <v>45456</v>
      </c>
      <c r="F232" s="113">
        <v>45456</v>
      </c>
      <c r="G232" s="12" t="str">
        <f ca="1">IFERROR(__xludf.DUMMYFUNCTION("IF(F232="""","""",IFERROR(SUM(FILTER('Prorrogação de prazo'!$C$3:$C$1023,'Prorrogação de prazo'!$A$3:$A$1023&gt;=F232,'Prorrogação de prazo'!$A$3:$A$1023&lt;=F232+10))))"),"")</f>
        <v/>
      </c>
      <c r="H232" s="13" t="e">
        <f ca="1">IF(F232="","",WORKDAY(F232,10+G232,#REF!))</f>
        <v>#VALUE!</v>
      </c>
      <c r="I232" s="9" t="s">
        <v>7</v>
      </c>
      <c r="J232" s="34" t="s">
        <v>810</v>
      </c>
      <c r="K232" s="49" t="s">
        <v>8</v>
      </c>
      <c r="L232" s="100">
        <v>45460</v>
      </c>
      <c r="M232" s="100">
        <v>45477</v>
      </c>
      <c r="N232" s="101" t="b">
        <v>0</v>
      </c>
      <c r="O232" s="101" t="s">
        <v>24</v>
      </c>
      <c r="P232" s="87"/>
      <c r="Q232" s="86"/>
      <c r="R232" s="87" t="s">
        <v>811</v>
      </c>
    </row>
    <row r="233" spans="1:18" ht="171" hidden="1">
      <c r="A233" s="18">
        <f t="shared" si="2"/>
        <v>232</v>
      </c>
      <c r="B233" s="19" t="s">
        <v>812</v>
      </c>
      <c r="C233" s="20" t="s">
        <v>813</v>
      </c>
      <c r="D233" s="21" t="s">
        <v>14</v>
      </c>
      <c r="E233" s="22">
        <v>45462</v>
      </c>
      <c r="F233" s="22">
        <v>45468</v>
      </c>
      <c r="G233" s="23">
        <f ca="1">IFERROR(__xludf.DUMMYFUNCTION("IF(F233="""","""",IFERROR(SUM(FILTER('Prorrogação de prazo'!$C$3:$C$1023,'Prorrogação de prazo'!$A$3:$A$1023&gt;=F233,'Prorrogação de prazo'!$A$3:$A$1023&lt;=F233+10))))"),5)</f>
        <v>5</v>
      </c>
      <c r="H233" s="24" t="e">
        <f ca="1">IF(F233="","",WORKDAY(F233,10+G233,#REF!))</f>
        <v>#REF!</v>
      </c>
      <c r="I233" s="25" t="s">
        <v>7</v>
      </c>
      <c r="J233" s="26" t="s">
        <v>814</v>
      </c>
      <c r="K233" s="18" t="s">
        <v>8</v>
      </c>
      <c r="L233" s="30">
        <v>45489</v>
      </c>
      <c r="M233" s="30">
        <v>45511</v>
      </c>
      <c r="N233" s="29" t="b">
        <v>1</v>
      </c>
      <c r="O233" s="29"/>
      <c r="P233" s="29" t="s">
        <v>15</v>
      </c>
      <c r="Q233" s="30">
        <v>45539</v>
      </c>
      <c r="R233" s="29" t="s">
        <v>815</v>
      </c>
    </row>
    <row r="234" spans="1:18" ht="45" hidden="1">
      <c r="A234" s="7">
        <f t="shared" si="2"/>
        <v>233</v>
      </c>
      <c r="B234" s="31" t="s">
        <v>365</v>
      </c>
      <c r="C234" s="9" t="s">
        <v>816</v>
      </c>
      <c r="D234" s="32" t="s">
        <v>16</v>
      </c>
      <c r="E234" s="33">
        <v>45461</v>
      </c>
      <c r="F234" s="33"/>
      <c r="G234" s="12" t="str">
        <f ca="1">IFERROR(__xludf.DUMMYFUNCTION("IF(F234="""","""",IFERROR(SUM(FILTER('Prorrogação de prazo'!$C$3:$C$1023,'Prorrogação de prazo'!$A$3:$A$1023&gt;=F234,'Prorrogação de prazo'!$A$3:$A$1023&lt;=F234+10))))"),"")</f>
        <v/>
      </c>
      <c r="H234" s="13" t="str">
        <f>IF(F234="","",WORKDAY(F234,10+G234,#REF!))</f>
        <v/>
      </c>
      <c r="I234" s="58" t="s">
        <v>7</v>
      </c>
      <c r="J234" s="34" t="s">
        <v>817</v>
      </c>
      <c r="K234" s="49" t="s">
        <v>8</v>
      </c>
      <c r="L234" s="86">
        <v>45470</v>
      </c>
      <c r="M234" s="86"/>
      <c r="N234" s="86" t="b">
        <v>0</v>
      </c>
      <c r="O234" s="87"/>
      <c r="P234" s="87"/>
      <c r="Q234" s="86"/>
      <c r="R234" s="87"/>
    </row>
    <row r="235" spans="1:18" ht="99.75" hidden="1">
      <c r="A235" s="18">
        <f t="shared" si="2"/>
        <v>234</v>
      </c>
      <c r="B235" s="39" t="s">
        <v>818</v>
      </c>
      <c r="C235" s="20" t="s">
        <v>819</v>
      </c>
      <c r="D235" s="21" t="s">
        <v>26</v>
      </c>
      <c r="E235" s="22">
        <v>45467</v>
      </c>
      <c r="F235" s="22">
        <v>45476</v>
      </c>
      <c r="G235" s="40">
        <f ca="1">IFERROR(__xludf.DUMMYFUNCTION("IF(F235="""","""",IFERROR(SUM(FILTER('Prorrogação de prazo'!$C$3:$C$1023,'Prorrogação de prazo'!$A$3:$A$1023&gt;=F235,'Prorrogação de prazo'!$A$3:$A$1023&lt;=F235+10))))"),2)</f>
        <v>2</v>
      </c>
      <c r="H235" s="41" t="e">
        <f ca="1">IF(F235="","",WORKDAY(F235,10+G235,#REF!))</f>
        <v>#REF!</v>
      </c>
      <c r="I235" s="25" t="s">
        <v>3</v>
      </c>
      <c r="J235" s="26" t="s">
        <v>820</v>
      </c>
      <c r="K235" s="45" t="s">
        <v>8</v>
      </c>
      <c r="L235" s="30">
        <v>45477</v>
      </c>
      <c r="M235" s="30">
        <v>45477</v>
      </c>
      <c r="N235" s="29" t="b">
        <v>0</v>
      </c>
      <c r="O235" s="29"/>
      <c r="P235" s="29" t="s">
        <v>15</v>
      </c>
      <c r="Q235" s="30">
        <v>45387</v>
      </c>
      <c r="R235" s="29" t="s">
        <v>821</v>
      </c>
    </row>
    <row r="236" spans="1:18" ht="30" hidden="1">
      <c r="A236" s="7">
        <f t="shared" si="2"/>
        <v>235</v>
      </c>
      <c r="B236" s="31" t="s">
        <v>365</v>
      </c>
      <c r="C236" s="9" t="s">
        <v>822</v>
      </c>
      <c r="D236" s="32" t="s">
        <v>16</v>
      </c>
      <c r="E236" s="33">
        <v>45441</v>
      </c>
      <c r="F236" s="33"/>
      <c r="G236" s="12" t="str">
        <f ca="1">IFERROR(__xludf.DUMMYFUNCTION("IF(F236="""","""",IFERROR(SUM(FILTER('Prorrogação de prazo'!$C$3:$C$1023,'Prorrogação de prazo'!$A$3:$A$1023&gt;=F236,'Prorrogação de prazo'!$A$3:$A$1023&lt;=F236+10))))"),"")</f>
        <v/>
      </c>
      <c r="H236" s="13" t="str">
        <f>IF(F236="","",WORKDAY(F236,10+G236,#REF!))</f>
        <v/>
      </c>
      <c r="I236" s="58" t="s">
        <v>7</v>
      </c>
      <c r="J236" s="34" t="s">
        <v>823</v>
      </c>
      <c r="K236" s="49" t="s">
        <v>8</v>
      </c>
      <c r="L236" s="86"/>
      <c r="M236" s="86"/>
      <c r="N236" s="86" t="b">
        <v>0</v>
      </c>
      <c r="O236" s="87"/>
      <c r="P236" s="87"/>
      <c r="Q236" s="86"/>
      <c r="R236" s="87"/>
    </row>
    <row r="237" spans="1:18" ht="45" hidden="1">
      <c r="A237" s="18">
        <f t="shared" si="2"/>
        <v>236</v>
      </c>
      <c r="B237" s="39" t="s">
        <v>365</v>
      </c>
      <c r="C237" s="20" t="s">
        <v>824</v>
      </c>
      <c r="D237" s="21" t="s">
        <v>16</v>
      </c>
      <c r="E237" s="22">
        <v>45453</v>
      </c>
      <c r="F237" s="22"/>
      <c r="G237" s="40" t="str">
        <f ca="1">IFERROR(__xludf.DUMMYFUNCTION("IF(F237="""","""",IFERROR(SUM(FILTER('Prorrogação de prazo'!$C$3:$C$1023,'Prorrogação de prazo'!$A$3:$A$1023&gt;=F237,'Prorrogação de prazo'!$A$3:$A$1023&lt;=F237+10))))"),"")</f>
        <v/>
      </c>
      <c r="H237" s="41" t="str">
        <f>IF(F237="","",WORKDAY(F237,10+G237,#REF!))</f>
        <v/>
      </c>
      <c r="I237" s="25" t="s">
        <v>7</v>
      </c>
      <c r="J237" s="26" t="s">
        <v>825</v>
      </c>
      <c r="K237" s="45" t="s">
        <v>8</v>
      </c>
      <c r="L237" s="30"/>
      <c r="M237" s="30"/>
      <c r="N237" s="30" t="b">
        <v>0</v>
      </c>
      <c r="O237" s="29"/>
      <c r="P237" s="29"/>
      <c r="Q237" s="30"/>
      <c r="R237" s="29"/>
    </row>
    <row r="238" spans="1:18" ht="30" hidden="1">
      <c r="A238" s="7">
        <f t="shared" si="2"/>
        <v>237</v>
      </c>
      <c r="B238" s="31" t="s">
        <v>365</v>
      </c>
      <c r="C238" s="9" t="s">
        <v>826</v>
      </c>
      <c r="D238" s="32" t="s">
        <v>16</v>
      </c>
      <c r="E238" s="33">
        <v>45453</v>
      </c>
      <c r="F238" s="33"/>
      <c r="G238" s="12" t="str">
        <f ca="1">IFERROR(__xludf.DUMMYFUNCTION("IF(F238="""","""",IFERROR(SUM(FILTER('Prorrogação de prazo'!$C$3:$C$1023,'Prorrogação de prazo'!$A$3:$A$1023&gt;=F238,'Prorrogação de prazo'!$A$3:$A$1023&lt;=F238+10))))"),"")</f>
        <v/>
      </c>
      <c r="H238" s="13" t="str">
        <f>IF(F238="","",WORKDAY(F238,10+G238,#REF!))</f>
        <v/>
      </c>
      <c r="I238" s="58" t="s">
        <v>7</v>
      </c>
      <c r="J238" s="34" t="s">
        <v>825</v>
      </c>
      <c r="K238" s="49" t="s">
        <v>8</v>
      </c>
      <c r="L238" s="86"/>
      <c r="M238" s="86"/>
      <c r="N238" s="86" t="b">
        <v>0</v>
      </c>
      <c r="O238" s="87"/>
      <c r="P238" s="87"/>
      <c r="Q238" s="86"/>
      <c r="R238" s="87"/>
    </row>
    <row r="239" spans="1:18" ht="229.5" hidden="1">
      <c r="A239" s="18">
        <f t="shared" si="2"/>
        <v>238</v>
      </c>
      <c r="B239" s="39" t="s">
        <v>827</v>
      </c>
      <c r="C239" s="20" t="s">
        <v>828</v>
      </c>
      <c r="D239" s="21" t="s">
        <v>4</v>
      </c>
      <c r="E239" s="22">
        <v>45468</v>
      </c>
      <c r="F239" s="22"/>
      <c r="G239" s="40" t="str">
        <f ca="1">IFERROR(__xludf.DUMMYFUNCTION("IF(F239="""","""",IFERROR(SUM(FILTER('Prorrogação de prazo'!$C$3:$C$1023,'Prorrogação de prazo'!$A$3:$A$1023&gt;=F239,'Prorrogação de prazo'!$A$3:$A$1023&lt;=F239+10))))"),"")</f>
        <v/>
      </c>
      <c r="H239" s="41" t="str">
        <f>IF(F239="","",WORKDAY(F239,10+G239,#REF!))</f>
        <v/>
      </c>
      <c r="I239" s="25" t="s">
        <v>3</v>
      </c>
      <c r="J239" s="26" t="s">
        <v>829</v>
      </c>
      <c r="K239" s="45" t="s">
        <v>8</v>
      </c>
      <c r="L239" s="30"/>
      <c r="M239" s="30"/>
      <c r="N239" s="30" t="b">
        <v>0</v>
      </c>
      <c r="O239" s="29"/>
      <c r="P239" s="29"/>
      <c r="Q239" s="30"/>
      <c r="R239" s="29"/>
    </row>
    <row r="240" spans="1:18" ht="199.5" hidden="1">
      <c r="A240" s="7">
        <f t="shared" si="2"/>
        <v>239</v>
      </c>
      <c r="B240" s="97" t="s">
        <v>830</v>
      </c>
      <c r="C240" s="9" t="s">
        <v>831</v>
      </c>
      <c r="D240" s="32" t="s">
        <v>14</v>
      </c>
      <c r="E240" s="33">
        <v>45468</v>
      </c>
      <c r="F240" s="33">
        <v>45525</v>
      </c>
      <c r="G240" s="98" t="str">
        <f ca="1">IFERROR(__xludf.DUMMYFUNCTION("IF(F240="""","""",IFERROR(SUM(FILTER('Prorrogação de prazo'!$C$3:$C$1023,'Prorrogação de prazo'!$A$3:$A$1023&gt;=F240,'Prorrogação de prazo'!$A$3:$A$1023&lt;=F240+10))))"),"")</f>
        <v/>
      </c>
      <c r="H240" s="99" t="e">
        <f ca="1">IF(F240="","",WORKDAY(F240,10+G240,#REF!))</f>
        <v>#VALUE!</v>
      </c>
      <c r="I240" s="58" t="s">
        <v>0</v>
      </c>
      <c r="J240" s="34" t="s">
        <v>832</v>
      </c>
      <c r="K240" s="7" t="s">
        <v>8</v>
      </c>
      <c r="L240" s="86">
        <v>45527</v>
      </c>
      <c r="M240" s="86"/>
      <c r="N240" s="86" t="b">
        <v>0</v>
      </c>
      <c r="O240" s="87"/>
      <c r="P240" s="87"/>
      <c r="Q240" s="86"/>
      <c r="R240" s="87"/>
    </row>
    <row r="241" spans="1:18" ht="228" hidden="1">
      <c r="A241" s="18">
        <f t="shared" si="2"/>
        <v>240</v>
      </c>
      <c r="B241" s="19" t="s">
        <v>833</v>
      </c>
      <c r="C241" s="20" t="s">
        <v>834</v>
      </c>
      <c r="D241" s="21" t="s">
        <v>16</v>
      </c>
      <c r="E241" s="22">
        <v>45517</v>
      </c>
      <c r="F241" s="22">
        <v>45527</v>
      </c>
      <c r="G241" s="23" t="str">
        <f ca="1">IFERROR(__xludf.DUMMYFUNCTION("IF(F241="""","""",IFERROR(SUM(FILTER('Prorrogação de prazo'!$C$3:$C$1023,'Prorrogação de prazo'!$A$3:$A$1023&gt;=F241,'Prorrogação de prazo'!$A$3:$A$1023&lt;=F241+10))))"),"")</f>
        <v/>
      </c>
      <c r="H241" s="24" t="e">
        <f ca="1">IF(F241="","",WORKDAY(F241,10+G241,#REF!))</f>
        <v>#VALUE!</v>
      </c>
      <c r="I241" s="25" t="s">
        <v>7</v>
      </c>
      <c r="J241" s="26" t="s">
        <v>835</v>
      </c>
      <c r="K241" s="18" t="s">
        <v>8</v>
      </c>
      <c r="L241" s="27">
        <v>45540</v>
      </c>
      <c r="M241" s="27">
        <v>45558</v>
      </c>
      <c r="N241" s="28" t="b">
        <v>1</v>
      </c>
      <c r="O241" s="28"/>
      <c r="P241" s="29"/>
      <c r="Q241" s="30"/>
      <c r="R241" s="29" t="s">
        <v>836</v>
      </c>
    </row>
    <row r="242" spans="1:18" ht="242.25" hidden="1">
      <c r="A242" s="7">
        <f t="shared" si="2"/>
        <v>241</v>
      </c>
      <c r="B242" s="97" t="s">
        <v>837</v>
      </c>
      <c r="C242" s="9" t="s">
        <v>838</v>
      </c>
      <c r="D242" s="32" t="s">
        <v>16</v>
      </c>
      <c r="E242" s="33">
        <v>45468</v>
      </c>
      <c r="F242" s="33">
        <v>45499</v>
      </c>
      <c r="G242" s="98">
        <f ca="1">IFERROR(__xludf.DUMMYFUNCTION("IF(F242="""","""",IFERROR(SUM(FILTER('Prorrogação de prazo'!$C$3:$C$1023,'Prorrogação de prazo'!$A$3:$A$1023&gt;=F242,'Prorrogação de prazo'!$A$3:$A$1023&lt;=F242+10))))"),1)</f>
        <v>1</v>
      </c>
      <c r="H242" s="99" t="e">
        <f ca="1">IF(F242="","",WORKDAY(F242,10+G242,#REF!))</f>
        <v>#REF!</v>
      </c>
      <c r="I242" s="58" t="s">
        <v>7</v>
      </c>
      <c r="J242" s="34" t="s">
        <v>839</v>
      </c>
      <c r="K242" s="7" t="s">
        <v>8</v>
      </c>
      <c r="L242" s="100">
        <v>45516</v>
      </c>
      <c r="M242" s="100">
        <v>45533</v>
      </c>
      <c r="N242" s="101" t="b">
        <v>1</v>
      </c>
      <c r="O242" s="101" t="s">
        <v>26</v>
      </c>
      <c r="P242" s="87" t="s">
        <v>15</v>
      </c>
      <c r="Q242" s="86">
        <v>45545</v>
      </c>
      <c r="R242" s="87" t="s">
        <v>840</v>
      </c>
    </row>
    <row r="243" spans="1:18" ht="85.5" hidden="1">
      <c r="A243" s="18">
        <f t="shared" si="2"/>
        <v>242</v>
      </c>
      <c r="B243" s="39" t="s">
        <v>841</v>
      </c>
      <c r="C243" s="20" t="s">
        <v>842</v>
      </c>
      <c r="D243" s="21" t="s">
        <v>14</v>
      </c>
      <c r="E243" s="22">
        <v>45469</v>
      </c>
      <c r="F243" s="22"/>
      <c r="G243" s="40" t="str">
        <f ca="1">IFERROR(__xludf.DUMMYFUNCTION("IF(F243="""","""",IFERROR(SUM(FILTER('Prorrogação de prazo'!$C$3:$C$1023,'Prorrogação de prazo'!$A$3:$A$1023&gt;=F243,'Prorrogação de prazo'!$A$3:$A$1023&lt;=F243+10))))"),"")</f>
        <v/>
      </c>
      <c r="H243" s="41" t="str">
        <f>IF(F243="","",WORKDAY(F243,10+G243,#REF!))</f>
        <v/>
      </c>
      <c r="I243" s="25" t="s">
        <v>7</v>
      </c>
      <c r="J243" s="26" t="s">
        <v>843</v>
      </c>
      <c r="K243" s="45" t="s">
        <v>8</v>
      </c>
      <c r="L243" s="30">
        <v>45491</v>
      </c>
      <c r="M243" s="30">
        <v>45491</v>
      </c>
      <c r="N243" s="29" t="b">
        <v>1</v>
      </c>
      <c r="O243" s="29" t="s">
        <v>14</v>
      </c>
      <c r="P243" s="29" t="s">
        <v>15</v>
      </c>
      <c r="Q243" s="30">
        <v>45497</v>
      </c>
      <c r="R243" s="29" t="s">
        <v>844</v>
      </c>
    </row>
    <row r="244" spans="1:18" ht="85.5" hidden="1">
      <c r="A244" s="7">
        <f t="shared" si="2"/>
        <v>243</v>
      </c>
      <c r="B244" s="31"/>
      <c r="C244" s="9" t="s">
        <v>845</v>
      </c>
      <c r="D244" s="32" t="s">
        <v>4</v>
      </c>
      <c r="E244" s="33">
        <v>45469</v>
      </c>
      <c r="F244" s="33"/>
      <c r="G244" s="12" t="str">
        <f ca="1">IFERROR(__xludf.DUMMYFUNCTION("IF(F244="""","""",IFERROR(SUM(FILTER('Prorrogação de prazo'!$C$3:$C$1023,'Prorrogação de prazo'!$A$3:$A$1023&gt;=F244,'Prorrogação de prazo'!$A$3:$A$1023&lt;=F244+10))))"),"")</f>
        <v/>
      </c>
      <c r="H244" s="13" t="str">
        <f>IF(F244="","",WORKDAY(F244,10+G244,#REF!))</f>
        <v/>
      </c>
      <c r="I244" s="58" t="s">
        <v>13</v>
      </c>
      <c r="J244" s="34" t="s">
        <v>846</v>
      </c>
      <c r="K244" s="49" t="s">
        <v>8</v>
      </c>
      <c r="L244" s="86"/>
      <c r="M244" s="86"/>
      <c r="N244" s="86" t="b">
        <v>0</v>
      </c>
      <c r="O244" s="87"/>
      <c r="P244" s="87"/>
      <c r="Q244" s="86"/>
      <c r="R244" s="87"/>
    </row>
    <row r="245" spans="1:18" ht="186.75" hidden="1">
      <c r="A245" s="18">
        <f t="shared" si="2"/>
        <v>244</v>
      </c>
      <c r="B245" s="39" t="s">
        <v>847</v>
      </c>
      <c r="C245" s="20" t="s">
        <v>848</v>
      </c>
      <c r="D245" s="21" t="s">
        <v>4</v>
      </c>
      <c r="E245" s="22">
        <v>45469</v>
      </c>
      <c r="F245" s="22"/>
      <c r="G245" s="40" t="str">
        <f ca="1">IFERROR(__xludf.DUMMYFUNCTION("IF(F245="""","""",IFERROR(SUM(FILTER('Prorrogação de prazo'!$C$3:$C$1023,'Prorrogação de prazo'!$A$3:$A$1023&gt;=F245,'Prorrogação de prazo'!$A$3:$A$1023&lt;=F245+10))))"),"")</f>
        <v/>
      </c>
      <c r="H245" s="41" t="str">
        <f>IF(F245="","",WORKDAY(F245,10+G245,#REF!))</f>
        <v/>
      </c>
      <c r="I245" s="25" t="s">
        <v>3</v>
      </c>
      <c r="J245" s="26" t="s">
        <v>849</v>
      </c>
      <c r="K245" s="45" t="s">
        <v>8</v>
      </c>
      <c r="L245" s="30"/>
      <c r="M245" s="30"/>
      <c r="N245" s="30" t="b">
        <v>0</v>
      </c>
      <c r="O245" s="29"/>
      <c r="P245" s="29"/>
      <c r="Q245" s="30"/>
      <c r="R245" s="29"/>
    </row>
    <row r="246" spans="1:18" ht="30" hidden="1">
      <c r="A246" s="7">
        <f t="shared" si="2"/>
        <v>245</v>
      </c>
      <c r="B246" s="31" t="s">
        <v>365</v>
      </c>
      <c r="C246" s="105" t="s">
        <v>850</v>
      </c>
      <c r="D246" s="32" t="s">
        <v>16</v>
      </c>
      <c r="E246" s="33">
        <v>45469</v>
      </c>
      <c r="F246" s="33"/>
      <c r="G246" s="12" t="str">
        <f ca="1">IFERROR(__xludf.DUMMYFUNCTION("IF(F246="""","""",IFERROR(SUM(FILTER('Prorrogação de prazo'!$C$3:$C$1023,'Prorrogação de prazo'!$A$3:$A$1023&gt;=F246,'Prorrogação de prazo'!$A$3:$A$1023&lt;=F246+10))))"),"")</f>
        <v/>
      </c>
      <c r="H246" s="13" t="str">
        <f>IF(F246="","",WORKDAY(F246,10+G246,#REF!))</f>
        <v/>
      </c>
      <c r="I246" s="58" t="s">
        <v>7</v>
      </c>
      <c r="J246" s="34" t="s">
        <v>851</v>
      </c>
      <c r="K246" s="49" t="s">
        <v>8</v>
      </c>
      <c r="L246" s="86">
        <v>45470</v>
      </c>
      <c r="M246" s="86"/>
      <c r="N246" s="86" t="b">
        <v>0</v>
      </c>
      <c r="O246" s="87"/>
      <c r="P246" s="87"/>
      <c r="Q246" s="86"/>
      <c r="R246" s="87"/>
    </row>
    <row r="247" spans="1:18" ht="90" hidden="1">
      <c r="A247" s="18">
        <f t="shared" si="2"/>
        <v>246</v>
      </c>
      <c r="B247" s="39" t="s">
        <v>365</v>
      </c>
      <c r="C247" s="105" t="s">
        <v>852</v>
      </c>
      <c r="D247" s="92" t="s">
        <v>16</v>
      </c>
      <c r="E247" s="115">
        <v>45469</v>
      </c>
      <c r="F247" s="115"/>
      <c r="G247" s="40" t="str">
        <f ca="1">IFERROR(__xludf.DUMMYFUNCTION("IF(F247="""","""",IFERROR(SUM(FILTER('Prorrogação de prazo'!$C$3:$C$1023,'Prorrogação de prazo'!$A$3:$A$1023&gt;=F247,'Prorrogação de prazo'!$A$3:$A$1023&lt;=F247+10))))"),"")</f>
        <v/>
      </c>
      <c r="H247" s="41" t="str">
        <f>IF(F247="","",WORKDAY(F247,10+G247,#REF!))</f>
        <v/>
      </c>
      <c r="I247" s="20" t="s">
        <v>7</v>
      </c>
      <c r="J247" s="119" t="s">
        <v>853</v>
      </c>
      <c r="K247" s="45" t="s">
        <v>8</v>
      </c>
      <c r="L247" s="27"/>
      <c r="M247" s="27"/>
      <c r="N247" s="27" t="b">
        <v>0</v>
      </c>
      <c r="O247" s="28"/>
      <c r="P247" s="29"/>
      <c r="Q247" s="30"/>
      <c r="R247" s="29"/>
    </row>
    <row r="248" spans="1:18" ht="42.75" hidden="1">
      <c r="A248" s="7">
        <f t="shared" si="2"/>
        <v>247</v>
      </c>
      <c r="B248" s="31" t="s">
        <v>854</v>
      </c>
      <c r="C248" s="9" t="s">
        <v>855</v>
      </c>
      <c r="D248" s="32" t="s">
        <v>26</v>
      </c>
      <c r="E248" s="33">
        <v>45474</v>
      </c>
      <c r="F248" s="33"/>
      <c r="G248" s="12" t="str">
        <f ca="1">IFERROR(__xludf.DUMMYFUNCTION("IF(F248="""","""",IFERROR(SUM(FILTER('Prorrogação de prazo'!$C$3:$C$1023,'Prorrogação de prazo'!$A$3:$A$1023&gt;=F248,'Prorrogação de prazo'!$A$3:$A$1023&lt;=F248+10))))"),"")</f>
        <v/>
      </c>
      <c r="H248" s="13" t="str">
        <f>IF(F248="","",WORKDAY(F248,10+G248,#REF!))</f>
        <v/>
      </c>
      <c r="I248" s="58" t="s">
        <v>7</v>
      </c>
      <c r="J248" s="34" t="s">
        <v>856</v>
      </c>
      <c r="K248" s="49" t="s">
        <v>8</v>
      </c>
      <c r="L248" s="86">
        <v>45481</v>
      </c>
      <c r="M248" s="120">
        <v>45481</v>
      </c>
      <c r="N248" s="87" t="b">
        <v>1</v>
      </c>
      <c r="O248" s="87" t="s">
        <v>26</v>
      </c>
      <c r="P248" s="87" t="s">
        <v>15</v>
      </c>
      <c r="Q248" s="86">
        <v>45482</v>
      </c>
      <c r="R248" s="87" t="s">
        <v>857</v>
      </c>
    </row>
    <row r="249" spans="1:18" ht="114" hidden="1">
      <c r="A249" s="18">
        <f t="shared" si="2"/>
        <v>248</v>
      </c>
      <c r="B249" s="39" t="s">
        <v>858</v>
      </c>
      <c r="C249" s="20" t="s">
        <v>859</v>
      </c>
      <c r="D249" s="21" t="s">
        <v>14</v>
      </c>
      <c r="E249" s="22">
        <v>45474</v>
      </c>
      <c r="F249" s="89"/>
      <c r="G249" s="40" t="str">
        <f ca="1">IFERROR(__xludf.DUMMYFUNCTION("IF(F249="""","""",IFERROR(SUM(FILTER('Prorrogação de prazo'!$C$3:$C$1023,'Prorrogação de prazo'!$A$3:$A$1023&gt;=F249,'Prorrogação de prazo'!$A$3:$A$1023&lt;=F249+10))))"),"")</f>
        <v/>
      </c>
      <c r="H249" s="41" t="str">
        <f>IF(F249="","",WORKDAY(F249,10+G249,#REF!))</f>
        <v/>
      </c>
      <c r="I249" s="25" t="s">
        <v>7</v>
      </c>
      <c r="J249" s="26" t="s">
        <v>860</v>
      </c>
      <c r="K249" s="45" t="s">
        <v>8</v>
      </c>
      <c r="L249" s="30">
        <v>45511</v>
      </c>
      <c r="M249" s="30">
        <v>45511</v>
      </c>
      <c r="N249" s="29" t="b">
        <v>0</v>
      </c>
      <c r="O249" s="29" t="s">
        <v>14</v>
      </c>
      <c r="P249" s="29" t="s">
        <v>15</v>
      </c>
      <c r="Q249" s="30"/>
      <c r="R249" s="29" t="s">
        <v>861</v>
      </c>
    </row>
    <row r="250" spans="1:18" ht="255" hidden="1">
      <c r="A250" s="7">
        <f t="shared" si="2"/>
        <v>249</v>
      </c>
      <c r="B250" s="31" t="s">
        <v>862</v>
      </c>
      <c r="C250" s="9" t="s">
        <v>863</v>
      </c>
      <c r="D250" s="94" t="s">
        <v>16</v>
      </c>
      <c r="E250" s="113">
        <v>45477</v>
      </c>
      <c r="F250" s="113">
        <v>45481</v>
      </c>
      <c r="G250" s="12">
        <f ca="1">IFERROR(__xludf.DUMMYFUNCTION("IF(F250="""","""",IFERROR(SUM(FILTER('Prorrogação de prazo'!$C$3:$C$1023,'Prorrogação de prazo'!$A$3:$A$1023&gt;=F250,'Prorrogação de prazo'!$A$3:$A$1023&lt;=F250+10))))"),1)</f>
        <v>1</v>
      </c>
      <c r="H250" s="13" t="e">
        <f ca="1">IF(F250="","",WORKDAY(F250,10+G250,#REF!))</f>
        <v>#REF!</v>
      </c>
      <c r="I250" s="9" t="s">
        <v>7</v>
      </c>
      <c r="J250" s="114" t="s">
        <v>864</v>
      </c>
      <c r="K250" s="49" t="s">
        <v>8</v>
      </c>
      <c r="L250" s="100">
        <v>45498</v>
      </c>
      <c r="M250" s="100">
        <v>45525</v>
      </c>
      <c r="N250" s="101" t="b">
        <v>1</v>
      </c>
      <c r="O250" s="101"/>
      <c r="P250" s="87" t="s">
        <v>15</v>
      </c>
      <c r="Q250" s="86">
        <v>45527</v>
      </c>
      <c r="R250" s="87" t="s">
        <v>865</v>
      </c>
    </row>
    <row r="251" spans="1:18" ht="185.25" hidden="1">
      <c r="A251" s="18">
        <f t="shared" si="2"/>
        <v>250</v>
      </c>
      <c r="B251" s="39" t="s">
        <v>866</v>
      </c>
      <c r="C251" s="117" t="s">
        <v>867</v>
      </c>
      <c r="D251" s="92" t="s">
        <v>4</v>
      </c>
      <c r="E251" s="22">
        <v>45530</v>
      </c>
      <c r="F251" s="115">
        <v>45533</v>
      </c>
      <c r="G251" s="40" t="str">
        <f ca="1">IFERROR(__xludf.DUMMYFUNCTION("IF(F251="""","""",IFERROR(SUM(FILTER('Prorrogação de prazo'!$C$3:$C$1023,'Prorrogação de prazo'!$A$3:$A$1023&gt;=F251,'Prorrogação de prazo'!$A$3:$A$1023&lt;=F251+10))))"),"")</f>
        <v/>
      </c>
      <c r="H251" s="41" t="e">
        <f ca="1">IF(F251="","",WORKDAY(F251,10+G251,#REF!))</f>
        <v>#VALUE!</v>
      </c>
      <c r="I251" s="20" t="s">
        <v>7</v>
      </c>
      <c r="J251" s="26" t="s">
        <v>868</v>
      </c>
      <c r="K251" s="45" t="s">
        <v>8</v>
      </c>
      <c r="L251" s="27">
        <v>45547</v>
      </c>
      <c r="M251" s="27">
        <v>45569</v>
      </c>
      <c r="N251" s="28" t="b">
        <v>1</v>
      </c>
      <c r="O251" s="28" t="s">
        <v>26</v>
      </c>
      <c r="P251" s="29" t="s">
        <v>15</v>
      </c>
      <c r="Q251" s="30">
        <v>45574</v>
      </c>
      <c r="R251" s="29" t="s">
        <v>869</v>
      </c>
    </row>
    <row r="252" spans="1:18" ht="142.5" hidden="1">
      <c r="A252" s="7">
        <f t="shared" si="2"/>
        <v>251</v>
      </c>
      <c r="B252" s="97" t="s">
        <v>870</v>
      </c>
      <c r="C252" s="9" t="s">
        <v>871</v>
      </c>
      <c r="D252" s="32" t="s">
        <v>14</v>
      </c>
      <c r="E252" s="33">
        <v>45481</v>
      </c>
      <c r="F252" s="33">
        <v>45511</v>
      </c>
      <c r="G252" s="98" t="str">
        <f ca="1">IFERROR(__xludf.DUMMYFUNCTION("IF(F252="""","""",IFERROR(SUM(FILTER('Prorrogação de prazo'!$C$3:$C$1023,'Prorrogação de prazo'!$A$3:$A$1023&gt;=F252,'Prorrogação de prazo'!$A$3:$A$1023&lt;=F252+10))))"),"")</f>
        <v/>
      </c>
      <c r="H252" s="99" t="e">
        <f ca="1">IF(F252="","",WORKDAY(F252,10+G252,#REF!))</f>
        <v>#VALUE!</v>
      </c>
      <c r="I252" s="58" t="s">
        <v>3</v>
      </c>
      <c r="J252" s="34" t="s">
        <v>872</v>
      </c>
      <c r="K252" s="7" t="s">
        <v>8</v>
      </c>
      <c r="L252" s="86"/>
      <c r="M252" s="86"/>
      <c r="N252" s="86" t="b">
        <v>0</v>
      </c>
      <c r="O252" s="87"/>
      <c r="P252" s="87"/>
      <c r="Q252" s="86"/>
      <c r="R252" s="87"/>
    </row>
    <row r="253" spans="1:18" ht="85.5" hidden="1">
      <c r="A253" s="18">
        <f t="shared" si="2"/>
        <v>252</v>
      </c>
      <c r="B253" s="19" t="s">
        <v>153</v>
      </c>
      <c r="C253" s="20" t="s">
        <v>873</v>
      </c>
      <c r="D253" s="21" t="s">
        <v>14</v>
      </c>
      <c r="E253" s="22">
        <v>45495</v>
      </c>
      <c r="F253" s="22">
        <v>45523</v>
      </c>
      <c r="G253" s="23" t="str">
        <f ca="1">IFERROR(__xludf.DUMMYFUNCTION("IF(F253="""","""",IFERROR(SUM(FILTER('Prorrogação de prazo'!$C$3:$C$1023,'Prorrogação de prazo'!$A$3:$A$1023&gt;=F253,'Prorrogação de prazo'!$A$3:$A$1023&lt;=F253+10))))"),"")</f>
        <v/>
      </c>
      <c r="H253" s="24" t="e">
        <f ca="1">IF(F253="","",WORKDAY(F253,10+G253,#REF!))</f>
        <v>#VALUE!</v>
      </c>
      <c r="I253" s="25" t="s">
        <v>3</v>
      </c>
      <c r="J253" s="26" t="s">
        <v>874</v>
      </c>
      <c r="K253" s="18" t="s">
        <v>8</v>
      </c>
      <c r="L253" s="27"/>
      <c r="M253" s="27"/>
      <c r="N253" s="27" t="b">
        <v>0</v>
      </c>
      <c r="O253" s="28"/>
      <c r="P253" s="29"/>
      <c r="Q253" s="30"/>
      <c r="R253" s="29"/>
    </row>
    <row r="254" spans="1:18" ht="42.75" hidden="1">
      <c r="A254" s="7">
        <f t="shared" si="2"/>
        <v>253</v>
      </c>
      <c r="B254" s="31"/>
      <c r="C254" s="9" t="s">
        <v>875</v>
      </c>
      <c r="D254" s="94" t="s">
        <v>24</v>
      </c>
      <c r="E254" s="113">
        <v>45485</v>
      </c>
      <c r="F254" s="113"/>
      <c r="G254" s="12" t="str">
        <f ca="1">IFERROR(__xludf.DUMMYFUNCTION("IF(F254="""","""",IFERROR(SUM(FILTER('Prorrogação de prazo'!$C$3:$C$1023,'Prorrogação de prazo'!$A$3:$A$1023&gt;=F254,'Prorrogação de prazo'!$A$3:$A$1023&lt;=F254+10))))"),"")</f>
        <v/>
      </c>
      <c r="H254" s="13" t="str">
        <f>IF(F254="","",WORKDAY(F254,10+G254,#REF!))</f>
        <v/>
      </c>
      <c r="I254" s="9" t="s">
        <v>0</v>
      </c>
      <c r="J254" s="34" t="s">
        <v>876</v>
      </c>
      <c r="K254" s="49" t="s">
        <v>5</v>
      </c>
      <c r="L254" s="100"/>
      <c r="M254" s="100"/>
      <c r="N254" s="100" t="b">
        <v>0</v>
      </c>
      <c r="O254" s="101"/>
      <c r="P254" s="87"/>
      <c r="Q254" s="86"/>
      <c r="R254" s="87"/>
    </row>
    <row r="255" spans="1:18" ht="256.5" hidden="1">
      <c r="A255" s="18">
        <f t="shared" si="2"/>
        <v>254</v>
      </c>
      <c r="B255" s="39" t="s">
        <v>877</v>
      </c>
      <c r="C255" s="20" t="s">
        <v>878</v>
      </c>
      <c r="D255" s="92" t="s">
        <v>16</v>
      </c>
      <c r="E255" s="115">
        <v>45488</v>
      </c>
      <c r="F255" s="115">
        <v>45496</v>
      </c>
      <c r="G255" s="40">
        <f ca="1">IFERROR(__xludf.DUMMYFUNCTION("IF(F255="""","""",IFERROR(SUM(FILTER('Prorrogação de prazo'!$C$3:$C$1023,'Prorrogação de prazo'!$A$3:$A$1023&gt;=F255,'Prorrogação de prazo'!$A$3:$A$1023&lt;=F255+10))))"),2)</f>
        <v>2</v>
      </c>
      <c r="H255" s="41" t="e">
        <f ca="1">IF(F255="","",WORKDAY(F255,10+G255,#REF!))</f>
        <v>#REF!</v>
      </c>
      <c r="I255" s="20" t="s">
        <v>7</v>
      </c>
      <c r="J255" s="26" t="s">
        <v>879</v>
      </c>
      <c r="K255" s="45" t="s">
        <v>8</v>
      </c>
      <c r="L255" s="27">
        <v>45479</v>
      </c>
      <c r="M255" s="27">
        <v>45526</v>
      </c>
      <c r="N255" s="28" t="b">
        <v>1</v>
      </c>
      <c r="O255" s="28"/>
      <c r="P255" s="29" t="s">
        <v>15</v>
      </c>
      <c r="Q255" s="30">
        <v>45530</v>
      </c>
      <c r="R255" s="29" t="s">
        <v>880</v>
      </c>
    </row>
    <row r="256" spans="1:18" ht="156.75" hidden="1">
      <c r="A256" s="7">
        <f t="shared" si="2"/>
        <v>255</v>
      </c>
      <c r="B256" s="97" t="s">
        <v>881</v>
      </c>
      <c r="C256" s="9" t="s">
        <v>882</v>
      </c>
      <c r="D256" s="32" t="s">
        <v>26</v>
      </c>
      <c r="E256" s="33">
        <v>45499</v>
      </c>
      <c r="F256" s="33">
        <v>45513</v>
      </c>
      <c r="G256" s="98" t="str">
        <f ca="1">IFERROR(__xludf.DUMMYFUNCTION("IF(F256="""","""",IFERROR(SUM(FILTER('Prorrogação de prazo'!$C$3:$C$1023,'Prorrogação de prazo'!$A$3:$A$1023&gt;=F256,'Prorrogação de prazo'!$A$3:$A$1023&lt;=F256+10))))"),"")</f>
        <v/>
      </c>
      <c r="H256" s="99" t="e">
        <f ca="1">IF(F256="","",WORKDAY(F256,10+G256,#REF!))</f>
        <v>#VALUE!</v>
      </c>
      <c r="I256" s="58" t="s">
        <v>3</v>
      </c>
      <c r="J256" s="34" t="s">
        <v>883</v>
      </c>
      <c r="K256" s="7" t="s">
        <v>8</v>
      </c>
      <c r="L256" s="100">
        <v>45530</v>
      </c>
      <c r="M256" s="100">
        <v>45547</v>
      </c>
      <c r="N256" s="101" t="b">
        <v>1</v>
      </c>
      <c r="O256" s="101" t="s">
        <v>14</v>
      </c>
      <c r="P256" s="87" t="s">
        <v>15</v>
      </c>
      <c r="Q256" s="86">
        <v>45554</v>
      </c>
      <c r="R256" s="87" t="s">
        <v>884</v>
      </c>
    </row>
    <row r="257" spans="1:18" ht="129" hidden="1">
      <c r="A257" s="18">
        <f t="shared" si="2"/>
        <v>256</v>
      </c>
      <c r="B257" s="19" t="s">
        <v>885</v>
      </c>
      <c r="C257" s="20" t="s">
        <v>886</v>
      </c>
      <c r="D257" s="21" t="s">
        <v>26</v>
      </c>
      <c r="E257" s="22">
        <v>45516</v>
      </c>
      <c r="F257" s="22">
        <v>45527</v>
      </c>
      <c r="G257" s="23" t="str">
        <f ca="1">IFERROR(__xludf.DUMMYFUNCTION("IF(F257="""","""",IFERROR(SUM(FILTER('Prorrogação de prazo'!$C$3:$C$1023,'Prorrogação de prazo'!$A$3:$A$1023&gt;=F257,'Prorrogação de prazo'!$A$3:$A$1023&lt;=F257+10))))"),"")</f>
        <v/>
      </c>
      <c r="H257" s="24" t="e">
        <f ca="1">IF(F257="","",WORKDAY(F257,10+G257,#REF!))</f>
        <v>#VALUE!</v>
      </c>
      <c r="I257" s="25" t="s">
        <v>7</v>
      </c>
      <c r="J257" s="26" t="s">
        <v>887</v>
      </c>
      <c r="K257" s="18" t="s">
        <v>8</v>
      </c>
      <c r="L257" s="27"/>
      <c r="M257" s="27"/>
      <c r="N257" s="27" t="b">
        <v>0</v>
      </c>
      <c r="O257" s="28"/>
      <c r="P257" s="29"/>
      <c r="Q257" s="30"/>
      <c r="R257" s="29"/>
    </row>
    <row r="258" spans="1:18" ht="57" hidden="1">
      <c r="A258" s="7">
        <f t="shared" si="2"/>
        <v>257</v>
      </c>
      <c r="B258" s="31"/>
      <c r="C258" s="9" t="s">
        <v>888</v>
      </c>
      <c r="D258" s="94" t="s">
        <v>14</v>
      </c>
      <c r="E258" s="113">
        <v>45490</v>
      </c>
      <c r="F258" s="113"/>
      <c r="G258" s="12" t="str">
        <f ca="1">IFERROR(__xludf.DUMMYFUNCTION("IF(F258="""","""",IFERROR(SUM(FILTER('Prorrogação de prazo'!$C$3:$C$1023,'Prorrogação de prazo'!$A$3:$A$1023&gt;=F258,'Prorrogação de prazo'!$A$3:$A$1023&lt;=F258+10))))"),"")</f>
        <v/>
      </c>
      <c r="H258" s="13" t="str">
        <f>IF(F258="","",WORKDAY(F258,10+G258,#REF!))</f>
        <v/>
      </c>
      <c r="I258" s="9" t="s">
        <v>7</v>
      </c>
      <c r="J258" s="34" t="s">
        <v>889</v>
      </c>
      <c r="K258" s="49" t="s">
        <v>5</v>
      </c>
      <c r="L258" s="100"/>
      <c r="M258" s="100"/>
      <c r="N258" s="100" t="b">
        <v>0</v>
      </c>
      <c r="O258" s="101"/>
      <c r="P258" s="87"/>
      <c r="Q258" s="86"/>
      <c r="R258" s="87"/>
    </row>
    <row r="259" spans="1:18" ht="57" hidden="1">
      <c r="A259" s="18">
        <f t="shared" si="2"/>
        <v>258</v>
      </c>
      <c r="B259" s="39"/>
      <c r="C259" s="20" t="s">
        <v>890</v>
      </c>
      <c r="D259" s="92" t="s">
        <v>14</v>
      </c>
      <c r="E259" s="115">
        <v>45490</v>
      </c>
      <c r="F259" s="115"/>
      <c r="G259" s="40" t="str">
        <f ca="1">IFERROR(__xludf.DUMMYFUNCTION("IF(F259="""","""",IFERROR(SUM(FILTER('Prorrogação de prazo'!$C$3:$C$1023,'Prorrogação de prazo'!$A$3:$A$1023&gt;=F259,'Prorrogação de prazo'!$A$3:$A$1023&lt;=F259+10))))"),"")</f>
        <v/>
      </c>
      <c r="H259" s="41" t="str">
        <f>IF(F259="","",WORKDAY(F259,10+G259,#REF!))</f>
        <v/>
      </c>
      <c r="I259" s="20" t="s">
        <v>7</v>
      </c>
      <c r="J259" s="26" t="s">
        <v>891</v>
      </c>
      <c r="K259" s="45" t="s">
        <v>5</v>
      </c>
      <c r="L259" s="27"/>
      <c r="M259" s="27"/>
      <c r="N259" s="27" t="b">
        <v>0</v>
      </c>
      <c r="O259" s="28"/>
      <c r="P259" s="29"/>
      <c r="Q259" s="30"/>
      <c r="R259" s="29"/>
    </row>
    <row r="260" spans="1:18" ht="399" hidden="1">
      <c r="A260" s="7">
        <f t="shared" si="2"/>
        <v>259</v>
      </c>
      <c r="B260" s="97" t="s">
        <v>892</v>
      </c>
      <c r="C260" s="9" t="s">
        <v>893</v>
      </c>
      <c r="D260" s="32" t="s">
        <v>16</v>
      </c>
      <c r="E260" s="33">
        <v>45491</v>
      </c>
      <c r="F260" s="33">
        <v>45525</v>
      </c>
      <c r="G260" s="98" t="str">
        <f ca="1">IFERROR(__xludf.DUMMYFUNCTION("IF(F260="""","""",IFERROR(SUM(FILTER('Prorrogação de prazo'!$C$3:$C$1023,'Prorrogação de prazo'!$A$3:$A$1023&gt;=F260,'Prorrogação de prazo'!$A$3:$A$1023&lt;=F260+10))))"),"")</f>
        <v/>
      </c>
      <c r="H260" s="99" t="e">
        <f ca="1">IF(F260="","",WORKDAY(F260,10+G260,#REF!))</f>
        <v>#VALUE!</v>
      </c>
      <c r="I260" s="58" t="s">
        <v>7</v>
      </c>
      <c r="J260" s="34" t="s">
        <v>894</v>
      </c>
      <c r="K260" s="7" t="s">
        <v>8</v>
      </c>
      <c r="L260" s="100">
        <v>45531</v>
      </c>
      <c r="M260" s="100">
        <v>45547</v>
      </c>
      <c r="N260" s="101" t="b">
        <v>1</v>
      </c>
      <c r="O260" s="101" t="s">
        <v>4</v>
      </c>
      <c r="P260" s="87" t="s">
        <v>2</v>
      </c>
      <c r="Q260" s="86"/>
      <c r="R260" s="87" t="s">
        <v>895</v>
      </c>
    </row>
    <row r="261" spans="1:18" ht="271.5" hidden="1">
      <c r="A261" s="18">
        <f t="shared" si="2"/>
        <v>260</v>
      </c>
      <c r="B261" s="19" t="s">
        <v>896</v>
      </c>
      <c r="C261" s="20" t="s">
        <v>897</v>
      </c>
      <c r="D261" s="21" t="s">
        <v>4</v>
      </c>
      <c r="E261" s="22">
        <v>45519</v>
      </c>
      <c r="F261" s="22">
        <v>45523</v>
      </c>
      <c r="G261" s="23" t="str">
        <f ca="1">IFERROR(__xludf.DUMMYFUNCTION("IF(F261="""","""",IFERROR(SUM(FILTER('Prorrogação de prazo'!$C$3:$C$1023,'Prorrogação de prazo'!$A$3:$A$1023&gt;=F261,'Prorrogação de prazo'!$A$3:$A$1023&lt;=F261+10))))"),"")</f>
        <v/>
      </c>
      <c r="H261" s="24" t="e">
        <f ca="1">IF(F261="","",WORKDAY(F261,10+G261,#REF!))</f>
        <v>#VALUE!</v>
      </c>
      <c r="I261" s="25" t="s">
        <v>3</v>
      </c>
      <c r="J261" s="26" t="s">
        <v>898</v>
      </c>
      <c r="K261" s="18" t="s">
        <v>8</v>
      </c>
      <c r="L261" s="27">
        <v>45538</v>
      </c>
      <c r="M261" s="27">
        <v>45554</v>
      </c>
      <c r="N261" s="28" t="b">
        <v>1</v>
      </c>
      <c r="O261" s="28" t="s">
        <v>16</v>
      </c>
      <c r="P261" s="29" t="s">
        <v>15</v>
      </c>
      <c r="Q261" s="30">
        <v>45562</v>
      </c>
      <c r="R261" s="29" t="s">
        <v>899</v>
      </c>
    </row>
    <row r="262" spans="1:18" ht="409.5">
      <c r="A262" s="7">
        <f t="shared" si="2"/>
        <v>261</v>
      </c>
      <c r="B262" s="97" t="s">
        <v>900</v>
      </c>
      <c r="C262" s="91" t="s">
        <v>901</v>
      </c>
      <c r="D262" s="32" t="s">
        <v>26</v>
      </c>
      <c r="E262" s="33">
        <v>45432</v>
      </c>
      <c r="F262" s="33">
        <v>45525</v>
      </c>
      <c r="G262" s="98" t="str">
        <f ca="1">IFERROR(__xludf.DUMMYFUNCTION("IF(F262="""","""",IFERROR(SUM(FILTER('Prorrogação de prazo'!$C$3:$C$1023,'Prorrogação de prazo'!$A$3:$A$1023&gt;=F262,'Prorrogação de prazo'!$A$3:$A$1023&lt;=F262+10))))"),"")</f>
        <v/>
      </c>
      <c r="H262" s="99" t="e">
        <f ca="1">IF(F262="","",WORKDAY(F262,10+G262,#REF!))</f>
        <v>#VALUE!</v>
      </c>
      <c r="I262" s="58" t="s">
        <v>18</v>
      </c>
      <c r="J262" s="34" t="s">
        <v>902</v>
      </c>
      <c r="K262" s="7" t="s">
        <v>1</v>
      </c>
      <c r="L262" s="100">
        <v>45534</v>
      </c>
      <c r="M262" s="100">
        <v>45630</v>
      </c>
      <c r="N262" s="101" t="b">
        <v>1</v>
      </c>
      <c r="O262" s="101" t="s">
        <v>19</v>
      </c>
      <c r="P262" s="87"/>
      <c r="Q262" s="86"/>
      <c r="R262" s="87" t="s">
        <v>903</v>
      </c>
    </row>
    <row r="263" spans="1:18" ht="128.25" hidden="1">
      <c r="A263" s="18">
        <f t="shared" si="2"/>
        <v>262</v>
      </c>
      <c r="B263" s="19" t="s">
        <v>904</v>
      </c>
      <c r="C263" s="20" t="s">
        <v>905</v>
      </c>
      <c r="D263" s="21" t="s">
        <v>16</v>
      </c>
      <c r="E263" s="22">
        <v>45495</v>
      </c>
      <c r="F263" s="22">
        <v>45504</v>
      </c>
      <c r="G263" s="23">
        <f ca="1">IFERROR(__xludf.DUMMYFUNCTION("IF(F263="""","""",IFERROR(SUM(FILTER('Prorrogação de prazo'!$C$3:$C$1023,'Prorrogação de prazo'!$A$3:$A$1023&gt;=F263,'Prorrogação de prazo'!$A$3:$A$1023&lt;=F263+10))))"),1)</f>
        <v>1</v>
      </c>
      <c r="H263" s="24" t="e">
        <f ca="1">IF(F263="","",WORKDAY(F263,10+G263,#REF!))</f>
        <v>#REF!</v>
      </c>
      <c r="I263" s="25" t="s">
        <v>7</v>
      </c>
      <c r="J263" s="26" t="s">
        <v>906</v>
      </c>
      <c r="K263" s="18" t="s">
        <v>8</v>
      </c>
      <c r="L263" s="27">
        <v>45523</v>
      </c>
      <c r="M263" s="27">
        <v>45538</v>
      </c>
      <c r="N263" s="28" t="b">
        <v>1</v>
      </c>
      <c r="O263" s="28" t="s">
        <v>26</v>
      </c>
      <c r="P263" s="29" t="s">
        <v>15</v>
      </c>
      <c r="Q263" s="30">
        <v>45540</v>
      </c>
      <c r="R263" s="29" t="s">
        <v>907</v>
      </c>
    </row>
    <row r="264" spans="1:18" ht="270.75" hidden="1">
      <c r="A264" s="7">
        <f t="shared" si="2"/>
        <v>263</v>
      </c>
      <c r="B264" s="97" t="s">
        <v>908</v>
      </c>
      <c r="C264" s="9" t="s">
        <v>909</v>
      </c>
      <c r="D264" s="32" t="s">
        <v>16</v>
      </c>
      <c r="E264" s="33">
        <v>45496</v>
      </c>
      <c r="F264" s="33">
        <v>45555</v>
      </c>
      <c r="G264" s="98" t="str">
        <f ca="1">IFERROR(__xludf.DUMMYFUNCTION("IF(F264="""","""",IFERROR(SUM(FILTER('Prorrogação de prazo'!$C$3:$C$1023,'Prorrogação de prazo'!$A$3:$A$1023&gt;=F264,'Prorrogação de prazo'!$A$3:$A$1023&lt;=F264+10))))"),"")</f>
        <v/>
      </c>
      <c r="H264" s="99" t="e">
        <f ca="1">IF(F264="","",WORKDAY(F264,10+G264,#REF!))</f>
        <v>#VALUE!</v>
      </c>
      <c r="I264" s="58" t="s">
        <v>7</v>
      </c>
      <c r="J264" s="34" t="s">
        <v>910</v>
      </c>
      <c r="K264" s="7" t="s">
        <v>8</v>
      </c>
      <c r="L264" s="100">
        <v>45567</v>
      </c>
      <c r="M264" s="100">
        <v>45587</v>
      </c>
      <c r="N264" s="101" t="b">
        <v>1</v>
      </c>
      <c r="O264" s="101" t="s">
        <v>14</v>
      </c>
      <c r="P264" s="87" t="s">
        <v>15</v>
      </c>
      <c r="Q264" s="86"/>
      <c r="R264" s="87"/>
    </row>
    <row r="265" spans="1:18" ht="385.5" hidden="1">
      <c r="A265" s="18">
        <f t="shared" si="2"/>
        <v>264</v>
      </c>
      <c r="B265" s="19" t="s">
        <v>911</v>
      </c>
      <c r="C265" s="121" t="s">
        <v>912</v>
      </c>
      <c r="D265" s="21" t="s">
        <v>19</v>
      </c>
      <c r="E265" s="22">
        <v>45448</v>
      </c>
      <c r="F265" s="22">
        <v>45551</v>
      </c>
      <c r="G265" s="23" t="str">
        <f ca="1">IFERROR(__xludf.DUMMYFUNCTION("IF(F265="""","""",IFERROR(SUM(FILTER('Prorrogação de prazo'!$C$3:$C$1023,'Prorrogação de prazo'!$A$3:$A$1023&gt;=F265,'Prorrogação de prazo'!$A$3:$A$1023&lt;=F265+10))))"),"")</f>
        <v/>
      </c>
      <c r="H265" s="24" t="e">
        <f ca="1">IF(F265="","",WORKDAY(F265,10+G265,#REF!))</f>
        <v>#VALUE!</v>
      </c>
      <c r="I265" s="25" t="s">
        <v>18</v>
      </c>
      <c r="J265" s="26" t="s">
        <v>913</v>
      </c>
      <c r="K265" s="18" t="s">
        <v>8</v>
      </c>
      <c r="L265" s="30">
        <v>45561</v>
      </c>
      <c r="M265" s="122">
        <v>45621</v>
      </c>
      <c r="N265" s="29" t="b">
        <v>1</v>
      </c>
      <c r="O265" s="29"/>
      <c r="P265" s="29" t="s">
        <v>2</v>
      </c>
      <c r="Q265" s="30"/>
      <c r="R265" s="29" t="s">
        <v>914</v>
      </c>
    </row>
    <row r="266" spans="1:18" ht="114" hidden="1">
      <c r="A266" s="7">
        <f t="shared" si="2"/>
        <v>265</v>
      </c>
      <c r="B266" s="97" t="s">
        <v>915</v>
      </c>
      <c r="C266" s="102" t="s">
        <v>916</v>
      </c>
      <c r="D266" s="32" t="s">
        <v>10</v>
      </c>
      <c r="E266" s="33">
        <v>45441</v>
      </c>
      <c r="F266" s="33">
        <v>45534</v>
      </c>
      <c r="G266" s="98" t="str">
        <f ca="1">IFERROR(__xludf.DUMMYFUNCTION("IF(F266="""","""",IFERROR(SUM(FILTER('Prorrogação de prazo'!$C$3:$C$1023,'Prorrogação de prazo'!$A$3:$A$1023&gt;=F266,'Prorrogação de prazo'!$A$3:$A$1023&lt;=F266+10))))"),"")</f>
        <v/>
      </c>
      <c r="H266" s="99" t="e">
        <f ca="1">IF(F266="","",WORKDAY(F266,10+G266,#REF!))</f>
        <v>#VALUE!</v>
      </c>
      <c r="I266" s="58" t="s">
        <v>0</v>
      </c>
      <c r="J266" s="34" t="s">
        <v>917</v>
      </c>
      <c r="K266" s="7" t="s">
        <v>8</v>
      </c>
      <c r="L266" s="86">
        <v>45519</v>
      </c>
      <c r="M266" s="86">
        <v>45538</v>
      </c>
      <c r="N266" s="87" t="b">
        <v>1</v>
      </c>
      <c r="O266" s="87"/>
      <c r="P266" s="87"/>
      <c r="Q266" s="86"/>
      <c r="R266" s="87" t="s">
        <v>918</v>
      </c>
    </row>
    <row r="267" spans="1:18" ht="99.75" hidden="1">
      <c r="A267" s="18">
        <f t="shared" si="2"/>
        <v>266</v>
      </c>
      <c r="B267" s="19" t="s">
        <v>919</v>
      </c>
      <c r="C267" s="20" t="s">
        <v>920</v>
      </c>
      <c r="D267" s="21" t="s">
        <v>14</v>
      </c>
      <c r="E267" s="22">
        <v>45495</v>
      </c>
      <c r="F267" s="22">
        <v>45527</v>
      </c>
      <c r="G267" s="23" t="str">
        <f ca="1">IFERROR(__xludf.DUMMYFUNCTION("IF(F267="""","""",IFERROR(SUM(FILTER('Prorrogação de prazo'!$C$3:$C$1023,'Prorrogação de prazo'!$A$3:$A$1023&gt;=F267,'Prorrogação de prazo'!$A$3:$A$1023&lt;=F267+10))))"),"")</f>
        <v/>
      </c>
      <c r="H267" s="24" t="e">
        <f ca="1">IF(F267="","",WORKDAY(F267,10+G267,#REF!))</f>
        <v>#VALUE!</v>
      </c>
      <c r="I267" s="25" t="s">
        <v>3</v>
      </c>
      <c r="J267" s="26" t="s">
        <v>921</v>
      </c>
      <c r="K267" s="18" t="s">
        <v>8</v>
      </c>
      <c r="L267" s="27"/>
      <c r="M267" s="27"/>
      <c r="N267" s="27" t="b">
        <v>0</v>
      </c>
      <c r="O267" s="28"/>
      <c r="P267" s="29"/>
      <c r="Q267" s="30"/>
      <c r="R267" s="29"/>
    </row>
    <row r="268" spans="1:18" ht="409.5" hidden="1">
      <c r="A268" s="7">
        <f t="shared" si="2"/>
        <v>267</v>
      </c>
      <c r="B268" s="97" t="s">
        <v>922</v>
      </c>
      <c r="C268" s="123" t="s">
        <v>923</v>
      </c>
      <c r="D268" s="32" t="s">
        <v>19</v>
      </c>
      <c r="E268" s="33">
        <v>45383</v>
      </c>
      <c r="F268" s="33">
        <v>45609</v>
      </c>
      <c r="G268" s="98" t="str">
        <f ca="1">IFERROR(__xludf.DUMMYFUNCTION("IF(F268="""","""",IFERROR(SUM(FILTER('Prorrogação de prazo'!$C$3:$C$1023,'Prorrogação de prazo'!$A$3:$A$1023&gt;=F268,'Prorrogação de prazo'!$A$3:$A$1023&lt;=F268+10))))"),"")</f>
        <v/>
      </c>
      <c r="H268" s="99">
        <v>45600</v>
      </c>
      <c r="I268" s="58" t="s">
        <v>0</v>
      </c>
      <c r="J268" s="34" t="s">
        <v>924</v>
      </c>
      <c r="K268" s="7" t="s">
        <v>8</v>
      </c>
      <c r="L268" s="86">
        <v>45519</v>
      </c>
      <c r="M268" s="86">
        <v>45569</v>
      </c>
      <c r="N268" s="87" t="b">
        <v>1</v>
      </c>
      <c r="O268" s="87"/>
      <c r="P268" s="87" t="s">
        <v>15</v>
      </c>
      <c r="Q268" s="86"/>
      <c r="R268" s="87" t="s">
        <v>925</v>
      </c>
    </row>
    <row r="269" spans="1:18" ht="327.75" hidden="1">
      <c r="A269" s="18">
        <f t="shared" si="2"/>
        <v>268</v>
      </c>
      <c r="B269" s="19" t="s">
        <v>926</v>
      </c>
      <c r="C269" s="20" t="s">
        <v>927</v>
      </c>
      <c r="D269" s="21" t="s">
        <v>26</v>
      </c>
      <c r="E269" s="22">
        <v>45490</v>
      </c>
      <c r="F269" s="22">
        <v>45559</v>
      </c>
      <c r="G269" s="23" t="str">
        <f ca="1">IFERROR(__xludf.DUMMYFUNCTION("IF(F269="""","""",IFERROR(SUM(FILTER('Prorrogação de prazo'!$C$3:$C$1023,'Prorrogação de prazo'!$A$3:$A$1023&gt;=F269,'Prorrogação de prazo'!$A$3:$A$1023&lt;=F269+10))))"),"")</f>
        <v/>
      </c>
      <c r="H269" s="24" t="e">
        <f ca="1">IF(F269="","",WORKDAY(F269,10+G269,#REF!))</f>
        <v>#VALUE!</v>
      </c>
      <c r="I269" s="25" t="s">
        <v>7</v>
      </c>
      <c r="J269" s="26" t="s">
        <v>928</v>
      </c>
      <c r="K269" s="18" t="s">
        <v>8</v>
      </c>
      <c r="L269" s="27">
        <v>45562</v>
      </c>
      <c r="M269" s="27">
        <v>45582</v>
      </c>
      <c r="N269" s="28" t="b">
        <v>1</v>
      </c>
      <c r="O269" s="28"/>
      <c r="P269" s="29" t="s">
        <v>15</v>
      </c>
      <c r="Q269" s="30">
        <v>45604</v>
      </c>
      <c r="R269" s="29" t="s">
        <v>929</v>
      </c>
    </row>
    <row r="270" spans="1:18" ht="156.75" hidden="1">
      <c r="A270" s="7">
        <f t="shared" si="2"/>
        <v>269</v>
      </c>
      <c r="B270" s="97" t="s">
        <v>930</v>
      </c>
      <c r="C270" s="91" t="s">
        <v>931</v>
      </c>
      <c r="D270" s="32" t="s">
        <v>14</v>
      </c>
      <c r="E270" s="33">
        <v>45517</v>
      </c>
      <c r="F270" s="33">
        <v>45553</v>
      </c>
      <c r="G270" s="98" t="str">
        <f ca="1">IFERROR(__xludf.DUMMYFUNCTION("IF(F270="""","""",IFERROR(SUM(FILTER('Prorrogação de prazo'!$C$3:$C$1023,'Prorrogação de prazo'!$A$3:$A$1023&gt;=F270,'Prorrogação de prazo'!$A$3:$A$1023&lt;=F270+10))))"),"")</f>
        <v/>
      </c>
      <c r="H270" s="99" t="e">
        <f ca="1">IF(F270="","",WORKDAY(F270,10+G270,#REF!))</f>
        <v>#VALUE!</v>
      </c>
      <c r="I270" s="58" t="s">
        <v>7</v>
      </c>
      <c r="J270" s="34" t="s">
        <v>932</v>
      </c>
      <c r="K270" s="7" t="s">
        <v>8</v>
      </c>
      <c r="L270" s="124">
        <v>45565</v>
      </c>
      <c r="M270" s="100">
        <v>45586</v>
      </c>
      <c r="N270" s="101" t="b">
        <v>1</v>
      </c>
      <c r="O270" s="101"/>
      <c r="P270" s="87" t="s">
        <v>2</v>
      </c>
      <c r="Q270" s="86"/>
      <c r="R270" s="87" t="s">
        <v>933</v>
      </c>
    </row>
    <row r="271" spans="1:18" ht="99.75" hidden="1">
      <c r="A271" s="18">
        <f t="shared" si="2"/>
        <v>270</v>
      </c>
      <c r="B271" s="19" t="s">
        <v>934</v>
      </c>
      <c r="C271" s="20" t="s">
        <v>935</v>
      </c>
      <c r="D271" s="21" t="s">
        <v>16</v>
      </c>
      <c r="E271" s="22">
        <v>45512</v>
      </c>
      <c r="F271" s="22"/>
      <c r="G271" s="23" t="str">
        <f ca="1">IFERROR(__xludf.DUMMYFUNCTION("IF(F271="""","""",IFERROR(SUM(FILTER('Prorrogação de prazo'!$C$3:$C$1023,'Prorrogação de prazo'!$A$3:$A$1023&gt;=F271,'Prorrogação de prazo'!$A$3:$A$1023&lt;=F271+10))))"),"")</f>
        <v/>
      </c>
      <c r="H271" s="24" t="str">
        <f>IF(F271="","",WORKDAY(F271,10+G271,#REF!))</f>
        <v/>
      </c>
      <c r="I271" s="25" t="s">
        <v>7</v>
      </c>
      <c r="J271" s="26" t="s">
        <v>936</v>
      </c>
      <c r="K271" s="18" t="s">
        <v>8</v>
      </c>
      <c r="L271" s="27"/>
      <c r="M271" s="27"/>
      <c r="N271" s="27" t="b">
        <v>0</v>
      </c>
      <c r="O271" s="28"/>
      <c r="P271" s="29"/>
      <c r="Q271" s="30"/>
      <c r="R271" s="29"/>
    </row>
    <row r="272" spans="1:18" ht="85.5" hidden="1">
      <c r="A272" s="7">
        <f t="shared" si="2"/>
        <v>271</v>
      </c>
      <c r="B272" s="97" t="s">
        <v>937</v>
      </c>
      <c r="C272" s="9" t="s">
        <v>938</v>
      </c>
      <c r="D272" s="32" t="s">
        <v>16</v>
      </c>
      <c r="E272" s="33">
        <v>45516</v>
      </c>
      <c r="F272" s="33"/>
      <c r="G272" s="98" t="str">
        <f ca="1">IFERROR(__xludf.DUMMYFUNCTION("IF(F272="""","""",IFERROR(SUM(FILTER('Prorrogação de prazo'!$C$3:$C$1023,'Prorrogação de prazo'!$A$3:$A$1023&gt;=F272,'Prorrogação de prazo'!$A$3:$A$1023&lt;=F272+10))))"),"")</f>
        <v/>
      </c>
      <c r="H272" s="99" t="str">
        <f>IF(F272="","",WORKDAY(F272,10+G272,#REF!))</f>
        <v/>
      </c>
      <c r="I272" s="58" t="s">
        <v>7</v>
      </c>
      <c r="J272" s="34" t="s">
        <v>939</v>
      </c>
      <c r="K272" s="7" t="s">
        <v>8</v>
      </c>
      <c r="L272" s="100"/>
      <c r="M272" s="100"/>
      <c r="N272" s="100" t="b">
        <v>0</v>
      </c>
      <c r="O272" s="101"/>
      <c r="P272" s="87"/>
      <c r="Q272" s="86"/>
      <c r="R272" s="87"/>
    </row>
    <row r="273" spans="1:18" ht="57" hidden="1">
      <c r="A273" s="18">
        <f t="shared" si="2"/>
        <v>272</v>
      </c>
      <c r="B273" s="19" t="s">
        <v>940</v>
      </c>
      <c r="C273" s="20" t="s">
        <v>941</v>
      </c>
      <c r="D273" s="21" t="s">
        <v>16</v>
      </c>
      <c r="E273" s="22">
        <v>45517</v>
      </c>
      <c r="F273" s="22"/>
      <c r="G273" s="23" t="str">
        <f ca="1">IFERROR(__xludf.DUMMYFUNCTION("IF(F273="""","""",IFERROR(SUM(FILTER('Prorrogação de prazo'!$C$3:$C$1023,'Prorrogação de prazo'!$A$3:$A$1023&gt;=F273,'Prorrogação de prazo'!$A$3:$A$1023&lt;=F273+10))))"),"")</f>
        <v/>
      </c>
      <c r="H273" s="24" t="str">
        <f>IF(F273="","",WORKDAY(F273,10+G273,#REF!))</f>
        <v/>
      </c>
      <c r="I273" s="25" t="s">
        <v>3</v>
      </c>
      <c r="J273" s="26" t="s">
        <v>942</v>
      </c>
      <c r="K273" s="18" t="s">
        <v>11</v>
      </c>
      <c r="L273" s="27"/>
      <c r="M273" s="27"/>
      <c r="N273" s="27" t="b">
        <v>0</v>
      </c>
      <c r="O273" s="28"/>
      <c r="P273" s="29"/>
      <c r="Q273" s="30"/>
      <c r="R273" s="29"/>
    </row>
    <row r="274" spans="1:18" ht="99.75" hidden="1">
      <c r="A274" s="7">
        <f t="shared" si="2"/>
        <v>273</v>
      </c>
      <c r="B274" s="97" t="s">
        <v>934</v>
      </c>
      <c r="C274" s="9" t="s">
        <v>943</v>
      </c>
      <c r="D274" s="32" t="s">
        <v>16</v>
      </c>
      <c r="E274" s="33">
        <v>45518</v>
      </c>
      <c r="F274" s="33"/>
      <c r="G274" s="98" t="str">
        <f ca="1">IFERROR(__xludf.DUMMYFUNCTION("IF(F274="""","""",IFERROR(SUM(FILTER('Prorrogação de prazo'!$C$3:$C$1023,'Prorrogação de prazo'!$A$3:$A$1023&gt;=F274,'Prorrogação de prazo'!$A$3:$A$1023&lt;=F274+10))))"),"")</f>
        <v/>
      </c>
      <c r="H274" s="99" t="str">
        <f>IF(F274="","",WORKDAY(F274,10+G274,#REF!))</f>
        <v/>
      </c>
      <c r="I274" s="58" t="s">
        <v>7</v>
      </c>
      <c r="J274" s="34" t="s">
        <v>944</v>
      </c>
      <c r="K274" s="7" t="s">
        <v>8</v>
      </c>
      <c r="L274" s="100"/>
      <c r="M274" s="100"/>
      <c r="N274" s="100" t="b">
        <v>0</v>
      </c>
      <c r="O274" s="101"/>
      <c r="P274" s="87"/>
      <c r="Q274" s="86"/>
      <c r="R274" s="87"/>
    </row>
    <row r="275" spans="1:18" ht="271.5" hidden="1">
      <c r="A275" s="18">
        <f t="shared" si="2"/>
        <v>274</v>
      </c>
      <c r="B275" s="39" t="s">
        <v>945</v>
      </c>
      <c r="C275" s="20" t="s">
        <v>946</v>
      </c>
      <c r="D275" s="92" t="s">
        <v>4</v>
      </c>
      <c r="E275" s="22">
        <v>45537</v>
      </c>
      <c r="F275" s="115">
        <v>45555</v>
      </c>
      <c r="G275" s="40" t="str">
        <f ca="1">IFERROR(__xludf.DUMMYFUNCTION("IF(F275="""","""",IFERROR(SUM(FILTER('Prorrogação de prazo'!$C$3:$C$1023,'Prorrogação de prazo'!$A$3:$A$1023&gt;=F275,'Prorrogação de prazo'!$A$3:$A$1023&lt;=F275+10))))"),"")</f>
        <v/>
      </c>
      <c r="H275" s="41" t="e">
        <f ca="1">IF(F275="","",WORKDAY(F275,10+G275,#REF!))</f>
        <v>#VALUE!</v>
      </c>
      <c r="I275" s="20" t="s">
        <v>3</v>
      </c>
      <c r="J275" s="26" t="s">
        <v>947</v>
      </c>
      <c r="K275" s="45" t="s">
        <v>8</v>
      </c>
      <c r="L275" s="27">
        <v>45568</v>
      </c>
      <c r="M275" s="27">
        <v>45588</v>
      </c>
      <c r="N275" s="28" t="b">
        <v>1</v>
      </c>
      <c r="O275" s="28" t="s">
        <v>19</v>
      </c>
      <c r="P275" s="29" t="s">
        <v>12</v>
      </c>
      <c r="Q275" s="30"/>
      <c r="R275" s="29" t="s">
        <v>948</v>
      </c>
    </row>
    <row r="276" spans="1:18" ht="30" hidden="1">
      <c r="A276" s="7">
        <f t="shared" si="2"/>
        <v>275</v>
      </c>
      <c r="B276" s="97"/>
      <c r="C276" s="9" t="s">
        <v>949</v>
      </c>
      <c r="D276" s="32" t="s">
        <v>14</v>
      </c>
      <c r="E276" s="33">
        <v>45523</v>
      </c>
      <c r="F276" s="33"/>
      <c r="G276" s="98" t="str">
        <f ca="1">IFERROR(__xludf.DUMMYFUNCTION("IF(F276="""","""",IFERROR(SUM(FILTER('Prorrogação de prazo'!$C$3:$C$1023,'Prorrogação de prazo'!$A$3:$A$1023&gt;=F276,'Prorrogação de prazo'!$A$3:$A$1023&lt;=F276+10))))"),"")</f>
        <v/>
      </c>
      <c r="H276" s="99" t="str">
        <f>IF(F276="","",WORKDAY(F276,10+G276,#REF!))</f>
        <v/>
      </c>
      <c r="I276" s="58" t="s">
        <v>0</v>
      </c>
      <c r="J276" s="104" t="s">
        <v>950</v>
      </c>
      <c r="K276" s="7" t="s">
        <v>11</v>
      </c>
      <c r="L276" s="100"/>
      <c r="M276" s="100"/>
      <c r="N276" s="101" t="b">
        <v>0</v>
      </c>
      <c r="O276" s="101"/>
      <c r="P276" s="87"/>
      <c r="Q276" s="86"/>
      <c r="R276" s="87"/>
    </row>
    <row r="277" spans="1:18" ht="42.75" hidden="1">
      <c r="A277" s="18">
        <f t="shared" si="2"/>
        <v>276</v>
      </c>
      <c r="B277" s="19" t="s">
        <v>951</v>
      </c>
      <c r="C277" s="20" t="s">
        <v>952</v>
      </c>
      <c r="D277" s="21" t="s">
        <v>16</v>
      </c>
      <c r="E277" s="22">
        <v>45523</v>
      </c>
      <c r="F277" s="22"/>
      <c r="G277" s="23" t="str">
        <f ca="1">IFERROR(__xludf.DUMMYFUNCTION("IF(F277="""","""",IFERROR(SUM(FILTER('Prorrogação de prazo'!$C$3:$C$1023,'Prorrogação de prazo'!$A$3:$A$1023&gt;=F277,'Prorrogação de prazo'!$A$3:$A$1023&lt;=F277+10))))"),"")</f>
        <v/>
      </c>
      <c r="H277" s="24" t="str">
        <f>IF(F277="","",WORKDAY(F277,10+G277,#REF!))</f>
        <v/>
      </c>
      <c r="I277" s="25" t="s">
        <v>7</v>
      </c>
      <c r="J277" s="104" t="s">
        <v>944</v>
      </c>
      <c r="K277" s="18" t="s">
        <v>8</v>
      </c>
      <c r="L277" s="27"/>
      <c r="M277" s="27"/>
      <c r="N277" s="28" t="b">
        <v>0</v>
      </c>
      <c r="O277" s="28"/>
      <c r="P277" s="29"/>
      <c r="Q277" s="30"/>
      <c r="R277" s="29"/>
    </row>
    <row r="278" spans="1:18" ht="128.25" hidden="1">
      <c r="A278" s="7">
        <f t="shared" si="2"/>
        <v>277</v>
      </c>
      <c r="B278" s="97" t="s">
        <v>953</v>
      </c>
      <c r="C278" s="9" t="s">
        <v>954</v>
      </c>
      <c r="D278" s="32" t="s">
        <v>26</v>
      </c>
      <c r="E278" s="33">
        <v>45524</v>
      </c>
      <c r="F278" s="33">
        <v>45525</v>
      </c>
      <c r="G278" s="98" t="str">
        <f ca="1">IFERROR(__xludf.DUMMYFUNCTION("IF(F278="""","""",IFERROR(SUM(FILTER('Prorrogação de prazo'!$C$3:$C$1023,'Prorrogação de prazo'!$A$3:$A$1023&gt;=F278,'Prorrogação de prazo'!$A$3:$A$1023&lt;=F278+10))))"),"")</f>
        <v/>
      </c>
      <c r="H278" s="99" t="e">
        <f ca="1">IF(F278="","",WORKDAY(F278,10+G278,#REF!))</f>
        <v>#VALUE!</v>
      </c>
      <c r="I278" s="58" t="s">
        <v>3</v>
      </c>
      <c r="J278" s="34" t="s">
        <v>955</v>
      </c>
      <c r="K278" s="7" t="s">
        <v>8</v>
      </c>
      <c r="L278" s="100">
        <v>45530</v>
      </c>
      <c r="M278" s="100">
        <v>45546</v>
      </c>
      <c r="N278" s="101" t="b">
        <v>1</v>
      </c>
      <c r="O278" s="101" t="s">
        <v>26</v>
      </c>
      <c r="P278" s="87" t="s">
        <v>15</v>
      </c>
      <c r="Q278" s="86">
        <v>45551</v>
      </c>
      <c r="R278" s="87" t="s">
        <v>956</v>
      </c>
    </row>
    <row r="279" spans="1:18" ht="85.5" hidden="1">
      <c r="A279" s="18">
        <f t="shared" si="2"/>
        <v>278</v>
      </c>
      <c r="B279" s="19" t="s">
        <v>957</v>
      </c>
      <c r="C279" s="20" t="s">
        <v>958</v>
      </c>
      <c r="D279" s="21" t="s">
        <v>4</v>
      </c>
      <c r="E279" s="22">
        <v>45525</v>
      </c>
      <c r="F279" s="22"/>
      <c r="G279" s="23" t="str">
        <f ca="1">IFERROR(__xludf.DUMMYFUNCTION("IF(F279="""","""",IFERROR(SUM(FILTER('Prorrogação de prazo'!$C$3:$C$1023,'Prorrogação de prazo'!$A$3:$A$1023&gt;=F279,'Prorrogação de prazo'!$A$3:$A$1023&lt;=F279+10))))"),"")</f>
        <v/>
      </c>
      <c r="H279" s="24" t="str">
        <f>IF(F279="","",WORKDAY(F279,10+G279,#REF!))</f>
        <v/>
      </c>
      <c r="I279" s="25" t="s">
        <v>3</v>
      </c>
      <c r="J279" s="26" t="s">
        <v>959</v>
      </c>
      <c r="K279" s="18" t="s">
        <v>8</v>
      </c>
      <c r="L279" s="27">
        <v>45527</v>
      </c>
      <c r="M279" s="27"/>
      <c r="N279" s="27" t="b">
        <v>0</v>
      </c>
      <c r="O279" s="28"/>
      <c r="P279" s="29"/>
      <c r="Q279" s="30"/>
      <c r="R279" s="29"/>
    </row>
    <row r="280" spans="1:18" ht="99.75" hidden="1">
      <c r="A280" s="7">
        <f t="shared" si="2"/>
        <v>279</v>
      </c>
      <c r="B280" s="31" t="s">
        <v>960</v>
      </c>
      <c r="C280" s="9" t="s">
        <v>961</v>
      </c>
      <c r="D280" s="94" t="s">
        <v>26</v>
      </c>
      <c r="E280" s="33">
        <v>45173</v>
      </c>
      <c r="F280" s="113">
        <v>45546</v>
      </c>
      <c r="G280" s="12" t="str">
        <f ca="1">IFERROR(__xludf.DUMMYFUNCTION("IF(F280="""","""",IFERROR(SUM(FILTER('Prorrogação de prazo'!$C$3:$C$1023,'Prorrogação de prazo'!$A$3:$A$1023&gt;=F280,'Prorrogação de prazo'!$A$3:$A$1023&lt;=F280+10))))"),"")</f>
        <v/>
      </c>
      <c r="H280" s="13" t="e">
        <f ca="1">IF(F280="","",WORKDAY(F280,10+G280,#REF!))</f>
        <v>#VALUE!</v>
      </c>
      <c r="I280" s="9" t="s">
        <v>3</v>
      </c>
      <c r="J280" s="34" t="s">
        <v>962</v>
      </c>
      <c r="K280" s="49" t="s">
        <v>8</v>
      </c>
      <c r="L280" s="100">
        <v>45547</v>
      </c>
      <c r="M280" s="100">
        <v>45565</v>
      </c>
      <c r="N280" s="101" t="b">
        <v>1</v>
      </c>
      <c r="O280" s="101" t="s">
        <v>16</v>
      </c>
      <c r="P280" s="87" t="s">
        <v>15</v>
      </c>
      <c r="Q280" s="86">
        <v>45567</v>
      </c>
      <c r="R280" s="87" t="s">
        <v>963</v>
      </c>
    </row>
    <row r="281" spans="1:18" ht="199.5" hidden="1">
      <c r="A281" s="18">
        <f t="shared" si="2"/>
        <v>280</v>
      </c>
      <c r="B281" s="39"/>
      <c r="C281" s="20" t="s">
        <v>964</v>
      </c>
      <c r="D281" s="92" t="s">
        <v>4</v>
      </c>
      <c r="E281" s="22">
        <v>45526</v>
      </c>
      <c r="F281" s="115"/>
      <c r="G281" s="40" t="str">
        <f ca="1">IFERROR(__xludf.DUMMYFUNCTION("IF(F281="""","""",IFERROR(SUM(FILTER('Prorrogação de prazo'!$C$3:$C$1023,'Prorrogação de prazo'!$A$3:$A$1023&gt;=F281,'Prorrogação de prazo'!$A$3:$A$1023&lt;=F281+10))))"),"")</f>
        <v/>
      </c>
      <c r="H281" s="41" t="str">
        <f>IF(F281="","",WORKDAY(F281,10+G281,#REF!))</f>
        <v/>
      </c>
      <c r="I281" s="20" t="s">
        <v>0</v>
      </c>
      <c r="J281" s="26" t="s">
        <v>965</v>
      </c>
      <c r="K281" s="45" t="s">
        <v>8</v>
      </c>
      <c r="L281" s="27"/>
      <c r="M281" s="27"/>
      <c r="N281" s="27" t="b">
        <v>0</v>
      </c>
      <c r="O281" s="28"/>
      <c r="P281" s="29"/>
      <c r="Q281" s="30"/>
      <c r="R281" s="29"/>
    </row>
    <row r="282" spans="1:18" ht="299.25" hidden="1">
      <c r="A282" s="7">
        <f t="shared" si="2"/>
        <v>281</v>
      </c>
      <c r="B282" s="31" t="s">
        <v>966</v>
      </c>
      <c r="C282" s="102" t="s">
        <v>967</v>
      </c>
      <c r="D282" s="94" t="s">
        <v>26</v>
      </c>
      <c r="E282" s="33">
        <v>45530</v>
      </c>
      <c r="F282" s="113">
        <v>45546</v>
      </c>
      <c r="G282" s="12" t="str">
        <f ca="1">IFERROR(__xludf.DUMMYFUNCTION("IF(F282="""","""",IFERROR(SUM(FILTER('Prorrogação de prazo'!$C$3:$C$1023,'Prorrogação de prazo'!$A$3:$A$1023&gt;=F282,'Prorrogação de prazo'!$A$3:$A$1023&lt;=F282+10))))"),"")</f>
        <v/>
      </c>
      <c r="H282" s="13" t="e">
        <f ca="1">IF(F282="","",WORKDAY(F282,10+G282,#REF!))</f>
        <v>#VALUE!</v>
      </c>
      <c r="I282" s="9" t="s">
        <v>7</v>
      </c>
      <c r="J282" s="34" t="s">
        <v>968</v>
      </c>
      <c r="K282" s="49" t="s">
        <v>8</v>
      </c>
      <c r="L282" s="100">
        <v>45560</v>
      </c>
      <c r="M282" s="100">
        <v>45581</v>
      </c>
      <c r="N282" s="101" t="b">
        <v>1</v>
      </c>
      <c r="O282" s="101"/>
      <c r="P282" s="87" t="s">
        <v>15</v>
      </c>
      <c r="Q282" s="86">
        <v>45597</v>
      </c>
      <c r="R282" s="87" t="s">
        <v>969</v>
      </c>
    </row>
    <row r="283" spans="1:18" ht="213.75" hidden="1">
      <c r="A283" s="18">
        <f t="shared" si="2"/>
        <v>282</v>
      </c>
      <c r="B283" s="19" t="s">
        <v>970</v>
      </c>
      <c r="C283" s="20" t="s">
        <v>971</v>
      </c>
      <c r="D283" s="21" t="s">
        <v>14</v>
      </c>
      <c r="E283" s="22">
        <v>45468</v>
      </c>
      <c r="F283" s="22">
        <v>45544</v>
      </c>
      <c r="G283" s="23" t="str">
        <f ca="1">IFERROR(__xludf.DUMMYFUNCTION("IF(F283="""","""",IFERROR(SUM(FILTER('Prorrogação de prazo'!$C$3:$C$1023,'Prorrogação de prazo'!$A$3:$A$1023&gt;=F283,'Prorrogação de prazo'!$A$3:$A$1023&lt;=F283+10))))"),"")</f>
        <v/>
      </c>
      <c r="H283" s="24" t="e">
        <f ca="1">IF(F283="","",WORKDAY(F283,10+G283,#REF!))</f>
        <v>#VALUE!</v>
      </c>
      <c r="I283" s="25" t="s">
        <v>7</v>
      </c>
      <c r="J283" s="26" t="s">
        <v>972</v>
      </c>
      <c r="K283" s="18" t="s">
        <v>8</v>
      </c>
      <c r="L283" s="30">
        <v>45560</v>
      </c>
      <c r="M283" s="30">
        <v>45560</v>
      </c>
      <c r="N283" s="29" t="b">
        <v>0</v>
      </c>
      <c r="O283" s="29" t="s">
        <v>14</v>
      </c>
      <c r="P283" s="29" t="s">
        <v>15</v>
      </c>
      <c r="Q283" s="30"/>
      <c r="R283" s="29" t="s">
        <v>973</v>
      </c>
    </row>
    <row r="284" spans="1:18" ht="114" hidden="1">
      <c r="A284" s="7">
        <f t="shared" si="2"/>
        <v>283</v>
      </c>
      <c r="B284" s="31" t="s">
        <v>974</v>
      </c>
      <c r="C284" s="9" t="s">
        <v>975</v>
      </c>
      <c r="D284" s="94" t="s">
        <v>14</v>
      </c>
      <c r="E284" s="33">
        <v>45526</v>
      </c>
      <c r="F284" s="113">
        <v>45544</v>
      </c>
      <c r="G284" s="12" t="str">
        <f ca="1">IFERROR(__xludf.DUMMYFUNCTION("IF(F284="""","""",IFERROR(SUM(FILTER('Prorrogação de prazo'!$C$3:$C$1023,'Prorrogação de prazo'!$A$3:$A$1023&gt;=F284,'Prorrogação de prazo'!$A$3:$A$1023&lt;=F284+10))))"),"")</f>
        <v/>
      </c>
      <c r="H284" s="13" t="e">
        <f ca="1">IF(F284="","",WORKDAY(F284,10+G284,#REF!))</f>
        <v>#VALUE!</v>
      </c>
      <c r="I284" s="9" t="s">
        <v>7</v>
      </c>
      <c r="J284" s="34" t="s">
        <v>976</v>
      </c>
      <c r="K284" s="49" t="s">
        <v>8</v>
      </c>
      <c r="L284" s="124">
        <v>45560</v>
      </c>
      <c r="M284" s="100">
        <v>45579</v>
      </c>
      <c r="N284" s="101" t="b">
        <v>1</v>
      </c>
      <c r="O284" s="101" t="s">
        <v>16</v>
      </c>
      <c r="P284" s="87" t="s">
        <v>15</v>
      </c>
      <c r="Q284" s="86">
        <v>45582</v>
      </c>
      <c r="R284" s="87" t="s">
        <v>977</v>
      </c>
    </row>
    <row r="285" spans="1:18" ht="171" hidden="1">
      <c r="A285" s="18">
        <f t="shared" si="2"/>
        <v>284</v>
      </c>
      <c r="B285" s="39" t="s">
        <v>978</v>
      </c>
      <c r="C285" s="20" t="s">
        <v>979</v>
      </c>
      <c r="D285" s="92" t="s">
        <v>14</v>
      </c>
      <c r="E285" s="22">
        <v>45531</v>
      </c>
      <c r="F285" s="115">
        <v>45559</v>
      </c>
      <c r="G285" s="40" t="str">
        <f ca="1">IFERROR(__xludf.DUMMYFUNCTION("IF(F285="""","""",IFERROR(SUM(FILTER('Prorrogação de prazo'!$C$3:$C$1023,'Prorrogação de prazo'!$A$3:$A$1023&gt;=F285,'Prorrogação de prazo'!$A$3:$A$1023&lt;=F285+10))))"),"")</f>
        <v/>
      </c>
      <c r="H285" s="41" t="e">
        <f ca="1">IF(F285="","",WORKDAY(F285,10+G285,#REF!))</f>
        <v>#VALUE!</v>
      </c>
      <c r="I285" s="20" t="s">
        <v>7</v>
      </c>
      <c r="J285" s="26" t="s">
        <v>980</v>
      </c>
      <c r="K285" s="45" t="s">
        <v>8</v>
      </c>
      <c r="L285" s="27">
        <v>45572</v>
      </c>
      <c r="M285" s="27">
        <v>45589</v>
      </c>
      <c r="N285" s="27" t="b">
        <v>0</v>
      </c>
      <c r="O285" s="28"/>
      <c r="P285" s="29" t="s">
        <v>15</v>
      </c>
      <c r="Q285" s="30">
        <v>45595</v>
      </c>
      <c r="R285" s="65" t="s">
        <v>981</v>
      </c>
    </row>
    <row r="286" spans="1:18" ht="300.75" hidden="1">
      <c r="A286" s="7">
        <f t="shared" si="2"/>
        <v>285</v>
      </c>
      <c r="B286" s="31"/>
      <c r="C286" s="125" t="s">
        <v>982</v>
      </c>
      <c r="D286" s="94" t="s">
        <v>4</v>
      </c>
      <c r="E286" s="33">
        <v>45532</v>
      </c>
      <c r="F286" s="113">
        <v>45622</v>
      </c>
      <c r="G286" s="12" t="s">
        <v>983</v>
      </c>
      <c r="H286" s="13" t="e">
        <f>IF(F286="","",WORKDAY(F286,10+G286,#REF!))</f>
        <v>#VALUE!</v>
      </c>
      <c r="I286" s="9" t="s">
        <v>9</v>
      </c>
      <c r="J286" s="34" t="s">
        <v>984</v>
      </c>
      <c r="K286" s="49" t="s">
        <v>1</v>
      </c>
      <c r="L286" s="100"/>
      <c r="M286" s="100"/>
      <c r="N286" s="100" t="b">
        <v>0</v>
      </c>
      <c r="O286" s="101"/>
      <c r="P286" s="87"/>
      <c r="Q286" s="86"/>
      <c r="R286" s="87"/>
    </row>
    <row r="287" spans="1:18" ht="299.25" hidden="1">
      <c r="A287" s="18">
        <f t="shared" si="2"/>
        <v>286</v>
      </c>
      <c r="B287" s="19" t="s">
        <v>985</v>
      </c>
      <c r="C287" s="126" t="s">
        <v>986</v>
      </c>
      <c r="D287" s="21" t="s">
        <v>16</v>
      </c>
      <c r="E287" s="22">
        <v>45512</v>
      </c>
      <c r="F287" s="22">
        <v>45545</v>
      </c>
      <c r="G287" s="23" t="str">
        <f ca="1">IFERROR(__xludf.DUMMYFUNCTION("IF(F287="""","""",IFERROR(SUM(FILTER('Prorrogação de prazo'!$C$3:$C$1023,'Prorrogação de prazo'!$A$3:$A$1023&gt;=F287,'Prorrogação de prazo'!$A$3:$A$1023&lt;=F287+10))))"),"")</f>
        <v/>
      </c>
      <c r="H287" s="24" t="e">
        <f ca="1">IF(F287="","",WORKDAY(F287,10+G287,#REF!))</f>
        <v>#VALUE!</v>
      </c>
      <c r="I287" s="25" t="s">
        <v>20</v>
      </c>
      <c r="J287" s="26" t="s">
        <v>987</v>
      </c>
      <c r="K287" s="18" t="s">
        <v>8</v>
      </c>
      <c r="L287" s="27">
        <v>45560</v>
      </c>
      <c r="M287" s="27">
        <v>45595</v>
      </c>
      <c r="N287" s="28" t="b">
        <v>1</v>
      </c>
      <c r="O287" s="28"/>
      <c r="P287" s="29"/>
      <c r="Q287" s="30"/>
      <c r="R287" s="29" t="s">
        <v>988</v>
      </c>
    </row>
    <row r="288" spans="1:18" ht="45" hidden="1">
      <c r="A288" s="18">
        <f t="shared" si="2"/>
        <v>287</v>
      </c>
      <c r="B288" s="19"/>
      <c r="C288" s="20" t="s">
        <v>989</v>
      </c>
      <c r="D288" s="127" t="s">
        <v>25</v>
      </c>
      <c r="E288" s="128"/>
      <c r="F288" s="128"/>
      <c r="G288" s="98" t="str">
        <f ca="1">IFERROR(__xludf.DUMMYFUNCTION("IF(F288="""","""",IFERROR(SUM(FILTER('Prorrogação de prazo'!$C$3:$C$1023,'Prorrogação de prazo'!$A$3:$A$1023&gt;=F288,'Prorrogação de prazo'!$A$3:$A$1023&lt;=F288+10))))"),"")</f>
        <v/>
      </c>
      <c r="H288" s="99" t="str">
        <f>IF(F288="","",WORKDAY(F288,10+G288,#REF!))</f>
        <v/>
      </c>
      <c r="I288" s="14" t="s">
        <v>9</v>
      </c>
      <c r="J288" s="129" t="s">
        <v>990</v>
      </c>
      <c r="K288" s="130" t="s">
        <v>8</v>
      </c>
      <c r="L288" s="66"/>
      <c r="M288" s="66"/>
      <c r="N288" s="66" t="b">
        <v>0</v>
      </c>
      <c r="O288" s="66"/>
      <c r="P288" s="66"/>
      <c r="Q288" s="66"/>
      <c r="R288" s="87"/>
    </row>
    <row r="289" spans="1:18" ht="409.5" hidden="1">
      <c r="A289" s="18">
        <f t="shared" si="2"/>
        <v>288</v>
      </c>
      <c r="B289" s="39" t="s">
        <v>991</v>
      </c>
      <c r="C289" s="20" t="s">
        <v>992</v>
      </c>
      <c r="D289" s="92" t="s">
        <v>4</v>
      </c>
      <c r="E289" s="22">
        <v>45539</v>
      </c>
      <c r="F289" s="115">
        <v>45572</v>
      </c>
      <c r="G289" s="40" t="str">
        <f ca="1">IFERROR(__xludf.DUMMYFUNCTION("IF(F289="""","""",IFERROR(SUM(FILTER('Prorrogação de prazo'!$C$3:$C$1023,'Prorrogação de prazo'!$A$3:$A$1023&gt;=F289,'Prorrogação de prazo'!$A$3:$A$1023&lt;=F289+10))))"),"")</f>
        <v/>
      </c>
      <c r="H289" s="41" t="e">
        <f ca="1">IF(F289="","",WORKDAY(F289,10+G289,#REF!))</f>
        <v>#VALUE!</v>
      </c>
      <c r="I289" s="20" t="s">
        <v>3</v>
      </c>
      <c r="J289" s="26" t="s">
        <v>993</v>
      </c>
      <c r="K289" s="45" t="s">
        <v>8</v>
      </c>
      <c r="L289" s="27">
        <v>45574</v>
      </c>
      <c r="M289" s="27">
        <v>45594</v>
      </c>
      <c r="N289" s="28" t="b">
        <v>1</v>
      </c>
      <c r="O289" s="28" t="s">
        <v>16</v>
      </c>
      <c r="P289" s="29" t="s">
        <v>15</v>
      </c>
      <c r="Q289" s="30">
        <v>45618</v>
      </c>
      <c r="R289" s="29" t="s">
        <v>994</v>
      </c>
    </row>
    <row r="290" spans="1:18" ht="128.25" hidden="1">
      <c r="A290" s="7">
        <f t="shared" si="2"/>
        <v>289</v>
      </c>
      <c r="B290" s="31" t="s">
        <v>995</v>
      </c>
      <c r="C290" s="9" t="s">
        <v>996</v>
      </c>
      <c r="D290" s="94" t="s">
        <v>14</v>
      </c>
      <c r="E290" s="33">
        <v>45545</v>
      </c>
      <c r="F290" s="113">
        <v>45567</v>
      </c>
      <c r="G290" s="12" t="str">
        <f ca="1">IFERROR(__xludf.DUMMYFUNCTION("IF(F290="""","""",IFERROR(SUM(FILTER('Prorrogação de prazo'!$C$3:$C$1023,'Prorrogação de prazo'!$A$3:$A$1023&gt;=F290,'Prorrogação de prazo'!$A$3:$A$1023&lt;=F290+10))))"),"")</f>
        <v/>
      </c>
      <c r="H290" s="13" t="e">
        <f ca="1">IF(F290="","",WORKDAY(F290,10+G290,#REF!))</f>
        <v>#VALUE!</v>
      </c>
      <c r="I290" s="9" t="s">
        <v>0</v>
      </c>
      <c r="J290" s="34" t="s">
        <v>997</v>
      </c>
      <c r="K290" s="49" t="s">
        <v>8</v>
      </c>
      <c r="L290" s="100">
        <v>45572</v>
      </c>
      <c r="M290" s="100">
        <v>45572</v>
      </c>
      <c r="N290" s="100" t="b">
        <v>0</v>
      </c>
      <c r="O290" s="101"/>
      <c r="P290" s="87" t="s">
        <v>15</v>
      </c>
      <c r="Q290" s="86">
        <v>45574</v>
      </c>
      <c r="R290" s="87" t="s">
        <v>998</v>
      </c>
    </row>
    <row r="291" spans="1:18" ht="229.5" hidden="1">
      <c r="A291" s="18">
        <f t="shared" si="2"/>
        <v>290</v>
      </c>
      <c r="B291" s="39" t="s">
        <v>999</v>
      </c>
      <c r="C291" s="20" t="s">
        <v>1000</v>
      </c>
      <c r="D291" s="92" t="s">
        <v>26</v>
      </c>
      <c r="E291" s="22">
        <v>45545</v>
      </c>
      <c r="F291" s="115">
        <v>45568</v>
      </c>
      <c r="G291" s="40" t="str">
        <f ca="1">IFERROR(__xludf.DUMMYFUNCTION("IF(F291="""","""",IFERROR(SUM(FILTER('Prorrogação de prazo'!$C$3:$C$1023,'Prorrogação de prazo'!$A$3:$A$1023&gt;=F291,'Prorrogação de prazo'!$A$3:$A$1023&lt;=F291+10))))"),"")</f>
        <v/>
      </c>
      <c r="H291" s="41" t="e">
        <f ca="1">IF(F291="","",WORKDAY(F291,10+G291,#REF!))</f>
        <v>#VALUE!</v>
      </c>
      <c r="I291" s="20" t="s">
        <v>7</v>
      </c>
      <c r="J291" s="26" t="s">
        <v>1001</v>
      </c>
      <c r="K291" s="45" t="s">
        <v>8</v>
      </c>
      <c r="L291" s="27">
        <v>45579</v>
      </c>
      <c r="M291" s="27">
        <v>45596</v>
      </c>
      <c r="N291" s="28" t="b">
        <v>1</v>
      </c>
      <c r="O291" s="28" t="s">
        <v>26</v>
      </c>
      <c r="P291" s="29" t="s">
        <v>12</v>
      </c>
      <c r="Q291" s="30">
        <v>45603</v>
      </c>
      <c r="R291" s="29" t="s">
        <v>1002</v>
      </c>
    </row>
    <row r="292" spans="1:18" ht="409.5" hidden="1">
      <c r="A292" s="7">
        <f t="shared" si="2"/>
        <v>291</v>
      </c>
      <c r="B292" s="31" t="s">
        <v>1003</v>
      </c>
      <c r="C292" s="9" t="s">
        <v>1004</v>
      </c>
      <c r="D292" s="94" t="s">
        <v>4</v>
      </c>
      <c r="E292" s="33">
        <v>45547</v>
      </c>
      <c r="F292" s="113">
        <v>45567</v>
      </c>
      <c r="G292" s="12" t="str">
        <f ca="1">IFERROR(__xludf.DUMMYFUNCTION("IF(F292="""","""",IFERROR(SUM(FILTER('Prorrogação de prazo'!$C$3:$C$1023,'Prorrogação de prazo'!$A$3:$A$1023&gt;=F292,'Prorrogação de prazo'!$A$3:$A$1023&lt;=F292+10))))"),"")</f>
        <v/>
      </c>
      <c r="H292" s="13" t="e">
        <f ca="1">IF(F292="","",WORKDAY(F292,10+G292,#REF!))</f>
        <v>#VALUE!</v>
      </c>
      <c r="I292" s="9" t="s">
        <v>3</v>
      </c>
      <c r="J292" s="34" t="s">
        <v>1005</v>
      </c>
      <c r="K292" s="49" t="s">
        <v>1</v>
      </c>
      <c r="L292" s="100">
        <v>45580</v>
      </c>
      <c r="M292" s="100">
        <v>45617</v>
      </c>
      <c r="N292" s="101" t="b">
        <v>1</v>
      </c>
      <c r="O292" s="101" t="s">
        <v>16</v>
      </c>
      <c r="P292" s="87" t="s">
        <v>15</v>
      </c>
      <c r="Q292" s="86">
        <v>45628</v>
      </c>
      <c r="R292" s="87" t="s">
        <v>1006</v>
      </c>
    </row>
    <row r="293" spans="1:18" ht="57" hidden="1">
      <c r="A293" s="18">
        <f t="shared" si="2"/>
        <v>292</v>
      </c>
      <c r="B293" s="39" t="s">
        <v>1007</v>
      </c>
      <c r="C293" s="20" t="s">
        <v>1008</v>
      </c>
      <c r="D293" s="92" t="s">
        <v>26</v>
      </c>
      <c r="E293" s="22">
        <v>45551</v>
      </c>
      <c r="F293" s="115"/>
      <c r="G293" s="40" t="str">
        <f ca="1">IFERROR(__xludf.DUMMYFUNCTION("IF(F293="""","""",IFERROR(SUM(FILTER('Prorrogação de prazo'!$C$3:$C$1023,'Prorrogação de prazo'!$A$3:$A$1023&gt;=F293,'Prorrogação de prazo'!$A$3:$A$1023&lt;=F293+10))))"),"")</f>
        <v/>
      </c>
      <c r="H293" s="41" t="str">
        <f>IF(F293="","",WORKDAY(F293,10+G293,#REF!))</f>
        <v/>
      </c>
      <c r="I293" s="20" t="s">
        <v>3</v>
      </c>
      <c r="J293" s="26" t="s">
        <v>1009</v>
      </c>
      <c r="K293" s="45" t="s">
        <v>8</v>
      </c>
      <c r="L293" s="27">
        <v>45555</v>
      </c>
      <c r="M293" s="27">
        <v>45555</v>
      </c>
      <c r="N293" s="27" t="b">
        <v>0</v>
      </c>
      <c r="O293" s="28" t="s">
        <v>26</v>
      </c>
      <c r="P293" s="29" t="s">
        <v>15</v>
      </c>
      <c r="Q293" s="30">
        <v>45555</v>
      </c>
      <c r="R293" s="29" t="s">
        <v>1010</v>
      </c>
    </row>
    <row r="294" spans="1:18" ht="313.5" hidden="1">
      <c r="A294" s="7">
        <f t="shared" si="2"/>
        <v>293</v>
      </c>
      <c r="B294" s="31" t="s">
        <v>1011</v>
      </c>
      <c r="C294" s="9" t="s">
        <v>1012</v>
      </c>
      <c r="D294" s="94" t="s">
        <v>26</v>
      </c>
      <c r="E294" s="33">
        <v>45552</v>
      </c>
      <c r="F294" s="113">
        <v>45575</v>
      </c>
      <c r="G294" s="12" t="str">
        <f ca="1">IFERROR(__xludf.DUMMYFUNCTION("IF(F294="""","""",IFERROR(SUM(FILTER('Prorrogação de prazo'!$C$3:$C$1023,'Prorrogação de prazo'!$A$3:$A$1023&gt;=F294,'Prorrogação de prazo'!$A$3:$A$1023&lt;=F294+10))))"),"")</f>
        <v/>
      </c>
      <c r="H294" s="13" t="e">
        <f ca="1">IF(F294="","",WORKDAY(F294,10+G294,#REF!))</f>
        <v>#VALUE!</v>
      </c>
      <c r="I294" s="9" t="s">
        <v>7</v>
      </c>
      <c r="J294" s="34" t="s">
        <v>1013</v>
      </c>
      <c r="K294" s="49" t="s">
        <v>8</v>
      </c>
      <c r="L294" s="100">
        <v>45580</v>
      </c>
      <c r="M294" s="100">
        <v>45621</v>
      </c>
      <c r="N294" s="101" t="b">
        <v>1</v>
      </c>
      <c r="O294" s="101" t="s">
        <v>10</v>
      </c>
      <c r="P294" s="87"/>
      <c r="Q294" s="86"/>
      <c r="R294" s="87" t="s">
        <v>1014</v>
      </c>
    </row>
    <row r="295" spans="1:18" ht="128.25" hidden="1">
      <c r="A295" s="18">
        <f t="shared" si="2"/>
        <v>294</v>
      </c>
      <c r="B295" s="39" t="s">
        <v>1015</v>
      </c>
      <c r="C295" s="20" t="s">
        <v>1016</v>
      </c>
      <c r="D295" s="92" t="s">
        <v>26</v>
      </c>
      <c r="E295" s="22">
        <v>45553</v>
      </c>
      <c r="F295" s="115">
        <v>45558</v>
      </c>
      <c r="G295" s="40" t="str">
        <f ca="1">IFERROR(__xludf.DUMMYFUNCTION("IF(F295="""","""",IFERROR(SUM(FILTER('Prorrogação de prazo'!$C$3:$C$1023,'Prorrogação de prazo'!$A$3:$A$1023&gt;=F295,'Prorrogação de prazo'!$A$3:$A$1023&lt;=F295+10))))"),"")</f>
        <v/>
      </c>
      <c r="H295" s="41" t="e">
        <f ca="1">IF(F295="","",WORKDAY(F295,10+G295,#REF!))</f>
        <v>#VALUE!</v>
      </c>
      <c r="I295" s="20" t="s">
        <v>3</v>
      </c>
      <c r="J295" s="26" t="s">
        <v>1017</v>
      </c>
      <c r="K295" s="45" t="s">
        <v>8</v>
      </c>
      <c r="L295" s="27">
        <v>45573</v>
      </c>
      <c r="M295" s="27">
        <v>45573</v>
      </c>
      <c r="N295" s="27" t="b">
        <v>0</v>
      </c>
      <c r="O295" s="28" t="s">
        <v>26</v>
      </c>
      <c r="P295" s="29" t="s">
        <v>15</v>
      </c>
      <c r="Q295" s="30">
        <v>45573</v>
      </c>
      <c r="R295" s="29" t="s">
        <v>1018</v>
      </c>
    </row>
    <row r="296" spans="1:18" ht="242.25" hidden="1">
      <c r="A296" s="7">
        <f t="shared" si="2"/>
        <v>295</v>
      </c>
      <c r="B296" s="31" t="s">
        <v>54</v>
      </c>
      <c r="C296" s="9" t="s">
        <v>1019</v>
      </c>
      <c r="D296" s="94" t="s">
        <v>26</v>
      </c>
      <c r="E296" s="33">
        <v>45554</v>
      </c>
      <c r="F296" s="113">
        <v>45586</v>
      </c>
      <c r="G296" s="12" t="str">
        <f ca="1">IFERROR(__xludf.DUMMYFUNCTION("IF(F296="""","""",IFERROR(SUM(FILTER('Prorrogação de prazo'!$C$3:$C$1023,'Prorrogação de prazo'!$A$3:$A$1023&gt;=F296,'Prorrogação de prazo'!$A$3:$A$1023&lt;=F296+10))))"),"")</f>
        <v/>
      </c>
      <c r="H296" s="13" t="e">
        <f ca="1">IF(F296="","",WORKDAY(F296,10+G296,#REF!))</f>
        <v>#VALUE!</v>
      </c>
      <c r="I296" s="9" t="s">
        <v>3</v>
      </c>
      <c r="J296" s="34" t="s">
        <v>1020</v>
      </c>
      <c r="K296" s="49" t="s">
        <v>8</v>
      </c>
      <c r="L296" s="100">
        <v>45596</v>
      </c>
      <c r="M296" s="100">
        <v>45614</v>
      </c>
      <c r="N296" s="101" t="b">
        <v>1</v>
      </c>
      <c r="O296" s="101" t="s">
        <v>16</v>
      </c>
      <c r="P296" s="87" t="s">
        <v>15</v>
      </c>
      <c r="Q296" s="86">
        <v>45617</v>
      </c>
      <c r="R296" s="87" t="s">
        <v>1021</v>
      </c>
    </row>
    <row r="297" spans="1:18" ht="270.75" hidden="1">
      <c r="A297" s="18">
        <f t="shared" si="2"/>
        <v>296</v>
      </c>
      <c r="B297" s="39" t="s">
        <v>1022</v>
      </c>
      <c r="C297" s="20" t="s">
        <v>1023</v>
      </c>
      <c r="D297" s="92" t="s">
        <v>4</v>
      </c>
      <c r="E297" s="22">
        <v>45555</v>
      </c>
      <c r="F297" s="115">
        <v>45576</v>
      </c>
      <c r="G297" s="40" t="str">
        <f ca="1">IFERROR(__xludf.DUMMYFUNCTION("IF(F297="""","""",IFERROR(SUM(FILTER('Prorrogação de prazo'!$C$3:$C$1023,'Prorrogação de prazo'!$A$3:$A$1023&gt;=F297,'Prorrogação de prazo'!$A$3:$A$1023&lt;=F297+10))))"),"")</f>
        <v/>
      </c>
      <c r="H297" s="41" t="e">
        <f ca="1">IF(F297="","",WORKDAY(F297,10+G297,#REF!))</f>
        <v>#VALUE!</v>
      </c>
      <c r="I297" s="20" t="s">
        <v>3</v>
      </c>
      <c r="J297" s="26" t="s">
        <v>1024</v>
      </c>
      <c r="K297" s="45" t="s">
        <v>8</v>
      </c>
      <c r="L297" s="27">
        <v>45579</v>
      </c>
      <c r="M297" s="27"/>
      <c r="N297" s="27" t="b">
        <v>0</v>
      </c>
      <c r="O297" s="28"/>
      <c r="P297" s="29" t="s">
        <v>15</v>
      </c>
      <c r="Q297" s="30">
        <v>45582</v>
      </c>
      <c r="R297" s="29"/>
    </row>
    <row r="298" spans="1:18" ht="142.5" hidden="1">
      <c r="A298" s="7">
        <f t="shared" si="2"/>
        <v>297</v>
      </c>
      <c r="B298" s="31" t="s">
        <v>1025</v>
      </c>
      <c r="C298" s="9" t="s">
        <v>1026</v>
      </c>
      <c r="D298" s="94" t="s">
        <v>16</v>
      </c>
      <c r="E298" s="33">
        <v>45552</v>
      </c>
      <c r="F298" s="113"/>
      <c r="G298" s="12" t="str">
        <f ca="1">IFERROR(__xludf.DUMMYFUNCTION("IF(F298="""","""",IFERROR(SUM(FILTER('Prorrogação de prazo'!$C$3:$C$1023,'Prorrogação de prazo'!$A$3:$A$1023&gt;=F298,'Prorrogação de prazo'!$A$3:$A$1023&lt;=F298+10))))"),"")</f>
        <v/>
      </c>
      <c r="H298" s="13" t="str">
        <f ca="1">IFERROR(__xludf.DUMMYFUNCTION("IF(F298="""","""",WORKDAY(F298,10+IFERROR(SUM(FILTER('Prorrogação de prazo'!$C$3:$C$1023,'Prorrogação de prazo'!$A$3:$A$1023&gt;=F298,'Prorrogação de prazo'!$A$3:$A$1023&lt;=F298+10)),0),Feriados!A:A))"),"")</f>
        <v/>
      </c>
      <c r="I298" s="9" t="s">
        <v>7</v>
      </c>
      <c r="J298" s="34" t="s">
        <v>1027</v>
      </c>
      <c r="K298" s="49" t="s">
        <v>8</v>
      </c>
      <c r="L298" s="100"/>
      <c r="M298" s="100"/>
      <c r="N298" s="100" t="b">
        <v>0</v>
      </c>
      <c r="O298" s="101"/>
      <c r="P298" s="87"/>
      <c r="Q298" s="86"/>
      <c r="R298" s="87"/>
    </row>
    <row r="299" spans="1:18" ht="71.25" hidden="1">
      <c r="A299" s="18">
        <f t="shared" si="2"/>
        <v>298</v>
      </c>
      <c r="B299" s="39" t="s">
        <v>1028</v>
      </c>
      <c r="C299" s="20" t="s">
        <v>1029</v>
      </c>
      <c r="D299" s="92" t="s">
        <v>16</v>
      </c>
      <c r="E299" s="22">
        <v>45554</v>
      </c>
      <c r="F299" s="115"/>
      <c r="G299" s="40" t="str">
        <f ca="1">IFERROR(__xludf.DUMMYFUNCTION("IF(F299="""","""",IFERROR(SUM(FILTER('Prorrogação de prazo'!$C$3:$C$1023,'Prorrogação de prazo'!$A$3:$A$1023&gt;=F299,'Prorrogação de prazo'!$A$3:$A$1023&lt;=F299+10))))"),"")</f>
        <v/>
      </c>
      <c r="H299" s="41" t="str">
        <f ca="1">IFERROR(__xludf.DUMMYFUNCTION("IF(F299="""","""",WORKDAY(F299,10+IFERROR(SUM(FILTER('Prorrogação de prazo'!$C$3:$C$1023,'Prorrogação de prazo'!$A$3:$A$1023&gt;=F299,'Prorrogação de prazo'!$A$3:$A$1023&lt;=F299+10)),0),Feriados!A:A))"),"")</f>
        <v/>
      </c>
      <c r="I299" s="20" t="s">
        <v>7</v>
      </c>
      <c r="J299" s="26" t="s">
        <v>1030</v>
      </c>
      <c r="K299" s="45" t="s">
        <v>8</v>
      </c>
      <c r="L299" s="27"/>
      <c r="M299" s="27"/>
      <c r="N299" s="27" t="b">
        <v>0</v>
      </c>
      <c r="O299" s="28"/>
      <c r="P299" s="29"/>
      <c r="Q299" s="30"/>
      <c r="R299" s="29"/>
    </row>
    <row r="300" spans="1:18" ht="128.25" hidden="1">
      <c r="A300" s="7">
        <f t="shared" si="2"/>
        <v>299</v>
      </c>
      <c r="B300" s="31" t="s">
        <v>951</v>
      </c>
      <c r="C300" s="9" t="s">
        <v>1031</v>
      </c>
      <c r="D300" s="94" t="s">
        <v>16</v>
      </c>
      <c r="E300" s="33">
        <v>45558</v>
      </c>
      <c r="F300" s="113"/>
      <c r="G300" s="12" t="str">
        <f ca="1">IFERROR(__xludf.DUMMYFUNCTION("IF(F300="""","""",IFERROR(SUM(FILTER('Prorrogação de prazo'!$C$3:$C$1023,'Prorrogação de prazo'!$A$3:$A$1023&gt;=F300,'Prorrogação de prazo'!$A$3:$A$1023&lt;=F300+10))))"),"")</f>
        <v/>
      </c>
      <c r="H300" s="13" t="str">
        <f>IF(F300="","",WORKDAY(F300,10+G300,#REF!))</f>
        <v/>
      </c>
      <c r="I300" s="9" t="s">
        <v>7</v>
      </c>
      <c r="J300" s="34" t="s">
        <v>1032</v>
      </c>
      <c r="K300" s="49" t="s">
        <v>8</v>
      </c>
      <c r="L300" s="100"/>
      <c r="M300" s="100"/>
      <c r="N300" s="100" t="b">
        <v>0</v>
      </c>
      <c r="O300" s="101"/>
      <c r="P300" s="87"/>
      <c r="Q300" s="86"/>
      <c r="R300" s="87"/>
    </row>
    <row r="301" spans="1:18" ht="344.25" hidden="1">
      <c r="A301" s="18">
        <f t="shared" si="2"/>
        <v>300</v>
      </c>
      <c r="B301" s="39" t="s">
        <v>1033</v>
      </c>
      <c r="C301" s="20" t="s">
        <v>1034</v>
      </c>
      <c r="D301" s="92" t="s">
        <v>4</v>
      </c>
      <c r="E301" s="22">
        <v>45559</v>
      </c>
      <c r="F301" s="115">
        <v>45565</v>
      </c>
      <c r="G301" s="40" t="str">
        <f ca="1">IFERROR(__xludf.DUMMYFUNCTION("IF(F301="""","""",IFERROR(SUM(FILTER('Prorrogação de prazo'!$C$3:$C$1023,'Prorrogação de prazo'!$A$3:$A$1023&gt;=F301,'Prorrogação de prazo'!$A$3:$A$1023&lt;=F301+10))))"),"")</f>
        <v/>
      </c>
      <c r="H301" s="41" t="e">
        <f ca="1">IF(F301="","",WORKDAY(F301,10+G301,#REF!))</f>
        <v>#VALUE!</v>
      </c>
      <c r="I301" s="20" t="s">
        <v>3</v>
      </c>
      <c r="J301" s="26" t="s">
        <v>1035</v>
      </c>
      <c r="K301" s="45" t="s">
        <v>8</v>
      </c>
      <c r="L301" s="27">
        <v>45568</v>
      </c>
      <c r="M301" s="27">
        <v>45588</v>
      </c>
      <c r="N301" s="28" t="b">
        <v>1</v>
      </c>
      <c r="O301" s="28" t="s">
        <v>26</v>
      </c>
      <c r="P301" s="29" t="s">
        <v>15</v>
      </c>
      <c r="Q301" s="30">
        <v>45596</v>
      </c>
      <c r="R301" s="29" t="s">
        <v>1036</v>
      </c>
    </row>
    <row r="302" spans="1:18" ht="128.25" hidden="1">
      <c r="A302" s="7">
        <f t="shared" si="2"/>
        <v>301</v>
      </c>
      <c r="B302" s="31" t="s">
        <v>1037</v>
      </c>
      <c r="C302" s="9" t="s">
        <v>1038</v>
      </c>
      <c r="D302" s="94" t="s">
        <v>26</v>
      </c>
      <c r="E302" s="33">
        <v>45561</v>
      </c>
      <c r="F302" s="113">
        <v>45568</v>
      </c>
      <c r="G302" s="12" t="str">
        <f ca="1">IFERROR(__xludf.DUMMYFUNCTION("IF(F302="""","""",IFERROR(SUM(FILTER('Prorrogação de prazo'!$C$3:$C$1023,'Prorrogação de prazo'!$A$3:$A$1023&gt;=F302,'Prorrogação de prazo'!$A$3:$A$1023&lt;=F302+10))))"),"")</f>
        <v/>
      </c>
      <c r="H302" s="13" t="e">
        <f ca="1">IF(F302="","",WORKDAY(F302,10+G302,#REF!))</f>
        <v>#VALUE!</v>
      </c>
      <c r="I302" s="9" t="s">
        <v>3</v>
      </c>
      <c r="J302" s="34" t="s">
        <v>1039</v>
      </c>
      <c r="K302" s="49" t="s">
        <v>8</v>
      </c>
      <c r="L302" s="100">
        <v>45568</v>
      </c>
      <c r="M302" s="100">
        <v>45589</v>
      </c>
      <c r="N302" s="101" t="b">
        <v>1</v>
      </c>
      <c r="O302" s="101" t="s">
        <v>26</v>
      </c>
      <c r="P302" s="87" t="s">
        <v>15</v>
      </c>
      <c r="Q302" s="86">
        <v>45594</v>
      </c>
      <c r="R302" s="87" t="s">
        <v>1040</v>
      </c>
    </row>
    <row r="303" spans="1:18" ht="114" hidden="1">
      <c r="A303" s="18">
        <f t="shared" si="2"/>
        <v>302</v>
      </c>
      <c r="B303" s="39" t="s">
        <v>365</v>
      </c>
      <c r="C303" s="20" t="s">
        <v>1041</v>
      </c>
      <c r="D303" s="92" t="s">
        <v>16</v>
      </c>
      <c r="E303" s="22">
        <v>45562</v>
      </c>
      <c r="F303" s="115"/>
      <c r="G303" s="40" t="str">
        <f ca="1">IFERROR(__xludf.DUMMYFUNCTION("IF(F303="""","""",IFERROR(SUM(FILTER('Prorrogação de prazo'!$C$3:$C$1023,'Prorrogação de prazo'!$A$3:$A$1023&gt;=F303,'Prorrogação de prazo'!$A$3:$A$1023&lt;=F303+10))))"),"")</f>
        <v/>
      </c>
      <c r="H303" s="41" t="str">
        <f>IF(F303="","",WORKDAY(F303,10+G303,#REF!))</f>
        <v/>
      </c>
      <c r="I303" s="20" t="s">
        <v>3</v>
      </c>
      <c r="J303" s="26" t="s">
        <v>1042</v>
      </c>
      <c r="K303" s="45" t="s">
        <v>8</v>
      </c>
      <c r="L303" s="27"/>
      <c r="M303" s="27"/>
      <c r="N303" s="27" t="b">
        <v>0</v>
      </c>
      <c r="O303" s="28"/>
      <c r="P303" s="29"/>
      <c r="Q303" s="30"/>
      <c r="R303" s="29"/>
    </row>
    <row r="304" spans="1:18" ht="399" hidden="1">
      <c r="A304" s="7">
        <f t="shared" si="2"/>
        <v>303</v>
      </c>
      <c r="B304" s="31" t="s">
        <v>1043</v>
      </c>
      <c r="C304" s="9" t="s">
        <v>1044</v>
      </c>
      <c r="D304" s="94" t="s">
        <v>4</v>
      </c>
      <c r="E304" s="33">
        <v>45568</v>
      </c>
      <c r="F304" s="113">
        <v>45590</v>
      </c>
      <c r="G304" s="12" t="str">
        <f ca="1">IFERROR(__xludf.DUMMYFUNCTION("IF(F304="""","""",IFERROR(SUM(FILTER('Prorrogação de prazo'!$C$3:$C$1023,'Prorrogação de prazo'!$A$3:$A$1023&gt;=F304,'Prorrogação de prazo'!$A$3:$A$1023&lt;=F304+10))))"),"")</f>
        <v/>
      </c>
      <c r="H304" s="13" t="e">
        <f ca="1">IF(F304="","",WORKDAY(F304,10+G304,#REF!))</f>
        <v>#VALUE!</v>
      </c>
      <c r="I304" s="9" t="s">
        <v>3</v>
      </c>
      <c r="J304" s="131" t="s">
        <v>1045</v>
      </c>
      <c r="K304" s="49" t="s">
        <v>8</v>
      </c>
      <c r="L304" s="100">
        <v>45604</v>
      </c>
      <c r="M304" s="100">
        <v>45673</v>
      </c>
      <c r="N304" s="101" t="b">
        <v>1</v>
      </c>
      <c r="O304" s="101"/>
      <c r="P304" s="87" t="s">
        <v>2</v>
      </c>
      <c r="Q304" s="86"/>
      <c r="R304" s="87" t="s">
        <v>1046</v>
      </c>
    </row>
    <row r="305" spans="1:18" ht="99.75" hidden="1">
      <c r="A305" s="18">
        <f t="shared" si="2"/>
        <v>304</v>
      </c>
      <c r="B305" s="39" t="s">
        <v>1047</v>
      </c>
      <c r="C305" s="126" t="s">
        <v>1048</v>
      </c>
      <c r="D305" s="92" t="s">
        <v>26</v>
      </c>
      <c r="E305" s="22">
        <v>45572</v>
      </c>
      <c r="F305" s="115"/>
      <c r="G305" s="40" t="str">
        <f ca="1">IFERROR(__xludf.DUMMYFUNCTION("IF(F305="""","""",IFERROR(SUM(FILTER('Prorrogação de prazo'!$C$3:$C$1023,'Prorrogação de prazo'!$A$3:$A$1023&gt;=F305,'Prorrogação de prazo'!$A$3:$A$1023&lt;=F305+10))))"),"")</f>
        <v/>
      </c>
      <c r="H305" s="41" t="str">
        <f>IF(F305="","",WORKDAY(F305,10+G305,#REF!))</f>
        <v/>
      </c>
      <c r="I305" s="20" t="s">
        <v>3</v>
      </c>
      <c r="J305" s="26" t="s">
        <v>1049</v>
      </c>
      <c r="K305" s="45" t="s">
        <v>8</v>
      </c>
      <c r="L305" s="27">
        <v>45582</v>
      </c>
      <c r="M305" s="27">
        <v>45602</v>
      </c>
      <c r="N305" s="28" t="b">
        <v>1</v>
      </c>
      <c r="O305" s="28" t="s">
        <v>26</v>
      </c>
      <c r="P305" s="29" t="s">
        <v>15</v>
      </c>
      <c r="Q305" s="122">
        <v>45607</v>
      </c>
      <c r="R305" s="29" t="s">
        <v>1050</v>
      </c>
    </row>
    <row r="306" spans="1:18" ht="228.75">
      <c r="A306" s="7">
        <f t="shared" si="2"/>
        <v>305</v>
      </c>
      <c r="B306" s="31" t="s">
        <v>1051</v>
      </c>
      <c r="C306" s="102" t="s">
        <v>1052</v>
      </c>
      <c r="D306" s="94" t="s">
        <v>26</v>
      </c>
      <c r="E306" s="33">
        <v>45572</v>
      </c>
      <c r="F306" s="113">
        <v>45587</v>
      </c>
      <c r="G306" s="12" t="str">
        <f ca="1">IFERROR(__xludf.DUMMYFUNCTION("IF(F306="""","""",IFERROR(SUM(FILTER('Prorrogação de prazo'!$C$3:$C$1023,'Prorrogação de prazo'!$A$3:$A$1023&gt;=F306,'Prorrogação de prazo'!$A$3:$A$1023&lt;=F306+10))))"),"")</f>
        <v/>
      </c>
      <c r="H306" s="13" t="e">
        <f ca="1">IF(F306="","",WORKDAY(F306,10+G306,#REF!))</f>
        <v>#VALUE!</v>
      </c>
      <c r="I306" s="9" t="s">
        <v>7</v>
      </c>
      <c r="J306" s="34" t="s">
        <v>1053</v>
      </c>
      <c r="K306" s="49" t="s">
        <v>1</v>
      </c>
      <c r="L306" s="100">
        <v>45590</v>
      </c>
      <c r="M306" s="100">
        <v>45623</v>
      </c>
      <c r="N306" s="101" t="b">
        <v>1</v>
      </c>
      <c r="O306" s="101" t="s">
        <v>26</v>
      </c>
      <c r="P306" s="87" t="s">
        <v>15</v>
      </c>
      <c r="Q306" s="86">
        <v>45628</v>
      </c>
      <c r="R306" s="87" t="s">
        <v>1054</v>
      </c>
    </row>
    <row r="307" spans="1:18" ht="199.5" hidden="1">
      <c r="A307" s="18">
        <f t="shared" si="2"/>
        <v>306</v>
      </c>
      <c r="B307" s="39" t="s">
        <v>1055</v>
      </c>
      <c r="C307" s="126" t="s">
        <v>1056</v>
      </c>
      <c r="D307" s="92" t="s">
        <v>26</v>
      </c>
      <c r="E307" s="22">
        <v>45572</v>
      </c>
      <c r="F307" s="115">
        <v>45617</v>
      </c>
      <c r="G307" s="40" t="str">
        <f ca="1">IFERROR(__xludf.DUMMYFUNCTION("IF(F307="""","""",IFERROR(SUM(FILTER('Prorrogação de prazo'!$C$3:$C$1023,'Prorrogação de prazo'!$A$3:$A$1023&gt;=F307,'Prorrogação de prazo'!$A$3:$A$1023&lt;=F307+10))))"),"")</f>
        <v/>
      </c>
      <c r="H307" s="41" t="e">
        <f ca="1">IF(F307="","",WORKDAY(F307,10+G307,#REF!))</f>
        <v>#VALUE!</v>
      </c>
      <c r="I307" s="20" t="s">
        <v>0</v>
      </c>
      <c r="J307" s="26" t="s">
        <v>1057</v>
      </c>
      <c r="K307" s="45" t="s">
        <v>8</v>
      </c>
      <c r="L307" s="27">
        <v>45622</v>
      </c>
      <c r="M307" s="27">
        <v>45665</v>
      </c>
      <c r="N307" s="28" t="b">
        <v>1</v>
      </c>
      <c r="O307" s="28"/>
      <c r="P307" s="29" t="s">
        <v>2</v>
      </c>
      <c r="Q307" s="30"/>
      <c r="R307" s="29" t="s">
        <v>1058</v>
      </c>
    </row>
    <row r="308" spans="1:18" ht="189" hidden="1">
      <c r="A308" s="7">
        <f t="shared" si="2"/>
        <v>307</v>
      </c>
      <c r="B308" s="123" t="s">
        <v>1059</v>
      </c>
      <c r="C308" s="123" t="s">
        <v>1060</v>
      </c>
      <c r="D308" s="132" t="s">
        <v>4</v>
      </c>
      <c r="E308" s="133">
        <v>45579</v>
      </c>
      <c r="F308" s="133">
        <v>45588</v>
      </c>
      <c r="G308" s="12" t="str">
        <f ca="1">IFERROR(__xludf.DUMMYFUNCTION("IF(F308="""","""",IFERROR(SUM(FILTER('Prorrogação de prazo'!$C$3:$C$1023,'Prorrogação de prazo'!$A$3:$A$1023&gt;=F308,'Prorrogação de prazo'!$A$3:$A$1023&lt;=F308+10))))"),"")</f>
        <v/>
      </c>
      <c r="H308" s="13" t="e">
        <f ca="1">IF(F308="","",WORKDAY(F308,10+G308,#REF!))</f>
        <v>#VALUE!</v>
      </c>
      <c r="I308" s="9" t="s">
        <v>3</v>
      </c>
      <c r="J308" s="34" t="s">
        <v>1061</v>
      </c>
      <c r="K308" s="49" t="s">
        <v>8</v>
      </c>
      <c r="L308" s="100">
        <v>45589</v>
      </c>
      <c r="M308" s="100">
        <v>45610</v>
      </c>
      <c r="N308" s="101" t="b">
        <v>1</v>
      </c>
      <c r="O308" s="101" t="s">
        <v>4</v>
      </c>
      <c r="P308" s="87" t="s">
        <v>15</v>
      </c>
      <c r="Q308" s="86">
        <v>45623</v>
      </c>
      <c r="R308" s="87" t="s">
        <v>1062</v>
      </c>
    </row>
    <row r="309" spans="1:18" ht="42.75" hidden="1">
      <c r="A309" s="18">
        <f t="shared" si="2"/>
        <v>308</v>
      </c>
      <c r="B309" s="39"/>
      <c r="C309" s="20" t="s">
        <v>1063</v>
      </c>
      <c r="D309" s="92" t="s">
        <v>24</v>
      </c>
      <c r="E309" s="22">
        <v>45580</v>
      </c>
      <c r="F309" s="115">
        <v>45580</v>
      </c>
      <c r="G309" s="40" t="str">
        <f ca="1">IFERROR(__xludf.DUMMYFUNCTION("IF(F309="""","""",IFERROR(SUM(FILTER('Prorrogação de prazo'!$C$3:$C$1023,'Prorrogação de prazo'!$A$3:$A$1023&gt;=F309,'Prorrogação de prazo'!$A$3:$A$1023&lt;=F309+10))))"),"")</f>
        <v/>
      </c>
      <c r="H309" s="41" t="e">
        <f ca="1">IF(F309="","",WORKDAY(F309,10+G309,#REF!))</f>
        <v>#VALUE!</v>
      </c>
      <c r="I309" s="20" t="s">
        <v>13</v>
      </c>
      <c r="J309" s="26" t="s">
        <v>1064</v>
      </c>
      <c r="K309" s="45" t="s">
        <v>5</v>
      </c>
      <c r="L309" s="27"/>
      <c r="M309" s="27"/>
      <c r="N309" s="27" t="b">
        <v>0</v>
      </c>
      <c r="O309" s="28"/>
      <c r="P309" s="29"/>
      <c r="Q309" s="30"/>
      <c r="R309" s="29"/>
    </row>
    <row r="310" spans="1:18" ht="373.5" hidden="1">
      <c r="A310" s="7"/>
      <c r="B310" s="31" t="s">
        <v>1065</v>
      </c>
      <c r="C310" s="134" t="s">
        <v>1066</v>
      </c>
      <c r="D310" s="94" t="s">
        <v>4</v>
      </c>
      <c r="E310" s="33">
        <v>45580</v>
      </c>
      <c r="F310" s="113">
        <v>45604</v>
      </c>
      <c r="G310" s="12" t="str">
        <f ca="1">IFERROR(__xludf.DUMMYFUNCTION("IF(F310="""","""",IFERROR(SUM(FILTER('Prorrogação de prazo'!$C$3:$C$1023,'Prorrogação de prazo'!$A$3:$A$1023&gt;=F310,'Prorrogação de prazo'!$A$3:$A$1023&lt;=F310+10))))"),"")</f>
        <v/>
      </c>
      <c r="H310" s="13" t="e">
        <f ca="1">IF(F310="","",WORKDAY(F310,10+G310,#REF!))</f>
        <v>#VALUE!</v>
      </c>
      <c r="I310" s="9" t="s">
        <v>3</v>
      </c>
      <c r="J310" s="34" t="s">
        <v>1067</v>
      </c>
      <c r="K310" s="49" t="s">
        <v>8</v>
      </c>
      <c r="L310" s="100">
        <v>45622</v>
      </c>
      <c r="M310" s="100">
        <v>45665</v>
      </c>
      <c r="N310" s="101" t="b">
        <v>1</v>
      </c>
      <c r="O310" s="101"/>
      <c r="P310" s="87" t="s">
        <v>2</v>
      </c>
      <c r="Q310" s="86"/>
      <c r="R310" s="87" t="s">
        <v>1068</v>
      </c>
    </row>
    <row r="311" spans="1:18" ht="99.75" hidden="1">
      <c r="A311" s="18">
        <f t="shared" ref="A311:A315" si="3">ROW()-1</f>
        <v>310</v>
      </c>
      <c r="B311" s="135" t="s">
        <v>216</v>
      </c>
      <c r="C311" s="136" t="s">
        <v>1069</v>
      </c>
      <c r="D311" s="137" t="s">
        <v>26</v>
      </c>
      <c r="E311" s="138">
        <v>45581</v>
      </c>
      <c r="F311" s="138">
        <v>45582</v>
      </c>
      <c r="G311" s="40" t="str">
        <f ca="1">IFERROR(__xludf.DUMMYFUNCTION("IF(F311="""","""",IFERROR(SUM(FILTER('Prorrogação de prazo'!$C$3:$C$1023,'Prorrogação de prazo'!$A$3:$A$1023&gt;=F311,'Prorrogação de prazo'!$A$3:$A$1023&lt;=F311+10))))"),"")</f>
        <v/>
      </c>
      <c r="H311" s="41" t="e">
        <f ca="1">IF(F311="","",WORKDAY(F311,10+G311,#REF!))</f>
        <v>#VALUE!</v>
      </c>
      <c r="I311" s="20" t="s">
        <v>3</v>
      </c>
      <c r="J311" s="26" t="s">
        <v>1070</v>
      </c>
      <c r="K311" s="45" t="s">
        <v>8</v>
      </c>
      <c r="L311" s="27">
        <v>45590</v>
      </c>
      <c r="M311" s="27">
        <v>45609</v>
      </c>
      <c r="N311" s="28" t="b">
        <v>1</v>
      </c>
      <c r="O311" s="28" t="s">
        <v>26</v>
      </c>
      <c r="P311" s="29" t="s">
        <v>15</v>
      </c>
      <c r="Q311" s="30">
        <v>45610</v>
      </c>
      <c r="R311" s="29" t="s">
        <v>1071</v>
      </c>
    </row>
    <row r="312" spans="1:18" ht="49.5" hidden="1">
      <c r="A312" s="7">
        <f t="shared" si="3"/>
        <v>311</v>
      </c>
      <c r="B312" s="123"/>
      <c r="C312" s="139" t="s">
        <v>1072</v>
      </c>
      <c r="D312" s="132" t="s">
        <v>14</v>
      </c>
      <c r="E312" s="133">
        <v>45581</v>
      </c>
      <c r="F312" s="133"/>
      <c r="G312" s="12" t="str">
        <f ca="1">IFERROR(__xludf.DUMMYFUNCTION("IF(F312="""","""",IFERROR(SUM(FILTER('Prorrogação de prazo'!$C$3:$C$1023,'Prorrogação de prazo'!$A$3:$A$1023&gt;=F312,'Prorrogação de prazo'!$A$3:$A$1023&lt;=F312+10))))"),"")</f>
        <v/>
      </c>
      <c r="H312" s="13" t="str">
        <f>IF(F312="","",WORKDAY(F312,10+G312,#REF!))</f>
        <v/>
      </c>
      <c r="I312" s="9" t="s">
        <v>7</v>
      </c>
      <c r="J312" s="34" t="s">
        <v>1073</v>
      </c>
      <c r="K312" s="49" t="s">
        <v>8</v>
      </c>
      <c r="L312" s="100">
        <v>45588</v>
      </c>
      <c r="M312" s="100">
        <v>45588</v>
      </c>
      <c r="N312" s="100" t="b">
        <v>0</v>
      </c>
      <c r="O312" s="101"/>
      <c r="P312" s="87" t="s">
        <v>17</v>
      </c>
      <c r="Q312" s="86"/>
      <c r="R312" s="87"/>
    </row>
    <row r="313" spans="1:18" ht="260.25" hidden="1">
      <c r="A313" s="18">
        <f t="shared" si="3"/>
        <v>312</v>
      </c>
      <c r="B313" s="135" t="s">
        <v>1074</v>
      </c>
      <c r="C313" s="140" t="s">
        <v>1075</v>
      </c>
      <c r="D313" s="137" t="s">
        <v>4</v>
      </c>
      <c r="E313" s="138">
        <v>45581</v>
      </c>
      <c r="F313" s="138">
        <v>45586</v>
      </c>
      <c r="G313" s="40" t="str">
        <f ca="1">IFERROR(__xludf.DUMMYFUNCTION("IF(F313="""","""",IFERROR(SUM(FILTER('Prorrogação de prazo'!$C$3:$C$1023,'Prorrogação de prazo'!$A$3:$A$1023&gt;=F313,'Prorrogação de prazo'!$A$3:$A$1023&lt;=F313+10))))"),"")</f>
        <v/>
      </c>
      <c r="H313" s="41">
        <f ca="1">IFERROR(__xludf.DUMMYFUNCTION("IF(F313="""","""",WORKDAY(F313,10+IFERROR(SUM(FILTER('Prorrogação de prazo'!$C$3:$C$1023,'Prorrogação de prazo'!$A$3:$A$1023&gt;=F313,'Prorrogação de prazo'!$A$3:$A$1023&lt;=F313+10)),0),Feriados!A:A))"),45601)</f>
        <v>45601</v>
      </c>
      <c r="I313" s="20" t="s">
        <v>3</v>
      </c>
      <c r="J313" s="26" t="s">
        <v>1076</v>
      </c>
      <c r="K313" s="45" t="s">
        <v>8</v>
      </c>
      <c r="L313" s="27">
        <v>45587</v>
      </c>
      <c r="M313" s="27">
        <v>45607</v>
      </c>
      <c r="N313" s="28" t="b">
        <v>1</v>
      </c>
      <c r="O313" s="28" t="s">
        <v>26</v>
      </c>
      <c r="P313" s="29" t="s">
        <v>15</v>
      </c>
      <c r="Q313" s="30">
        <v>45622</v>
      </c>
      <c r="R313" s="29" t="s">
        <v>1077</v>
      </c>
    </row>
    <row r="314" spans="1:18" ht="99.75" hidden="1">
      <c r="A314" s="7">
        <f t="shared" si="3"/>
        <v>313</v>
      </c>
      <c r="B314" s="123" t="s">
        <v>62</v>
      </c>
      <c r="C314" s="123" t="s">
        <v>1078</v>
      </c>
      <c r="D314" s="132" t="s">
        <v>26</v>
      </c>
      <c r="E314" s="133">
        <v>45581</v>
      </c>
      <c r="F314" s="133">
        <v>45582</v>
      </c>
      <c r="G314" s="12" t="str">
        <f ca="1">IFERROR(__xludf.DUMMYFUNCTION("IF(F314="""","""",IFERROR(SUM(FILTER('Prorrogação de prazo'!$C$3:$C$1023,'Prorrogação de prazo'!$A$3:$A$1023&gt;=F314,'Prorrogação de prazo'!$A$3:$A$1023&lt;=F314+10))))"),"")</f>
        <v/>
      </c>
      <c r="H314" s="13">
        <f ca="1">IFERROR(__xludf.DUMMYFUNCTION("IF(F314="""","""",WORKDAY(F314,10+IFERROR(SUM(FILTER('Prorrogação de prazo'!$C$3:$C$1023,'Prorrogação de prazo'!$A$3:$A$1023&gt;=F314,'Prorrogação de prazo'!$A$3:$A$1023&lt;=F314+10)),0),Feriados!A:A))"),45597)</f>
        <v>45597</v>
      </c>
      <c r="I314" s="9" t="s">
        <v>7</v>
      </c>
      <c r="J314" s="34" t="s">
        <v>1079</v>
      </c>
      <c r="K314" s="49" t="s">
        <v>8</v>
      </c>
      <c r="L314" s="100">
        <v>45608</v>
      </c>
      <c r="M314" s="100"/>
      <c r="N314" s="101" t="b">
        <v>1</v>
      </c>
      <c r="O314" s="101" t="s">
        <v>16</v>
      </c>
      <c r="P314" s="87" t="s">
        <v>15</v>
      </c>
      <c r="Q314" s="86">
        <v>45610</v>
      </c>
      <c r="R314" s="87"/>
    </row>
    <row r="315" spans="1:18" ht="71.25">
      <c r="A315" s="18">
        <f t="shared" si="3"/>
        <v>314</v>
      </c>
      <c r="B315" s="135" t="s">
        <v>1080</v>
      </c>
      <c r="C315" s="135" t="s">
        <v>1081</v>
      </c>
      <c r="D315" s="137" t="s">
        <v>26</v>
      </c>
      <c r="E315" s="138">
        <v>45586</v>
      </c>
      <c r="F315" s="138"/>
      <c r="G315" s="40" t="str">
        <f ca="1">IFERROR(__xludf.DUMMYFUNCTION("IF(F315="""","""",IFERROR(SUM(FILTER('Prorrogação de prazo'!$C$3:$C$1023,'Prorrogação de prazo'!$A$3:$A$1023&gt;=F315,'Prorrogação de prazo'!$A$3:$A$1023&lt;=F315+10))))"),"")</f>
        <v/>
      </c>
      <c r="H315" s="41" t="str">
        <f ca="1">IFERROR(__xludf.DUMMYFUNCTION("IF(F315="""","""",WORKDAY(F315,10+IFERROR(SUM(FILTER('Prorrogação de prazo'!$C$3:$C$1023,'Prorrogação de prazo'!$A$3:$A$1023&gt;=F315,'Prorrogação de prazo'!$A$3:$A$1023&lt;=F315+10)),0),Feriados!A:A))"),"")</f>
        <v/>
      </c>
      <c r="I315" s="20" t="s">
        <v>3</v>
      </c>
      <c r="J315" s="26" t="s">
        <v>1082</v>
      </c>
      <c r="K315" s="45" t="s">
        <v>1</v>
      </c>
      <c r="L315" s="27">
        <v>45590</v>
      </c>
      <c r="M315" s="27">
        <v>45621</v>
      </c>
      <c r="N315" s="28" t="b">
        <v>1</v>
      </c>
      <c r="O315" s="28"/>
      <c r="P315" s="29" t="s">
        <v>2</v>
      </c>
      <c r="Q315" s="30"/>
      <c r="R315" s="29" t="s">
        <v>1083</v>
      </c>
    </row>
    <row r="316" spans="1:18" ht="33">
      <c r="A316" s="7"/>
      <c r="B316" s="123" t="s">
        <v>1084</v>
      </c>
      <c r="C316" s="123" t="s">
        <v>1085</v>
      </c>
      <c r="D316" s="132" t="s">
        <v>26</v>
      </c>
      <c r="E316" s="133">
        <v>45586</v>
      </c>
      <c r="F316" s="133"/>
      <c r="G316" s="12"/>
      <c r="H316" s="13"/>
      <c r="I316" s="9" t="s">
        <v>3</v>
      </c>
      <c r="J316" s="104" t="s">
        <v>1086</v>
      </c>
      <c r="K316" s="49" t="s">
        <v>1</v>
      </c>
      <c r="L316" s="100">
        <v>45590</v>
      </c>
      <c r="M316" s="100">
        <v>45622</v>
      </c>
      <c r="N316" s="101" t="b">
        <v>1</v>
      </c>
      <c r="O316" s="101"/>
      <c r="P316" s="87" t="s">
        <v>2</v>
      </c>
      <c r="Q316" s="86"/>
      <c r="R316" s="87" t="s">
        <v>1087</v>
      </c>
    </row>
    <row r="317" spans="1:18" ht="85.5" hidden="1">
      <c r="A317" s="18">
        <f t="shared" ref="A317:A329" si="4">ROW()-1</f>
        <v>316</v>
      </c>
      <c r="B317" s="39" t="s">
        <v>1088</v>
      </c>
      <c r="C317" s="20" t="s">
        <v>1089</v>
      </c>
      <c r="D317" s="92" t="s">
        <v>16</v>
      </c>
      <c r="E317" s="22">
        <v>45582</v>
      </c>
      <c r="F317" s="115"/>
      <c r="G317" s="40" t="str">
        <f ca="1">IFERROR(__xludf.DUMMYFUNCTION("IF(F317="""","""",IFERROR(SUM(FILTER('Prorrogação de prazo'!$C$3:$C$1023,'Prorrogação de prazo'!$A$3:$A$1023&gt;=F317,'Prorrogação de prazo'!$A$3:$A$1023&lt;=F317+10))))"),"")</f>
        <v/>
      </c>
      <c r="H317" s="41" t="str">
        <f ca="1">IFERROR(__xludf.DUMMYFUNCTION("IF(F317="""","""",WORKDAY(F317,10+IFERROR(SUM(FILTER('Prorrogação de prazo'!$C$3:$C$1023,'Prorrogação de prazo'!$A$3:$A$1023&gt;=F317,'Prorrogação de prazo'!$A$3:$A$1023&lt;=F317+10)),0),Feriados!A:A))"),"")</f>
        <v/>
      </c>
      <c r="I317" s="20" t="s">
        <v>7</v>
      </c>
      <c r="J317" s="26" t="s">
        <v>1090</v>
      </c>
      <c r="K317" s="45" t="s">
        <v>8</v>
      </c>
      <c r="L317" s="27"/>
      <c r="M317" s="27"/>
      <c r="N317" s="27" t="b">
        <v>0</v>
      </c>
      <c r="O317" s="28"/>
      <c r="P317" s="29"/>
      <c r="Q317" s="30"/>
      <c r="R317" s="29"/>
    </row>
    <row r="318" spans="1:18" ht="60" hidden="1">
      <c r="A318" s="7">
        <f t="shared" si="4"/>
        <v>317</v>
      </c>
      <c r="B318" s="31" t="s">
        <v>1091</v>
      </c>
      <c r="C318" s="9" t="s">
        <v>1092</v>
      </c>
      <c r="D318" s="94" t="s">
        <v>16</v>
      </c>
      <c r="E318" s="33">
        <v>45581</v>
      </c>
      <c r="F318" s="113"/>
      <c r="G318" s="12" t="str">
        <f ca="1">IFERROR(__xludf.DUMMYFUNCTION("IF(F318="""","""",IFERROR(SUM(FILTER('Prorrogação de prazo'!$C$3:$C$1023,'Prorrogação de prazo'!$A$3:$A$1023&gt;=F318,'Prorrogação de prazo'!$A$3:$A$1023&lt;=F318+10))))"),"")</f>
        <v/>
      </c>
      <c r="H318" s="13" t="str">
        <f ca="1">IFERROR(__xludf.DUMMYFUNCTION("IF(F318="""","""",WORKDAY(F318,10+IFERROR(SUM(FILTER('Prorrogação de prazo'!$C$3:$C$1023,'Prorrogação de prazo'!$A$3:$A$1023&gt;=F318,'Prorrogação de prazo'!$A$3:$A$1023&lt;=F318+10)),0),Feriados!A:A))"),"")</f>
        <v/>
      </c>
      <c r="I318" s="9" t="s">
        <v>3</v>
      </c>
      <c r="J318" s="34" t="s">
        <v>1093</v>
      </c>
      <c r="K318" s="49" t="s">
        <v>11</v>
      </c>
      <c r="L318" s="100"/>
      <c r="M318" s="100"/>
      <c r="N318" s="100" t="b">
        <v>0</v>
      </c>
      <c r="O318" s="101"/>
      <c r="P318" s="87"/>
      <c r="Q318" s="86"/>
      <c r="R318" s="87"/>
    </row>
    <row r="319" spans="1:18" ht="409.5" hidden="1">
      <c r="A319" s="18">
        <f t="shared" si="4"/>
        <v>318</v>
      </c>
      <c r="B319" s="39" t="s">
        <v>1094</v>
      </c>
      <c r="C319" s="141" t="s">
        <v>1095</v>
      </c>
      <c r="D319" s="92" t="s">
        <v>4</v>
      </c>
      <c r="E319" s="22">
        <v>45588</v>
      </c>
      <c r="F319" s="115">
        <v>45623</v>
      </c>
      <c r="G319" s="40" t="str">
        <f ca="1">IFERROR(__xludf.DUMMYFUNCTION("IF(F319="""","""",IFERROR(SUM(FILTER('Prorrogação de prazo'!$C$3:$C$1023,'Prorrogação de prazo'!$A$3:$A$1023&gt;=F319,'Prorrogação de prazo'!$A$3:$A$1023&lt;=F319+10))))"),"")</f>
        <v/>
      </c>
      <c r="H319" s="41">
        <f ca="1">IFERROR(__xludf.DUMMYFUNCTION("IF(F319="""","""",WORKDAY(F319,10+IFERROR(SUM(FILTER('Prorrogação de prazo'!$C$3:$C$1023,'Prorrogação de prazo'!$A$3:$A$1023&gt;=F319,'Prorrogação de prazo'!$A$3:$A$1023&lt;=F319+10)),0),Feriados!A:A))"),45637)</f>
        <v>45637</v>
      </c>
      <c r="I319" s="20" t="s">
        <v>0</v>
      </c>
      <c r="J319" s="26" t="s">
        <v>1096</v>
      </c>
      <c r="K319" s="45" t="s">
        <v>8</v>
      </c>
      <c r="L319" s="27">
        <v>45629</v>
      </c>
      <c r="M319" s="28" t="s">
        <v>1097</v>
      </c>
      <c r="N319" s="28" t="b">
        <v>1</v>
      </c>
      <c r="O319" s="28"/>
      <c r="P319" s="29" t="s">
        <v>2</v>
      </c>
      <c r="Q319" s="30"/>
      <c r="R319" s="29"/>
    </row>
    <row r="320" spans="1:18" ht="71.25" hidden="1">
      <c r="A320" s="7">
        <f t="shared" si="4"/>
        <v>319</v>
      </c>
      <c r="B320" s="31" t="s">
        <v>1091</v>
      </c>
      <c r="C320" s="9" t="s">
        <v>1098</v>
      </c>
      <c r="D320" s="94" t="s">
        <v>16</v>
      </c>
      <c r="E320" s="33">
        <v>45596</v>
      </c>
      <c r="F320" s="113"/>
      <c r="G320" s="12" t="str">
        <f ca="1">IFERROR(__xludf.DUMMYFUNCTION("IF(F320="""","""",IFERROR(SUM(FILTER('Prorrogação de prazo'!$C$3:$C$1023,'Prorrogação de prazo'!$A$3:$A$1023&gt;=F320,'Prorrogação de prazo'!$A$3:$A$1023&lt;=F320+10))))"),"")</f>
        <v/>
      </c>
      <c r="H320" s="13" t="str">
        <f ca="1">IFERROR(__xludf.DUMMYFUNCTION("IF(F320="""","""",WORKDAY(F320,10+IFERROR(SUM(FILTER('Prorrogação de prazo'!$C$3:$C$1023,'Prorrogação de prazo'!$A$3:$A$1023&gt;=F320,'Prorrogação de prazo'!$A$3:$A$1023&lt;=F320+10)),0),Feriados!A:A))"),"")</f>
        <v/>
      </c>
      <c r="I320" s="9" t="s">
        <v>7</v>
      </c>
      <c r="J320" s="34" t="s">
        <v>1099</v>
      </c>
      <c r="K320" s="49" t="s">
        <v>8</v>
      </c>
      <c r="L320" s="100"/>
      <c r="M320" s="100"/>
      <c r="N320" s="100" t="b">
        <v>0</v>
      </c>
      <c r="O320" s="101"/>
      <c r="P320" s="87"/>
      <c r="Q320" s="86"/>
      <c r="R320" s="87"/>
    </row>
    <row r="321" spans="1:24" ht="57" hidden="1">
      <c r="A321" s="18">
        <f t="shared" si="4"/>
        <v>320</v>
      </c>
      <c r="B321" s="39" t="s">
        <v>1100</v>
      </c>
      <c r="C321" s="20" t="s">
        <v>1101</v>
      </c>
      <c r="D321" s="92" t="s">
        <v>24</v>
      </c>
      <c r="E321" s="22">
        <v>45602</v>
      </c>
      <c r="F321" s="115">
        <v>45615</v>
      </c>
      <c r="G321" s="40" t="str">
        <f ca="1">IFERROR(__xludf.DUMMYFUNCTION("IF(F321="""","""",IFERROR(SUM(FILTER('Prorrogação de prazo'!$C$3:$C$1023,'Prorrogação de prazo'!$A$3:$A$1023&gt;=F321,'Prorrogação de prazo'!$A$3:$A$1023&lt;=F321+10))))"),"")</f>
        <v/>
      </c>
      <c r="H321" s="41">
        <f ca="1">IFERROR(__xludf.DUMMYFUNCTION("IF(F321="""","""",WORKDAY(F321,10+IFERROR(SUM(FILTER('Prorrogação de prazo'!$C$3:$C$1023,'Prorrogação de prazo'!$A$3:$A$1023&gt;=F321,'Prorrogação de prazo'!$A$3:$A$1023&lt;=F321+10)),0),Feriados!A:A))"),45630)</f>
        <v>45630</v>
      </c>
      <c r="I321" s="20" t="s">
        <v>3</v>
      </c>
      <c r="J321" s="26" t="s">
        <v>1102</v>
      </c>
      <c r="K321" s="45" t="s">
        <v>1</v>
      </c>
      <c r="L321" s="27">
        <v>45618</v>
      </c>
      <c r="M321" s="27">
        <v>45638</v>
      </c>
      <c r="N321" s="28" t="b">
        <v>1</v>
      </c>
      <c r="O321" s="28"/>
      <c r="P321" s="29" t="s">
        <v>2</v>
      </c>
      <c r="Q321" s="30"/>
      <c r="R321" s="29" t="s">
        <v>1103</v>
      </c>
    </row>
    <row r="322" spans="1:24" ht="60" hidden="1">
      <c r="A322" s="7">
        <f t="shared" si="4"/>
        <v>321</v>
      </c>
      <c r="B322" s="31" t="s">
        <v>1104</v>
      </c>
      <c r="C322" s="142" t="s">
        <v>1105</v>
      </c>
      <c r="D322" s="94" t="s">
        <v>26</v>
      </c>
      <c r="E322" s="33">
        <v>45602</v>
      </c>
      <c r="F322" s="113"/>
      <c r="G322" s="12" t="str">
        <f ca="1">IFERROR(__xludf.DUMMYFUNCTION("IF(F322="""","""",IFERROR(SUM(FILTER('Prorrogação de prazo'!$C$3:$C$1023,'Prorrogação de prazo'!$A$3:$A$1023&gt;=F322,'Prorrogação de prazo'!$A$3:$A$1023&lt;=F322+10))))"),"")</f>
        <v/>
      </c>
      <c r="H322" s="13" t="str">
        <f ca="1">IFERROR(__xludf.DUMMYFUNCTION("IF(F322="""","""",WORKDAY(F322,10+IFERROR(SUM(FILTER('Prorrogação de prazo'!$C$3:$C$1023,'Prorrogação de prazo'!$A$3:$A$1023&gt;=F322,'Prorrogação de prazo'!$A$3:$A$1023&lt;=F322+10)),0),Feriados!A:A))"),"")</f>
        <v/>
      </c>
      <c r="I322" s="9" t="s">
        <v>3</v>
      </c>
      <c r="J322" s="143" t="s">
        <v>1106</v>
      </c>
      <c r="K322" s="49" t="s">
        <v>8</v>
      </c>
      <c r="L322" s="100"/>
      <c r="M322" s="100"/>
      <c r="N322" s="100" t="b">
        <v>0</v>
      </c>
      <c r="O322" s="101"/>
      <c r="P322" s="87" t="s">
        <v>17</v>
      </c>
      <c r="Q322" s="86">
        <v>45613</v>
      </c>
      <c r="R322" s="87"/>
    </row>
    <row r="323" spans="1:24" ht="158.25" hidden="1">
      <c r="A323" s="18">
        <f t="shared" si="4"/>
        <v>322</v>
      </c>
      <c r="B323" s="39" t="s">
        <v>1107</v>
      </c>
      <c r="C323" s="91" t="s">
        <v>1108</v>
      </c>
      <c r="D323" s="92" t="s">
        <v>4</v>
      </c>
      <c r="E323" s="22">
        <v>45603</v>
      </c>
      <c r="F323" s="115">
        <v>45615</v>
      </c>
      <c r="G323" s="40" t="str">
        <f ca="1">IFERROR(__xludf.DUMMYFUNCTION("IF(F323="""","""",IFERROR(SUM(FILTER('Prorrogação de prazo'!$C$3:$C$1023,'Prorrogação de prazo'!$A$3:$A$1023&gt;=F323,'Prorrogação de prazo'!$A$3:$A$1023&lt;=F323+10))))"),"")</f>
        <v/>
      </c>
      <c r="H323" s="41">
        <f ca="1">IFERROR(__xludf.DUMMYFUNCTION("IF(F323="""","""",WORKDAY(F323,10+IFERROR(SUM(FILTER('Prorrogação de prazo'!$C$3:$C$1023,'Prorrogação de prazo'!$A$3:$A$1023&gt;=F323,'Prorrogação de prazo'!$A$3:$A$1023&lt;=F323+10)),0),Feriados!A:A))"),45630)</f>
        <v>45630</v>
      </c>
      <c r="I323" s="20" t="s">
        <v>0</v>
      </c>
      <c r="J323" s="26" t="s">
        <v>1109</v>
      </c>
      <c r="K323" s="45" t="s">
        <v>8</v>
      </c>
      <c r="L323" s="27">
        <v>45617</v>
      </c>
      <c r="M323" s="27">
        <v>45664</v>
      </c>
      <c r="N323" s="28" t="b">
        <v>1</v>
      </c>
      <c r="O323" s="28"/>
      <c r="P323" s="29" t="s">
        <v>2</v>
      </c>
      <c r="Q323" s="30"/>
      <c r="R323" s="29" t="s">
        <v>1110</v>
      </c>
    </row>
    <row r="324" spans="1:24" ht="49.5" hidden="1">
      <c r="A324" s="7">
        <f t="shared" si="4"/>
        <v>323</v>
      </c>
      <c r="B324" s="31"/>
      <c r="C324" s="144" t="s">
        <v>1111</v>
      </c>
      <c r="D324" s="94" t="s">
        <v>26</v>
      </c>
      <c r="E324" s="33">
        <v>45604</v>
      </c>
      <c r="F324" s="113">
        <v>45614</v>
      </c>
      <c r="G324" s="12" t="str">
        <f ca="1">IFERROR(__xludf.DUMMYFUNCTION("IF(F324="""","""",IFERROR(SUM(FILTER('Prorrogação de prazo'!$C$3:$C$1023,'Prorrogação de prazo'!$A$3:$A$1023&gt;=F324,'Prorrogação de prazo'!$A$3:$A$1023&lt;=F324+10))))"),"")</f>
        <v/>
      </c>
      <c r="H324" s="13">
        <f ca="1">IFERROR(__xludf.DUMMYFUNCTION("IF(F324="""","""",WORKDAY(F324,10+IFERROR(SUM(FILTER('Prorrogação de prazo'!$C$3:$C$1023,'Prorrogação de prazo'!$A$3:$A$1023&gt;=F324,'Prorrogação de prazo'!$A$3:$A$1023&lt;=F324+10)),0),Feriados!A:A))"),45629)</f>
        <v>45629</v>
      </c>
      <c r="I324" s="9" t="s">
        <v>13</v>
      </c>
      <c r="J324" s="145" t="s">
        <v>1112</v>
      </c>
      <c r="K324" s="49" t="s">
        <v>11</v>
      </c>
      <c r="L324" s="100"/>
      <c r="M324" s="100"/>
      <c r="N324" s="100" t="b">
        <v>0</v>
      </c>
      <c r="O324" s="101"/>
      <c r="P324" s="87"/>
      <c r="Q324" s="86"/>
      <c r="R324" s="87"/>
    </row>
    <row r="325" spans="1:24" ht="45" hidden="1">
      <c r="A325" s="18">
        <f t="shared" si="4"/>
        <v>324</v>
      </c>
      <c r="B325" s="39" t="s">
        <v>141</v>
      </c>
      <c r="C325" s="20" t="s">
        <v>1113</v>
      </c>
      <c r="D325" s="92" t="s">
        <v>4</v>
      </c>
      <c r="E325" s="22">
        <v>45608</v>
      </c>
      <c r="F325" s="115">
        <v>45624</v>
      </c>
      <c r="G325" s="40" t="str">
        <f ca="1">IFERROR(__xludf.DUMMYFUNCTION("IF(F325="""","""",IFERROR(SUM(FILTER('Prorrogação de prazo'!$C$3:$C$1023,'Prorrogação de prazo'!$A$3:$A$1023&gt;=F325,'Prorrogação de prazo'!$A$3:$A$1023&lt;=F325+10))))"),"")</f>
        <v/>
      </c>
      <c r="H325" s="41">
        <f ca="1">IFERROR(__xludf.DUMMYFUNCTION("IF(F325="""","""",WORKDAY(F325,10+IFERROR(SUM(FILTER('Prorrogação de prazo'!$C$3:$C$1023,'Prorrogação de prazo'!$A$3:$A$1023&gt;=F325,'Prorrogação de prazo'!$A$3:$A$1023&lt;=F325+10)),0),Feriados!A:A))"),45638)</f>
        <v>45638</v>
      </c>
      <c r="I325" s="20" t="s">
        <v>0</v>
      </c>
      <c r="J325" s="146" t="s">
        <v>1114</v>
      </c>
      <c r="K325" s="45" t="s">
        <v>8</v>
      </c>
      <c r="L325" s="27">
        <v>45629</v>
      </c>
      <c r="M325" s="27">
        <v>45670</v>
      </c>
      <c r="N325" s="28" t="b">
        <v>1</v>
      </c>
      <c r="O325" s="28"/>
      <c r="P325" s="29" t="s">
        <v>2</v>
      </c>
      <c r="Q325" s="30"/>
      <c r="R325" s="29" t="s">
        <v>1115</v>
      </c>
    </row>
    <row r="326" spans="1:24" ht="75">
      <c r="A326" s="7">
        <f t="shared" si="4"/>
        <v>325</v>
      </c>
      <c r="B326" s="31" t="s">
        <v>1116</v>
      </c>
      <c r="C326" s="147" t="s">
        <v>1117</v>
      </c>
      <c r="D326" s="94" t="s">
        <v>26</v>
      </c>
      <c r="E326" s="33">
        <v>45610</v>
      </c>
      <c r="F326" s="113">
        <v>45625</v>
      </c>
      <c r="G326" s="12" t="str">
        <f ca="1">IFERROR(__xludf.DUMMYFUNCTION("IF(F326="""","""",IFERROR(SUM(FILTER('Prorrogação de prazo'!$C$3:$C$1023,'Prorrogação de prazo'!$A$3:$A$1023&gt;=F326,'Prorrogação de prazo'!$A$3:$A$1023&lt;=F326+10))))"),"")</f>
        <v/>
      </c>
      <c r="H326" s="13">
        <f ca="1">IFERROR(__xludf.DUMMYFUNCTION("IF(F326="""","""",WORKDAY(F326,10+IFERROR(SUM(FILTER('Prorrogação de prazo'!$C$3:$C$1023,'Prorrogação de prazo'!$A$3:$A$1023&gt;=F326,'Prorrogação de prazo'!$A$3:$A$1023&lt;=F326+10)),0),Feriados!A:A))"),45639)</f>
        <v>45639</v>
      </c>
      <c r="I326" s="9" t="s">
        <v>0</v>
      </c>
      <c r="J326" s="145" t="s">
        <v>1118</v>
      </c>
      <c r="K326" s="49" t="s">
        <v>1</v>
      </c>
      <c r="L326" s="148">
        <v>45629</v>
      </c>
      <c r="M326" s="100">
        <v>45663</v>
      </c>
      <c r="N326" s="100"/>
      <c r="O326" s="101"/>
      <c r="P326" s="87" t="s">
        <v>2</v>
      </c>
      <c r="Q326" s="86"/>
      <c r="R326" s="87" t="s">
        <v>1119</v>
      </c>
    </row>
    <row r="327" spans="1:24" ht="15" hidden="1">
      <c r="A327" s="18">
        <f t="shared" si="4"/>
        <v>326</v>
      </c>
      <c r="B327" s="39" t="s">
        <v>1120</v>
      </c>
      <c r="C327" s="20" t="s">
        <v>1121</v>
      </c>
      <c r="D327" s="92" t="s">
        <v>26</v>
      </c>
      <c r="E327" s="22">
        <v>45614</v>
      </c>
      <c r="F327" s="115">
        <v>45615</v>
      </c>
      <c r="G327" s="40" t="str">
        <f ca="1">IFERROR(__xludf.DUMMYFUNCTION("IF(F327="""","""",IFERROR(SUM(FILTER('Prorrogação de prazo'!$C$3:$C$1023,'Prorrogação de prazo'!$A$3:$A$1023&gt;=F327,'Prorrogação de prazo'!$A$3:$A$1023&lt;=F327+10))))"),"")</f>
        <v/>
      </c>
      <c r="H327" s="41">
        <f ca="1">IFERROR(__xludf.DUMMYFUNCTION("IF(F327="""","""",WORKDAY(F327,10+IFERROR(SUM(FILTER('Prorrogação de prazo'!$C$3:$C$1023,'Prorrogação de prazo'!$A$3:$A$1023&gt;=F327,'Prorrogação de prazo'!$A$3:$A$1023&lt;=F327+10)),0),Feriados!A:A))"),45630)</f>
        <v>45630</v>
      </c>
      <c r="I327" s="20" t="s">
        <v>3</v>
      </c>
      <c r="J327" s="149" t="s">
        <v>1122</v>
      </c>
      <c r="K327" s="45" t="s">
        <v>8</v>
      </c>
      <c r="L327" s="27">
        <v>45622</v>
      </c>
      <c r="M327" s="27">
        <v>45666</v>
      </c>
      <c r="N327" s="28" t="b">
        <v>1</v>
      </c>
      <c r="O327" s="28"/>
      <c r="P327" s="29" t="s">
        <v>2</v>
      </c>
      <c r="Q327" s="30"/>
      <c r="R327" s="29" t="s">
        <v>1123</v>
      </c>
    </row>
    <row r="328" spans="1:24" ht="45" hidden="1">
      <c r="A328" s="7">
        <f t="shared" si="4"/>
        <v>327</v>
      </c>
      <c r="B328" s="31" t="s">
        <v>1124</v>
      </c>
      <c r="C328" s="9" t="s">
        <v>1125</v>
      </c>
      <c r="D328" s="94" t="s">
        <v>26</v>
      </c>
      <c r="E328" s="33">
        <v>45614</v>
      </c>
      <c r="F328" s="113"/>
      <c r="G328" s="12" t="str">
        <f ca="1">IFERROR(__xludf.DUMMYFUNCTION("IF(F328="""","""",IFERROR(SUM(FILTER('Prorrogação de prazo'!$C$3:$C$1023,'Prorrogação de prazo'!$A$3:$A$1023&gt;=F328,'Prorrogação de prazo'!$A$3:$A$1023&lt;=F328+10))))"),"")</f>
        <v/>
      </c>
      <c r="H328" s="13" t="str">
        <f ca="1">IFERROR(__xludf.DUMMYFUNCTION("IF(F328="""","""",WORKDAY(F328,10+IFERROR(SUM(FILTER('Prorrogação de prazo'!$C$3:$C$1023,'Prorrogação de prazo'!$A$3:$A$1023&gt;=F328,'Prorrogação de prazo'!$A$3:$A$1023&lt;=F328+10)),0),Feriados!A:A))"),"")</f>
        <v/>
      </c>
      <c r="I328" s="9" t="s">
        <v>3</v>
      </c>
      <c r="J328" s="150" t="s">
        <v>1126</v>
      </c>
      <c r="K328" s="49" t="s">
        <v>8</v>
      </c>
      <c r="L328" s="100"/>
      <c r="M328" s="100"/>
      <c r="N328" s="100"/>
      <c r="O328" s="101"/>
      <c r="P328" s="87"/>
      <c r="Q328" s="86"/>
      <c r="R328" s="87"/>
    </row>
    <row r="329" spans="1:24" ht="33">
      <c r="A329" s="18">
        <f t="shared" si="4"/>
        <v>328</v>
      </c>
      <c r="B329" s="39"/>
      <c r="C329" s="151" t="s">
        <v>1127</v>
      </c>
      <c r="D329" s="92" t="s">
        <v>26</v>
      </c>
      <c r="E329" s="22">
        <v>45618</v>
      </c>
      <c r="F329" s="115">
        <v>45628</v>
      </c>
      <c r="G329" s="40" t="s">
        <v>1128</v>
      </c>
      <c r="H329" s="41">
        <f ca="1">IFERROR(__xludf.DUMMYFUNCTION("IF(F329="""","""",WORKDAY(F329,10+IFERROR(SUM(FILTER('Prorrogação de prazo'!$C$3:$C$1023,'Prorrogação de prazo'!$A$3:$A$1023&gt;=F329,'Prorrogação de prazo'!$A$3:$A$1023&lt;=F329+10)),0),Feriados!A:A))"),45642)</f>
        <v>45642</v>
      </c>
      <c r="I329" s="20" t="s">
        <v>9</v>
      </c>
      <c r="J329" s="152" t="s">
        <v>1129</v>
      </c>
      <c r="K329" s="45" t="s">
        <v>1</v>
      </c>
      <c r="L329" s="27"/>
      <c r="M329" s="27"/>
      <c r="N329" s="27"/>
      <c r="O329" s="28"/>
      <c r="P329" s="29"/>
      <c r="Q329" s="30"/>
      <c r="R329" s="29"/>
    </row>
    <row r="330" spans="1:24" ht="45" hidden="1">
      <c r="A330" s="7"/>
      <c r="B330" s="31" t="s">
        <v>1124</v>
      </c>
      <c r="C330" s="9" t="s">
        <v>1130</v>
      </c>
      <c r="D330" s="94" t="s">
        <v>26</v>
      </c>
      <c r="E330" s="33">
        <v>45621</v>
      </c>
      <c r="F330" s="113"/>
      <c r="G330" s="12"/>
      <c r="H330" s="13"/>
      <c r="I330" s="9" t="s">
        <v>3</v>
      </c>
      <c r="J330" s="153" t="s">
        <v>1131</v>
      </c>
      <c r="K330" s="49" t="s">
        <v>8</v>
      </c>
      <c r="L330" s="100"/>
      <c r="M330" s="100"/>
      <c r="N330" s="100"/>
      <c r="O330" s="101"/>
      <c r="P330" s="87"/>
      <c r="Q330" s="86"/>
      <c r="R330" s="87"/>
      <c r="S330" s="154"/>
      <c r="T330" s="154"/>
      <c r="U330" s="154"/>
      <c r="V330" s="154"/>
      <c r="W330" s="154"/>
      <c r="X330" s="154"/>
    </row>
    <row r="331" spans="1:24" ht="47.25">
      <c r="A331" s="18"/>
      <c r="B331" s="39"/>
      <c r="C331" s="155" t="s">
        <v>1132</v>
      </c>
      <c r="D331" s="92" t="s">
        <v>26</v>
      </c>
      <c r="E331" s="22">
        <v>45622</v>
      </c>
      <c r="F331" s="115"/>
      <c r="G331" s="40" t="str">
        <f ca="1">IFERROR(__xludf.DUMMYFUNCTION("IF(F331="""","""",IFERROR(SUM(FILTER('Prorrogação de prazo'!$C$3:$C$1023,'Prorrogação de prazo'!$A$3:$A$1023&gt;=F331,'Prorrogação de prazo'!$A$3:$A$1023&lt;=F331+10))))"),"")</f>
        <v/>
      </c>
      <c r="H331" s="41" t="str">
        <f ca="1">IFERROR(__xludf.DUMMYFUNCTION("IF(F331="""","""",WORKDAY(F331,10+IFERROR(SUM(FILTER('Prorrogação de prazo'!$C$3:$C$1023,'Prorrogação de prazo'!$A$3:$A$1023&gt;=F331,'Prorrogação de prazo'!$A$3:$A$1023&lt;=F331+10)),0),Feriados!A:A))"),"")</f>
        <v/>
      </c>
      <c r="I331" s="20" t="s">
        <v>13</v>
      </c>
      <c r="J331" s="156" t="s">
        <v>1133</v>
      </c>
      <c r="K331" s="45" t="s">
        <v>1</v>
      </c>
      <c r="L331" s="27"/>
      <c r="M331" s="27"/>
      <c r="N331" s="27"/>
      <c r="O331" s="28"/>
      <c r="P331" s="29"/>
      <c r="Q331" s="30"/>
      <c r="R331" s="29"/>
    </row>
    <row r="332" spans="1:24" ht="60" hidden="1">
      <c r="A332" s="7"/>
      <c r="B332" s="31" t="s">
        <v>1134</v>
      </c>
      <c r="C332" s="83" t="s">
        <v>1135</v>
      </c>
      <c r="D332" s="94" t="s">
        <v>26</v>
      </c>
      <c r="E332" s="33">
        <v>45622</v>
      </c>
      <c r="F332" s="113"/>
      <c r="G332" s="12" t="str">
        <f ca="1">IFERROR(__xludf.DUMMYFUNCTION("IF(F332="""","""",IFERROR(SUM(FILTER('Prorrogação de prazo'!$C$3:$C$1023,'Prorrogação de prazo'!$A$3:$A$1023&gt;=F332,'Prorrogação de prazo'!$A$3:$A$1023&lt;=F332+10))))"),"")</f>
        <v/>
      </c>
      <c r="H332" s="13" t="str">
        <f ca="1">IFERROR(__xludf.DUMMYFUNCTION("IF(F332="""","""",WORKDAY(F332,10+IFERROR(SUM(FILTER('Prorrogação de prazo'!$C$3:$C$1023,'Prorrogação de prazo'!$A$3:$A$1023&gt;=F332,'Prorrogação de prazo'!$A$3:$A$1023&lt;=F332+10)),0),Feriados!A:A))"),"")</f>
        <v/>
      </c>
      <c r="I332" s="9" t="s">
        <v>3</v>
      </c>
      <c r="J332" s="157" t="s">
        <v>1136</v>
      </c>
      <c r="K332" s="49" t="s">
        <v>8</v>
      </c>
      <c r="L332" s="100"/>
      <c r="M332" s="100"/>
      <c r="N332" s="100"/>
      <c r="O332" s="101"/>
      <c r="P332" s="87"/>
      <c r="Q332" s="86"/>
      <c r="R332" s="87"/>
    </row>
    <row r="333" spans="1:24" ht="33">
      <c r="A333" s="18"/>
      <c r="B333" s="39"/>
      <c r="C333" s="135" t="s">
        <v>1137</v>
      </c>
      <c r="D333" s="92" t="s">
        <v>24</v>
      </c>
      <c r="E333" s="22">
        <v>45630</v>
      </c>
      <c r="F333" s="115">
        <v>45632</v>
      </c>
      <c r="G333" s="40" t="s">
        <v>983</v>
      </c>
      <c r="H333" s="41">
        <f ca="1">IFERROR(__xludf.DUMMYFUNCTION("IF(F333="""","""",WORKDAY(F333,10+IFERROR(SUM(FILTER('Prorrogação de prazo'!$C$3:$C$1023,'Prorrogação de prazo'!$A$3:$A$1023&gt;=F333,'Prorrogação de prazo'!$A$3:$A$1023&lt;=F333+10)),0),Feriados!A:A))"),45646)</f>
        <v>45646</v>
      </c>
      <c r="I333" s="20" t="s">
        <v>9</v>
      </c>
      <c r="J333" s="89" t="s">
        <v>1138</v>
      </c>
      <c r="K333" s="45"/>
      <c r="L333" s="27"/>
      <c r="M333" s="27"/>
      <c r="N333" s="27"/>
      <c r="O333" s="28"/>
      <c r="P333" s="29"/>
      <c r="Q333" s="30"/>
      <c r="R333" s="29"/>
    </row>
    <row r="334" spans="1:24" ht="15">
      <c r="A334" s="7"/>
      <c r="B334" s="31"/>
      <c r="C334" s="9"/>
      <c r="D334" s="94"/>
      <c r="E334" s="33"/>
      <c r="F334" s="113"/>
      <c r="G334" s="12" t="str">
        <f ca="1">IFERROR(__xludf.DUMMYFUNCTION("IF(F334="""","""",IFERROR(SUM(FILTER('Prorrogação de prazo'!$C$3:$C$1023,'Prorrogação de prazo'!$A$3:$A$1023&gt;=F334,'Prorrogação de prazo'!$A$3:$A$1023&lt;=F334+10))))"),"")</f>
        <v/>
      </c>
      <c r="H334" s="13" t="str">
        <f ca="1">IFERROR(__xludf.DUMMYFUNCTION("IF(F334="""","""",WORKDAY(F334,10+IFERROR(SUM(FILTER('Prorrogação de prazo'!$C$3:$C$1023,'Prorrogação de prazo'!$A$3:$A$1023&gt;=F334,'Prorrogação de prazo'!$A$3:$A$1023&lt;=F334+10)),0),Feriados!A:A))"),"")</f>
        <v/>
      </c>
      <c r="I334" s="9"/>
      <c r="J334" s="158"/>
      <c r="K334" s="49"/>
      <c r="L334" s="100"/>
      <c r="M334" s="100"/>
      <c r="N334" s="100"/>
      <c r="O334" s="101"/>
      <c r="P334" s="87"/>
      <c r="Q334" s="86"/>
      <c r="R334" s="87"/>
    </row>
    <row r="335" spans="1:24" ht="15">
      <c r="A335" s="18"/>
      <c r="B335" s="39"/>
      <c r="C335" s="20"/>
      <c r="D335" s="92"/>
      <c r="E335" s="22"/>
      <c r="F335" s="115"/>
      <c r="G335" s="40" t="str">
        <f ca="1">IFERROR(__xludf.DUMMYFUNCTION("IF(F335="""","""",IFERROR(SUM(FILTER('Prorrogação de prazo'!$C$3:$C$1023,'Prorrogação de prazo'!$A$3:$A$1023&gt;=F335,'Prorrogação de prazo'!$A$3:$A$1023&lt;=F335+10))))"),"")</f>
        <v/>
      </c>
      <c r="H335" s="41" t="str">
        <f ca="1">IFERROR(__xludf.DUMMYFUNCTION("IF(F335="""","""",WORKDAY(F335,10+IFERROR(SUM(FILTER('Prorrogação de prazo'!$C$3:$C$1023,'Prorrogação de prazo'!$A$3:$A$1023&gt;=F335,'Prorrogação de prazo'!$A$3:$A$1023&lt;=F335+10)),0),Feriados!A:A))"),"")</f>
        <v/>
      </c>
      <c r="I335" s="20"/>
      <c r="J335" s="89"/>
      <c r="K335" s="45"/>
      <c r="L335" s="27"/>
      <c r="M335" s="27"/>
      <c r="N335" s="27"/>
      <c r="O335" s="28"/>
      <c r="P335" s="29"/>
      <c r="Q335" s="30"/>
      <c r="R335" s="29"/>
    </row>
    <row r="336" spans="1:24" ht="15">
      <c r="A336" s="7"/>
      <c r="B336" s="31"/>
      <c r="C336" s="9"/>
      <c r="D336" s="94"/>
      <c r="E336" s="33"/>
      <c r="F336" s="113"/>
      <c r="G336" s="12" t="str">
        <f ca="1">IFERROR(__xludf.DUMMYFUNCTION("IF(F336="""","""",IFERROR(SUM(FILTER('Prorrogação de prazo'!$C$3:$C$1023,'Prorrogação de prazo'!$A$3:$A$1023&gt;=F336,'Prorrogação de prazo'!$A$3:$A$1023&lt;=F336+10))))"),"")</f>
        <v/>
      </c>
      <c r="H336" s="13" t="str">
        <f ca="1">IFERROR(__xludf.DUMMYFUNCTION("IF(F336="""","""",WORKDAY(F336,10+IFERROR(SUM(FILTER('Prorrogação de prazo'!$C$3:$C$1023,'Prorrogação de prazo'!$A$3:$A$1023&gt;=F336,'Prorrogação de prazo'!$A$3:$A$1023&lt;=F336+10)),0),Feriados!A:A))"),"")</f>
        <v/>
      </c>
      <c r="I336" s="9"/>
      <c r="J336" s="158"/>
      <c r="K336" s="49"/>
      <c r="L336" s="100"/>
      <c r="M336" s="100"/>
      <c r="N336" s="100"/>
      <c r="O336" s="101"/>
      <c r="P336" s="87"/>
      <c r="Q336" s="86"/>
      <c r="R336" s="87"/>
    </row>
    <row r="337" spans="1:18" ht="15">
      <c r="A337" s="18"/>
      <c r="B337" s="39"/>
      <c r="C337" s="20"/>
      <c r="D337" s="92"/>
      <c r="E337" s="22"/>
      <c r="F337" s="115"/>
      <c r="G337" s="40" t="str">
        <f ca="1">IFERROR(__xludf.DUMMYFUNCTION("IF(F337="""","""",IFERROR(SUM(FILTER('Prorrogação de prazo'!$C$3:$C$1023,'Prorrogação de prazo'!$A$3:$A$1023&gt;=F337,'Prorrogação de prazo'!$A$3:$A$1023&lt;=F337+10))))"),"")</f>
        <v/>
      </c>
      <c r="H337" s="41" t="str">
        <f ca="1">IFERROR(__xludf.DUMMYFUNCTION("IF(F337="""","""",WORKDAY(F337,10+IFERROR(SUM(FILTER('Prorrogação de prazo'!$C$3:$C$1023,'Prorrogação de prazo'!$A$3:$A$1023&gt;=F337,'Prorrogação de prazo'!$A$3:$A$1023&lt;=F337+10)),0),Feriados!A:A))"),"")</f>
        <v/>
      </c>
      <c r="I337" s="20"/>
      <c r="J337" s="89"/>
      <c r="K337" s="45"/>
      <c r="L337" s="27"/>
      <c r="M337" s="27"/>
      <c r="N337" s="27"/>
      <c r="O337" s="28"/>
      <c r="P337" s="29"/>
      <c r="Q337" s="30"/>
      <c r="R337" s="29"/>
    </row>
    <row r="338" spans="1:18" ht="15">
      <c r="A338" s="7"/>
      <c r="B338" s="31"/>
      <c r="C338" s="9"/>
      <c r="D338" s="94"/>
      <c r="E338" s="33"/>
      <c r="F338" s="113"/>
      <c r="G338" s="12" t="str">
        <f ca="1">IFERROR(__xludf.DUMMYFUNCTION("IF(F338="""","""",IFERROR(SUM(FILTER('Prorrogação de prazo'!$C$3:$C$1023,'Prorrogação de prazo'!$A$3:$A$1023&gt;=F338,'Prorrogação de prazo'!$A$3:$A$1023&lt;=F338+10))))"),"")</f>
        <v/>
      </c>
      <c r="H338" s="13" t="str">
        <f ca="1">IFERROR(__xludf.DUMMYFUNCTION("IF(F338="""","""",WORKDAY(F338,10+IFERROR(SUM(FILTER('Prorrogação de prazo'!$C$3:$C$1023,'Prorrogação de prazo'!$A$3:$A$1023&gt;=F338,'Prorrogação de prazo'!$A$3:$A$1023&lt;=F338+10)),0),Feriados!A:A))"),"")</f>
        <v/>
      </c>
      <c r="I338" s="9"/>
      <c r="J338" s="158"/>
      <c r="K338" s="49"/>
      <c r="L338" s="100"/>
      <c r="M338" s="100"/>
      <c r="N338" s="100"/>
      <c r="O338" s="101"/>
      <c r="P338" s="87"/>
      <c r="Q338" s="86"/>
      <c r="R338" s="87"/>
    </row>
    <row r="339" spans="1:18" ht="15">
      <c r="A339" s="18"/>
      <c r="B339" s="39"/>
      <c r="C339" s="20"/>
      <c r="D339" s="92"/>
      <c r="E339" s="22"/>
      <c r="F339" s="115"/>
      <c r="G339" s="40" t="str">
        <f ca="1">IFERROR(__xludf.DUMMYFUNCTION("IF(F339="""","""",IFERROR(SUM(FILTER('Prorrogação de prazo'!$C$3:$C$1023,'Prorrogação de prazo'!$A$3:$A$1023&gt;=F339,'Prorrogação de prazo'!$A$3:$A$1023&lt;=F339+10))))"),"")</f>
        <v/>
      </c>
      <c r="H339" s="41" t="str">
        <f ca="1">IFERROR(__xludf.DUMMYFUNCTION("IF(F339="""","""",WORKDAY(F339,10+IFERROR(SUM(FILTER('Prorrogação de prazo'!$C$3:$C$1023,'Prorrogação de prazo'!$A$3:$A$1023&gt;=F339,'Prorrogação de prazo'!$A$3:$A$1023&lt;=F339+10)),0),Feriados!A:A))"),"")</f>
        <v/>
      </c>
      <c r="I339" s="20"/>
      <c r="J339" s="89"/>
      <c r="K339" s="45"/>
      <c r="L339" s="27"/>
      <c r="M339" s="27"/>
      <c r="N339" s="27"/>
      <c r="O339" s="28"/>
      <c r="P339" s="29"/>
      <c r="Q339" s="30"/>
      <c r="R339" s="29"/>
    </row>
    <row r="340" spans="1:18" ht="15">
      <c r="A340" s="7"/>
      <c r="B340" s="31"/>
      <c r="C340" s="9"/>
      <c r="D340" s="94"/>
      <c r="E340" s="33"/>
      <c r="F340" s="113"/>
      <c r="G340" s="12" t="str">
        <f ca="1">IFERROR(__xludf.DUMMYFUNCTION("IF(F340="""","""",IFERROR(SUM(FILTER('Prorrogação de prazo'!$C$3:$C$1023,'Prorrogação de prazo'!$A$3:$A$1023&gt;=F340,'Prorrogação de prazo'!$A$3:$A$1023&lt;=F340+10))))"),"")</f>
        <v/>
      </c>
      <c r="H340" s="13" t="str">
        <f ca="1">IFERROR(__xludf.DUMMYFUNCTION("IF(F340="""","""",WORKDAY(F340,10+IFERROR(SUM(FILTER('Prorrogação de prazo'!$C$3:$C$1023,'Prorrogação de prazo'!$A$3:$A$1023&gt;=F340,'Prorrogação de prazo'!$A$3:$A$1023&lt;=F340+10)),0),Feriados!A:A))"),"")</f>
        <v/>
      </c>
      <c r="I340" s="9"/>
      <c r="J340" s="158"/>
      <c r="K340" s="49"/>
      <c r="L340" s="100"/>
      <c r="M340" s="100"/>
      <c r="N340" s="100"/>
      <c r="O340" s="101"/>
      <c r="P340" s="87"/>
      <c r="Q340" s="86"/>
      <c r="R340" s="87"/>
    </row>
    <row r="341" spans="1:18" ht="15">
      <c r="A341" s="18"/>
      <c r="B341" s="39"/>
      <c r="C341" s="20"/>
      <c r="D341" s="92"/>
      <c r="E341" s="22"/>
      <c r="F341" s="115"/>
      <c r="G341" s="40" t="str">
        <f ca="1">IFERROR(__xludf.DUMMYFUNCTION("IF(F341="""","""",IFERROR(SUM(FILTER('Prorrogação de prazo'!$C$3:$C$1023,'Prorrogação de prazo'!$A$3:$A$1023&gt;=F341,'Prorrogação de prazo'!$A$3:$A$1023&lt;=F341+10))))"),"")</f>
        <v/>
      </c>
      <c r="H341" s="41" t="str">
        <f ca="1">IFERROR(__xludf.DUMMYFUNCTION("IF(F341="""","""",WORKDAY(F341,10+IFERROR(SUM(FILTER('Prorrogação de prazo'!$C$3:$C$1023,'Prorrogação de prazo'!$A$3:$A$1023&gt;=F341,'Prorrogação de prazo'!$A$3:$A$1023&lt;=F341+10)),0),Feriados!A:A))"),"")</f>
        <v/>
      </c>
      <c r="I341" s="20"/>
      <c r="J341" s="89"/>
      <c r="K341" s="45"/>
      <c r="L341" s="27"/>
      <c r="M341" s="27"/>
      <c r="N341" s="27"/>
      <c r="O341" s="28"/>
      <c r="P341" s="29"/>
      <c r="Q341" s="30"/>
      <c r="R341" s="29"/>
    </row>
    <row r="342" spans="1:18" ht="15">
      <c r="A342" s="7"/>
      <c r="B342" s="31"/>
      <c r="C342" s="9"/>
      <c r="D342" s="94"/>
      <c r="E342" s="33"/>
      <c r="F342" s="113"/>
      <c r="G342" s="12" t="str">
        <f ca="1">IFERROR(__xludf.DUMMYFUNCTION("IF(F342="""","""",IFERROR(SUM(FILTER('Prorrogação de prazo'!$C$3:$C$1023,'Prorrogação de prazo'!$A$3:$A$1023&gt;=F342,'Prorrogação de prazo'!$A$3:$A$1023&lt;=F342+10))))"),"")</f>
        <v/>
      </c>
      <c r="H342" s="13" t="str">
        <f ca="1">IFERROR(__xludf.DUMMYFUNCTION("IF(F342="""","""",WORKDAY(F342,10+IFERROR(SUM(FILTER('Prorrogação de prazo'!$C$3:$C$1023,'Prorrogação de prazo'!$A$3:$A$1023&gt;=F342,'Prorrogação de prazo'!$A$3:$A$1023&lt;=F342+10)),0),Feriados!A:A))"),"")</f>
        <v/>
      </c>
      <c r="I342" s="9"/>
      <c r="J342" s="158"/>
      <c r="K342" s="49"/>
      <c r="L342" s="100"/>
      <c r="M342" s="100"/>
      <c r="N342" s="100"/>
      <c r="O342" s="101"/>
      <c r="P342" s="87"/>
      <c r="Q342" s="86"/>
      <c r="R342" s="87"/>
    </row>
    <row r="343" spans="1:18" ht="15">
      <c r="A343" s="18"/>
      <c r="B343" s="39"/>
      <c r="C343" s="20"/>
      <c r="D343" s="92"/>
      <c r="E343" s="22"/>
      <c r="F343" s="115"/>
      <c r="G343" s="40" t="str">
        <f ca="1">IFERROR(__xludf.DUMMYFUNCTION("IF(F343="""","""",IFERROR(SUM(FILTER('Prorrogação de prazo'!$C$3:$C$1023,'Prorrogação de prazo'!$A$3:$A$1023&gt;=F343,'Prorrogação de prazo'!$A$3:$A$1023&lt;=F343+10))))"),"")</f>
        <v/>
      </c>
      <c r="H343" s="41" t="str">
        <f ca="1">IFERROR(__xludf.DUMMYFUNCTION("IF(F343="""","""",WORKDAY(F343,10+IFERROR(SUM(FILTER('Prorrogação de prazo'!$C$3:$C$1023,'Prorrogação de prazo'!$A$3:$A$1023&gt;=F343,'Prorrogação de prazo'!$A$3:$A$1023&lt;=F343+10)),0),Feriados!A:A))"),"")</f>
        <v/>
      </c>
      <c r="I343" s="20"/>
      <c r="J343" s="89"/>
      <c r="K343" s="45"/>
      <c r="L343" s="27"/>
      <c r="M343" s="27"/>
      <c r="N343" s="27"/>
      <c r="O343" s="28"/>
      <c r="P343" s="29"/>
      <c r="Q343" s="30"/>
      <c r="R343" s="29"/>
    </row>
    <row r="344" spans="1:18" ht="15">
      <c r="A344" s="7"/>
      <c r="B344" s="31"/>
      <c r="C344" s="9"/>
      <c r="D344" s="94"/>
      <c r="E344" s="33"/>
      <c r="F344" s="113"/>
      <c r="G344" s="12" t="str">
        <f ca="1">IFERROR(__xludf.DUMMYFUNCTION("IF(F344="""","""",IFERROR(SUM(FILTER('Prorrogação de prazo'!$C$3:$C$1023,'Prorrogação de prazo'!$A$3:$A$1023&gt;=F344,'Prorrogação de prazo'!$A$3:$A$1023&lt;=F344+10))))"),"")</f>
        <v/>
      </c>
      <c r="H344" s="13" t="str">
        <f ca="1">IFERROR(__xludf.DUMMYFUNCTION("IF(F344="""","""",WORKDAY(F344,10+IFERROR(SUM(FILTER('Prorrogação de prazo'!$C$3:$C$1023,'Prorrogação de prazo'!$A$3:$A$1023&gt;=F344,'Prorrogação de prazo'!$A$3:$A$1023&lt;=F344+10)),0),Feriados!A:A))"),"")</f>
        <v/>
      </c>
      <c r="I344" s="9"/>
      <c r="J344" s="158"/>
      <c r="K344" s="49"/>
      <c r="L344" s="100"/>
      <c r="M344" s="100"/>
      <c r="N344" s="100"/>
      <c r="O344" s="101"/>
      <c r="P344" s="87"/>
      <c r="Q344" s="86"/>
      <c r="R344" s="87"/>
    </row>
    <row r="345" spans="1:18" ht="15">
      <c r="A345" s="18"/>
      <c r="B345" s="39"/>
      <c r="C345" s="20"/>
      <c r="D345" s="92"/>
      <c r="E345" s="22"/>
      <c r="F345" s="115"/>
      <c r="G345" s="40" t="str">
        <f ca="1">IFERROR(__xludf.DUMMYFUNCTION("IF(F345="""","""",IFERROR(SUM(FILTER('Prorrogação de prazo'!$C$3:$C$1023,'Prorrogação de prazo'!$A$3:$A$1023&gt;=F345,'Prorrogação de prazo'!$A$3:$A$1023&lt;=F345+10))))"),"")</f>
        <v/>
      </c>
      <c r="H345" s="41" t="str">
        <f ca="1">IFERROR(__xludf.DUMMYFUNCTION("IF(F345="""","""",WORKDAY(F345,10+IFERROR(SUM(FILTER('Prorrogação de prazo'!$C$3:$C$1023,'Prorrogação de prazo'!$A$3:$A$1023&gt;=F345,'Prorrogação de prazo'!$A$3:$A$1023&lt;=F345+10)),0),Feriados!A:A))"),"")</f>
        <v/>
      </c>
      <c r="I345" s="20"/>
      <c r="J345" s="89"/>
      <c r="K345" s="45"/>
      <c r="L345" s="27"/>
      <c r="M345" s="27"/>
      <c r="N345" s="27"/>
      <c r="O345" s="28"/>
      <c r="P345" s="29"/>
      <c r="Q345" s="30"/>
      <c r="R345" s="29"/>
    </row>
    <row r="346" spans="1:18" ht="15">
      <c r="A346" s="7"/>
      <c r="B346" s="31"/>
      <c r="C346" s="9"/>
      <c r="D346" s="94"/>
      <c r="E346" s="33"/>
      <c r="F346" s="113"/>
      <c r="G346" s="12" t="str">
        <f ca="1">IFERROR(__xludf.DUMMYFUNCTION("IF(F346="""","""",IFERROR(SUM(FILTER('Prorrogação de prazo'!$C$3:$C$1023,'Prorrogação de prazo'!$A$3:$A$1023&gt;=F346,'Prorrogação de prazo'!$A$3:$A$1023&lt;=F346+10))))"),"")</f>
        <v/>
      </c>
      <c r="H346" s="13" t="str">
        <f ca="1">IFERROR(__xludf.DUMMYFUNCTION("IF(F346="""","""",WORKDAY(F346,10+IFERROR(SUM(FILTER('Prorrogação de prazo'!$C$3:$C$1023,'Prorrogação de prazo'!$A$3:$A$1023&gt;=F346,'Prorrogação de prazo'!$A$3:$A$1023&lt;=F346+10)),0),Feriados!A:A))"),"")</f>
        <v/>
      </c>
      <c r="I346" s="9"/>
      <c r="J346" s="158"/>
      <c r="K346" s="49"/>
      <c r="L346" s="100"/>
      <c r="M346" s="100"/>
      <c r="N346" s="100"/>
      <c r="O346" s="101"/>
      <c r="P346" s="87"/>
      <c r="Q346" s="86"/>
      <c r="R346" s="87"/>
    </row>
    <row r="347" spans="1:18" ht="15">
      <c r="A347" s="18"/>
      <c r="B347" s="39"/>
      <c r="C347" s="20"/>
      <c r="D347" s="92"/>
      <c r="E347" s="22"/>
      <c r="F347" s="115"/>
      <c r="G347" s="40" t="str">
        <f ca="1">IFERROR(__xludf.DUMMYFUNCTION("IF(F347="""","""",IFERROR(SUM(FILTER('Prorrogação de prazo'!$C$3:$C$1023,'Prorrogação de prazo'!$A$3:$A$1023&gt;=F347,'Prorrogação de prazo'!$A$3:$A$1023&lt;=F347+10))))"),"")</f>
        <v/>
      </c>
      <c r="H347" s="41" t="str">
        <f ca="1">IFERROR(__xludf.DUMMYFUNCTION("IF(F347="""","""",WORKDAY(F347,10+IFERROR(SUM(FILTER('Prorrogação de prazo'!$C$3:$C$1023,'Prorrogação de prazo'!$A$3:$A$1023&gt;=F347,'Prorrogação de prazo'!$A$3:$A$1023&lt;=F347+10)),0),Feriados!A:A))"),"")</f>
        <v/>
      </c>
      <c r="I347" s="20"/>
      <c r="J347" s="89"/>
      <c r="K347" s="45"/>
      <c r="L347" s="27"/>
      <c r="M347" s="27"/>
      <c r="N347" s="27"/>
      <c r="O347" s="28"/>
      <c r="P347" s="29"/>
      <c r="Q347" s="30"/>
      <c r="R347" s="29"/>
    </row>
    <row r="348" spans="1:18" ht="15">
      <c r="A348" s="7"/>
      <c r="B348" s="31"/>
      <c r="C348" s="9"/>
      <c r="D348" s="94"/>
      <c r="E348" s="33"/>
      <c r="F348" s="113"/>
      <c r="G348" s="12" t="str">
        <f ca="1">IFERROR(__xludf.DUMMYFUNCTION("IF(F348="""","""",IFERROR(SUM(FILTER('Prorrogação de prazo'!$C$3:$C$1023,'Prorrogação de prazo'!$A$3:$A$1023&gt;=F348,'Prorrogação de prazo'!$A$3:$A$1023&lt;=F348+10))))"),"")</f>
        <v/>
      </c>
      <c r="H348" s="13" t="str">
        <f ca="1">IFERROR(__xludf.DUMMYFUNCTION("IF(F348="""","""",WORKDAY(F348,10+IFERROR(SUM(FILTER('Prorrogação de prazo'!$C$3:$C$1023,'Prorrogação de prazo'!$A$3:$A$1023&gt;=F348,'Prorrogação de prazo'!$A$3:$A$1023&lt;=F348+10)),0),Feriados!A:A))"),"")</f>
        <v/>
      </c>
      <c r="I348" s="9"/>
      <c r="J348" s="158"/>
      <c r="K348" s="49"/>
      <c r="L348" s="100"/>
      <c r="M348" s="100"/>
      <c r="N348" s="100"/>
      <c r="O348" s="101"/>
      <c r="P348" s="87"/>
      <c r="Q348" s="86"/>
      <c r="R348" s="87"/>
    </row>
    <row r="349" spans="1:18" ht="15">
      <c r="A349" s="18"/>
      <c r="B349" s="39"/>
      <c r="C349" s="20"/>
      <c r="D349" s="92"/>
      <c r="E349" s="22"/>
      <c r="F349" s="115"/>
      <c r="G349" s="40" t="str">
        <f ca="1">IFERROR(__xludf.DUMMYFUNCTION("IF(F349="""","""",IFERROR(SUM(FILTER('Prorrogação de prazo'!$C$3:$C$1023,'Prorrogação de prazo'!$A$3:$A$1023&gt;=F349,'Prorrogação de prazo'!$A$3:$A$1023&lt;=F349+10))))"),"")</f>
        <v/>
      </c>
      <c r="H349" s="41" t="str">
        <f ca="1">IFERROR(__xludf.DUMMYFUNCTION("IF(F349="""","""",WORKDAY(F349,10+IFERROR(SUM(FILTER('Prorrogação de prazo'!$C$3:$C$1023,'Prorrogação de prazo'!$A$3:$A$1023&gt;=F349,'Prorrogação de prazo'!$A$3:$A$1023&lt;=F349+10)),0),Feriados!A:A))"),"")</f>
        <v/>
      </c>
      <c r="I349" s="20"/>
      <c r="J349" s="26"/>
      <c r="K349" s="45"/>
      <c r="L349" s="27"/>
      <c r="M349" s="27"/>
      <c r="N349" s="27"/>
      <c r="O349" s="28"/>
      <c r="P349" s="29"/>
      <c r="Q349" s="30"/>
      <c r="R349" s="29"/>
    </row>
    <row r="350" spans="1:18" ht="15">
      <c r="A350" s="7"/>
      <c r="B350" s="31"/>
      <c r="C350" s="9"/>
      <c r="D350" s="94"/>
      <c r="E350" s="33"/>
      <c r="F350" s="113"/>
      <c r="G350" s="12" t="str">
        <f ca="1">IFERROR(__xludf.DUMMYFUNCTION("IF(F350="""","""",IFERROR(SUM(FILTER('Prorrogação de prazo'!$C$3:$C$1023,'Prorrogação de prazo'!$A$3:$A$1023&gt;=F350,'Prorrogação de prazo'!$A$3:$A$1023&lt;=F350+10))))"),"")</f>
        <v/>
      </c>
      <c r="H350" s="13" t="str">
        <f ca="1">IFERROR(__xludf.DUMMYFUNCTION("IF(F350="""","""",WORKDAY(F350,10+IFERROR(SUM(FILTER('Prorrogação de prazo'!$C$3:$C$1023,'Prorrogação de prazo'!$A$3:$A$1023&gt;=F350,'Prorrogação de prazo'!$A$3:$A$1023&lt;=F350+10)),0),Feriados!A:A))"),"")</f>
        <v/>
      </c>
      <c r="I350" s="9"/>
      <c r="J350" s="34"/>
      <c r="K350" s="49"/>
      <c r="L350" s="100"/>
      <c r="M350" s="100"/>
      <c r="N350" s="100"/>
      <c r="O350" s="101"/>
      <c r="P350" s="87"/>
      <c r="Q350" s="86"/>
      <c r="R350" s="87"/>
    </row>
    <row r="351" spans="1:18" ht="15">
      <c r="A351" s="18"/>
      <c r="B351" s="39"/>
      <c r="C351" s="20"/>
      <c r="D351" s="92"/>
      <c r="E351" s="22"/>
      <c r="F351" s="115"/>
      <c r="G351" s="40" t="str">
        <f ca="1">IFERROR(__xludf.DUMMYFUNCTION("IF(F351="""","""",IFERROR(SUM(FILTER('Prorrogação de prazo'!$C$3:$C$1023,'Prorrogação de prazo'!$A$3:$A$1023&gt;=F351,'Prorrogação de prazo'!$A$3:$A$1023&lt;=F351+10))))"),"")</f>
        <v/>
      </c>
      <c r="H351" s="41" t="str">
        <f ca="1">IFERROR(__xludf.DUMMYFUNCTION("IF(F351="""","""",WORKDAY(F351,10+IFERROR(SUM(FILTER('Prorrogação de prazo'!$C$3:$C$1023,'Prorrogação de prazo'!$A$3:$A$1023&gt;=F351,'Prorrogação de prazo'!$A$3:$A$1023&lt;=F351+10)),0),Feriados!A:A))"),"")</f>
        <v/>
      </c>
      <c r="I351" s="20"/>
      <c r="J351" s="26"/>
      <c r="K351" s="45"/>
      <c r="L351" s="27"/>
      <c r="M351" s="27"/>
      <c r="N351" s="27"/>
      <c r="O351" s="28"/>
      <c r="P351" s="29"/>
      <c r="Q351" s="30"/>
      <c r="R351" s="29"/>
    </row>
    <row r="352" spans="1:18" ht="15">
      <c r="A352" s="7"/>
      <c r="B352" s="31"/>
      <c r="C352" s="9"/>
      <c r="D352" s="94"/>
      <c r="E352" s="33"/>
      <c r="F352" s="113"/>
      <c r="G352" s="12" t="str">
        <f ca="1">IFERROR(__xludf.DUMMYFUNCTION("IF(F352="""","""",IFERROR(SUM(FILTER('Prorrogação de prazo'!$C$3:$C$1023,'Prorrogação de prazo'!$A$3:$A$1023&gt;=F352,'Prorrogação de prazo'!$A$3:$A$1023&lt;=F352+10))))"),"")</f>
        <v/>
      </c>
      <c r="H352" s="13" t="str">
        <f ca="1">IFERROR(__xludf.DUMMYFUNCTION("IF(F352="""","""",WORKDAY(F352,10+IFERROR(SUM(FILTER('Prorrogação de prazo'!$C$3:$C$1023,'Prorrogação de prazo'!$A$3:$A$1023&gt;=F352,'Prorrogação de prazo'!$A$3:$A$1023&lt;=F352+10)),0),Feriados!A:A))"),"")</f>
        <v/>
      </c>
      <c r="I352" s="9"/>
      <c r="J352" s="34"/>
      <c r="K352" s="49"/>
      <c r="L352" s="100"/>
      <c r="M352" s="100"/>
      <c r="N352" s="100"/>
      <c r="O352" s="101"/>
      <c r="P352" s="87"/>
      <c r="Q352" s="86"/>
      <c r="R352" s="87"/>
    </row>
    <row r="353" spans="1:18" ht="15">
      <c r="A353" s="18"/>
      <c r="B353" s="39"/>
      <c r="C353" s="20"/>
      <c r="D353" s="92"/>
      <c r="E353" s="22"/>
      <c r="F353" s="115"/>
      <c r="G353" s="40" t="str">
        <f ca="1">IFERROR(__xludf.DUMMYFUNCTION("IF(F353="""","""",IFERROR(SUM(FILTER('Prorrogação de prazo'!$C$3:$C$1023,'Prorrogação de prazo'!$A$3:$A$1023&gt;=F353,'Prorrogação de prazo'!$A$3:$A$1023&lt;=F353+10))))"),"")</f>
        <v/>
      </c>
      <c r="H353" s="41" t="str">
        <f ca="1">IFERROR(__xludf.DUMMYFUNCTION("IF(F353="""","""",WORKDAY(F353,10+IFERROR(SUM(FILTER('Prorrogação de prazo'!$C$3:$C$1023,'Prorrogação de prazo'!$A$3:$A$1023&gt;=F353,'Prorrogação de prazo'!$A$3:$A$1023&lt;=F353+10)),0),Feriados!A:A))"),"")</f>
        <v/>
      </c>
      <c r="I353" s="20"/>
      <c r="J353" s="26"/>
      <c r="K353" s="45"/>
      <c r="L353" s="27"/>
      <c r="M353" s="27"/>
      <c r="N353" s="27"/>
      <c r="O353" s="28"/>
      <c r="P353" s="29"/>
      <c r="Q353" s="30"/>
      <c r="R353" s="29"/>
    </row>
    <row r="354" spans="1:18" ht="15">
      <c r="A354" s="7"/>
      <c r="B354" s="85"/>
      <c r="C354" s="83"/>
      <c r="D354" s="85"/>
      <c r="E354" s="78"/>
      <c r="F354" s="85"/>
      <c r="G354" s="12" t="str">
        <f ca="1">IFERROR(__xludf.DUMMYFUNCTION("IF(F354="""","""",IFERROR(SUM(FILTER('Prorrogação de prazo'!$C$3:$C$1023,'Prorrogação de prazo'!$A$3:$A$1023&gt;=F354,'Prorrogação de prazo'!$A$3:$A$1023&lt;=F354+10))))"),"")</f>
        <v/>
      </c>
      <c r="H354" s="13" t="str">
        <f ca="1">IFERROR(__xludf.DUMMYFUNCTION("IF(F354="""","""",WORKDAY(F354,10+IFERROR(SUM(FILTER('Prorrogação de prazo'!$C$3:$C$1023,'Prorrogação de prazo'!$A$3:$A$1023&gt;=F354,'Prorrogação de prazo'!$A$3:$A$1023&lt;=F354+10)),0),Feriados!A:A))"),"")</f>
        <v/>
      </c>
      <c r="I354" s="85"/>
      <c r="J354" s="159"/>
      <c r="K354" s="49"/>
      <c r="L354" s="100"/>
      <c r="M354" s="100"/>
      <c r="N354" s="100"/>
      <c r="O354" s="101"/>
      <c r="P354" s="87"/>
      <c r="Q354" s="86"/>
      <c r="R354" s="87"/>
    </row>
    <row r="355" spans="1:18" ht="15">
      <c r="A355" s="18"/>
      <c r="B355" s="82"/>
      <c r="C355" s="80"/>
      <c r="D355" s="82"/>
      <c r="E355" s="79"/>
      <c r="F355" s="82"/>
      <c r="G355" s="40" t="str">
        <f ca="1">IFERROR(__xludf.DUMMYFUNCTION("IF(F355="""","""",IFERROR(SUM(FILTER('Prorrogação de prazo'!$C$3:$C$1023,'Prorrogação de prazo'!$A$3:$A$1023&gt;=F355,'Prorrogação de prazo'!$A$3:$A$1023&lt;=F355+10))))"),"")</f>
        <v/>
      </c>
      <c r="H355" s="41" t="str">
        <f ca="1">IFERROR(__xludf.DUMMYFUNCTION("IF(F355="""","""",WORKDAY(F355,10+IFERROR(SUM(FILTER('Prorrogação de prazo'!$C$3:$C$1023,'Prorrogação de prazo'!$A$3:$A$1023&gt;=F355,'Prorrogação de prazo'!$A$3:$A$1023&lt;=F355+10)),0),Feriados!A:A))"),"")</f>
        <v/>
      </c>
      <c r="I355" s="82"/>
      <c r="J355" s="160"/>
      <c r="K355" s="45"/>
      <c r="L355" s="27"/>
      <c r="M355" s="27"/>
      <c r="N355" s="27"/>
      <c r="O355" s="28"/>
      <c r="P355" s="29"/>
      <c r="Q355" s="30"/>
      <c r="R355" s="29"/>
    </row>
    <row r="356" spans="1:18" ht="15">
      <c r="A356" s="7"/>
      <c r="B356" s="85"/>
      <c r="C356" s="83"/>
      <c r="D356" s="85"/>
      <c r="E356" s="78"/>
      <c r="F356" s="85"/>
      <c r="G356" s="12" t="str">
        <f ca="1">IFERROR(__xludf.DUMMYFUNCTION("IF(F356="""","""",IFERROR(SUM(FILTER('Prorrogação de prazo'!$C$3:$C$1023,'Prorrogação de prazo'!$A$3:$A$1023&gt;=F356,'Prorrogação de prazo'!$A$3:$A$1023&lt;=F356+10))))"),"")</f>
        <v/>
      </c>
      <c r="H356" s="13" t="str">
        <f ca="1">IFERROR(__xludf.DUMMYFUNCTION("IF(F356="""","""",WORKDAY(F356,10+IFERROR(SUM(FILTER('Prorrogação de prazo'!$C$3:$C$1023,'Prorrogação de prazo'!$A$3:$A$1023&gt;=F356,'Prorrogação de prazo'!$A$3:$A$1023&lt;=F356+10)),0),Feriados!A:A))"),"")</f>
        <v/>
      </c>
      <c r="I356" s="85"/>
      <c r="J356" s="159"/>
      <c r="K356" s="49"/>
      <c r="L356" s="100"/>
      <c r="M356" s="100"/>
      <c r="N356" s="100"/>
      <c r="O356" s="101"/>
      <c r="P356" s="87"/>
      <c r="Q356" s="86"/>
      <c r="R356" s="87"/>
    </row>
    <row r="357" spans="1:18" ht="15">
      <c r="A357" s="18"/>
      <c r="B357" s="39"/>
      <c r="C357" s="20"/>
      <c r="D357" s="92"/>
      <c r="E357" s="22"/>
      <c r="F357" s="115"/>
      <c r="G357" s="40" t="str">
        <f ca="1">IFERROR(__xludf.DUMMYFUNCTION("IF(F357="""","""",IFERROR(SUM(FILTER('Prorrogação de prazo'!$C$3:$C$1023,'Prorrogação de prazo'!$A$3:$A$1023&gt;=F357,'Prorrogação de prazo'!$A$3:$A$1023&lt;=F357+10))))"),"")</f>
        <v/>
      </c>
      <c r="H357" s="41" t="str">
        <f ca="1">IFERROR(__xludf.DUMMYFUNCTION("IF(F357="""","""",WORKDAY(F357,10+IFERROR(SUM(FILTER('Prorrogação de prazo'!$C$3:$C$1023,'Prorrogação de prazo'!$A$3:$A$1023&gt;=F357,'Prorrogação de prazo'!$A$3:$A$1023&lt;=F357+10)),0),Feriados!A:A))"),"")</f>
        <v/>
      </c>
      <c r="I357" s="20"/>
      <c r="J357" s="26"/>
      <c r="K357" s="45"/>
      <c r="L357" s="27"/>
      <c r="M357" s="27"/>
      <c r="N357" s="27"/>
      <c r="O357" s="28"/>
      <c r="P357" s="29"/>
      <c r="Q357" s="30"/>
      <c r="R357" s="29"/>
    </row>
    <row r="358" spans="1:18" ht="15">
      <c r="A358" s="7"/>
      <c r="B358" s="31"/>
      <c r="C358" s="9"/>
      <c r="D358" s="94"/>
      <c r="E358" s="33"/>
      <c r="F358" s="113"/>
      <c r="G358" s="12" t="str">
        <f ca="1">IFERROR(__xludf.DUMMYFUNCTION("IF(F358="""","""",IFERROR(SUM(FILTER('Prorrogação de prazo'!$C$3:$C$1023,'Prorrogação de prazo'!$A$3:$A$1023&gt;=F358,'Prorrogação de prazo'!$A$3:$A$1023&lt;=F358+10))))"),"")</f>
        <v/>
      </c>
      <c r="H358" s="13" t="str">
        <f ca="1">IFERROR(__xludf.DUMMYFUNCTION("IF(F358="""","""",WORKDAY(F358,10+IFERROR(SUM(FILTER('Prorrogação de prazo'!$C$3:$C$1023,'Prorrogação de prazo'!$A$3:$A$1023&gt;=F358,'Prorrogação de prazo'!$A$3:$A$1023&lt;=F358+10)),0),Feriados!A:A))"),"")</f>
        <v/>
      </c>
      <c r="I358" s="9"/>
      <c r="J358" s="34"/>
      <c r="K358" s="49"/>
      <c r="L358" s="100"/>
      <c r="M358" s="100"/>
      <c r="N358" s="100"/>
      <c r="O358" s="101"/>
      <c r="P358" s="87"/>
      <c r="Q358" s="86"/>
      <c r="R358" s="87"/>
    </row>
    <row r="359" spans="1:18" ht="15">
      <c r="A359" s="18"/>
      <c r="B359" s="39"/>
      <c r="C359" s="20"/>
      <c r="D359" s="92"/>
      <c r="E359" s="22"/>
      <c r="F359" s="115"/>
      <c r="G359" s="40" t="str">
        <f ca="1">IFERROR(__xludf.DUMMYFUNCTION("IF(F359="""","""",IFERROR(SUM(FILTER('Prorrogação de prazo'!$C$3:$C$1023,'Prorrogação de prazo'!$A$3:$A$1023&gt;=F359,'Prorrogação de prazo'!$A$3:$A$1023&lt;=F359+10))))"),"")</f>
        <v/>
      </c>
      <c r="H359" s="41" t="str">
        <f ca="1">IFERROR(__xludf.DUMMYFUNCTION("IF(F359="""","""",WORKDAY(F359,10+IFERROR(SUM(FILTER('Prorrogação de prazo'!$C$3:$C$1023,'Prorrogação de prazo'!$A$3:$A$1023&gt;=F359,'Prorrogação de prazo'!$A$3:$A$1023&lt;=F359+10)),0),Feriados!A:A))"),"")</f>
        <v/>
      </c>
      <c r="I359" s="20"/>
      <c r="J359" s="26"/>
      <c r="K359" s="45"/>
      <c r="L359" s="27"/>
      <c r="M359" s="27"/>
      <c r="N359" s="27"/>
      <c r="O359" s="28"/>
      <c r="P359" s="29"/>
      <c r="Q359" s="30"/>
      <c r="R359" s="29"/>
    </row>
    <row r="360" spans="1:18" ht="15">
      <c r="A360" s="7"/>
      <c r="B360" s="31"/>
      <c r="C360" s="9"/>
      <c r="D360" s="94"/>
      <c r="E360" s="33"/>
      <c r="F360" s="113"/>
      <c r="G360" s="12" t="str">
        <f ca="1">IFERROR(__xludf.DUMMYFUNCTION("IF(F360="""","""",IFERROR(SUM(FILTER('Prorrogação de prazo'!$C$3:$C$1023,'Prorrogação de prazo'!$A$3:$A$1023&gt;=F360,'Prorrogação de prazo'!$A$3:$A$1023&lt;=F360+10))))"),"")</f>
        <v/>
      </c>
      <c r="H360" s="13" t="str">
        <f ca="1">IFERROR(__xludf.DUMMYFUNCTION("IF(F360="""","""",WORKDAY(F360,10+IFERROR(SUM(FILTER('Prorrogação de prazo'!$C$3:$C$1023,'Prorrogação de prazo'!$A$3:$A$1023&gt;=F360,'Prorrogação de prazo'!$A$3:$A$1023&lt;=F360+10)),0),Feriados!A:A))"),"")</f>
        <v/>
      </c>
      <c r="I360" s="9"/>
      <c r="J360" s="34"/>
      <c r="K360" s="49"/>
      <c r="L360" s="100"/>
      <c r="M360" s="100"/>
      <c r="N360" s="100"/>
      <c r="O360" s="101"/>
      <c r="P360" s="87"/>
      <c r="Q360" s="86"/>
      <c r="R360" s="87"/>
    </row>
    <row r="361" spans="1:18" ht="15">
      <c r="A361" s="18"/>
      <c r="B361" s="39"/>
      <c r="C361" s="20"/>
      <c r="D361" s="92"/>
      <c r="E361" s="22"/>
      <c r="F361" s="115"/>
      <c r="G361" s="40" t="str">
        <f ca="1">IFERROR(__xludf.DUMMYFUNCTION("IF(F361="""","""",IFERROR(SUM(FILTER('Prorrogação de prazo'!$C$3:$C$1023,'Prorrogação de prazo'!$A$3:$A$1023&gt;=F361,'Prorrogação de prazo'!$A$3:$A$1023&lt;=F361+10))))"),"")</f>
        <v/>
      </c>
      <c r="H361" s="41" t="str">
        <f ca="1">IFERROR(__xludf.DUMMYFUNCTION("IF(F361="""","""",WORKDAY(F361,10+IFERROR(SUM(FILTER('Prorrogação de prazo'!$C$3:$C$1023,'Prorrogação de prazo'!$A$3:$A$1023&gt;=F361,'Prorrogação de prazo'!$A$3:$A$1023&lt;=F361+10)),0),Feriados!A:A))"),"")</f>
        <v/>
      </c>
      <c r="I361" s="20"/>
      <c r="J361" s="26"/>
      <c r="K361" s="45"/>
      <c r="L361" s="27"/>
      <c r="M361" s="27"/>
      <c r="N361" s="27"/>
      <c r="O361" s="28"/>
      <c r="P361" s="29"/>
      <c r="Q361" s="30"/>
      <c r="R361" s="29"/>
    </row>
    <row r="362" spans="1:18" ht="15">
      <c r="A362" s="7"/>
      <c r="B362" s="31"/>
      <c r="C362" s="9"/>
      <c r="D362" s="94"/>
      <c r="E362" s="33"/>
      <c r="F362" s="113"/>
      <c r="G362" s="12" t="str">
        <f ca="1">IFERROR(__xludf.DUMMYFUNCTION("IF(F362="""","""",IFERROR(SUM(FILTER('Prorrogação de prazo'!$C$3:$C$1023,'Prorrogação de prazo'!$A$3:$A$1023&gt;=F362,'Prorrogação de prazo'!$A$3:$A$1023&lt;=F362+10))))"),"")</f>
        <v/>
      </c>
      <c r="H362" s="13" t="str">
        <f ca="1">IFERROR(__xludf.DUMMYFUNCTION("IF(F362="""","""",WORKDAY(F362,10+IFERROR(SUM(FILTER('Prorrogação de prazo'!$C$3:$C$1023,'Prorrogação de prazo'!$A$3:$A$1023&gt;=F362,'Prorrogação de prazo'!$A$3:$A$1023&lt;=F362+10)),0),Feriados!A:A))"),"")</f>
        <v/>
      </c>
      <c r="I362" s="9"/>
      <c r="J362" s="34"/>
      <c r="K362" s="49"/>
      <c r="L362" s="100"/>
      <c r="M362" s="100"/>
      <c r="N362" s="100"/>
      <c r="O362" s="101"/>
      <c r="P362" s="87"/>
      <c r="Q362" s="86"/>
      <c r="R362" s="87"/>
    </row>
    <row r="363" spans="1:18" ht="15">
      <c r="A363" s="18"/>
      <c r="B363" s="39"/>
      <c r="C363" s="20"/>
      <c r="D363" s="92"/>
      <c r="E363" s="22"/>
      <c r="F363" s="115"/>
      <c r="G363" s="40" t="str">
        <f ca="1">IFERROR(__xludf.DUMMYFUNCTION("IF(F363="""","""",IFERROR(SUM(FILTER('Prorrogação de prazo'!$C$3:$C$1023,'Prorrogação de prazo'!$A$3:$A$1023&gt;=F363,'Prorrogação de prazo'!$A$3:$A$1023&lt;=F363+10))))"),"")</f>
        <v/>
      </c>
      <c r="H363" s="41" t="str">
        <f ca="1">IFERROR(__xludf.DUMMYFUNCTION("IF(F363="""","""",WORKDAY(F363,10+IFERROR(SUM(FILTER('Prorrogação de prazo'!$C$3:$C$1023,'Prorrogação de prazo'!$A$3:$A$1023&gt;=F363,'Prorrogação de prazo'!$A$3:$A$1023&lt;=F363+10)),0),Feriados!A:A))"),"")</f>
        <v/>
      </c>
      <c r="I363" s="20"/>
      <c r="J363" s="26"/>
      <c r="K363" s="45"/>
      <c r="L363" s="27"/>
      <c r="M363" s="27"/>
      <c r="N363" s="27"/>
      <c r="O363" s="28"/>
      <c r="P363" s="29"/>
      <c r="Q363" s="30"/>
      <c r="R363" s="29"/>
    </row>
    <row r="364" spans="1:18" ht="15">
      <c r="A364" s="7"/>
      <c r="B364" s="31"/>
      <c r="C364" s="9"/>
      <c r="D364" s="94"/>
      <c r="E364" s="33"/>
      <c r="F364" s="113"/>
      <c r="G364" s="12" t="str">
        <f ca="1">IFERROR(__xludf.DUMMYFUNCTION("IF(F364="""","""",IFERROR(SUM(FILTER('Prorrogação de prazo'!$C$3:$C$1023,'Prorrogação de prazo'!$A$3:$A$1023&gt;=F364,'Prorrogação de prazo'!$A$3:$A$1023&lt;=F364+10))))"),"")</f>
        <v/>
      </c>
      <c r="H364" s="13" t="str">
        <f ca="1">IFERROR(__xludf.DUMMYFUNCTION("IF(F364="""","""",WORKDAY(F364,10+IFERROR(SUM(FILTER('Prorrogação de prazo'!$C$3:$C$1023,'Prorrogação de prazo'!$A$3:$A$1023&gt;=F364,'Prorrogação de prazo'!$A$3:$A$1023&lt;=F364+10)),0),Feriados!A:A))"),"")</f>
        <v/>
      </c>
      <c r="I364" s="9"/>
      <c r="J364" s="34"/>
      <c r="K364" s="49"/>
      <c r="L364" s="100"/>
      <c r="M364" s="100"/>
      <c r="N364" s="100"/>
      <c r="O364" s="101"/>
      <c r="P364" s="87"/>
      <c r="Q364" s="86"/>
      <c r="R364" s="87"/>
    </row>
    <row r="365" spans="1:18" ht="15">
      <c r="A365" s="18"/>
      <c r="B365" s="39"/>
      <c r="C365" s="20"/>
      <c r="D365" s="92"/>
      <c r="E365" s="22"/>
      <c r="F365" s="115"/>
      <c r="G365" s="40" t="str">
        <f ca="1">IFERROR(__xludf.DUMMYFUNCTION("IF(F365="""","""",IFERROR(SUM(FILTER('Prorrogação de prazo'!$C$3:$C$1023,'Prorrogação de prazo'!$A$3:$A$1023&gt;=F365,'Prorrogação de prazo'!$A$3:$A$1023&lt;=F365+10))))"),"")</f>
        <v/>
      </c>
      <c r="H365" s="41" t="str">
        <f ca="1">IFERROR(__xludf.DUMMYFUNCTION("IF(F365="""","""",WORKDAY(F365,10+IFERROR(SUM(FILTER('Prorrogação de prazo'!$C$3:$C$1023,'Prorrogação de prazo'!$A$3:$A$1023&gt;=F365,'Prorrogação de prazo'!$A$3:$A$1023&lt;=F365+10)),0),Feriados!A:A))"),"")</f>
        <v/>
      </c>
      <c r="I365" s="20"/>
      <c r="J365" s="26"/>
      <c r="K365" s="45"/>
      <c r="L365" s="27"/>
      <c r="M365" s="27"/>
      <c r="N365" s="27"/>
      <c r="O365" s="28"/>
      <c r="P365" s="29"/>
      <c r="Q365" s="30"/>
      <c r="R365" s="29"/>
    </row>
    <row r="366" spans="1:18" ht="15">
      <c r="A366" s="7"/>
      <c r="B366" s="31"/>
      <c r="C366" s="9"/>
      <c r="D366" s="94"/>
      <c r="E366" s="33"/>
      <c r="F366" s="113"/>
      <c r="G366" s="12" t="str">
        <f ca="1">IFERROR(__xludf.DUMMYFUNCTION("IF(F366="""","""",IFERROR(SUM(FILTER('Prorrogação de prazo'!$C$3:$C$1023,'Prorrogação de prazo'!$A$3:$A$1023&gt;=F366,'Prorrogação de prazo'!$A$3:$A$1023&lt;=F366+10))))"),"")</f>
        <v/>
      </c>
      <c r="H366" s="13" t="str">
        <f ca="1">IFERROR(__xludf.DUMMYFUNCTION("IF(F366="""","""",WORKDAY(F366,10+IFERROR(SUM(FILTER('Prorrogação de prazo'!$C$3:$C$1023,'Prorrogação de prazo'!$A$3:$A$1023&gt;=F366,'Prorrogação de prazo'!$A$3:$A$1023&lt;=F366+10)),0),Feriados!A:A))"),"")</f>
        <v/>
      </c>
      <c r="I366" s="9"/>
      <c r="J366" s="34"/>
      <c r="K366" s="49"/>
      <c r="L366" s="100"/>
      <c r="M366" s="100"/>
      <c r="N366" s="100"/>
      <c r="O366" s="101"/>
      <c r="P366" s="87"/>
      <c r="Q366" s="86"/>
      <c r="R366" s="87"/>
    </row>
    <row r="367" spans="1:18" ht="15">
      <c r="A367" s="18"/>
      <c r="B367" s="39"/>
      <c r="C367" s="20"/>
      <c r="D367" s="92"/>
      <c r="E367" s="22"/>
      <c r="F367" s="115"/>
      <c r="G367" s="40" t="str">
        <f ca="1">IFERROR(__xludf.DUMMYFUNCTION("IF(F367="""","""",IFERROR(SUM(FILTER('Prorrogação de prazo'!$C$3:$C$1023,'Prorrogação de prazo'!$A$3:$A$1023&gt;=F367,'Prorrogação de prazo'!$A$3:$A$1023&lt;=F367+10))))"),"")</f>
        <v/>
      </c>
      <c r="H367" s="41" t="str">
        <f ca="1">IFERROR(__xludf.DUMMYFUNCTION("IF(F367="""","""",WORKDAY(F367,10+IFERROR(SUM(FILTER('Prorrogação de prazo'!$C$3:$C$1023,'Prorrogação de prazo'!$A$3:$A$1023&gt;=F367,'Prorrogação de prazo'!$A$3:$A$1023&lt;=F367+10)),0),Feriados!A:A))"),"")</f>
        <v/>
      </c>
      <c r="I367" s="20"/>
      <c r="J367" s="26"/>
      <c r="K367" s="45"/>
      <c r="L367" s="27"/>
      <c r="M367" s="27"/>
      <c r="N367" s="27"/>
      <c r="O367" s="28"/>
      <c r="P367" s="29"/>
      <c r="Q367" s="30"/>
      <c r="R367" s="29"/>
    </row>
    <row r="368" spans="1:18" ht="15">
      <c r="A368" s="7"/>
      <c r="B368" s="31"/>
      <c r="C368" s="9"/>
      <c r="D368" s="94"/>
      <c r="E368" s="33"/>
      <c r="F368" s="113"/>
      <c r="G368" s="12" t="str">
        <f ca="1">IFERROR(__xludf.DUMMYFUNCTION("IF(F368="""","""",IFERROR(SUM(FILTER('Prorrogação de prazo'!$C$3:$C$1023,'Prorrogação de prazo'!$A$3:$A$1023&gt;=F368,'Prorrogação de prazo'!$A$3:$A$1023&lt;=F368+10))))"),"")</f>
        <v/>
      </c>
      <c r="H368" s="13" t="str">
        <f ca="1">IFERROR(__xludf.DUMMYFUNCTION("IF(F368="""","""",WORKDAY(F368,10+IFERROR(SUM(FILTER('Prorrogação de prazo'!$C$3:$C$1023,'Prorrogação de prazo'!$A$3:$A$1023&gt;=F368,'Prorrogação de prazo'!$A$3:$A$1023&lt;=F368+10)),0),Feriados!A:A))"),"")</f>
        <v/>
      </c>
      <c r="I368" s="9"/>
      <c r="J368" s="34"/>
      <c r="K368" s="49"/>
      <c r="L368" s="100"/>
      <c r="M368" s="100"/>
      <c r="N368" s="100"/>
      <c r="O368" s="101"/>
      <c r="P368" s="87"/>
      <c r="Q368" s="86"/>
      <c r="R368" s="87"/>
    </row>
    <row r="369" spans="1:18" ht="15">
      <c r="A369" s="18"/>
      <c r="B369" s="39"/>
      <c r="C369" s="20"/>
      <c r="D369" s="92"/>
      <c r="E369" s="22"/>
      <c r="F369" s="115"/>
      <c r="G369" s="40" t="str">
        <f ca="1">IFERROR(__xludf.DUMMYFUNCTION("IF(F369="""","""",IFERROR(SUM(FILTER('Prorrogação de prazo'!$C$3:$C$1023,'Prorrogação de prazo'!$A$3:$A$1023&gt;=F369,'Prorrogação de prazo'!$A$3:$A$1023&lt;=F369+10))))"),"")</f>
        <v/>
      </c>
      <c r="H369" s="41" t="str">
        <f ca="1">IFERROR(__xludf.DUMMYFUNCTION("IF(F369="""","""",WORKDAY(F369,10+IFERROR(SUM(FILTER('Prorrogação de prazo'!$C$3:$C$1023,'Prorrogação de prazo'!$A$3:$A$1023&gt;=F369,'Prorrogação de prazo'!$A$3:$A$1023&lt;=F369+10)),0),Feriados!A:A))"),"")</f>
        <v/>
      </c>
      <c r="I369" s="20"/>
      <c r="J369" s="26"/>
      <c r="K369" s="45"/>
      <c r="L369" s="27"/>
      <c r="M369" s="27"/>
      <c r="N369" s="27"/>
      <c r="O369" s="28"/>
      <c r="P369" s="29"/>
      <c r="Q369" s="30"/>
      <c r="R369" s="29"/>
    </row>
    <row r="370" spans="1:18" ht="15">
      <c r="A370" s="7"/>
      <c r="B370" s="31"/>
      <c r="C370" s="9"/>
      <c r="D370" s="94"/>
      <c r="E370" s="33"/>
      <c r="F370" s="113"/>
      <c r="G370" s="12" t="str">
        <f ca="1">IFERROR(__xludf.DUMMYFUNCTION("IF(F370="""","""",IFERROR(SUM(FILTER('Prorrogação de prazo'!$C$3:$C$1023,'Prorrogação de prazo'!$A$3:$A$1023&gt;=F370,'Prorrogação de prazo'!$A$3:$A$1023&lt;=F370+10))))"),"")</f>
        <v/>
      </c>
      <c r="H370" s="13" t="str">
        <f ca="1">IFERROR(__xludf.DUMMYFUNCTION("IF(F370="""","""",WORKDAY(F370,10+IFERROR(SUM(FILTER('Prorrogação de prazo'!$C$3:$C$1023,'Prorrogação de prazo'!$A$3:$A$1023&gt;=F370,'Prorrogação de prazo'!$A$3:$A$1023&lt;=F370+10)),0),Feriados!A:A))"),"")</f>
        <v/>
      </c>
      <c r="I370" s="9"/>
      <c r="J370" s="34"/>
      <c r="K370" s="49"/>
      <c r="L370" s="100"/>
      <c r="M370" s="100"/>
      <c r="N370" s="100"/>
      <c r="O370" s="101"/>
      <c r="P370" s="87"/>
      <c r="Q370" s="86"/>
      <c r="R370" s="87"/>
    </row>
    <row r="371" spans="1:18" ht="15">
      <c r="A371" s="18"/>
      <c r="B371" s="39"/>
      <c r="C371" s="20"/>
      <c r="D371" s="92"/>
      <c r="E371" s="22"/>
      <c r="F371" s="115"/>
      <c r="G371" s="40" t="str">
        <f ca="1">IFERROR(__xludf.DUMMYFUNCTION("IF(F371="""","""",IFERROR(SUM(FILTER('Prorrogação de prazo'!$C$3:$C$1023,'Prorrogação de prazo'!$A$3:$A$1023&gt;=F371,'Prorrogação de prazo'!$A$3:$A$1023&lt;=F371+10))))"),"")</f>
        <v/>
      </c>
      <c r="H371" s="41" t="str">
        <f ca="1">IFERROR(__xludf.DUMMYFUNCTION("IF(F371="""","""",WORKDAY(F371,10+IFERROR(SUM(FILTER('Prorrogação de prazo'!$C$3:$C$1023,'Prorrogação de prazo'!$A$3:$A$1023&gt;=F371,'Prorrogação de prazo'!$A$3:$A$1023&lt;=F371+10)),0),Feriados!A:A))"),"")</f>
        <v/>
      </c>
      <c r="I371" s="20"/>
      <c r="J371" s="26"/>
      <c r="K371" s="45"/>
      <c r="L371" s="27"/>
      <c r="M371" s="27"/>
      <c r="N371" s="27"/>
      <c r="O371" s="28"/>
      <c r="P371" s="29"/>
      <c r="Q371" s="30"/>
      <c r="R371" s="29"/>
    </row>
    <row r="372" spans="1:18" ht="15">
      <c r="A372" s="7"/>
      <c r="B372" s="31"/>
      <c r="C372" s="9"/>
      <c r="D372" s="94"/>
      <c r="E372" s="33"/>
      <c r="F372" s="113"/>
      <c r="G372" s="12" t="str">
        <f ca="1">IFERROR(__xludf.DUMMYFUNCTION("IF(F372="""","""",IFERROR(SUM(FILTER('Prorrogação de prazo'!$C$3:$C$1023,'Prorrogação de prazo'!$A$3:$A$1023&gt;=F372,'Prorrogação de prazo'!$A$3:$A$1023&lt;=F372+10))))"),"")</f>
        <v/>
      </c>
      <c r="H372" s="13" t="str">
        <f ca="1">IFERROR(__xludf.DUMMYFUNCTION("IF(F372="""","""",WORKDAY(F372,10+IFERROR(SUM(FILTER('Prorrogação de prazo'!$C$3:$C$1023,'Prorrogação de prazo'!$A$3:$A$1023&gt;=F372,'Prorrogação de prazo'!$A$3:$A$1023&lt;=F372+10)),0),Feriados!A:A))"),"")</f>
        <v/>
      </c>
      <c r="I372" s="9"/>
      <c r="J372" s="34"/>
      <c r="K372" s="49"/>
      <c r="L372" s="100"/>
      <c r="M372" s="100"/>
      <c r="N372" s="100"/>
      <c r="O372" s="101"/>
      <c r="P372" s="87"/>
      <c r="Q372" s="86"/>
      <c r="R372" s="87"/>
    </row>
    <row r="373" spans="1:18" ht="15">
      <c r="A373" s="18"/>
      <c r="B373" s="39"/>
      <c r="C373" s="20"/>
      <c r="D373" s="92"/>
      <c r="E373" s="22"/>
      <c r="F373" s="115"/>
      <c r="G373" s="40" t="str">
        <f ca="1">IFERROR(__xludf.DUMMYFUNCTION("IF(F373="""","""",IFERROR(SUM(FILTER('Prorrogação de prazo'!$C$3:$C$1023,'Prorrogação de prazo'!$A$3:$A$1023&gt;=F373,'Prorrogação de prazo'!$A$3:$A$1023&lt;=F373+10))))"),"")</f>
        <v/>
      </c>
      <c r="H373" s="41"/>
      <c r="I373" s="20"/>
      <c r="J373" s="26"/>
      <c r="K373" s="45"/>
      <c r="L373" s="27"/>
      <c r="M373" s="27"/>
      <c r="N373" s="27"/>
      <c r="O373" s="28"/>
      <c r="P373" s="29"/>
      <c r="Q373" s="30"/>
      <c r="R373" s="29"/>
    </row>
    <row r="374" spans="1:18" ht="15">
      <c r="A374" s="7"/>
      <c r="B374" s="31"/>
      <c r="C374" s="9"/>
      <c r="D374" s="94"/>
      <c r="E374" s="33"/>
      <c r="F374" s="113"/>
      <c r="G374" s="12" t="str">
        <f ca="1">IFERROR(__xludf.DUMMYFUNCTION("IF(F374="""","""",IFERROR(SUM(FILTER('Prorrogação de prazo'!$C$3:$C$1023,'Prorrogação de prazo'!$A$3:$A$1023&gt;=F374,'Prorrogação de prazo'!$A$3:$A$1023&lt;=F374+10))))"),"")</f>
        <v/>
      </c>
      <c r="H374" s="13"/>
      <c r="I374" s="9"/>
      <c r="J374" s="34"/>
      <c r="K374" s="49"/>
      <c r="L374" s="100"/>
      <c r="M374" s="100"/>
      <c r="N374" s="100"/>
      <c r="O374" s="101"/>
      <c r="P374" s="87"/>
      <c r="Q374" s="86"/>
      <c r="R374" s="87"/>
    </row>
    <row r="375" spans="1:18" ht="15">
      <c r="A375" s="18"/>
      <c r="B375" s="39"/>
      <c r="C375" s="20"/>
      <c r="D375" s="92"/>
      <c r="E375" s="22"/>
      <c r="F375" s="115"/>
      <c r="G375" s="40" t="str">
        <f ca="1">IFERROR(__xludf.DUMMYFUNCTION("IF(F375="""","""",IFERROR(SUM(FILTER('Prorrogação de prazo'!$C$3:$C$1023,'Prorrogação de prazo'!$A$3:$A$1023&gt;=F375,'Prorrogação de prazo'!$A$3:$A$1023&lt;=F375+10))))"),"")</f>
        <v/>
      </c>
      <c r="H375" s="41"/>
      <c r="I375" s="20"/>
      <c r="J375" s="26"/>
      <c r="K375" s="45"/>
      <c r="L375" s="27"/>
      <c r="M375" s="27"/>
      <c r="N375" s="27"/>
      <c r="O375" s="28"/>
      <c r="P375" s="29"/>
      <c r="Q375" s="30"/>
      <c r="R375" s="29"/>
    </row>
    <row r="376" spans="1:18" ht="15">
      <c r="A376" s="7"/>
      <c r="B376" s="31"/>
      <c r="C376" s="9"/>
      <c r="D376" s="94"/>
      <c r="E376" s="33"/>
      <c r="F376" s="113"/>
      <c r="G376" s="12" t="str">
        <f ca="1">IFERROR(__xludf.DUMMYFUNCTION("IF(F376="""","""",IFERROR(SUM(FILTER('Prorrogação de prazo'!$C$3:$C$1023,'Prorrogação de prazo'!$A$3:$A$1023&gt;=F376,'Prorrogação de prazo'!$A$3:$A$1023&lt;=F376+10))))"),"")</f>
        <v/>
      </c>
      <c r="H376" s="13"/>
      <c r="I376" s="9"/>
      <c r="J376" s="34"/>
      <c r="K376" s="49"/>
      <c r="L376" s="100"/>
      <c r="M376" s="100"/>
      <c r="N376" s="100"/>
      <c r="O376" s="101"/>
      <c r="P376" s="87"/>
      <c r="Q376" s="86"/>
      <c r="R376" s="87"/>
    </row>
    <row r="377" spans="1:18" ht="15">
      <c r="A377" s="18"/>
      <c r="B377" s="39"/>
      <c r="C377" s="20"/>
      <c r="D377" s="92"/>
      <c r="E377" s="22"/>
      <c r="F377" s="115"/>
      <c r="G377" s="40" t="str">
        <f ca="1">IFERROR(__xludf.DUMMYFUNCTION("IF(F377="""","""",IFERROR(SUM(FILTER('Prorrogação de prazo'!$C$3:$C$1023,'Prorrogação de prazo'!$A$3:$A$1023&gt;=F377,'Prorrogação de prazo'!$A$3:$A$1023&lt;=F377+10))))"),"")</f>
        <v/>
      </c>
      <c r="H377" s="41"/>
      <c r="I377" s="20"/>
      <c r="J377" s="26"/>
      <c r="K377" s="45"/>
      <c r="L377" s="27"/>
      <c r="M377" s="27"/>
      <c r="N377" s="27"/>
      <c r="O377" s="28"/>
      <c r="P377" s="29"/>
      <c r="Q377" s="30"/>
      <c r="R377" s="29"/>
    </row>
    <row r="378" spans="1:18" ht="15">
      <c r="A378" s="7"/>
      <c r="B378" s="31"/>
      <c r="C378" s="9"/>
      <c r="D378" s="94"/>
      <c r="E378" s="33"/>
      <c r="F378" s="113"/>
      <c r="G378" s="12" t="str">
        <f ca="1">IFERROR(__xludf.DUMMYFUNCTION("IF(F378="""","""",IFERROR(SUM(FILTER('Prorrogação de prazo'!$C$3:$C$1023,'Prorrogação de prazo'!$A$3:$A$1023&gt;=F378,'Prorrogação de prazo'!$A$3:$A$1023&lt;=F378+10))))"),"")</f>
        <v/>
      </c>
      <c r="H378" s="13"/>
      <c r="I378" s="9"/>
      <c r="J378" s="34"/>
      <c r="K378" s="49"/>
      <c r="L378" s="100"/>
      <c r="M378" s="100"/>
      <c r="N378" s="100"/>
      <c r="O378" s="101"/>
      <c r="P378" s="87"/>
      <c r="Q378" s="86"/>
      <c r="R378" s="87"/>
    </row>
    <row r="379" spans="1:18" ht="15">
      <c r="A379" s="18"/>
      <c r="B379" s="39"/>
      <c r="C379" s="20"/>
      <c r="D379" s="92"/>
      <c r="E379" s="22"/>
      <c r="F379" s="115"/>
      <c r="G379" s="40" t="str">
        <f ca="1">IFERROR(__xludf.DUMMYFUNCTION("IF(F379="""","""",IFERROR(SUM(FILTER('Prorrogação de prazo'!$C$3:$C$1023,'Prorrogação de prazo'!$A$3:$A$1023&gt;=F379,'Prorrogação de prazo'!$A$3:$A$1023&lt;=F379+10))))"),"")</f>
        <v/>
      </c>
      <c r="H379" s="41"/>
      <c r="I379" s="20"/>
      <c r="J379" s="26"/>
      <c r="K379" s="45"/>
      <c r="L379" s="27"/>
      <c r="M379" s="27"/>
      <c r="N379" s="27"/>
      <c r="O379" s="28"/>
      <c r="P379" s="29"/>
      <c r="Q379" s="30"/>
      <c r="R379" s="29"/>
    </row>
    <row r="380" spans="1:18" ht="15">
      <c r="A380" s="7"/>
      <c r="B380" s="31"/>
      <c r="C380" s="9"/>
      <c r="D380" s="94"/>
      <c r="E380" s="33"/>
      <c r="F380" s="113"/>
      <c r="G380" s="12" t="str">
        <f ca="1">IFERROR(__xludf.DUMMYFUNCTION("IF(F380="""","""",IFERROR(SUM(FILTER('Prorrogação de prazo'!$C$3:$C$1023,'Prorrogação de prazo'!$A$3:$A$1023&gt;=F380,'Prorrogação de prazo'!$A$3:$A$1023&lt;=F380+10))))"),"")</f>
        <v/>
      </c>
      <c r="H380" s="13"/>
      <c r="I380" s="9"/>
      <c r="J380" s="34"/>
      <c r="K380" s="49"/>
      <c r="L380" s="100"/>
      <c r="M380" s="100"/>
      <c r="N380" s="100"/>
      <c r="O380" s="101"/>
      <c r="P380" s="87"/>
      <c r="Q380" s="86"/>
      <c r="R380" s="87"/>
    </row>
    <row r="381" spans="1:18" ht="15">
      <c r="A381" s="18"/>
      <c r="B381" s="39"/>
      <c r="C381" s="20"/>
      <c r="D381" s="92"/>
      <c r="E381" s="22"/>
      <c r="F381" s="115"/>
      <c r="G381" s="40" t="str">
        <f ca="1">IFERROR(__xludf.DUMMYFUNCTION("IF(F381="""","""",IFERROR(SUM(FILTER('Prorrogação de prazo'!$C$3:$C$1023,'Prorrogação de prazo'!$A$3:$A$1023&gt;=F381,'Prorrogação de prazo'!$A$3:$A$1023&lt;=F381+10))))"),"")</f>
        <v/>
      </c>
      <c r="H381" s="41"/>
      <c r="I381" s="20"/>
      <c r="J381" s="26"/>
      <c r="K381" s="45"/>
      <c r="L381" s="27"/>
      <c r="M381" s="27"/>
      <c r="N381" s="27"/>
      <c r="O381" s="28"/>
      <c r="P381" s="29"/>
      <c r="Q381" s="30"/>
      <c r="R381" s="29"/>
    </row>
    <row r="382" spans="1:18" ht="15">
      <c r="A382" s="7"/>
      <c r="B382" s="31"/>
      <c r="C382" s="9"/>
      <c r="D382" s="94"/>
      <c r="E382" s="33"/>
      <c r="F382" s="113"/>
      <c r="G382" s="12" t="str">
        <f ca="1">IFERROR(__xludf.DUMMYFUNCTION("IF(F382="""","""",IFERROR(SUM(FILTER('Prorrogação de prazo'!$C$3:$C$1023,'Prorrogação de prazo'!$A$3:$A$1023&gt;=F382,'Prorrogação de prazo'!$A$3:$A$1023&lt;=F382+10))))"),"")</f>
        <v/>
      </c>
      <c r="H382" s="13"/>
      <c r="I382" s="9"/>
      <c r="J382" s="34"/>
      <c r="K382" s="49"/>
      <c r="L382" s="100"/>
      <c r="M382" s="100"/>
      <c r="N382" s="100"/>
      <c r="O382" s="101"/>
      <c r="P382" s="87"/>
      <c r="Q382" s="86"/>
      <c r="R382" s="87"/>
    </row>
    <row r="383" spans="1:18" ht="15">
      <c r="A383" s="18"/>
      <c r="B383" s="39"/>
      <c r="C383" s="20"/>
      <c r="D383" s="92"/>
      <c r="E383" s="22"/>
      <c r="F383" s="115"/>
      <c r="G383" s="40" t="str">
        <f ca="1">IFERROR(__xludf.DUMMYFUNCTION("IF(F383="""","""",IFERROR(SUM(FILTER('Prorrogação de prazo'!$C$3:$C$1023,'Prorrogação de prazo'!$A$3:$A$1023&gt;=F383,'Prorrogação de prazo'!$A$3:$A$1023&lt;=F383+10))))"),"")</f>
        <v/>
      </c>
      <c r="H383" s="41"/>
      <c r="I383" s="20"/>
      <c r="J383" s="26"/>
      <c r="K383" s="45"/>
      <c r="L383" s="27"/>
      <c r="M383" s="27"/>
      <c r="N383" s="27"/>
      <c r="O383" s="28"/>
      <c r="P383" s="29"/>
      <c r="Q383" s="30"/>
      <c r="R383" s="29"/>
    </row>
    <row r="384" spans="1:18" ht="15">
      <c r="A384" s="7"/>
      <c r="B384" s="31"/>
      <c r="C384" s="9"/>
      <c r="D384" s="94"/>
      <c r="E384" s="33"/>
      <c r="F384" s="113"/>
      <c r="G384" s="12" t="str">
        <f ca="1">IFERROR(__xludf.DUMMYFUNCTION("IF(F384="""","""",IFERROR(SUM(FILTER('Prorrogação de prazo'!$C$3:$C$1023,'Prorrogação de prazo'!$A$3:$A$1023&gt;=F384,'Prorrogação de prazo'!$A$3:$A$1023&lt;=F384+10))))"),"")</f>
        <v/>
      </c>
      <c r="H384" s="13"/>
      <c r="I384" s="9"/>
      <c r="J384" s="34"/>
      <c r="K384" s="49"/>
      <c r="L384" s="100"/>
      <c r="M384" s="100"/>
      <c r="N384" s="100"/>
      <c r="O384" s="101"/>
      <c r="P384" s="87"/>
      <c r="Q384" s="86"/>
      <c r="R384" s="87"/>
    </row>
    <row r="385" spans="1:18" ht="15">
      <c r="A385" s="18"/>
      <c r="B385" s="39"/>
      <c r="C385" s="20"/>
      <c r="D385" s="92"/>
      <c r="E385" s="22"/>
      <c r="F385" s="115"/>
      <c r="G385" s="40" t="str">
        <f ca="1">IFERROR(__xludf.DUMMYFUNCTION("IF(F385="""","""",IFERROR(SUM(FILTER('Prorrogação de prazo'!$C$3:$C$1023,'Prorrogação de prazo'!$A$3:$A$1023&gt;=F385,'Prorrogação de prazo'!$A$3:$A$1023&lt;=F385+10))))"),"")</f>
        <v/>
      </c>
      <c r="H385" s="41"/>
      <c r="I385" s="20"/>
      <c r="J385" s="26"/>
      <c r="K385" s="45"/>
      <c r="L385" s="27"/>
      <c r="M385" s="27"/>
      <c r="N385" s="27"/>
      <c r="O385" s="28"/>
      <c r="P385" s="29"/>
      <c r="Q385" s="30"/>
      <c r="R385" s="29"/>
    </row>
    <row r="386" spans="1:18" ht="15">
      <c r="A386" s="7"/>
      <c r="B386" s="31"/>
      <c r="C386" s="9"/>
      <c r="D386" s="94"/>
      <c r="E386" s="33"/>
      <c r="F386" s="113"/>
      <c r="G386" s="12" t="str">
        <f ca="1">IFERROR(__xludf.DUMMYFUNCTION("IF(F386="""","""",IFERROR(SUM(FILTER('Prorrogação de prazo'!$C$3:$C$1023,'Prorrogação de prazo'!$A$3:$A$1023&gt;=F386,'Prorrogação de prazo'!$A$3:$A$1023&lt;=F386+10))))"),"")</f>
        <v/>
      </c>
      <c r="H386" s="13"/>
      <c r="I386" s="9"/>
      <c r="J386" s="34"/>
      <c r="K386" s="49"/>
      <c r="L386" s="100"/>
      <c r="M386" s="100"/>
      <c r="N386" s="100"/>
      <c r="O386" s="101"/>
      <c r="P386" s="87"/>
      <c r="Q386" s="86"/>
      <c r="R386" s="87"/>
    </row>
    <row r="387" spans="1:18" ht="15">
      <c r="A387" s="18"/>
      <c r="B387" s="39"/>
      <c r="C387" s="20"/>
      <c r="D387" s="92"/>
      <c r="E387" s="22"/>
      <c r="F387" s="115"/>
      <c r="G387" s="40" t="str">
        <f ca="1">IFERROR(__xludf.DUMMYFUNCTION("IF(F387="""","""",IFERROR(SUM(FILTER('Prorrogação de prazo'!$C$3:$C$1023,'Prorrogação de prazo'!$A$3:$A$1023&gt;=F387,'Prorrogação de prazo'!$A$3:$A$1023&lt;=F387+10))))"),"")</f>
        <v/>
      </c>
      <c r="H387" s="41"/>
      <c r="I387" s="20"/>
      <c r="J387" s="26"/>
      <c r="K387" s="45"/>
      <c r="L387" s="27"/>
      <c r="M387" s="27"/>
      <c r="N387" s="27"/>
      <c r="O387" s="28"/>
      <c r="P387" s="29"/>
      <c r="Q387" s="30"/>
      <c r="R387" s="29"/>
    </row>
    <row r="388" spans="1:18" ht="15">
      <c r="A388" s="7"/>
      <c r="B388" s="31"/>
      <c r="C388" s="9"/>
      <c r="D388" s="94"/>
      <c r="E388" s="33"/>
      <c r="F388" s="113"/>
      <c r="G388" s="12" t="str">
        <f ca="1">IFERROR(__xludf.DUMMYFUNCTION("IF(F388="""","""",IFERROR(SUM(FILTER('Prorrogação de prazo'!$C$3:$C$1023,'Prorrogação de prazo'!$A$3:$A$1023&gt;=F388,'Prorrogação de prazo'!$A$3:$A$1023&lt;=F388+10))))"),"")</f>
        <v/>
      </c>
      <c r="H388" s="13"/>
      <c r="I388" s="9"/>
      <c r="J388" s="34"/>
      <c r="K388" s="49"/>
      <c r="L388" s="100"/>
      <c r="M388" s="100"/>
      <c r="N388" s="100"/>
      <c r="O388" s="101"/>
      <c r="P388" s="87"/>
      <c r="Q388" s="86"/>
      <c r="R388" s="87"/>
    </row>
    <row r="389" spans="1:18" ht="15">
      <c r="A389" s="18"/>
      <c r="B389" s="39"/>
      <c r="C389" s="20"/>
      <c r="D389" s="92"/>
      <c r="E389" s="22"/>
      <c r="F389" s="115"/>
      <c r="G389" s="40" t="str">
        <f ca="1">IFERROR(__xludf.DUMMYFUNCTION("IF(F389="""","""",IFERROR(SUM(FILTER('Prorrogação de prazo'!$C$3:$C$1023,'Prorrogação de prazo'!$A$3:$A$1023&gt;=F389,'Prorrogação de prazo'!$A$3:$A$1023&lt;=F389+10))))"),"")</f>
        <v/>
      </c>
      <c r="H389" s="41"/>
      <c r="I389" s="20"/>
      <c r="J389" s="26"/>
      <c r="K389" s="45"/>
      <c r="L389" s="27"/>
      <c r="M389" s="27"/>
      <c r="N389" s="27"/>
      <c r="O389" s="28"/>
      <c r="P389" s="29"/>
      <c r="Q389" s="30"/>
      <c r="R389" s="29"/>
    </row>
    <row r="390" spans="1:18" ht="15">
      <c r="A390" s="7"/>
      <c r="B390" s="31"/>
      <c r="C390" s="9"/>
      <c r="D390" s="94"/>
      <c r="E390" s="33"/>
      <c r="F390" s="113"/>
      <c r="G390" s="12" t="str">
        <f ca="1">IFERROR(__xludf.DUMMYFUNCTION("IF(F390="""","""",IFERROR(SUM(FILTER('Prorrogação de prazo'!$C$3:$C$1023,'Prorrogação de prazo'!$A$3:$A$1023&gt;=F390,'Prorrogação de prazo'!$A$3:$A$1023&lt;=F390+10))))"),"")</f>
        <v/>
      </c>
      <c r="H390" s="13"/>
      <c r="I390" s="9"/>
      <c r="J390" s="34"/>
      <c r="K390" s="49"/>
      <c r="L390" s="100"/>
      <c r="M390" s="100"/>
      <c r="N390" s="100"/>
      <c r="O390" s="101"/>
      <c r="P390" s="87"/>
      <c r="Q390" s="86"/>
      <c r="R390" s="87"/>
    </row>
    <row r="391" spans="1:18" ht="15">
      <c r="A391" s="18"/>
      <c r="B391" s="39"/>
      <c r="C391" s="20"/>
      <c r="D391" s="92"/>
      <c r="E391" s="22"/>
      <c r="F391" s="115"/>
      <c r="G391" s="40" t="str">
        <f ca="1">IFERROR(__xludf.DUMMYFUNCTION("IF(F391="""","""",IFERROR(SUM(FILTER('Prorrogação de prazo'!$C$3:$C$1023,'Prorrogação de prazo'!$A$3:$A$1023&gt;=F391,'Prorrogação de prazo'!$A$3:$A$1023&lt;=F391+10))))"),"")</f>
        <v/>
      </c>
      <c r="H391" s="41"/>
      <c r="I391" s="20"/>
      <c r="J391" s="26"/>
      <c r="K391" s="45"/>
      <c r="L391" s="27"/>
      <c r="M391" s="27"/>
      <c r="N391" s="27"/>
      <c r="O391" s="28"/>
      <c r="P391" s="29"/>
      <c r="Q391" s="30"/>
      <c r="R391" s="29"/>
    </row>
    <row r="392" spans="1:18" ht="15">
      <c r="A392" s="7"/>
      <c r="B392" s="31"/>
      <c r="C392" s="9"/>
      <c r="D392" s="94"/>
      <c r="E392" s="33"/>
      <c r="F392" s="113"/>
      <c r="G392" s="12" t="str">
        <f ca="1">IFERROR(__xludf.DUMMYFUNCTION("IF(F392="""","""",IFERROR(SUM(FILTER('Prorrogação de prazo'!$C$3:$C$1023,'Prorrogação de prazo'!$A$3:$A$1023&gt;=F392,'Prorrogação de prazo'!$A$3:$A$1023&lt;=F392+10))))"),"")</f>
        <v/>
      </c>
      <c r="H392" s="13"/>
      <c r="I392" s="9"/>
      <c r="J392" s="34"/>
      <c r="K392" s="49"/>
      <c r="L392" s="100"/>
      <c r="M392" s="100"/>
      <c r="N392" s="100"/>
      <c r="O392" s="101"/>
      <c r="P392" s="87"/>
      <c r="Q392" s="86"/>
      <c r="R392" s="87"/>
    </row>
    <row r="393" spans="1:18" ht="15">
      <c r="A393" s="18"/>
      <c r="B393" s="39"/>
      <c r="C393" s="20"/>
      <c r="D393" s="92"/>
      <c r="E393" s="22"/>
      <c r="F393" s="115"/>
      <c r="G393" s="40" t="str">
        <f ca="1">IFERROR(__xludf.DUMMYFUNCTION("IF(F393="""","""",IFERROR(SUM(FILTER('Prorrogação de prazo'!$C$3:$C$1023,'Prorrogação de prazo'!$A$3:$A$1023&gt;=F393,'Prorrogação de prazo'!$A$3:$A$1023&lt;=F393+10))))"),"")</f>
        <v/>
      </c>
      <c r="H393" s="41"/>
      <c r="I393" s="20"/>
      <c r="J393" s="26"/>
      <c r="K393" s="45"/>
      <c r="L393" s="27"/>
      <c r="M393" s="27"/>
      <c r="N393" s="27"/>
      <c r="O393" s="28"/>
      <c r="P393" s="29"/>
      <c r="Q393" s="30"/>
      <c r="R393" s="29"/>
    </row>
    <row r="394" spans="1:18" ht="15">
      <c r="A394" s="7"/>
      <c r="B394" s="31"/>
      <c r="C394" s="9"/>
      <c r="D394" s="94"/>
      <c r="E394" s="33"/>
      <c r="F394" s="113"/>
      <c r="G394" s="12" t="str">
        <f ca="1">IFERROR(__xludf.DUMMYFUNCTION("IF(F394="""","""",IFERROR(SUM(FILTER('Prorrogação de prazo'!$C$3:$C$1023,'Prorrogação de prazo'!$A$3:$A$1023&gt;=F394,'Prorrogação de prazo'!$A$3:$A$1023&lt;=F394+10))))"),"")</f>
        <v/>
      </c>
      <c r="H394" s="13"/>
      <c r="I394" s="9"/>
      <c r="J394" s="34"/>
      <c r="K394" s="49"/>
      <c r="L394" s="100"/>
      <c r="M394" s="100"/>
      <c r="N394" s="100"/>
      <c r="O394" s="101"/>
      <c r="P394" s="87"/>
      <c r="Q394" s="86"/>
      <c r="R394" s="87"/>
    </row>
    <row r="395" spans="1:18" ht="15">
      <c r="A395" s="18"/>
      <c r="B395" s="39"/>
      <c r="C395" s="20"/>
      <c r="D395" s="92"/>
      <c r="E395" s="22"/>
      <c r="F395" s="115"/>
      <c r="G395" s="40" t="str">
        <f ca="1">IFERROR(__xludf.DUMMYFUNCTION("IF(F395="""","""",IFERROR(SUM(FILTER('Prorrogação de prazo'!$C$3:$C$1023,'Prorrogação de prazo'!$A$3:$A$1023&gt;=F395,'Prorrogação de prazo'!$A$3:$A$1023&lt;=F395+10))))"),"")</f>
        <v/>
      </c>
      <c r="H395" s="41"/>
      <c r="I395" s="20"/>
      <c r="J395" s="26"/>
      <c r="K395" s="45"/>
      <c r="L395" s="27"/>
      <c r="M395" s="27"/>
      <c r="N395" s="27"/>
      <c r="O395" s="28"/>
      <c r="P395" s="29"/>
      <c r="Q395" s="30"/>
      <c r="R395" s="29"/>
    </row>
    <row r="396" spans="1:18" ht="15">
      <c r="A396" s="7"/>
      <c r="B396" s="31"/>
      <c r="C396" s="9"/>
      <c r="D396" s="94"/>
      <c r="E396" s="33"/>
      <c r="F396" s="113"/>
      <c r="G396" s="12" t="str">
        <f ca="1">IFERROR(__xludf.DUMMYFUNCTION("IF(F396="""","""",IFERROR(SUM(FILTER('Prorrogação de prazo'!$C$3:$C$1023,'Prorrogação de prazo'!$A$3:$A$1023&gt;=F396,'Prorrogação de prazo'!$A$3:$A$1023&lt;=F396+10))))"),"")</f>
        <v/>
      </c>
      <c r="H396" s="13"/>
      <c r="I396" s="9"/>
      <c r="J396" s="34"/>
      <c r="K396" s="49"/>
      <c r="L396" s="100"/>
      <c r="M396" s="100"/>
      <c r="N396" s="100"/>
      <c r="O396" s="101"/>
      <c r="P396" s="87"/>
      <c r="Q396" s="86"/>
      <c r="R396" s="87"/>
    </row>
    <row r="397" spans="1:18" ht="15">
      <c r="A397" s="18"/>
      <c r="B397" s="39"/>
      <c r="C397" s="20"/>
      <c r="D397" s="92"/>
      <c r="E397" s="22"/>
      <c r="F397" s="115"/>
      <c r="G397" s="40" t="str">
        <f ca="1">IFERROR(__xludf.DUMMYFUNCTION("IF(F397="""","""",IFERROR(SUM(FILTER('Prorrogação de prazo'!$C$3:$C$1023,'Prorrogação de prazo'!$A$3:$A$1023&gt;=F397,'Prorrogação de prazo'!$A$3:$A$1023&lt;=F397+10))))"),"")</f>
        <v/>
      </c>
      <c r="H397" s="41"/>
      <c r="I397" s="20"/>
      <c r="J397" s="26"/>
      <c r="K397" s="45"/>
      <c r="L397" s="27"/>
      <c r="M397" s="27"/>
      <c r="N397" s="27"/>
      <c r="O397" s="28"/>
      <c r="P397" s="29"/>
      <c r="Q397" s="30"/>
      <c r="R397" s="29"/>
    </row>
    <row r="398" spans="1:18" ht="15">
      <c r="A398" s="7"/>
      <c r="B398" s="31"/>
      <c r="C398" s="9"/>
      <c r="D398" s="94"/>
      <c r="E398" s="33"/>
      <c r="F398" s="113"/>
      <c r="G398" s="12" t="str">
        <f ca="1">IFERROR(__xludf.DUMMYFUNCTION("IF(F398="""","""",IFERROR(SUM(FILTER('Prorrogação de prazo'!$C$3:$C$1023,'Prorrogação de prazo'!$A$3:$A$1023&gt;=F398,'Prorrogação de prazo'!$A$3:$A$1023&lt;=F398+10))))"),"")</f>
        <v/>
      </c>
      <c r="H398" s="13"/>
      <c r="I398" s="9"/>
      <c r="J398" s="34"/>
      <c r="K398" s="49"/>
      <c r="L398" s="100"/>
      <c r="M398" s="100"/>
      <c r="N398" s="100"/>
      <c r="O398" s="101"/>
      <c r="P398" s="87"/>
      <c r="Q398" s="86"/>
      <c r="R398" s="87"/>
    </row>
    <row r="399" spans="1:18" ht="15">
      <c r="A399" s="18"/>
      <c r="B399" s="39"/>
      <c r="C399" s="20"/>
      <c r="D399" s="92"/>
      <c r="E399" s="22"/>
      <c r="F399" s="115"/>
      <c r="G399" s="40" t="str">
        <f ca="1">IFERROR(__xludf.DUMMYFUNCTION("IF(F399="""","""",IFERROR(SUM(FILTER('Prorrogação de prazo'!$C$3:$C$1023,'Prorrogação de prazo'!$A$3:$A$1023&gt;=F399,'Prorrogação de prazo'!$A$3:$A$1023&lt;=F399+10))))"),"")</f>
        <v/>
      </c>
      <c r="H399" s="41"/>
      <c r="I399" s="20"/>
      <c r="J399" s="26"/>
      <c r="K399" s="45"/>
      <c r="L399" s="27"/>
      <c r="M399" s="27"/>
      <c r="N399" s="27"/>
      <c r="O399" s="28"/>
      <c r="P399" s="29"/>
      <c r="Q399" s="30"/>
      <c r="R399" s="29"/>
    </row>
    <row r="400" spans="1:18" ht="15">
      <c r="A400" s="7"/>
      <c r="B400" s="31"/>
      <c r="C400" s="9"/>
      <c r="D400" s="94"/>
      <c r="E400" s="33"/>
      <c r="F400" s="113"/>
      <c r="G400" s="12" t="str">
        <f ca="1">IFERROR(__xludf.DUMMYFUNCTION("IF(F400="""","""",IFERROR(SUM(FILTER('Prorrogação de prazo'!$C$3:$C$1023,'Prorrogação de prazo'!$A$3:$A$1023&gt;=F400,'Prorrogação de prazo'!$A$3:$A$1023&lt;=F400+10))))"),"")</f>
        <v/>
      </c>
      <c r="H400" s="13"/>
      <c r="I400" s="9"/>
      <c r="J400" s="34"/>
      <c r="K400" s="49"/>
      <c r="L400" s="100"/>
      <c r="M400" s="100"/>
      <c r="N400" s="100"/>
      <c r="O400" s="101"/>
      <c r="P400" s="87"/>
      <c r="Q400" s="86"/>
      <c r="R400" s="87"/>
    </row>
    <row r="401" spans="1:18" ht="15">
      <c r="A401" s="18"/>
      <c r="B401" s="39"/>
      <c r="C401" s="20"/>
      <c r="D401" s="92"/>
      <c r="E401" s="22"/>
      <c r="F401" s="115"/>
      <c r="G401" s="40" t="str">
        <f ca="1">IFERROR(__xludf.DUMMYFUNCTION("IF(F401="""","""",IFERROR(SUM(FILTER('Prorrogação de prazo'!$C$3:$C$1023,'Prorrogação de prazo'!$A$3:$A$1023&gt;=F401,'Prorrogação de prazo'!$A$3:$A$1023&lt;=F401+10))))"),"")</f>
        <v/>
      </c>
      <c r="H401" s="41"/>
      <c r="I401" s="20"/>
      <c r="J401" s="26"/>
      <c r="K401" s="45"/>
      <c r="L401" s="27"/>
      <c r="M401" s="27"/>
      <c r="N401" s="27"/>
      <c r="O401" s="28"/>
      <c r="P401" s="29"/>
      <c r="Q401" s="30"/>
      <c r="R401" s="29"/>
    </row>
    <row r="402" spans="1:18" ht="15">
      <c r="A402" s="7"/>
      <c r="B402" s="31"/>
      <c r="C402" s="9"/>
      <c r="D402" s="94"/>
      <c r="E402" s="33"/>
      <c r="F402" s="113"/>
      <c r="G402" s="12" t="str">
        <f ca="1">IFERROR(__xludf.DUMMYFUNCTION("IF(F402="""","""",IFERROR(SUM(FILTER('Prorrogação de prazo'!$C$3:$C$1023,'Prorrogação de prazo'!$A$3:$A$1023&gt;=F402,'Prorrogação de prazo'!$A$3:$A$1023&lt;=F402+10))))"),"")</f>
        <v/>
      </c>
      <c r="H402" s="13"/>
      <c r="I402" s="9"/>
      <c r="J402" s="34"/>
      <c r="K402" s="49"/>
      <c r="L402" s="100"/>
      <c r="M402" s="100"/>
      <c r="N402" s="100"/>
      <c r="O402" s="101"/>
      <c r="P402" s="87"/>
      <c r="Q402" s="86"/>
      <c r="R402" s="87"/>
    </row>
    <row r="403" spans="1:18" ht="15">
      <c r="A403" s="18"/>
      <c r="B403" s="39"/>
      <c r="C403" s="20"/>
      <c r="D403" s="92"/>
      <c r="E403" s="22"/>
      <c r="F403" s="115"/>
      <c r="G403" s="40" t="str">
        <f ca="1">IFERROR(__xludf.DUMMYFUNCTION("IF(F403="""","""",IFERROR(SUM(FILTER('Prorrogação de prazo'!$C$3:$C$1023,'Prorrogação de prazo'!$A$3:$A$1023&gt;=F403,'Prorrogação de prazo'!$A$3:$A$1023&lt;=F403+10))))"),"")</f>
        <v/>
      </c>
      <c r="H403" s="41"/>
      <c r="I403" s="20"/>
      <c r="J403" s="26"/>
      <c r="K403" s="45"/>
      <c r="L403" s="27"/>
      <c r="M403" s="27"/>
      <c r="N403" s="27"/>
      <c r="O403" s="28"/>
      <c r="P403" s="29"/>
      <c r="Q403" s="30"/>
      <c r="R403" s="29"/>
    </row>
    <row r="404" spans="1:18" ht="15">
      <c r="A404" s="7"/>
      <c r="B404" s="31"/>
      <c r="C404" s="9"/>
      <c r="D404" s="94"/>
      <c r="E404" s="33"/>
      <c r="F404" s="113"/>
      <c r="G404" s="12" t="str">
        <f ca="1">IFERROR(__xludf.DUMMYFUNCTION("IF(F404="""","""",IFERROR(SUM(FILTER('Prorrogação de prazo'!$C$3:$C$1023,'Prorrogação de prazo'!$A$3:$A$1023&gt;=F404,'Prorrogação de prazo'!$A$3:$A$1023&lt;=F404+10))))"),"")</f>
        <v/>
      </c>
      <c r="H404" s="13"/>
      <c r="I404" s="9"/>
      <c r="J404" s="34"/>
      <c r="K404" s="49"/>
      <c r="L404" s="100"/>
      <c r="M404" s="100"/>
      <c r="N404" s="100"/>
      <c r="O404" s="101"/>
      <c r="P404" s="87"/>
      <c r="Q404" s="86"/>
      <c r="R404" s="87"/>
    </row>
    <row r="405" spans="1:18" ht="15">
      <c r="A405" s="18"/>
      <c r="B405" s="39"/>
      <c r="C405" s="20"/>
      <c r="D405" s="92"/>
      <c r="E405" s="22"/>
      <c r="F405" s="115"/>
      <c r="G405" s="40" t="str">
        <f ca="1">IFERROR(__xludf.DUMMYFUNCTION("IF(F405="""","""",IFERROR(SUM(FILTER('Prorrogação de prazo'!$C$3:$C$1023,'Prorrogação de prazo'!$A$3:$A$1023&gt;=F405,'Prorrogação de prazo'!$A$3:$A$1023&lt;=F405+10))))"),"")</f>
        <v/>
      </c>
      <c r="H405" s="41"/>
      <c r="I405" s="20"/>
      <c r="J405" s="26"/>
      <c r="K405" s="45"/>
      <c r="L405" s="27"/>
      <c r="M405" s="27"/>
      <c r="N405" s="27"/>
      <c r="O405" s="28"/>
      <c r="P405" s="29"/>
      <c r="Q405" s="30"/>
      <c r="R405" s="29"/>
    </row>
    <row r="406" spans="1:18" ht="15">
      <c r="A406" s="7"/>
      <c r="B406" s="31"/>
      <c r="C406" s="9"/>
      <c r="D406" s="94"/>
      <c r="E406" s="33"/>
      <c r="F406" s="113"/>
      <c r="G406" s="12" t="str">
        <f ca="1">IFERROR(__xludf.DUMMYFUNCTION("IF(F406="""","""",IFERROR(SUM(FILTER('Prorrogação de prazo'!$C$3:$C$1023,'Prorrogação de prazo'!$A$3:$A$1023&gt;=F406,'Prorrogação de prazo'!$A$3:$A$1023&lt;=F406+10))))"),"")</f>
        <v/>
      </c>
      <c r="H406" s="13"/>
      <c r="I406" s="9"/>
      <c r="J406" s="34"/>
      <c r="K406" s="49"/>
      <c r="L406" s="100"/>
      <c r="M406" s="100"/>
      <c r="N406" s="100"/>
      <c r="O406" s="101"/>
      <c r="P406" s="87"/>
      <c r="Q406" s="86"/>
      <c r="R406" s="87"/>
    </row>
    <row r="407" spans="1:18" ht="15">
      <c r="A407" s="18"/>
      <c r="B407" s="39"/>
      <c r="C407" s="20"/>
      <c r="D407" s="92"/>
      <c r="E407" s="22"/>
      <c r="F407" s="115"/>
      <c r="G407" s="40" t="str">
        <f ca="1">IFERROR(__xludf.DUMMYFUNCTION("IF(F407="""","""",IFERROR(SUM(FILTER('Prorrogação de prazo'!$C$3:$C$1023,'Prorrogação de prazo'!$A$3:$A$1023&gt;=F407,'Prorrogação de prazo'!$A$3:$A$1023&lt;=F407+10))))"),"")</f>
        <v/>
      </c>
      <c r="H407" s="41"/>
      <c r="I407" s="20"/>
      <c r="J407" s="26"/>
      <c r="K407" s="45"/>
      <c r="L407" s="27"/>
      <c r="M407" s="27"/>
      <c r="N407" s="27"/>
      <c r="O407" s="28"/>
      <c r="P407" s="29"/>
      <c r="Q407" s="30"/>
      <c r="R407" s="29"/>
    </row>
    <row r="408" spans="1:18" ht="15">
      <c r="A408" s="7"/>
      <c r="B408" s="31"/>
      <c r="C408" s="9"/>
      <c r="D408" s="94"/>
      <c r="E408" s="33"/>
      <c r="F408" s="113"/>
      <c r="G408" s="12" t="str">
        <f ca="1">IFERROR(__xludf.DUMMYFUNCTION("IF(F408="""","""",IFERROR(SUM(FILTER('Prorrogação de prazo'!$C$3:$C$1023,'Prorrogação de prazo'!$A$3:$A$1023&gt;=F408,'Prorrogação de prazo'!$A$3:$A$1023&lt;=F408+10))))"),"")</f>
        <v/>
      </c>
      <c r="H408" s="13"/>
      <c r="I408" s="9"/>
      <c r="J408" s="34"/>
      <c r="K408" s="49"/>
      <c r="L408" s="100"/>
      <c r="M408" s="100"/>
      <c r="N408" s="100"/>
      <c r="O408" s="101"/>
      <c r="P408" s="87"/>
      <c r="Q408" s="86"/>
      <c r="R408" s="87"/>
    </row>
    <row r="409" spans="1:18" ht="15">
      <c r="A409" s="18"/>
      <c r="B409" s="39"/>
      <c r="C409" s="20"/>
      <c r="D409" s="92"/>
      <c r="E409" s="22"/>
      <c r="F409" s="115"/>
      <c r="G409" s="40" t="str">
        <f ca="1">IFERROR(__xludf.DUMMYFUNCTION("IF(F409="""","""",IFERROR(SUM(FILTER('Prorrogação de prazo'!$C$3:$C$1023,'Prorrogação de prazo'!$A$3:$A$1023&gt;=F409,'Prorrogação de prazo'!$A$3:$A$1023&lt;=F409+10))))"),"")</f>
        <v/>
      </c>
      <c r="H409" s="41"/>
      <c r="I409" s="20"/>
      <c r="J409" s="26"/>
      <c r="K409" s="45"/>
      <c r="L409" s="27"/>
      <c r="M409" s="27"/>
      <c r="N409" s="27"/>
      <c r="O409" s="28"/>
      <c r="P409" s="29"/>
      <c r="Q409" s="30"/>
      <c r="R409" s="29"/>
    </row>
    <row r="410" spans="1:18" ht="15">
      <c r="A410" s="7"/>
      <c r="B410" s="31"/>
      <c r="C410" s="9"/>
      <c r="D410" s="94"/>
      <c r="E410" s="33"/>
      <c r="F410" s="113"/>
      <c r="G410" s="12" t="str">
        <f ca="1">IFERROR(__xludf.DUMMYFUNCTION("IF(F410="""","""",IFERROR(SUM(FILTER('Prorrogação de prazo'!$C$3:$C$1023,'Prorrogação de prazo'!$A$3:$A$1023&gt;=F410,'Prorrogação de prazo'!$A$3:$A$1023&lt;=F410+10))))"),"")</f>
        <v/>
      </c>
      <c r="H410" s="13"/>
      <c r="I410" s="9"/>
      <c r="J410" s="34"/>
      <c r="K410" s="49"/>
      <c r="L410" s="100"/>
      <c r="M410" s="100"/>
      <c r="N410" s="100"/>
      <c r="O410" s="101"/>
      <c r="P410" s="87"/>
      <c r="Q410" s="86"/>
      <c r="R410" s="87"/>
    </row>
    <row r="411" spans="1:18" ht="15">
      <c r="A411" s="18"/>
      <c r="B411" s="39"/>
      <c r="C411" s="20"/>
      <c r="D411" s="92"/>
      <c r="E411" s="22"/>
      <c r="F411" s="115"/>
      <c r="G411" s="40" t="str">
        <f ca="1">IFERROR(__xludf.DUMMYFUNCTION("IF(F411="""","""",IFERROR(SUM(FILTER('Prorrogação de prazo'!$C$3:$C$1023,'Prorrogação de prazo'!$A$3:$A$1023&gt;=F411,'Prorrogação de prazo'!$A$3:$A$1023&lt;=F411+10))))"),"")</f>
        <v/>
      </c>
      <c r="H411" s="41"/>
      <c r="I411" s="20"/>
      <c r="J411" s="26"/>
      <c r="K411" s="45"/>
      <c r="L411" s="27"/>
      <c r="M411" s="27"/>
      <c r="N411" s="27"/>
      <c r="O411" s="28"/>
      <c r="P411" s="29"/>
      <c r="Q411" s="30"/>
      <c r="R411" s="29"/>
    </row>
    <row r="412" spans="1:18" ht="15">
      <c r="A412" s="7"/>
      <c r="B412" s="31"/>
      <c r="C412" s="9"/>
      <c r="D412" s="94"/>
      <c r="E412" s="33"/>
      <c r="F412" s="113"/>
      <c r="G412" s="12" t="str">
        <f ca="1">IFERROR(__xludf.DUMMYFUNCTION("IF(F412="""","""",IFERROR(SUM(FILTER('Prorrogação de prazo'!$C$3:$C$1023,'Prorrogação de prazo'!$A$3:$A$1023&gt;=F412,'Prorrogação de prazo'!$A$3:$A$1023&lt;=F412+10))))"),"")</f>
        <v/>
      </c>
      <c r="H412" s="13"/>
      <c r="I412" s="9"/>
      <c r="J412" s="34"/>
      <c r="K412" s="49"/>
      <c r="L412" s="100"/>
      <c r="M412" s="100"/>
      <c r="N412" s="100"/>
      <c r="O412" s="101"/>
      <c r="P412" s="87"/>
      <c r="Q412" s="86"/>
      <c r="R412" s="87"/>
    </row>
    <row r="413" spans="1:18" ht="15">
      <c r="A413" s="18"/>
      <c r="B413" s="39"/>
      <c r="C413" s="20"/>
      <c r="D413" s="92"/>
      <c r="E413" s="22"/>
      <c r="F413" s="115"/>
      <c r="G413" s="40" t="str">
        <f ca="1">IFERROR(__xludf.DUMMYFUNCTION("IF(F413="""","""",IFERROR(SUM(FILTER('Prorrogação de prazo'!$C$3:$C$1023,'Prorrogação de prazo'!$A$3:$A$1023&gt;=F413,'Prorrogação de prazo'!$A$3:$A$1023&lt;=F413+10))))"),"")</f>
        <v/>
      </c>
      <c r="H413" s="41"/>
      <c r="I413" s="20"/>
      <c r="J413" s="26"/>
      <c r="K413" s="45"/>
      <c r="L413" s="27"/>
      <c r="M413" s="27"/>
      <c r="N413" s="27"/>
      <c r="O413" s="28"/>
      <c r="P413" s="29"/>
      <c r="Q413" s="30"/>
      <c r="R413" s="29"/>
    </row>
    <row r="414" spans="1:18" ht="15">
      <c r="A414" s="7"/>
      <c r="B414" s="31"/>
      <c r="C414" s="9"/>
      <c r="D414" s="94"/>
      <c r="E414" s="33"/>
      <c r="F414" s="113"/>
      <c r="G414" s="12" t="str">
        <f ca="1">IFERROR(__xludf.DUMMYFUNCTION("IF(F414="""","""",IFERROR(SUM(FILTER('Prorrogação de prazo'!$C$3:$C$1023,'Prorrogação de prazo'!$A$3:$A$1023&gt;=F414,'Prorrogação de prazo'!$A$3:$A$1023&lt;=F414+10))))"),"")</f>
        <v/>
      </c>
      <c r="H414" s="13"/>
      <c r="I414" s="9"/>
      <c r="J414" s="34"/>
      <c r="K414" s="49"/>
      <c r="L414" s="100"/>
      <c r="M414" s="100"/>
      <c r="N414" s="100"/>
      <c r="O414" s="101"/>
      <c r="P414" s="87"/>
      <c r="Q414" s="86"/>
      <c r="R414" s="87"/>
    </row>
    <row r="415" spans="1:18" ht="15">
      <c r="A415" s="18"/>
      <c r="B415" s="39"/>
      <c r="C415" s="20"/>
      <c r="D415" s="92"/>
      <c r="E415" s="22"/>
      <c r="F415" s="115"/>
      <c r="G415" s="40" t="str">
        <f ca="1">IFERROR(__xludf.DUMMYFUNCTION("IF(F415="""","""",IFERROR(SUM(FILTER('Prorrogação de prazo'!$C$3:$C$1023,'Prorrogação de prazo'!$A$3:$A$1023&gt;=F415,'Prorrogação de prazo'!$A$3:$A$1023&lt;=F415+10))))"),"")</f>
        <v/>
      </c>
      <c r="H415" s="41"/>
      <c r="I415" s="20"/>
      <c r="J415" s="26"/>
      <c r="K415" s="45"/>
      <c r="L415" s="27"/>
      <c r="M415" s="27"/>
      <c r="N415" s="27"/>
      <c r="O415" s="28"/>
      <c r="P415" s="29"/>
      <c r="Q415" s="30"/>
      <c r="R415" s="29"/>
    </row>
    <row r="416" spans="1:18" ht="15">
      <c r="A416" s="7"/>
      <c r="B416" s="31"/>
      <c r="C416" s="9"/>
      <c r="D416" s="94"/>
      <c r="E416" s="33"/>
      <c r="F416" s="113"/>
      <c r="G416" s="12" t="str">
        <f ca="1">IFERROR(__xludf.DUMMYFUNCTION("IF(F416="""","""",IFERROR(SUM(FILTER('Prorrogação de prazo'!$C$3:$C$1023,'Prorrogação de prazo'!$A$3:$A$1023&gt;=F416,'Prorrogação de prazo'!$A$3:$A$1023&lt;=F416+10))))"),"")</f>
        <v/>
      </c>
      <c r="H416" s="13"/>
      <c r="I416" s="9"/>
      <c r="J416" s="34"/>
      <c r="K416" s="49"/>
      <c r="L416" s="100"/>
      <c r="M416" s="100"/>
      <c r="N416" s="100"/>
      <c r="O416" s="101"/>
      <c r="P416" s="87"/>
      <c r="Q416" s="86"/>
      <c r="R416" s="87"/>
    </row>
    <row r="417" spans="1:18" ht="15">
      <c r="A417" s="18"/>
      <c r="B417" s="39"/>
      <c r="C417" s="20"/>
      <c r="D417" s="92"/>
      <c r="E417" s="22"/>
      <c r="F417" s="115"/>
      <c r="G417" s="40" t="str">
        <f ca="1">IFERROR(__xludf.DUMMYFUNCTION("IF(F417="""","""",IFERROR(SUM(FILTER('Prorrogação de prazo'!$C$3:$C$1023,'Prorrogação de prazo'!$A$3:$A$1023&gt;=F417,'Prorrogação de prazo'!$A$3:$A$1023&lt;=F417+10))))"),"")</f>
        <v/>
      </c>
      <c r="H417" s="41"/>
      <c r="I417" s="20"/>
      <c r="J417" s="26"/>
      <c r="K417" s="45"/>
      <c r="L417" s="27"/>
      <c r="M417" s="27"/>
      <c r="N417" s="27"/>
      <c r="O417" s="28"/>
      <c r="P417" s="29"/>
      <c r="Q417" s="30"/>
      <c r="R417" s="29"/>
    </row>
    <row r="418" spans="1:18" ht="15">
      <c r="A418" s="7"/>
      <c r="B418" s="31"/>
      <c r="C418" s="9"/>
      <c r="D418" s="94"/>
      <c r="E418" s="33"/>
      <c r="F418" s="113"/>
      <c r="G418" s="12" t="str">
        <f ca="1">IFERROR(__xludf.DUMMYFUNCTION("IF(F418="""","""",IFERROR(SUM(FILTER('Prorrogação de prazo'!$C$3:$C$1023,'Prorrogação de prazo'!$A$3:$A$1023&gt;=F418,'Prorrogação de prazo'!$A$3:$A$1023&lt;=F418+10))))"),"")</f>
        <v/>
      </c>
      <c r="H418" s="13"/>
      <c r="I418" s="9"/>
      <c r="J418" s="34"/>
      <c r="K418" s="49"/>
      <c r="L418" s="100"/>
      <c r="M418" s="100"/>
      <c r="N418" s="100"/>
      <c r="O418" s="101"/>
      <c r="P418" s="87"/>
      <c r="Q418" s="86"/>
      <c r="R418" s="87"/>
    </row>
    <row r="419" spans="1:18" ht="15">
      <c r="A419" s="18"/>
      <c r="B419" s="39"/>
      <c r="C419" s="20"/>
      <c r="D419" s="92"/>
      <c r="E419" s="22"/>
      <c r="F419" s="115"/>
      <c r="G419" s="40" t="str">
        <f ca="1">IFERROR(__xludf.DUMMYFUNCTION("IF(F419="""","""",IFERROR(SUM(FILTER('Prorrogação de prazo'!$C$3:$C$1023,'Prorrogação de prazo'!$A$3:$A$1023&gt;=F419,'Prorrogação de prazo'!$A$3:$A$1023&lt;=F419+10))))"),"")</f>
        <v/>
      </c>
      <c r="H419" s="41"/>
      <c r="I419" s="20"/>
      <c r="J419" s="26"/>
      <c r="K419" s="45"/>
      <c r="L419" s="27"/>
      <c r="M419" s="27"/>
      <c r="N419" s="27"/>
      <c r="O419" s="28"/>
      <c r="P419" s="29"/>
      <c r="Q419" s="30"/>
      <c r="R419" s="29"/>
    </row>
    <row r="420" spans="1:18" ht="15">
      <c r="A420" s="7"/>
      <c r="B420" s="31"/>
      <c r="C420" s="9"/>
      <c r="D420" s="94"/>
      <c r="E420" s="33"/>
      <c r="F420" s="113"/>
      <c r="G420" s="12" t="str">
        <f ca="1">IFERROR(__xludf.DUMMYFUNCTION("IF(F420="""","""",IFERROR(SUM(FILTER('Prorrogação de prazo'!$C$3:$C$1023,'Prorrogação de prazo'!$A$3:$A$1023&gt;=F420,'Prorrogação de prazo'!$A$3:$A$1023&lt;=F420+10))))"),"")</f>
        <v/>
      </c>
      <c r="H420" s="13"/>
      <c r="I420" s="9"/>
      <c r="J420" s="34"/>
      <c r="K420" s="49"/>
      <c r="L420" s="100"/>
      <c r="M420" s="100"/>
      <c r="N420" s="100"/>
      <c r="O420" s="101"/>
      <c r="P420" s="87"/>
      <c r="Q420" s="86"/>
      <c r="R420" s="87"/>
    </row>
    <row r="421" spans="1:18" ht="15">
      <c r="A421" s="18"/>
      <c r="B421" s="39"/>
      <c r="C421" s="20"/>
      <c r="D421" s="92"/>
      <c r="E421" s="22"/>
      <c r="F421" s="115"/>
      <c r="G421" s="40" t="str">
        <f ca="1">IFERROR(__xludf.DUMMYFUNCTION("IF(F421="""","""",IFERROR(SUM(FILTER('Prorrogação de prazo'!$C$3:$C$1023,'Prorrogação de prazo'!$A$3:$A$1023&gt;=F421,'Prorrogação de prazo'!$A$3:$A$1023&lt;=F421+10))))"),"")</f>
        <v/>
      </c>
      <c r="H421" s="41"/>
      <c r="I421" s="20"/>
      <c r="J421" s="26"/>
      <c r="K421" s="45"/>
      <c r="L421" s="27"/>
      <c r="M421" s="27"/>
      <c r="N421" s="27"/>
      <c r="O421" s="28"/>
      <c r="P421" s="29"/>
      <c r="Q421" s="30"/>
      <c r="R421" s="29"/>
    </row>
    <row r="422" spans="1:18" ht="15">
      <c r="A422" s="7"/>
      <c r="B422" s="31"/>
      <c r="C422" s="9"/>
      <c r="D422" s="94"/>
      <c r="E422" s="33"/>
      <c r="F422" s="113"/>
      <c r="G422" s="12" t="str">
        <f ca="1">IFERROR(__xludf.DUMMYFUNCTION("IF(F422="""","""",IFERROR(SUM(FILTER('Prorrogação de prazo'!$C$3:$C$1023,'Prorrogação de prazo'!$A$3:$A$1023&gt;=F422,'Prorrogação de prazo'!$A$3:$A$1023&lt;=F422+10))))"),"")</f>
        <v/>
      </c>
      <c r="H422" s="13"/>
      <c r="I422" s="9"/>
      <c r="J422" s="34"/>
      <c r="K422" s="49"/>
      <c r="L422" s="100"/>
      <c r="M422" s="100"/>
      <c r="N422" s="100"/>
      <c r="O422" s="101"/>
      <c r="P422" s="87"/>
      <c r="Q422" s="86"/>
      <c r="R422" s="87"/>
    </row>
    <row r="423" spans="1:18" ht="15">
      <c r="A423" s="18"/>
      <c r="B423" s="39"/>
      <c r="C423" s="20"/>
      <c r="D423" s="92"/>
      <c r="E423" s="22"/>
      <c r="F423" s="115"/>
      <c r="G423" s="40" t="str">
        <f ca="1">IFERROR(__xludf.DUMMYFUNCTION("IF(F423="""","""",IFERROR(SUM(FILTER('Prorrogação de prazo'!$C$3:$C$1023,'Prorrogação de prazo'!$A$3:$A$1023&gt;=F423,'Prorrogação de prazo'!$A$3:$A$1023&lt;=F423+10))))"),"")</f>
        <v/>
      </c>
      <c r="H423" s="41"/>
      <c r="I423" s="20"/>
      <c r="J423" s="26"/>
      <c r="K423" s="45"/>
      <c r="L423" s="27"/>
      <c r="M423" s="27"/>
      <c r="N423" s="27"/>
      <c r="O423" s="28"/>
      <c r="P423" s="29"/>
      <c r="Q423" s="30"/>
      <c r="R423" s="29"/>
    </row>
    <row r="424" spans="1:18" ht="15">
      <c r="A424" s="7"/>
      <c r="B424" s="31"/>
      <c r="C424" s="9"/>
      <c r="D424" s="94"/>
      <c r="E424" s="33"/>
      <c r="F424" s="113"/>
      <c r="G424" s="12" t="str">
        <f ca="1">IFERROR(__xludf.DUMMYFUNCTION("IF(F424="""","""",IFERROR(SUM(FILTER('Prorrogação de prazo'!$C$3:$C$1023,'Prorrogação de prazo'!$A$3:$A$1023&gt;=F424,'Prorrogação de prazo'!$A$3:$A$1023&lt;=F424+10))))"),"")</f>
        <v/>
      </c>
      <c r="H424" s="13"/>
      <c r="I424" s="9"/>
      <c r="J424" s="34"/>
      <c r="K424" s="49"/>
      <c r="L424" s="100"/>
      <c r="M424" s="100"/>
      <c r="N424" s="100"/>
      <c r="O424" s="101"/>
      <c r="P424" s="87"/>
      <c r="Q424" s="86"/>
      <c r="R424" s="87"/>
    </row>
    <row r="425" spans="1:18" ht="15">
      <c r="A425" s="18"/>
      <c r="B425" s="39"/>
      <c r="C425" s="20"/>
      <c r="D425" s="92"/>
      <c r="E425" s="22"/>
      <c r="F425" s="115"/>
      <c r="G425" s="40" t="str">
        <f ca="1">IFERROR(__xludf.DUMMYFUNCTION("IF(F425="""","""",IFERROR(SUM(FILTER('Prorrogação de prazo'!$C$3:$C$1023,'Prorrogação de prazo'!$A$3:$A$1023&gt;=F425,'Prorrogação de prazo'!$A$3:$A$1023&lt;=F425+10))))"),"")</f>
        <v/>
      </c>
      <c r="H425" s="41"/>
      <c r="I425" s="20"/>
      <c r="J425" s="26"/>
      <c r="K425" s="45"/>
      <c r="L425" s="27"/>
      <c r="M425" s="27"/>
      <c r="N425" s="27"/>
      <c r="O425" s="28"/>
      <c r="P425" s="29"/>
      <c r="Q425" s="30"/>
      <c r="R425" s="29"/>
    </row>
    <row r="426" spans="1:18" ht="15">
      <c r="A426" s="7"/>
      <c r="B426" s="31"/>
      <c r="C426" s="9"/>
      <c r="D426" s="94"/>
      <c r="E426" s="33"/>
      <c r="F426" s="113"/>
      <c r="G426" s="12" t="str">
        <f ca="1">IFERROR(__xludf.DUMMYFUNCTION("IF(F426="""","""",IFERROR(SUM(FILTER('Prorrogação de prazo'!$C$3:$C$1023,'Prorrogação de prazo'!$A$3:$A$1023&gt;=F426,'Prorrogação de prazo'!$A$3:$A$1023&lt;=F426+10))))"),"")</f>
        <v/>
      </c>
      <c r="H426" s="13"/>
      <c r="I426" s="9"/>
      <c r="J426" s="34"/>
      <c r="K426" s="49"/>
      <c r="L426" s="100"/>
      <c r="M426" s="100"/>
      <c r="N426" s="100"/>
      <c r="O426" s="101"/>
      <c r="P426" s="87"/>
      <c r="Q426" s="86"/>
      <c r="R426" s="87"/>
    </row>
    <row r="427" spans="1:18" ht="15">
      <c r="A427" s="18"/>
      <c r="B427" s="39"/>
      <c r="C427" s="20"/>
      <c r="D427" s="92"/>
      <c r="E427" s="22"/>
      <c r="F427" s="115"/>
      <c r="G427" s="40" t="str">
        <f ca="1">IFERROR(__xludf.DUMMYFUNCTION("IF(F427="""","""",IFERROR(SUM(FILTER('Prorrogação de prazo'!$C$3:$C$1023,'Prorrogação de prazo'!$A$3:$A$1023&gt;=F427,'Prorrogação de prazo'!$A$3:$A$1023&lt;=F427+10))))"),"")</f>
        <v/>
      </c>
      <c r="H427" s="41"/>
      <c r="I427" s="20"/>
      <c r="J427" s="26"/>
      <c r="K427" s="45"/>
      <c r="L427" s="27"/>
      <c r="M427" s="27"/>
      <c r="N427" s="27"/>
      <c r="O427" s="28"/>
      <c r="P427" s="29"/>
      <c r="Q427" s="30"/>
      <c r="R427" s="29"/>
    </row>
    <row r="428" spans="1:18" ht="15">
      <c r="A428" s="7"/>
      <c r="B428" s="31"/>
      <c r="C428" s="9"/>
      <c r="D428" s="94"/>
      <c r="E428" s="33"/>
      <c r="F428" s="113"/>
      <c r="G428" s="12" t="str">
        <f ca="1">IFERROR(__xludf.DUMMYFUNCTION("IF(F428="""","""",IFERROR(SUM(FILTER('Prorrogação de prazo'!$C$3:$C$1023,'Prorrogação de prazo'!$A$3:$A$1023&gt;=F428,'Prorrogação de prazo'!$A$3:$A$1023&lt;=F428+10))))"),"")</f>
        <v/>
      </c>
      <c r="H428" s="13"/>
      <c r="I428" s="9"/>
      <c r="J428" s="34"/>
      <c r="K428" s="49"/>
      <c r="L428" s="100"/>
      <c r="M428" s="100"/>
      <c r="N428" s="100"/>
      <c r="O428" s="101"/>
      <c r="P428" s="87"/>
      <c r="Q428" s="86"/>
      <c r="R428" s="87"/>
    </row>
    <row r="429" spans="1:18" ht="15">
      <c r="A429" s="18"/>
      <c r="B429" s="39"/>
      <c r="C429" s="20"/>
      <c r="D429" s="92"/>
      <c r="E429" s="22"/>
      <c r="F429" s="115"/>
      <c r="G429" s="40" t="str">
        <f ca="1">IFERROR(__xludf.DUMMYFUNCTION("IF(F429="""","""",IFERROR(SUM(FILTER('Prorrogação de prazo'!$C$3:$C$1023,'Prorrogação de prazo'!$A$3:$A$1023&gt;=F429,'Prorrogação de prazo'!$A$3:$A$1023&lt;=F429+10))))"),"")</f>
        <v/>
      </c>
      <c r="H429" s="41"/>
      <c r="I429" s="20"/>
      <c r="J429" s="26"/>
      <c r="K429" s="45"/>
      <c r="L429" s="27"/>
      <c r="M429" s="27"/>
      <c r="N429" s="27"/>
      <c r="O429" s="28"/>
      <c r="P429" s="29"/>
      <c r="Q429" s="30"/>
      <c r="R429" s="29"/>
    </row>
    <row r="430" spans="1:18" ht="15">
      <c r="A430" s="7"/>
      <c r="B430" s="31"/>
      <c r="C430" s="9"/>
      <c r="D430" s="94"/>
      <c r="E430" s="33"/>
      <c r="F430" s="113"/>
      <c r="G430" s="12" t="str">
        <f ca="1">IFERROR(__xludf.DUMMYFUNCTION("IF(F430="""","""",IFERROR(SUM(FILTER('Prorrogação de prazo'!$C$3:$C$1023,'Prorrogação de prazo'!$A$3:$A$1023&gt;=F430,'Prorrogação de prazo'!$A$3:$A$1023&lt;=F430+10))))"),"")</f>
        <v/>
      </c>
      <c r="H430" s="13"/>
      <c r="I430" s="9"/>
      <c r="J430" s="34"/>
      <c r="K430" s="49"/>
      <c r="L430" s="100"/>
      <c r="M430" s="100"/>
      <c r="N430" s="100"/>
      <c r="O430" s="101"/>
      <c r="P430" s="87"/>
      <c r="Q430" s="86"/>
      <c r="R430" s="87"/>
    </row>
    <row r="431" spans="1:18" ht="15">
      <c r="A431" s="18"/>
      <c r="B431" s="39"/>
      <c r="C431" s="20"/>
      <c r="D431" s="92"/>
      <c r="E431" s="22"/>
      <c r="F431" s="115"/>
      <c r="G431" s="40" t="str">
        <f ca="1">IFERROR(__xludf.DUMMYFUNCTION("IF(F431="""","""",IFERROR(SUM(FILTER('Prorrogação de prazo'!$C$3:$C$1023,'Prorrogação de prazo'!$A$3:$A$1023&gt;=F431,'Prorrogação de prazo'!$A$3:$A$1023&lt;=F431+10))))"),"")</f>
        <v/>
      </c>
      <c r="H431" s="41"/>
      <c r="I431" s="20"/>
      <c r="J431" s="26"/>
      <c r="K431" s="45"/>
      <c r="L431" s="27"/>
      <c r="M431" s="27"/>
      <c r="N431" s="27"/>
      <c r="O431" s="28"/>
      <c r="P431" s="29"/>
      <c r="Q431" s="30"/>
      <c r="R431" s="29"/>
    </row>
    <row r="432" spans="1:18" ht="15">
      <c r="A432" s="7"/>
      <c r="B432" s="31"/>
      <c r="C432" s="9"/>
      <c r="D432" s="94"/>
      <c r="E432" s="33"/>
      <c r="F432" s="113"/>
      <c r="G432" s="12" t="str">
        <f ca="1">IFERROR(__xludf.DUMMYFUNCTION("IF(F432="""","""",IFERROR(SUM(FILTER('Prorrogação de prazo'!$C$3:$C$1023,'Prorrogação de prazo'!$A$3:$A$1023&gt;=F432,'Prorrogação de prazo'!$A$3:$A$1023&lt;=F432+10))))"),"")</f>
        <v/>
      </c>
      <c r="H432" s="13"/>
      <c r="I432" s="9"/>
      <c r="J432" s="34"/>
      <c r="K432" s="49"/>
      <c r="L432" s="100"/>
      <c r="M432" s="100"/>
      <c r="N432" s="100"/>
      <c r="O432" s="101"/>
      <c r="P432" s="87"/>
      <c r="Q432" s="86"/>
      <c r="R432" s="87"/>
    </row>
    <row r="433" spans="1:18" ht="15">
      <c r="A433" s="18"/>
      <c r="B433" s="39"/>
      <c r="C433" s="20"/>
      <c r="D433" s="92"/>
      <c r="E433" s="22"/>
      <c r="F433" s="115"/>
      <c r="G433" s="40" t="str">
        <f ca="1">IFERROR(__xludf.DUMMYFUNCTION("IF(F433="""","""",IFERROR(SUM(FILTER('Prorrogação de prazo'!$C$3:$C$1023,'Prorrogação de prazo'!$A$3:$A$1023&gt;=F433,'Prorrogação de prazo'!$A$3:$A$1023&lt;=F433+10))))"),"")</f>
        <v/>
      </c>
      <c r="H433" s="41"/>
      <c r="I433" s="20"/>
      <c r="J433" s="26"/>
      <c r="K433" s="45"/>
      <c r="L433" s="27"/>
      <c r="M433" s="27"/>
      <c r="N433" s="27"/>
      <c r="O433" s="28"/>
      <c r="P433" s="29"/>
      <c r="Q433" s="30"/>
      <c r="R433" s="29"/>
    </row>
    <row r="434" spans="1:18" ht="15">
      <c r="A434" s="7"/>
      <c r="B434" s="31"/>
      <c r="C434" s="9"/>
      <c r="D434" s="94"/>
      <c r="E434" s="33"/>
      <c r="F434" s="113"/>
      <c r="G434" s="12" t="str">
        <f ca="1">IFERROR(__xludf.DUMMYFUNCTION("IF(F434="""","""",IFERROR(SUM(FILTER('Prorrogação de prazo'!$C$3:$C$1023,'Prorrogação de prazo'!$A$3:$A$1023&gt;=F434,'Prorrogação de prazo'!$A$3:$A$1023&lt;=F434+10))))"),"")</f>
        <v/>
      </c>
      <c r="H434" s="13"/>
      <c r="I434" s="9"/>
      <c r="J434" s="34"/>
      <c r="K434" s="49"/>
      <c r="L434" s="100"/>
      <c r="M434" s="100"/>
      <c r="N434" s="100"/>
      <c r="O434" s="101"/>
      <c r="P434" s="87"/>
      <c r="Q434" s="86"/>
      <c r="R434" s="87"/>
    </row>
    <row r="435" spans="1:18" ht="15">
      <c r="A435" s="18"/>
      <c r="B435" s="39"/>
      <c r="C435" s="20"/>
      <c r="D435" s="92"/>
      <c r="E435" s="22"/>
      <c r="F435" s="115"/>
      <c r="G435" s="40" t="str">
        <f ca="1">IFERROR(__xludf.DUMMYFUNCTION("IF(F435="""","""",IFERROR(SUM(FILTER('Prorrogação de prazo'!$C$3:$C$1023,'Prorrogação de prazo'!$A$3:$A$1023&gt;=F435,'Prorrogação de prazo'!$A$3:$A$1023&lt;=F435+10))))"),"")</f>
        <v/>
      </c>
      <c r="H435" s="41"/>
      <c r="I435" s="20"/>
      <c r="J435" s="26"/>
      <c r="K435" s="45"/>
      <c r="L435" s="27"/>
      <c r="M435" s="27"/>
      <c r="N435" s="27"/>
      <c r="O435" s="28"/>
      <c r="P435" s="29"/>
      <c r="Q435" s="30"/>
      <c r="R435" s="29"/>
    </row>
    <row r="436" spans="1:18" ht="15">
      <c r="A436" s="7"/>
      <c r="B436" s="31"/>
      <c r="C436" s="9"/>
      <c r="D436" s="94"/>
      <c r="E436" s="33"/>
      <c r="F436" s="113"/>
      <c r="G436" s="12" t="str">
        <f ca="1">IFERROR(__xludf.DUMMYFUNCTION("IF(F436="""","""",IFERROR(SUM(FILTER('Prorrogação de prazo'!$C$3:$C$1023,'Prorrogação de prazo'!$A$3:$A$1023&gt;=F436,'Prorrogação de prazo'!$A$3:$A$1023&lt;=F436+10))))"),"")</f>
        <v/>
      </c>
      <c r="H436" s="13"/>
      <c r="I436" s="9"/>
      <c r="J436" s="34"/>
      <c r="K436" s="49"/>
      <c r="L436" s="100"/>
      <c r="M436" s="100"/>
      <c r="N436" s="100"/>
      <c r="O436" s="101"/>
      <c r="P436" s="87"/>
      <c r="Q436" s="86"/>
      <c r="R436" s="87"/>
    </row>
    <row r="437" spans="1:18" ht="15">
      <c r="A437" s="18"/>
      <c r="B437" s="39"/>
      <c r="C437" s="20"/>
      <c r="D437" s="92"/>
      <c r="E437" s="22"/>
      <c r="F437" s="115"/>
      <c r="G437" s="40" t="str">
        <f ca="1">IFERROR(__xludf.DUMMYFUNCTION("IF(F437="""","""",IFERROR(SUM(FILTER('Prorrogação de prazo'!$C$3:$C$1023,'Prorrogação de prazo'!$A$3:$A$1023&gt;=F437,'Prorrogação de prazo'!$A$3:$A$1023&lt;=F437+10))))"),"")</f>
        <v/>
      </c>
      <c r="H437" s="41"/>
      <c r="I437" s="20"/>
      <c r="J437" s="26"/>
      <c r="K437" s="45"/>
      <c r="L437" s="27"/>
      <c r="M437" s="27"/>
      <c r="N437" s="27"/>
      <c r="O437" s="28"/>
      <c r="P437" s="29"/>
      <c r="Q437" s="30"/>
      <c r="R437" s="29"/>
    </row>
    <row r="438" spans="1:18" ht="15">
      <c r="A438" s="7"/>
      <c r="B438" s="31"/>
      <c r="C438" s="9"/>
      <c r="D438" s="94"/>
      <c r="E438" s="33"/>
      <c r="F438" s="113"/>
      <c r="G438" s="12" t="str">
        <f ca="1">IFERROR(__xludf.DUMMYFUNCTION("IF(F438="""","""",IFERROR(SUM(FILTER('Prorrogação de prazo'!$C$3:$C$1023,'Prorrogação de prazo'!$A$3:$A$1023&gt;=F438,'Prorrogação de prazo'!$A$3:$A$1023&lt;=F438+10))))"),"")</f>
        <v/>
      </c>
      <c r="H438" s="13"/>
      <c r="I438" s="9"/>
      <c r="J438" s="34"/>
      <c r="K438" s="49"/>
      <c r="L438" s="100"/>
      <c r="M438" s="100"/>
      <c r="N438" s="100"/>
      <c r="O438" s="101"/>
      <c r="P438" s="87"/>
      <c r="Q438" s="86"/>
      <c r="R438" s="87"/>
    </row>
    <row r="439" spans="1:18" ht="15">
      <c r="A439" s="18"/>
      <c r="B439" s="39"/>
      <c r="C439" s="20"/>
      <c r="D439" s="92"/>
      <c r="E439" s="22"/>
      <c r="F439" s="115"/>
      <c r="G439" s="40" t="str">
        <f ca="1">IFERROR(__xludf.DUMMYFUNCTION("IF(F439="""","""",IFERROR(SUM(FILTER('Prorrogação de prazo'!$C$3:$C$1023,'Prorrogação de prazo'!$A$3:$A$1023&gt;=F439,'Prorrogação de prazo'!$A$3:$A$1023&lt;=F439+10))))"),"")</f>
        <v/>
      </c>
      <c r="H439" s="41"/>
      <c r="I439" s="20"/>
      <c r="J439" s="26"/>
      <c r="K439" s="45"/>
      <c r="L439" s="27"/>
      <c r="M439" s="27"/>
      <c r="N439" s="27"/>
      <c r="O439" s="28"/>
      <c r="P439" s="29"/>
      <c r="Q439" s="30"/>
      <c r="R439" s="29"/>
    </row>
    <row r="440" spans="1:18" ht="15">
      <c r="A440" s="7"/>
      <c r="B440" s="31"/>
      <c r="C440" s="9"/>
      <c r="D440" s="94"/>
      <c r="E440" s="33"/>
      <c r="F440" s="113"/>
      <c r="G440" s="12" t="str">
        <f ca="1">IFERROR(__xludf.DUMMYFUNCTION("IF(F440="""","""",IFERROR(SUM(FILTER('Prorrogação de prazo'!$C$3:$C$1023,'Prorrogação de prazo'!$A$3:$A$1023&gt;=F440,'Prorrogação de prazo'!$A$3:$A$1023&lt;=F440+10))))"),"")</f>
        <v/>
      </c>
      <c r="H440" s="13"/>
      <c r="I440" s="9"/>
      <c r="J440" s="34"/>
      <c r="K440" s="49"/>
      <c r="L440" s="100"/>
      <c r="M440" s="100"/>
      <c r="N440" s="100"/>
      <c r="O440" s="101"/>
      <c r="P440" s="87"/>
      <c r="Q440" s="86"/>
      <c r="R440" s="87"/>
    </row>
    <row r="441" spans="1:18" ht="15">
      <c r="A441" s="18"/>
      <c r="B441" s="39"/>
      <c r="C441" s="20"/>
      <c r="D441" s="92"/>
      <c r="E441" s="22"/>
      <c r="F441" s="115"/>
      <c r="G441" s="40" t="str">
        <f ca="1">IFERROR(__xludf.DUMMYFUNCTION("IF(F441="""","""",IFERROR(SUM(FILTER('Prorrogação de prazo'!$C$3:$C$1023,'Prorrogação de prazo'!$A$3:$A$1023&gt;=F441,'Prorrogação de prazo'!$A$3:$A$1023&lt;=F441+10))))"),"")</f>
        <v/>
      </c>
      <c r="H441" s="41"/>
      <c r="I441" s="20"/>
      <c r="J441" s="26"/>
      <c r="K441" s="45"/>
      <c r="L441" s="27"/>
      <c r="M441" s="27"/>
      <c r="N441" s="27"/>
      <c r="O441" s="28"/>
      <c r="P441" s="29"/>
      <c r="Q441" s="30"/>
      <c r="R441" s="29"/>
    </row>
    <row r="442" spans="1:18" ht="15">
      <c r="A442" s="7"/>
      <c r="B442" s="31"/>
      <c r="C442" s="9"/>
      <c r="D442" s="94"/>
      <c r="E442" s="33"/>
      <c r="F442" s="113"/>
      <c r="G442" s="12" t="str">
        <f ca="1">IFERROR(__xludf.DUMMYFUNCTION("IF(F442="""","""",IFERROR(SUM(FILTER('Prorrogação de prazo'!$C$3:$C$1023,'Prorrogação de prazo'!$A$3:$A$1023&gt;=F442,'Prorrogação de prazo'!$A$3:$A$1023&lt;=F442+10))))"),"")</f>
        <v/>
      </c>
      <c r="H442" s="13"/>
      <c r="I442" s="9"/>
      <c r="J442" s="34"/>
      <c r="K442" s="49"/>
      <c r="L442" s="100"/>
      <c r="M442" s="100"/>
      <c r="N442" s="100"/>
      <c r="O442" s="101"/>
      <c r="P442" s="87"/>
      <c r="Q442" s="86"/>
      <c r="R442" s="87"/>
    </row>
    <row r="443" spans="1:18" ht="15">
      <c r="A443" s="18"/>
      <c r="B443" s="39"/>
      <c r="C443" s="20"/>
      <c r="D443" s="92"/>
      <c r="E443" s="22"/>
      <c r="F443" s="115"/>
      <c r="G443" s="40" t="str">
        <f ca="1">IFERROR(__xludf.DUMMYFUNCTION("IF(F443="""","""",IFERROR(SUM(FILTER('Prorrogação de prazo'!$C$3:$C$1023,'Prorrogação de prazo'!$A$3:$A$1023&gt;=F443,'Prorrogação de prazo'!$A$3:$A$1023&lt;=F443+10))))"),"")</f>
        <v/>
      </c>
      <c r="H443" s="41"/>
      <c r="I443" s="20"/>
      <c r="J443" s="26"/>
      <c r="K443" s="45"/>
      <c r="L443" s="27"/>
      <c r="M443" s="27"/>
      <c r="N443" s="27"/>
      <c r="O443" s="28"/>
      <c r="P443" s="29"/>
      <c r="Q443" s="30"/>
      <c r="R443" s="29"/>
    </row>
    <row r="444" spans="1:18" ht="15">
      <c r="A444" s="7"/>
      <c r="B444" s="31"/>
      <c r="C444" s="9"/>
      <c r="D444" s="94"/>
      <c r="E444" s="33"/>
      <c r="F444" s="113"/>
      <c r="G444" s="12" t="str">
        <f ca="1">IFERROR(__xludf.DUMMYFUNCTION("IF(F444="""","""",IFERROR(SUM(FILTER('Prorrogação de prazo'!$C$3:$C$1023,'Prorrogação de prazo'!$A$3:$A$1023&gt;=F444,'Prorrogação de prazo'!$A$3:$A$1023&lt;=F444+10))))"),"")</f>
        <v/>
      </c>
      <c r="H444" s="13"/>
      <c r="I444" s="9"/>
      <c r="J444" s="34"/>
      <c r="K444" s="49"/>
      <c r="L444" s="100"/>
      <c r="M444" s="100"/>
      <c r="N444" s="100"/>
      <c r="O444" s="101"/>
      <c r="P444" s="87"/>
      <c r="Q444" s="86"/>
      <c r="R444" s="87"/>
    </row>
    <row r="445" spans="1:18" ht="15">
      <c r="A445" s="18"/>
      <c r="B445" s="39"/>
      <c r="C445" s="20"/>
      <c r="D445" s="92"/>
      <c r="E445" s="22"/>
      <c r="F445" s="115"/>
      <c r="G445" s="40" t="str">
        <f ca="1">IFERROR(__xludf.DUMMYFUNCTION("IF(F445="""","""",IFERROR(SUM(FILTER('Prorrogação de prazo'!$C$3:$C$1023,'Prorrogação de prazo'!$A$3:$A$1023&gt;=F445,'Prorrogação de prazo'!$A$3:$A$1023&lt;=F445+10))))"),"")</f>
        <v/>
      </c>
      <c r="H445" s="41"/>
      <c r="I445" s="20"/>
      <c r="J445" s="26"/>
      <c r="K445" s="45"/>
      <c r="L445" s="27"/>
      <c r="M445" s="27"/>
      <c r="N445" s="27"/>
      <c r="O445" s="28"/>
      <c r="P445" s="29"/>
      <c r="Q445" s="30"/>
      <c r="R445" s="29"/>
    </row>
    <row r="446" spans="1:18" ht="15">
      <c r="A446" s="7"/>
      <c r="B446" s="31"/>
      <c r="C446" s="9"/>
      <c r="D446" s="94"/>
      <c r="E446" s="33"/>
      <c r="F446" s="113"/>
      <c r="G446" s="12" t="str">
        <f ca="1">IFERROR(__xludf.DUMMYFUNCTION("IF(F446="""","""",IFERROR(SUM(FILTER('Prorrogação de prazo'!$C$3:$C$1023,'Prorrogação de prazo'!$A$3:$A$1023&gt;=F446,'Prorrogação de prazo'!$A$3:$A$1023&lt;=F446+10))))"),"")</f>
        <v/>
      </c>
      <c r="H446" s="13"/>
      <c r="I446" s="9"/>
      <c r="J446" s="34"/>
      <c r="K446" s="49"/>
      <c r="L446" s="100"/>
      <c r="M446" s="100"/>
      <c r="N446" s="100"/>
      <c r="O446" s="101"/>
      <c r="P446" s="87"/>
      <c r="Q446" s="86"/>
      <c r="R446" s="87"/>
    </row>
    <row r="447" spans="1:18" ht="15">
      <c r="A447" s="18"/>
      <c r="B447" s="39"/>
      <c r="C447" s="20"/>
      <c r="D447" s="92"/>
      <c r="E447" s="22"/>
      <c r="F447" s="115"/>
      <c r="G447" s="40" t="str">
        <f ca="1">IFERROR(__xludf.DUMMYFUNCTION("IF(F447="""","""",IFERROR(SUM(FILTER('Prorrogação de prazo'!$C$3:$C$1023,'Prorrogação de prazo'!$A$3:$A$1023&gt;=F447,'Prorrogação de prazo'!$A$3:$A$1023&lt;=F447+10))))"),"")</f>
        <v/>
      </c>
      <c r="H447" s="41"/>
      <c r="I447" s="20"/>
      <c r="J447" s="26"/>
      <c r="K447" s="45"/>
      <c r="L447" s="27"/>
      <c r="M447" s="27"/>
      <c r="N447" s="27"/>
      <c r="O447" s="28"/>
      <c r="P447" s="29"/>
      <c r="Q447" s="30"/>
      <c r="R447" s="29"/>
    </row>
    <row r="448" spans="1:18" ht="15">
      <c r="A448" s="7"/>
      <c r="B448" s="31"/>
      <c r="C448" s="9"/>
      <c r="D448" s="94"/>
      <c r="E448" s="33"/>
      <c r="F448" s="113"/>
      <c r="G448" s="12" t="str">
        <f ca="1">IFERROR(__xludf.DUMMYFUNCTION("IF(F448="""","""",IFERROR(SUM(FILTER('Prorrogação de prazo'!$C$3:$C$1023,'Prorrogação de prazo'!$A$3:$A$1023&gt;=F448,'Prorrogação de prazo'!$A$3:$A$1023&lt;=F448+10))))"),"")</f>
        <v/>
      </c>
      <c r="H448" s="13"/>
      <c r="I448" s="9"/>
      <c r="J448" s="34"/>
      <c r="K448" s="49"/>
      <c r="L448" s="100"/>
      <c r="M448" s="100"/>
      <c r="N448" s="100"/>
      <c r="O448" s="101"/>
      <c r="P448" s="87"/>
      <c r="Q448" s="86"/>
      <c r="R448" s="87"/>
    </row>
    <row r="449" spans="1:18" ht="15">
      <c r="A449" s="18"/>
      <c r="B449" s="39"/>
      <c r="C449" s="20"/>
      <c r="D449" s="92"/>
      <c r="E449" s="22"/>
      <c r="F449" s="115"/>
      <c r="G449" s="40" t="str">
        <f ca="1">IFERROR(__xludf.DUMMYFUNCTION("IF(F449="""","""",IFERROR(SUM(FILTER('Prorrogação de prazo'!$C$3:$C$1023,'Prorrogação de prazo'!$A$3:$A$1023&gt;=F449,'Prorrogação de prazo'!$A$3:$A$1023&lt;=F449+10))))"),"")</f>
        <v/>
      </c>
      <c r="H449" s="41"/>
      <c r="I449" s="20"/>
      <c r="J449" s="26"/>
      <c r="K449" s="45"/>
      <c r="L449" s="27"/>
      <c r="M449" s="27"/>
      <c r="N449" s="27"/>
      <c r="O449" s="28"/>
      <c r="P449" s="29"/>
      <c r="Q449" s="30"/>
      <c r="R449" s="29"/>
    </row>
    <row r="450" spans="1:18" ht="15">
      <c r="A450" s="7"/>
      <c r="B450" s="31"/>
      <c r="C450" s="9"/>
      <c r="D450" s="94"/>
      <c r="E450" s="33"/>
      <c r="F450" s="113"/>
      <c r="G450" s="12" t="str">
        <f ca="1">IFERROR(__xludf.DUMMYFUNCTION("IF(F450="""","""",IFERROR(SUM(FILTER('Prorrogação de prazo'!$C$3:$C$1023,'Prorrogação de prazo'!$A$3:$A$1023&gt;=F450,'Prorrogação de prazo'!$A$3:$A$1023&lt;=F450+10))))"),"")</f>
        <v/>
      </c>
      <c r="H450" s="13"/>
      <c r="I450" s="9"/>
      <c r="J450" s="34"/>
      <c r="K450" s="49"/>
      <c r="L450" s="100"/>
      <c r="M450" s="100"/>
      <c r="N450" s="100"/>
      <c r="O450" s="101"/>
      <c r="P450" s="87"/>
      <c r="Q450" s="86"/>
      <c r="R450" s="87"/>
    </row>
    <row r="451" spans="1:18" ht="15">
      <c r="A451" s="18"/>
      <c r="B451" s="39"/>
      <c r="C451" s="20"/>
      <c r="D451" s="92"/>
      <c r="E451" s="22"/>
      <c r="F451" s="115"/>
      <c r="G451" s="40" t="str">
        <f ca="1">IFERROR(__xludf.DUMMYFUNCTION("IF(F451="""","""",IFERROR(SUM(FILTER('Prorrogação de prazo'!$C$3:$C$1023,'Prorrogação de prazo'!$A$3:$A$1023&gt;=F451,'Prorrogação de prazo'!$A$3:$A$1023&lt;=F451+10))))"),"")</f>
        <v/>
      </c>
      <c r="H451" s="41"/>
      <c r="I451" s="20"/>
      <c r="J451" s="26"/>
      <c r="K451" s="45"/>
      <c r="L451" s="27"/>
      <c r="M451" s="27"/>
      <c r="N451" s="27"/>
      <c r="O451" s="28"/>
      <c r="P451" s="29"/>
      <c r="Q451" s="30"/>
      <c r="R451" s="29"/>
    </row>
    <row r="452" spans="1:18" ht="15">
      <c r="A452" s="7"/>
      <c r="B452" s="31"/>
      <c r="C452" s="9"/>
      <c r="D452" s="94"/>
      <c r="E452" s="33"/>
      <c r="F452" s="113"/>
      <c r="G452" s="12" t="str">
        <f ca="1">IFERROR(__xludf.DUMMYFUNCTION("IF(F452="""","""",IFERROR(SUM(FILTER('Prorrogação de prazo'!$C$3:$C$1023,'Prorrogação de prazo'!$A$3:$A$1023&gt;=F452,'Prorrogação de prazo'!$A$3:$A$1023&lt;=F452+10))))"),"")</f>
        <v/>
      </c>
      <c r="H452" s="13"/>
      <c r="I452" s="9"/>
      <c r="J452" s="34"/>
      <c r="K452" s="49"/>
      <c r="L452" s="100"/>
      <c r="M452" s="100"/>
      <c r="N452" s="100"/>
      <c r="O452" s="101"/>
      <c r="P452" s="87"/>
      <c r="Q452" s="86"/>
      <c r="R452" s="87"/>
    </row>
    <row r="453" spans="1:18" ht="15">
      <c r="A453" s="18"/>
      <c r="B453" s="39"/>
      <c r="C453" s="20"/>
      <c r="D453" s="92"/>
      <c r="E453" s="22"/>
      <c r="F453" s="115"/>
      <c r="G453" s="40" t="str">
        <f ca="1">IFERROR(__xludf.DUMMYFUNCTION("IF(F453="""","""",IFERROR(SUM(FILTER('Prorrogação de prazo'!$C$3:$C$1023,'Prorrogação de prazo'!$A$3:$A$1023&gt;=F453,'Prorrogação de prazo'!$A$3:$A$1023&lt;=F453+10))))"),"")</f>
        <v/>
      </c>
      <c r="H453" s="41"/>
      <c r="I453" s="20"/>
      <c r="J453" s="26"/>
      <c r="K453" s="45"/>
      <c r="L453" s="27"/>
      <c r="M453" s="27"/>
      <c r="N453" s="27"/>
      <c r="O453" s="28"/>
      <c r="P453" s="29"/>
      <c r="Q453" s="30"/>
      <c r="R453" s="29"/>
    </row>
    <row r="454" spans="1:18" ht="15">
      <c r="A454" s="7"/>
      <c r="B454" s="31"/>
      <c r="C454" s="9"/>
      <c r="D454" s="94"/>
      <c r="E454" s="33"/>
      <c r="F454" s="113"/>
      <c r="G454" s="12" t="str">
        <f ca="1">IFERROR(__xludf.DUMMYFUNCTION("IF(F454="""","""",IFERROR(SUM(FILTER('Prorrogação de prazo'!$C$3:$C$1023,'Prorrogação de prazo'!$A$3:$A$1023&gt;=F454,'Prorrogação de prazo'!$A$3:$A$1023&lt;=F454+10))))"),"")</f>
        <v/>
      </c>
      <c r="H454" s="13"/>
      <c r="I454" s="9"/>
      <c r="J454" s="34"/>
      <c r="K454" s="49"/>
      <c r="L454" s="100"/>
      <c r="M454" s="100"/>
      <c r="N454" s="100"/>
      <c r="O454" s="101"/>
      <c r="P454" s="87"/>
      <c r="Q454" s="86"/>
      <c r="R454" s="87"/>
    </row>
    <row r="455" spans="1:18" ht="15">
      <c r="A455" s="18"/>
      <c r="B455" s="39"/>
      <c r="C455" s="20"/>
      <c r="D455" s="92"/>
      <c r="E455" s="22"/>
      <c r="F455" s="115"/>
      <c r="G455" s="40" t="str">
        <f ca="1">IFERROR(__xludf.DUMMYFUNCTION("IF(F455="""","""",IFERROR(SUM(FILTER('Prorrogação de prazo'!$C$3:$C$1023,'Prorrogação de prazo'!$A$3:$A$1023&gt;=F455,'Prorrogação de prazo'!$A$3:$A$1023&lt;=F455+10))))"),"")</f>
        <v/>
      </c>
      <c r="H455" s="41"/>
      <c r="I455" s="20"/>
      <c r="J455" s="26"/>
      <c r="K455" s="45"/>
      <c r="L455" s="27"/>
      <c r="M455" s="27"/>
      <c r="N455" s="27"/>
      <c r="O455" s="28"/>
      <c r="P455" s="29"/>
      <c r="Q455" s="30"/>
      <c r="R455" s="29"/>
    </row>
    <row r="456" spans="1:18" ht="15">
      <c r="A456" s="7"/>
      <c r="B456" s="31"/>
      <c r="C456" s="9"/>
      <c r="D456" s="94"/>
      <c r="E456" s="33"/>
      <c r="F456" s="113"/>
      <c r="G456" s="12" t="str">
        <f ca="1">IFERROR(__xludf.DUMMYFUNCTION("IF(F456="""","""",IFERROR(SUM(FILTER('Prorrogação de prazo'!$C$3:$C$1023,'Prorrogação de prazo'!$A$3:$A$1023&gt;=F456,'Prorrogação de prazo'!$A$3:$A$1023&lt;=F456+10))))"),"")</f>
        <v/>
      </c>
      <c r="H456" s="13"/>
      <c r="I456" s="9"/>
      <c r="J456" s="34"/>
      <c r="K456" s="49"/>
      <c r="L456" s="100"/>
      <c r="M456" s="100"/>
      <c r="N456" s="100"/>
      <c r="O456" s="101"/>
      <c r="P456" s="87"/>
      <c r="Q456" s="86"/>
      <c r="R456" s="87"/>
    </row>
    <row r="457" spans="1:18" ht="15">
      <c r="A457" s="18"/>
      <c r="B457" s="39"/>
      <c r="C457" s="20"/>
      <c r="D457" s="92"/>
      <c r="E457" s="22"/>
      <c r="F457" s="115"/>
      <c r="G457" s="40" t="str">
        <f ca="1">IFERROR(__xludf.DUMMYFUNCTION("IF(F457="""","""",IFERROR(SUM(FILTER('Prorrogação de prazo'!$C$3:$C$1023,'Prorrogação de prazo'!$A$3:$A$1023&gt;=F457,'Prorrogação de prazo'!$A$3:$A$1023&lt;=F457+10))))"),"")</f>
        <v/>
      </c>
      <c r="H457" s="41"/>
      <c r="I457" s="20"/>
      <c r="J457" s="26"/>
      <c r="K457" s="45"/>
      <c r="L457" s="27"/>
      <c r="M457" s="27"/>
      <c r="N457" s="27"/>
      <c r="O457" s="28"/>
      <c r="P457" s="29"/>
      <c r="Q457" s="30"/>
      <c r="R457" s="29"/>
    </row>
    <row r="458" spans="1:18" ht="15">
      <c r="A458" s="7"/>
      <c r="B458" s="31"/>
      <c r="C458" s="9"/>
      <c r="D458" s="94"/>
      <c r="E458" s="33"/>
      <c r="F458" s="113"/>
      <c r="G458" s="12" t="str">
        <f ca="1">IFERROR(__xludf.DUMMYFUNCTION("IF(F458="""","""",IFERROR(SUM(FILTER('Prorrogação de prazo'!$C$3:$C$1023,'Prorrogação de prazo'!$A$3:$A$1023&gt;=F458,'Prorrogação de prazo'!$A$3:$A$1023&lt;=F458+10))))"),"")</f>
        <v/>
      </c>
      <c r="H458" s="13"/>
      <c r="I458" s="9"/>
      <c r="J458" s="34"/>
      <c r="K458" s="49"/>
      <c r="L458" s="100"/>
      <c r="M458" s="100"/>
      <c r="N458" s="100"/>
      <c r="O458" s="101"/>
      <c r="P458" s="87"/>
      <c r="Q458" s="86"/>
      <c r="R458" s="87"/>
    </row>
    <row r="459" spans="1:18" ht="15">
      <c r="A459" s="18"/>
      <c r="B459" s="39"/>
      <c r="C459" s="20"/>
      <c r="D459" s="92"/>
      <c r="E459" s="22"/>
      <c r="F459" s="115"/>
      <c r="G459" s="40" t="str">
        <f ca="1">IFERROR(__xludf.DUMMYFUNCTION("IF(F459="""","""",IFERROR(SUM(FILTER('Prorrogação de prazo'!$C$3:$C$1023,'Prorrogação de prazo'!$A$3:$A$1023&gt;=F459,'Prorrogação de prazo'!$A$3:$A$1023&lt;=F459+10))))"),"")</f>
        <v/>
      </c>
      <c r="H459" s="41"/>
      <c r="I459" s="20"/>
      <c r="J459" s="26"/>
      <c r="K459" s="45"/>
      <c r="L459" s="27"/>
      <c r="M459" s="27"/>
      <c r="N459" s="27"/>
      <c r="O459" s="28"/>
      <c r="P459" s="29"/>
      <c r="Q459" s="30"/>
      <c r="R459" s="29"/>
    </row>
    <row r="460" spans="1:18" ht="15">
      <c r="A460" s="7"/>
      <c r="B460" s="31"/>
      <c r="C460" s="9"/>
      <c r="D460" s="94"/>
      <c r="E460" s="33"/>
      <c r="F460" s="113"/>
      <c r="G460" s="12" t="str">
        <f ca="1">IFERROR(__xludf.DUMMYFUNCTION("IF(F460="""","""",IFERROR(SUM(FILTER('Prorrogação de prazo'!$C$3:$C$1023,'Prorrogação de prazo'!$A$3:$A$1023&gt;=F460,'Prorrogação de prazo'!$A$3:$A$1023&lt;=F460+10))))"),"")</f>
        <v/>
      </c>
      <c r="H460" s="13"/>
      <c r="I460" s="9"/>
      <c r="J460" s="34"/>
      <c r="K460" s="49"/>
      <c r="L460" s="100"/>
      <c r="M460" s="100"/>
      <c r="N460" s="100"/>
      <c r="O460" s="101"/>
      <c r="P460" s="87"/>
      <c r="Q460" s="86"/>
      <c r="R460" s="87"/>
    </row>
    <row r="461" spans="1:18" ht="15">
      <c r="A461" s="18"/>
      <c r="B461" s="39"/>
      <c r="C461" s="20"/>
      <c r="D461" s="92"/>
      <c r="E461" s="22"/>
      <c r="F461" s="115"/>
      <c r="G461" s="40" t="str">
        <f ca="1">IFERROR(__xludf.DUMMYFUNCTION("IF(F461="""","""",IFERROR(SUM(FILTER('Prorrogação de prazo'!$C$3:$C$1023,'Prorrogação de prazo'!$A$3:$A$1023&gt;=F461,'Prorrogação de prazo'!$A$3:$A$1023&lt;=F461+10))))"),"")</f>
        <v/>
      </c>
      <c r="H461" s="41"/>
      <c r="I461" s="20"/>
      <c r="J461" s="26"/>
      <c r="K461" s="45"/>
      <c r="L461" s="27"/>
      <c r="M461" s="27"/>
      <c r="N461" s="27"/>
      <c r="O461" s="28"/>
      <c r="P461" s="29"/>
      <c r="Q461" s="30"/>
      <c r="R461" s="29"/>
    </row>
    <row r="462" spans="1:18" ht="15">
      <c r="A462" s="7"/>
      <c r="B462" s="31"/>
      <c r="C462" s="9"/>
      <c r="D462" s="94"/>
      <c r="E462" s="33"/>
      <c r="F462" s="113"/>
      <c r="G462" s="12" t="str">
        <f ca="1">IFERROR(__xludf.DUMMYFUNCTION("IF(F462="""","""",IFERROR(SUM(FILTER('Prorrogação de prazo'!$C$3:$C$1023,'Prorrogação de prazo'!$A$3:$A$1023&gt;=F462,'Prorrogação de prazo'!$A$3:$A$1023&lt;=F462+10))))"),"")</f>
        <v/>
      </c>
      <c r="H462" s="13"/>
      <c r="I462" s="9"/>
      <c r="J462" s="34"/>
      <c r="K462" s="49"/>
      <c r="L462" s="100"/>
      <c r="M462" s="100"/>
      <c r="N462" s="100"/>
      <c r="O462" s="101"/>
      <c r="P462" s="87"/>
      <c r="Q462" s="86"/>
      <c r="R462" s="87"/>
    </row>
    <row r="463" spans="1:18" ht="15">
      <c r="A463" s="18"/>
      <c r="B463" s="39"/>
      <c r="C463" s="20"/>
      <c r="D463" s="92"/>
      <c r="E463" s="22"/>
      <c r="F463" s="115"/>
      <c r="G463" s="40" t="str">
        <f ca="1">IFERROR(__xludf.DUMMYFUNCTION("IF(F463="""","""",IFERROR(SUM(FILTER('Prorrogação de prazo'!$C$3:$C$1023,'Prorrogação de prazo'!$A$3:$A$1023&gt;=F463,'Prorrogação de prazo'!$A$3:$A$1023&lt;=F463+10))))"),"")</f>
        <v/>
      </c>
      <c r="H463" s="41"/>
      <c r="I463" s="20"/>
      <c r="J463" s="26"/>
      <c r="K463" s="45"/>
      <c r="L463" s="27"/>
      <c r="M463" s="27"/>
      <c r="N463" s="27"/>
      <c r="O463" s="28"/>
      <c r="P463" s="29"/>
      <c r="Q463" s="30"/>
      <c r="R463" s="29"/>
    </row>
    <row r="464" spans="1:18" ht="15">
      <c r="A464" s="7"/>
      <c r="B464" s="31"/>
      <c r="C464" s="9"/>
      <c r="D464" s="94"/>
      <c r="E464" s="33"/>
      <c r="F464" s="113"/>
      <c r="G464" s="12" t="str">
        <f ca="1">IFERROR(__xludf.DUMMYFUNCTION("IF(F464="""","""",IFERROR(SUM(FILTER('Prorrogação de prazo'!$C$3:$C$1023,'Prorrogação de prazo'!$A$3:$A$1023&gt;=F464,'Prorrogação de prazo'!$A$3:$A$1023&lt;=F464+10))))"),"")</f>
        <v/>
      </c>
      <c r="H464" s="13"/>
      <c r="I464" s="9"/>
      <c r="J464" s="34"/>
      <c r="K464" s="49"/>
      <c r="L464" s="100"/>
      <c r="M464" s="100"/>
      <c r="N464" s="100"/>
      <c r="O464" s="101"/>
      <c r="P464" s="87"/>
      <c r="Q464" s="86"/>
      <c r="R464" s="87"/>
    </row>
    <row r="465" spans="1:18" ht="15">
      <c r="A465" s="18"/>
      <c r="B465" s="39"/>
      <c r="C465" s="20"/>
      <c r="D465" s="92"/>
      <c r="E465" s="22"/>
      <c r="F465" s="115"/>
      <c r="G465" s="40" t="str">
        <f ca="1">IFERROR(__xludf.DUMMYFUNCTION("IF(F465="""","""",IFERROR(SUM(FILTER('Prorrogação de prazo'!$C$3:$C$1023,'Prorrogação de prazo'!$A$3:$A$1023&gt;=F465,'Prorrogação de prazo'!$A$3:$A$1023&lt;=F465+10))))"),"")</f>
        <v/>
      </c>
      <c r="H465" s="41"/>
      <c r="I465" s="20"/>
      <c r="J465" s="26"/>
      <c r="K465" s="45"/>
      <c r="L465" s="27"/>
      <c r="M465" s="27"/>
      <c r="N465" s="27"/>
      <c r="O465" s="28"/>
      <c r="P465" s="29"/>
      <c r="Q465" s="30"/>
      <c r="R465" s="29"/>
    </row>
    <row r="466" spans="1:18" ht="15">
      <c r="A466" s="7"/>
      <c r="B466" s="31"/>
      <c r="C466" s="9"/>
      <c r="D466" s="94"/>
      <c r="E466" s="33"/>
      <c r="F466" s="113"/>
      <c r="G466" s="12" t="str">
        <f ca="1">IFERROR(__xludf.DUMMYFUNCTION("IF(F466="""","""",IFERROR(SUM(FILTER('Prorrogação de prazo'!$C$3:$C$1023,'Prorrogação de prazo'!$A$3:$A$1023&gt;=F466,'Prorrogação de prazo'!$A$3:$A$1023&lt;=F466+10))))"),"")</f>
        <v/>
      </c>
      <c r="H466" s="13"/>
      <c r="I466" s="9"/>
      <c r="J466" s="34"/>
      <c r="K466" s="49"/>
      <c r="L466" s="100"/>
      <c r="M466" s="100"/>
      <c r="N466" s="100"/>
      <c r="O466" s="101"/>
      <c r="P466" s="87"/>
      <c r="Q466" s="86"/>
      <c r="R466" s="87"/>
    </row>
    <row r="467" spans="1:18" ht="15">
      <c r="A467" s="18"/>
      <c r="B467" s="39"/>
      <c r="C467" s="20"/>
      <c r="D467" s="92"/>
      <c r="E467" s="22"/>
      <c r="F467" s="115"/>
      <c r="G467" s="40" t="str">
        <f ca="1">IFERROR(__xludf.DUMMYFUNCTION("IF(F467="""","""",IFERROR(SUM(FILTER('Prorrogação de prazo'!$C$3:$C$1023,'Prorrogação de prazo'!$A$3:$A$1023&gt;=F467,'Prorrogação de prazo'!$A$3:$A$1023&lt;=F467+10))))"),"")</f>
        <v/>
      </c>
      <c r="H467" s="41"/>
      <c r="I467" s="20"/>
      <c r="J467" s="26"/>
      <c r="K467" s="45"/>
      <c r="L467" s="27"/>
      <c r="M467" s="27"/>
      <c r="N467" s="27"/>
      <c r="O467" s="28"/>
      <c r="P467" s="29"/>
      <c r="Q467" s="30"/>
      <c r="R467" s="29"/>
    </row>
    <row r="468" spans="1:18" ht="15">
      <c r="A468" s="7"/>
      <c r="B468" s="31"/>
      <c r="C468" s="9"/>
      <c r="D468" s="94"/>
      <c r="E468" s="33"/>
      <c r="F468" s="113"/>
      <c r="G468" s="12" t="str">
        <f ca="1">IFERROR(__xludf.DUMMYFUNCTION("IF(F468="""","""",IFERROR(SUM(FILTER('Prorrogação de prazo'!$C$3:$C$1023,'Prorrogação de prazo'!$A$3:$A$1023&gt;=F468,'Prorrogação de prazo'!$A$3:$A$1023&lt;=F468+10))))"),"")</f>
        <v/>
      </c>
      <c r="H468" s="13"/>
      <c r="I468" s="9"/>
      <c r="J468" s="34"/>
      <c r="K468" s="49"/>
      <c r="L468" s="100"/>
      <c r="M468" s="100"/>
      <c r="N468" s="100"/>
      <c r="O468" s="101"/>
      <c r="P468" s="87"/>
      <c r="Q468" s="86"/>
      <c r="R468" s="87"/>
    </row>
    <row r="469" spans="1:18" ht="15">
      <c r="A469" s="18"/>
      <c r="B469" s="39"/>
      <c r="C469" s="20"/>
      <c r="D469" s="92"/>
      <c r="E469" s="22"/>
      <c r="F469" s="115"/>
      <c r="G469" s="40" t="str">
        <f ca="1">IFERROR(__xludf.DUMMYFUNCTION("IF(F469="""","""",IFERROR(SUM(FILTER('Prorrogação de prazo'!$C$3:$C$1023,'Prorrogação de prazo'!$A$3:$A$1023&gt;=F469,'Prorrogação de prazo'!$A$3:$A$1023&lt;=F469+10))))"),"")</f>
        <v/>
      </c>
      <c r="H469" s="41"/>
      <c r="I469" s="20"/>
      <c r="J469" s="26"/>
      <c r="K469" s="45"/>
      <c r="L469" s="27"/>
      <c r="M469" s="27"/>
      <c r="N469" s="27"/>
      <c r="O469" s="28"/>
      <c r="P469" s="29"/>
      <c r="Q469" s="30"/>
      <c r="R469" s="29"/>
    </row>
    <row r="470" spans="1:18" ht="15">
      <c r="A470" s="7"/>
      <c r="B470" s="31"/>
      <c r="C470" s="9"/>
      <c r="D470" s="94"/>
      <c r="E470" s="33"/>
      <c r="F470" s="113"/>
      <c r="G470" s="12" t="str">
        <f ca="1">IFERROR(__xludf.DUMMYFUNCTION("IF(F470="""","""",IFERROR(SUM(FILTER('Prorrogação de prazo'!$C$3:$C$1023,'Prorrogação de prazo'!$A$3:$A$1023&gt;=F470,'Prorrogação de prazo'!$A$3:$A$1023&lt;=F470+10))))"),"")</f>
        <v/>
      </c>
      <c r="H470" s="13"/>
      <c r="I470" s="9"/>
      <c r="J470" s="34"/>
      <c r="K470" s="49"/>
      <c r="L470" s="100"/>
      <c r="M470" s="100"/>
      <c r="N470" s="100"/>
      <c r="O470" s="101"/>
      <c r="P470" s="87"/>
      <c r="Q470" s="86"/>
      <c r="R470" s="87"/>
    </row>
    <row r="471" spans="1:18" ht="15">
      <c r="A471" s="18"/>
      <c r="B471" s="39"/>
      <c r="C471" s="20"/>
      <c r="D471" s="92"/>
      <c r="E471" s="22"/>
      <c r="F471" s="115"/>
      <c r="G471" s="40" t="str">
        <f ca="1">IFERROR(__xludf.DUMMYFUNCTION("IF(F471="""","""",IFERROR(SUM(FILTER('Prorrogação de prazo'!$C$3:$C$1023,'Prorrogação de prazo'!$A$3:$A$1023&gt;=F471,'Prorrogação de prazo'!$A$3:$A$1023&lt;=F471+10))))"),"")</f>
        <v/>
      </c>
      <c r="H471" s="41"/>
      <c r="I471" s="20"/>
      <c r="J471" s="26"/>
      <c r="K471" s="45"/>
      <c r="L471" s="27"/>
      <c r="M471" s="27"/>
      <c r="N471" s="27"/>
      <c r="O471" s="28"/>
      <c r="P471" s="29"/>
      <c r="Q471" s="30"/>
      <c r="R471" s="29"/>
    </row>
    <row r="472" spans="1:18" ht="15">
      <c r="A472" s="7"/>
      <c r="B472" s="31"/>
      <c r="C472" s="9"/>
      <c r="D472" s="94"/>
      <c r="E472" s="33"/>
      <c r="F472" s="113"/>
      <c r="G472" s="12" t="str">
        <f ca="1">IFERROR(__xludf.DUMMYFUNCTION("IF(F472="""","""",IFERROR(SUM(FILTER('Prorrogação de prazo'!$C$3:$C$1023,'Prorrogação de prazo'!$A$3:$A$1023&gt;=F472,'Prorrogação de prazo'!$A$3:$A$1023&lt;=F472+10))))"),"")</f>
        <v/>
      </c>
      <c r="H472" s="13"/>
      <c r="I472" s="9"/>
      <c r="J472" s="34"/>
      <c r="K472" s="49"/>
      <c r="L472" s="100"/>
      <c r="M472" s="100"/>
      <c r="N472" s="100"/>
      <c r="O472" s="101"/>
      <c r="P472" s="87"/>
      <c r="Q472" s="86"/>
      <c r="R472" s="87"/>
    </row>
    <row r="473" spans="1:18" ht="15">
      <c r="A473" s="18"/>
      <c r="B473" s="39"/>
      <c r="C473" s="20"/>
      <c r="D473" s="92"/>
      <c r="E473" s="22"/>
      <c r="F473" s="115"/>
      <c r="G473" s="40" t="str">
        <f ca="1">IFERROR(__xludf.DUMMYFUNCTION("IF(F473="""","""",IFERROR(SUM(FILTER('Prorrogação de prazo'!$C$3:$C$1023,'Prorrogação de prazo'!$A$3:$A$1023&gt;=F473,'Prorrogação de prazo'!$A$3:$A$1023&lt;=F473+10))))"),"")</f>
        <v/>
      </c>
      <c r="H473" s="41"/>
      <c r="I473" s="20"/>
      <c r="J473" s="26"/>
      <c r="K473" s="45"/>
      <c r="L473" s="27"/>
      <c r="M473" s="27"/>
      <c r="N473" s="27"/>
      <c r="O473" s="28"/>
      <c r="P473" s="29"/>
      <c r="Q473" s="30"/>
      <c r="R473" s="29"/>
    </row>
    <row r="474" spans="1:18" ht="15">
      <c r="A474" s="7"/>
      <c r="B474" s="31"/>
      <c r="C474" s="9"/>
      <c r="D474" s="94"/>
      <c r="E474" s="33"/>
      <c r="F474" s="113"/>
      <c r="G474" s="12" t="str">
        <f ca="1">IFERROR(__xludf.DUMMYFUNCTION("IF(F474="""","""",IFERROR(SUM(FILTER('Prorrogação de prazo'!$C$3:$C$1023,'Prorrogação de prazo'!$A$3:$A$1023&gt;=F474,'Prorrogação de prazo'!$A$3:$A$1023&lt;=F474+10))))"),"")</f>
        <v/>
      </c>
      <c r="H474" s="13"/>
      <c r="I474" s="9"/>
      <c r="J474" s="34"/>
      <c r="K474" s="49"/>
      <c r="L474" s="100"/>
      <c r="M474" s="100"/>
      <c r="N474" s="100"/>
      <c r="O474" s="101"/>
      <c r="P474" s="87"/>
      <c r="Q474" s="86"/>
      <c r="R474" s="87"/>
    </row>
    <row r="475" spans="1:18" ht="15">
      <c r="A475" s="18"/>
      <c r="B475" s="39"/>
      <c r="C475" s="20"/>
      <c r="D475" s="92"/>
      <c r="E475" s="22"/>
      <c r="F475" s="115"/>
      <c r="G475" s="40" t="str">
        <f ca="1">IFERROR(__xludf.DUMMYFUNCTION("IF(F475="""","""",IFERROR(SUM(FILTER('Prorrogação de prazo'!$C$3:$C$1023,'Prorrogação de prazo'!$A$3:$A$1023&gt;=F475,'Prorrogação de prazo'!$A$3:$A$1023&lt;=F475+10))))"),"")</f>
        <v/>
      </c>
      <c r="H475" s="41"/>
      <c r="I475" s="20"/>
      <c r="J475" s="26"/>
      <c r="K475" s="45"/>
      <c r="L475" s="27"/>
      <c r="M475" s="27"/>
      <c r="N475" s="27"/>
      <c r="O475" s="28"/>
      <c r="P475" s="29"/>
      <c r="Q475" s="30"/>
      <c r="R475" s="29"/>
    </row>
    <row r="476" spans="1:18" ht="15">
      <c r="A476" s="7"/>
      <c r="B476" s="31"/>
      <c r="C476" s="9"/>
      <c r="D476" s="94"/>
      <c r="E476" s="33"/>
      <c r="F476" s="113"/>
      <c r="G476" s="12" t="str">
        <f ca="1">IFERROR(__xludf.DUMMYFUNCTION("IF(F476="""","""",IFERROR(SUM(FILTER('Prorrogação de prazo'!$C$3:$C$1023,'Prorrogação de prazo'!$A$3:$A$1023&gt;=F476,'Prorrogação de prazo'!$A$3:$A$1023&lt;=F476+10))))"),"")</f>
        <v/>
      </c>
      <c r="H476" s="13"/>
      <c r="I476" s="9"/>
      <c r="J476" s="34"/>
      <c r="K476" s="49"/>
      <c r="L476" s="100"/>
      <c r="M476" s="100"/>
      <c r="N476" s="100"/>
      <c r="O476" s="101"/>
      <c r="P476" s="87"/>
      <c r="Q476" s="86"/>
      <c r="R476" s="87"/>
    </row>
    <row r="477" spans="1:18" ht="15">
      <c r="A477" s="18"/>
      <c r="B477" s="39"/>
      <c r="C477" s="20"/>
      <c r="D477" s="92"/>
      <c r="E477" s="22"/>
      <c r="F477" s="115"/>
      <c r="G477" s="40" t="str">
        <f ca="1">IFERROR(__xludf.DUMMYFUNCTION("IF(F477="""","""",IFERROR(SUM(FILTER('Prorrogação de prazo'!$C$3:$C$1023,'Prorrogação de prazo'!$A$3:$A$1023&gt;=F477,'Prorrogação de prazo'!$A$3:$A$1023&lt;=F477+10))))"),"")</f>
        <v/>
      </c>
      <c r="H477" s="41"/>
      <c r="I477" s="20"/>
      <c r="J477" s="26"/>
      <c r="K477" s="45"/>
      <c r="L477" s="27"/>
      <c r="M477" s="27"/>
      <c r="N477" s="27"/>
      <c r="O477" s="28"/>
      <c r="P477" s="29"/>
      <c r="Q477" s="30"/>
      <c r="R477" s="29"/>
    </row>
    <row r="478" spans="1:18" ht="15">
      <c r="A478" s="7"/>
      <c r="B478" s="31"/>
      <c r="C478" s="9"/>
      <c r="D478" s="94"/>
      <c r="E478" s="33"/>
      <c r="F478" s="113"/>
      <c r="G478" s="12" t="str">
        <f ca="1">IFERROR(__xludf.DUMMYFUNCTION("IF(F478="""","""",IFERROR(SUM(FILTER('Prorrogação de prazo'!$C$3:$C$1023,'Prorrogação de prazo'!$A$3:$A$1023&gt;=F478,'Prorrogação de prazo'!$A$3:$A$1023&lt;=F478+10))))"),"")</f>
        <v/>
      </c>
      <c r="H478" s="13"/>
      <c r="I478" s="9"/>
      <c r="J478" s="34"/>
      <c r="K478" s="49"/>
      <c r="L478" s="100"/>
      <c r="M478" s="100"/>
      <c r="N478" s="100"/>
      <c r="O478" s="101"/>
      <c r="P478" s="87"/>
      <c r="Q478" s="86"/>
      <c r="R478" s="87"/>
    </row>
    <row r="479" spans="1:18" ht="15">
      <c r="A479" s="18"/>
      <c r="B479" s="39"/>
      <c r="C479" s="20"/>
      <c r="D479" s="92"/>
      <c r="E479" s="22"/>
      <c r="F479" s="115"/>
      <c r="G479" s="40" t="str">
        <f ca="1">IFERROR(__xludf.DUMMYFUNCTION("IF(F479="""","""",IFERROR(SUM(FILTER('Prorrogação de prazo'!$C$3:$C$1023,'Prorrogação de prazo'!$A$3:$A$1023&gt;=F479,'Prorrogação de prazo'!$A$3:$A$1023&lt;=F479+10))))"),"")</f>
        <v/>
      </c>
      <c r="H479" s="41"/>
      <c r="I479" s="20"/>
      <c r="J479" s="26"/>
      <c r="K479" s="45"/>
      <c r="L479" s="27"/>
      <c r="M479" s="27"/>
      <c r="N479" s="27"/>
      <c r="O479" s="28"/>
      <c r="P479" s="29"/>
      <c r="Q479" s="30"/>
      <c r="R479" s="29"/>
    </row>
    <row r="480" spans="1:18" ht="15">
      <c r="A480" s="7"/>
      <c r="B480" s="31"/>
      <c r="C480" s="9"/>
      <c r="D480" s="94"/>
      <c r="E480" s="33"/>
      <c r="F480" s="113"/>
      <c r="G480" s="12" t="str">
        <f ca="1">IFERROR(__xludf.DUMMYFUNCTION("IF(F480="""","""",IFERROR(SUM(FILTER('Prorrogação de prazo'!$C$3:$C$1023,'Prorrogação de prazo'!$A$3:$A$1023&gt;=F480,'Prorrogação de prazo'!$A$3:$A$1023&lt;=F480+10))))"),"")</f>
        <v/>
      </c>
      <c r="H480" s="13"/>
      <c r="I480" s="9"/>
      <c r="J480" s="34"/>
      <c r="K480" s="49"/>
      <c r="L480" s="100"/>
      <c r="M480" s="100"/>
      <c r="N480" s="100"/>
      <c r="O480" s="101"/>
      <c r="P480" s="87"/>
      <c r="Q480" s="86"/>
      <c r="R480" s="87"/>
    </row>
    <row r="481" spans="1:18" ht="15">
      <c r="A481" s="18"/>
      <c r="B481" s="39"/>
      <c r="C481" s="20"/>
      <c r="D481" s="92"/>
      <c r="E481" s="22"/>
      <c r="F481" s="115"/>
      <c r="G481" s="40" t="str">
        <f ca="1">IFERROR(__xludf.DUMMYFUNCTION("IF(F481="""","""",IFERROR(SUM(FILTER('Prorrogação de prazo'!$C$3:$C$1023,'Prorrogação de prazo'!$A$3:$A$1023&gt;=F481,'Prorrogação de prazo'!$A$3:$A$1023&lt;=F481+10))))"),"")</f>
        <v/>
      </c>
      <c r="H481" s="41"/>
      <c r="I481" s="20"/>
      <c r="J481" s="26"/>
      <c r="K481" s="45"/>
      <c r="L481" s="27"/>
      <c r="M481" s="27"/>
      <c r="N481" s="27"/>
      <c r="O481" s="28"/>
      <c r="P481" s="29"/>
      <c r="Q481" s="30"/>
      <c r="R481" s="29"/>
    </row>
    <row r="482" spans="1:18" ht="15">
      <c r="A482" s="7"/>
      <c r="B482" s="31"/>
      <c r="C482" s="9"/>
      <c r="D482" s="94"/>
      <c r="E482" s="33"/>
      <c r="F482" s="113"/>
      <c r="G482" s="12" t="str">
        <f ca="1">IFERROR(__xludf.DUMMYFUNCTION("IF(F482="""","""",IFERROR(SUM(FILTER('Prorrogação de prazo'!$C$3:$C$1023,'Prorrogação de prazo'!$A$3:$A$1023&gt;=F482,'Prorrogação de prazo'!$A$3:$A$1023&lt;=F482+10))))"),"")</f>
        <v/>
      </c>
      <c r="H482" s="13"/>
      <c r="I482" s="9"/>
      <c r="J482" s="34"/>
      <c r="K482" s="49"/>
      <c r="L482" s="100"/>
      <c r="M482" s="100"/>
      <c r="N482" s="100"/>
      <c r="O482" s="101"/>
      <c r="P482" s="87"/>
      <c r="Q482" s="86"/>
      <c r="R482" s="87"/>
    </row>
    <row r="483" spans="1:18" ht="15">
      <c r="A483" s="18"/>
      <c r="B483" s="39"/>
      <c r="C483" s="20"/>
      <c r="D483" s="92"/>
      <c r="E483" s="22"/>
      <c r="F483" s="115"/>
      <c r="G483" s="40" t="str">
        <f ca="1">IFERROR(__xludf.DUMMYFUNCTION("IF(F483="""","""",IFERROR(SUM(FILTER('Prorrogação de prazo'!$C$3:$C$1023,'Prorrogação de prazo'!$A$3:$A$1023&gt;=F483,'Prorrogação de prazo'!$A$3:$A$1023&lt;=F483+10))))"),"")</f>
        <v/>
      </c>
      <c r="H483" s="41"/>
      <c r="I483" s="20"/>
      <c r="J483" s="26"/>
      <c r="K483" s="45"/>
      <c r="L483" s="27"/>
      <c r="M483" s="27"/>
      <c r="N483" s="27"/>
      <c r="O483" s="28"/>
      <c r="P483" s="29"/>
      <c r="Q483" s="30"/>
      <c r="R483" s="29"/>
    </row>
    <row r="484" spans="1:18" ht="15">
      <c r="A484" s="7"/>
      <c r="B484" s="31"/>
      <c r="C484" s="9"/>
      <c r="D484" s="94"/>
      <c r="E484" s="33"/>
      <c r="F484" s="113"/>
      <c r="G484" s="12" t="str">
        <f ca="1">IFERROR(__xludf.DUMMYFUNCTION("IF(F484="""","""",IFERROR(SUM(FILTER('Prorrogação de prazo'!$C$3:$C$1023,'Prorrogação de prazo'!$A$3:$A$1023&gt;=F484,'Prorrogação de prazo'!$A$3:$A$1023&lt;=F484+10))))"),"")</f>
        <v/>
      </c>
      <c r="H484" s="13"/>
      <c r="I484" s="9"/>
      <c r="J484" s="34"/>
      <c r="K484" s="49"/>
      <c r="L484" s="100"/>
      <c r="M484" s="100"/>
      <c r="N484" s="100"/>
      <c r="O484" s="101"/>
      <c r="P484" s="87"/>
      <c r="Q484" s="86"/>
      <c r="R484" s="87"/>
    </row>
    <row r="485" spans="1:18" ht="15">
      <c r="A485" s="18"/>
      <c r="B485" s="39"/>
      <c r="C485" s="20"/>
      <c r="D485" s="92"/>
      <c r="E485" s="22"/>
      <c r="F485" s="115"/>
      <c r="G485" s="40" t="str">
        <f ca="1">IFERROR(__xludf.DUMMYFUNCTION("IF(F485="""","""",IFERROR(SUM(FILTER('Prorrogação de prazo'!$C$3:$C$1023,'Prorrogação de prazo'!$A$3:$A$1023&gt;=F485,'Prorrogação de prazo'!$A$3:$A$1023&lt;=F485+10))))"),"")</f>
        <v/>
      </c>
      <c r="H485" s="41"/>
      <c r="I485" s="20"/>
      <c r="J485" s="26"/>
      <c r="K485" s="45"/>
      <c r="L485" s="27"/>
      <c r="M485" s="27"/>
      <c r="N485" s="27"/>
      <c r="O485" s="28"/>
      <c r="P485" s="29"/>
      <c r="Q485" s="30"/>
      <c r="R485" s="29"/>
    </row>
    <row r="486" spans="1:18" ht="15">
      <c r="A486" s="7"/>
      <c r="B486" s="31"/>
      <c r="C486" s="9"/>
      <c r="D486" s="94"/>
      <c r="E486" s="33"/>
      <c r="F486" s="113"/>
      <c r="G486" s="12" t="str">
        <f ca="1">IFERROR(__xludf.DUMMYFUNCTION("IF(F486="""","""",IFERROR(SUM(FILTER('Prorrogação de prazo'!$C$3:$C$1023,'Prorrogação de prazo'!$A$3:$A$1023&gt;=F486,'Prorrogação de prazo'!$A$3:$A$1023&lt;=F486+10))))"),"")</f>
        <v/>
      </c>
      <c r="H486" s="13"/>
      <c r="I486" s="9"/>
      <c r="J486" s="34"/>
      <c r="K486" s="49"/>
      <c r="L486" s="100"/>
      <c r="M486" s="100"/>
      <c r="N486" s="100"/>
      <c r="O486" s="101"/>
      <c r="P486" s="87"/>
      <c r="Q486" s="86"/>
      <c r="R486" s="87"/>
    </row>
    <row r="487" spans="1:18" ht="15">
      <c r="A487" s="18"/>
      <c r="B487" s="39"/>
      <c r="C487" s="20"/>
      <c r="D487" s="92"/>
      <c r="E487" s="22"/>
      <c r="F487" s="115"/>
      <c r="G487" s="40" t="str">
        <f ca="1">IFERROR(__xludf.DUMMYFUNCTION("IF(F487="""","""",IFERROR(SUM(FILTER('Prorrogação de prazo'!$C$3:$C$1023,'Prorrogação de prazo'!$A$3:$A$1023&gt;=F487,'Prorrogação de prazo'!$A$3:$A$1023&lt;=F487+10))))"),"")</f>
        <v/>
      </c>
      <c r="H487" s="41"/>
      <c r="I487" s="20"/>
      <c r="J487" s="26"/>
      <c r="K487" s="45"/>
      <c r="L487" s="27"/>
      <c r="M487" s="27"/>
      <c r="N487" s="27"/>
      <c r="O487" s="28"/>
      <c r="P487" s="29"/>
      <c r="Q487" s="30"/>
      <c r="R487" s="29"/>
    </row>
    <row r="488" spans="1:18" ht="15">
      <c r="A488" s="7"/>
      <c r="B488" s="31"/>
      <c r="C488" s="9"/>
      <c r="D488" s="94"/>
      <c r="E488" s="33"/>
      <c r="F488" s="113"/>
      <c r="G488" s="12" t="str">
        <f ca="1">IFERROR(__xludf.DUMMYFUNCTION("IF(F488="""","""",IFERROR(SUM(FILTER('Prorrogação de prazo'!$C$3:$C$1023,'Prorrogação de prazo'!$A$3:$A$1023&gt;=F488,'Prorrogação de prazo'!$A$3:$A$1023&lt;=F488+10))))"),"")</f>
        <v/>
      </c>
      <c r="H488" s="13"/>
      <c r="I488" s="9"/>
      <c r="J488" s="34"/>
      <c r="K488" s="49"/>
      <c r="L488" s="100"/>
      <c r="M488" s="100"/>
      <c r="N488" s="100"/>
      <c r="O488" s="101"/>
      <c r="P488" s="87"/>
      <c r="Q488" s="86"/>
      <c r="R488" s="87"/>
    </row>
    <row r="489" spans="1:18" ht="15">
      <c r="A489" s="18"/>
      <c r="B489" s="39"/>
      <c r="C489" s="20"/>
      <c r="D489" s="92"/>
      <c r="E489" s="22"/>
      <c r="F489" s="115"/>
      <c r="G489" s="40" t="str">
        <f ca="1">IFERROR(__xludf.DUMMYFUNCTION("IF(F489="""","""",IFERROR(SUM(FILTER('Prorrogação de prazo'!$C$3:$C$1023,'Prorrogação de prazo'!$A$3:$A$1023&gt;=F489,'Prorrogação de prazo'!$A$3:$A$1023&lt;=F489+10))))"),"")</f>
        <v/>
      </c>
      <c r="H489" s="41"/>
      <c r="I489" s="20"/>
      <c r="J489" s="26"/>
      <c r="K489" s="45"/>
      <c r="L489" s="27"/>
      <c r="M489" s="27"/>
      <c r="N489" s="27"/>
      <c r="O489" s="28"/>
      <c r="P489" s="29"/>
      <c r="Q489" s="30"/>
      <c r="R489" s="29"/>
    </row>
    <row r="490" spans="1:18" ht="15">
      <c r="A490" s="7"/>
      <c r="B490" s="31"/>
      <c r="C490" s="9"/>
      <c r="D490" s="94"/>
      <c r="E490" s="33"/>
      <c r="F490" s="113"/>
      <c r="G490" s="12" t="str">
        <f ca="1">IFERROR(__xludf.DUMMYFUNCTION("IF(F490="""","""",IFERROR(SUM(FILTER('Prorrogação de prazo'!$C$3:$C$1023,'Prorrogação de prazo'!$A$3:$A$1023&gt;=F490,'Prorrogação de prazo'!$A$3:$A$1023&lt;=F490+10))))"),"")</f>
        <v/>
      </c>
      <c r="H490" s="13"/>
      <c r="I490" s="9"/>
      <c r="J490" s="34"/>
      <c r="K490" s="49"/>
      <c r="L490" s="100"/>
      <c r="M490" s="100"/>
      <c r="N490" s="100"/>
      <c r="O490" s="101"/>
      <c r="P490" s="87"/>
      <c r="Q490" s="86"/>
      <c r="R490" s="87"/>
    </row>
    <row r="491" spans="1:18" ht="15">
      <c r="A491" s="18"/>
      <c r="B491" s="39"/>
      <c r="C491" s="20"/>
      <c r="D491" s="92"/>
      <c r="E491" s="22"/>
      <c r="F491" s="115"/>
      <c r="G491" s="40" t="str">
        <f ca="1">IFERROR(__xludf.DUMMYFUNCTION("IF(F491="""","""",IFERROR(SUM(FILTER('Prorrogação de prazo'!$C$3:$C$1023,'Prorrogação de prazo'!$A$3:$A$1023&gt;=F491,'Prorrogação de prazo'!$A$3:$A$1023&lt;=F491+10))))"),"")</f>
        <v/>
      </c>
      <c r="H491" s="41"/>
      <c r="I491" s="20"/>
      <c r="J491" s="26"/>
      <c r="K491" s="45"/>
      <c r="L491" s="27"/>
      <c r="M491" s="27"/>
      <c r="N491" s="27"/>
      <c r="O491" s="28"/>
      <c r="P491" s="29"/>
      <c r="Q491" s="30"/>
      <c r="R491" s="29"/>
    </row>
    <row r="492" spans="1:18" ht="15">
      <c r="A492" s="7"/>
      <c r="B492" s="31"/>
      <c r="C492" s="9"/>
      <c r="D492" s="94"/>
      <c r="E492" s="33"/>
      <c r="F492" s="113"/>
      <c r="G492" s="12" t="str">
        <f ca="1">IFERROR(__xludf.DUMMYFUNCTION("IF(F492="""","""",IFERROR(SUM(FILTER('Prorrogação de prazo'!$C$3:$C$1023,'Prorrogação de prazo'!$A$3:$A$1023&gt;=F492,'Prorrogação de prazo'!$A$3:$A$1023&lt;=F492+10))))"),"")</f>
        <v/>
      </c>
      <c r="H492" s="13"/>
      <c r="I492" s="9"/>
      <c r="J492" s="34"/>
      <c r="K492" s="49"/>
      <c r="L492" s="100"/>
      <c r="M492" s="100"/>
      <c r="N492" s="100"/>
      <c r="O492" s="101"/>
      <c r="P492" s="87"/>
      <c r="Q492" s="86"/>
      <c r="R492" s="87"/>
    </row>
    <row r="493" spans="1:18" ht="15">
      <c r="A493" s="18"/>
      <c r="B493" s="39"/>
      <c r="C493" s="20"/>
      <c r="D493" s="92"/>
      <c r="E493" s="22"/>
      <c r="F493" s="115"/>
      <c r="G493" s="40" t="str">
        <f ca="1">IFERROR(__xludf.DUMMYFUNCTION("IF(F493="""","""",IFERROR(SUM(FILTER('Prorrogação de prazo'!$C$3:$C$1023,'Prorrogação de prazo'!$A$3:$A$1023&gt;=F493,'Prorrogação de prazo'!$A$3:$A$1023&lt;=F493+10))))"),"")</f>
        <v/>
      </c>
      <c r="H493" s="41"/>
      <c r="I493" s="20"/>
      <c r="J493" s="26"/>
      <c r="K493" s="45"/>
      <c r="L493" s="27"/>
      <c r="M493" s="27"/>
      <c r="N493" s="27"/>
      <c r="O493" s="28"/>
      <c r="P493" s="29"/>
      <c r="Q493" s="30"/>
      <c r="R493" s="29"/>
    </row>
    <row r="494" spans="1:18" ht="15">
      <c r="A494" s="7"/>
      <c r="B494" s="31"/>
      <c r="C494" s="9"/>
      <c r="D494" s="94"/>
      <c r="E494" s="33"/>
      <c r="F494" s="113"/>
      <c r="G494" s="12" t="str">
        <f ca="1">IFERROR(__xludf.DUMMYFUNCTION("IF(F494="""","""",IFERROR(SUM(FILTER('Prorrogação de prazo'!$C$3:$C$1023,'Prorrogação de prazo'!$A$3:$A$1023&gt;=F494,'Prorrogação de prazo'!$A$3:$A$1023&lt;=F494+10))))"),"")</f>
        <v/>
      </c>
      <c r="H494" s="13"/>
      <c r="I494" s="9"/>
      <c r="J494" s="34"/>
      <c r="K494" s="49"/>
      <c r="L494" s="100"/>
      <c r="M494" s="100"/>
      <c r="N494" s="100"/>
      <c r="O494" s="101"/>
      <c r="P494" s="87"/>
      <c r="Q494" s="86"/>
      <c r="R494" s="87"/>
    </row>
    <row r="495" spans="1:18" ht="15">
      <c r="A495" s="18"/>
      <c r="B495" s="39"/>
      <c r="C495" s="20"/>
      <c r="D495" s="92"/>
      <c r="E495" s="22"/>
      <c r="F495" s="115"/>
      <c r="G495" s="40" t="str">
        <f ca="1">IFERROR(__xludf.DUMMYFUNCTION("IF(F495="""","""",IFERROR(SUM(FILTER('Prorrogação de prazo'!$C$3:$C$1023,'Prorrogação de prazo'!$A$3:$A$1023&gt;=F495,'Prorrogação de prazo'!$A$3:$A$1023&lt;=F495+10))))"),"")</f>
        <v/>
      </c>
      <c r="H495" s="41"/>
      <c r="I495" s="20"/>
      <c r="J495" s="26"/>
      <c r="K495" s="45"/>
      <c r="L495" s="27"/>
      <c r="M495" s="27"/>
      <c r="N495" s="27"/>
      <c r="O495" s="28"/>
      <c r="P495" s="29"/>
      <c r="Q495" s="30"/>
      <c r="R495" s="29"/>
    </row>
    <row r="496" spans="1:18" ht="15">
      <c r="A496" s="7"/>
      <c r="B496" s="31"/>
      <c r="C496" s="9"/>
      <c r="D496" s="94"/>
      <c r="E496" s="33"/>
      <c r="F496" s="113"/>
      <c r="G496" s="12" t="str">
        <f ca="1">IFERROR(__xludf.DUMMYFUNCTION("IF(F496="""","""",IFERROR(SUM(FILTER('Prorrogação de prazo'!$C$3:$C$1023,'Prorrogação de prazo'!$A$3:$A$1023&gt;=F496,'Prorrogação de prazo'!$A$3:$A$1023&lt;=F496+10))))"),"")</f>
        <v/>
      </c>
      <c r="H496" s="13"/>
      <c r="I496" s="9"/>
      <c r="J496" s="34"/>
      <c r="K496" s="49"/>
      <c r="L496" s="100"/>
      <c r="M496" s="100"/>
      <c r="N496" s="100"/>
      <c r="O496" s="101"/>
      <c r="P496" s="87"/>
      <c r="Q496" s="86"/>
      <c r="R496" s="87"/>
    </row>
    <row r="497" spans="1:18" ht="15">
      <c r="A497" s="18"/>
      <c r="B497" s="39"/>
      <c r="C497" s="20"/>
      <c r="D497" s="92"/>
      <c r="E497" s="22"/>
      <c r="F497" s="115"/>
      <c r="G497" s="40" t="str">
        <f ca="1">IFERROR(__xludf.DUMMYFUNCTION("IF(F497="""","""",IFERROR(SUM(FILTER('Prorrogação de prazo'!$C$3:$C$1023,'Prorrogação de prazo'!$A$3:$A$1023&gt;=F497,'Prorrogação de prazo'!$A$3:$A$1023&lt;=F497+10))))"),"")</f>
        <v/>
      </c>
      <c r="H497" s="41"/>
      <c r="I497" s="20"/>
      <c r="J497" s="26"/>
      <c r="K497" s="45"/>
      <c r="L497" s="27"/>
      <c r="M497" s="27"/>
      <c r="N497" s="27"/>
      <c r="O497" s="28"/>
      <c r="P497" s="29"/>
      <c r="Q497" s="30"/>
      <c r="R497" s="29"/>
    </row>
    <row r="498" spans="1:18" ht="15">
      <c r="A498" s="7"/>
      <c r="B498" s="31"/>
      <c r="C498" s="9"/>
      <c r="D498" s="94"/>
      <c r="E498" s="33"/>
      <c r="F498" s="113"/>
      <c r="G498" s="12" t="str">
        <f ca="1">IFERROR(__xludf.DUMMYFUNCTION("IF(F498="""","""",IFERROR(SUM(FILTER('Prorrogação de prazo'!$C$3:$C$1023,'Prorrogação de prazo'!$A$3:$A$1023&gt;=F498,'Prorrogação de prazo'!$A$3:$A$1023&lt;=F498+10))))"),"")</f>
        <v/>
      </c>
      <c r="H498" s="13"/>
      <c r="I498" s="9"/>
      <c r="J498" s="34"/>
      <c r="K498" s="49"/>
      <c r="L498" s="100"/>
      <c r="M498" s="100"/>
      <c r="N498" s="100"/>
      <c r="O498" s="101"/>
      <c r="P498" s="87"/>
      <c r="Q498" s="86"/>
      <c r="R498" s="87"/>
    </row>
    <row r="499" spans="1:18" ht="15">
      <c r="A499" s="18"/>
      <c r="B499" s="39"/>
      <c r="C499" s="20"/>
      <c r="D499" s="92"/>
      <c r="E499" s="22"/>
      <c r="F499" s="115"/>
      <c r="G499" s="40" t="str">
        <f ca="1">IFERROR(__xludf.DUMMYFUNCTION("IF(F499="""","""",IFERROR(SUM(FILTER('Prorrogação de prazo'!$C$3:$C$1023,'Prorrogação de prazo'!$A$3:$A$1023&gt;=F499,'Prorrogação de prazo'!$A$3:$A$1023&lt;=F499+10))))"),"")</f>
        <v/>
      </c>
      <c r="H499" s="41"/>
      <c r="I499" s="20"/>
      <c r="J499" s="26"/>
      <c r="K499" s="45"/>
      <c r="L499" s="27"/>
      <c r="M499" s="27"/>
      <c r="N499" s="27"/>
      <c r="O499" s="28"/>
      <c r="P499" s="29"/>
      <c r="Q499" s="30"/>
      <c r="R499" s="29"/>
    </row>
    <row r="500" spans="1:18" ht="15">
      <c r="A500" s="7"/>
      <c r="B500" s="31"/>
      <c r="C500" s="9"/>
      <c r="D500" s="94"/>
      <c r="E500" s="33"/>
      <c r="F500" s="113"/>
      <c r="G500" s="12" t="str">
        <f ca="1">IFERROR(__xludf.DUMMYFUNCTION("IF(F500="""","""",IFERROR(SUM(FILTER('Prorrogação de prazo'!$C$3:$C$1023,'Prorrogação de prazo'!$A$3:$A$1023&gt;=F500,'Prorrogação de prazo'!$A$3:$A$1023&lt;=F500+10))))"),"")</f>
        <v/>
      </c>
      <c r="H500" s="13"/>
      <c r="I500" s="9"/>
      <c r="J500" s="34"/>
      <c r="K500" s="49"/>
      <c r="L500" s="100"/>
      <c r="M500" s="100"/>
      <c r="N500" s="100"/>
      <c r="O500" s="101"/>
      <c r="P500" s="87"/>
      <c r="Q500" s="86"/>
      <c r="R500" s="87"/>
    </row>
    <row r="501" spans="1:18" ht="15">
      <c r="A501" s="18"/>
      <c r="B501" s="39"/>
      <c r="C501" s="20"/>
      <c r="D501" s="92"/>
      <c r="E501" s="22"/>
      <c r="F501" s="115"/>
      <c r="G501" s="40" t="str">
        <f ca="1">IFERROR(__xludf.DUMMYFUNCTION("IF(F501="""","""",IFERROR(SUM(FILTER('Prorrogação de prazo'!$C$3:$C$1023,'Prorrogação de prazo'!$A$3:$A$1023&gt;=F501,'Prorrogação de prazo'!$A$3:$A$1023&lt;=F501+10))))"),"")</f>
        <v/>
      </c>
      <c r="H501" s="41"/>
      <c r="I501" s="20"/>
      <c r="J501" s="26"/>
      <c r="K501" s="45"/>
      <c r="L501" s="27"/>
      <c r="M501" s="27"/>
      <c r="N501" s="27"/>
      <c r="O501" s="28"/>
      <c r="P501" s="29"/>
      <c r="Q501" s="30"/>
      <c r="R501" s="29"/>
    </row>
    <row r="502" spans="1:18" ht="15">
      <c r="A502" s="7"/>
      <c r="B502" s="31"/>
      <c r="C502" s="9"/>
      <c r="D502" s="94"/>
      <c r="E502" s="33"/>
      <c r="F502" s="113"/>
      <c r="G502" s="13"/>
      <c r="H502" s="13"/>
      <c r="I502" s="9"/>
      <c r="J502" s="34"/>
      <c r="K502" s="49"/>
      <c r="L502" s="100"/>
      <c r="M502" s="100"/>
      <c r="N502" s="100"/>
      <c r="O502" s="101"/>
      <c r="P502" s="87"/>
      <c r="Q502" s="86"/>
      <c r="R502" s="87"/>
    </row>
    <row r="503" spans="1:18" ht="15">
      <c r="A503" s="18"/>
      <c r="B503" s="39"/>
      <c r="C503" s="20"/>
      <c r="D503" s="92"/>
      <c r="E503" s="22"/>
      <c r="F503" s="115"/>
      <c r="G503" s="41"/>
      <c r="H503" s="41"/>
      <c r="I503" s="20"/>
      <c r="J503" s="26"/>
      <c r="K503" s="45"/>
      <c r="L503" s="27"/>
      <c r="M503" s="27"/>
      <c r="N503" s="27"/>
      <c r="O503" s="28"/>
      <c r="P503" s="29"/>
      <c r="Q503" s="30"/>
      <c r="R503" s="29"/>
    </row>
    <row r="504" spans="1:18" ht="15">
      <c r="A504" s="7"/>
      <c r="B504" s="31"/>
      <c r="C504" s="9"/>
      <c r="D504" s="94"/>
      <c r="E504" s="33"/>
      <c r="F504" s="113"/>
      <c r="G504" s="13"/>
      <c r="H504" s="13"/>
      <c r="I504" s="9"/>
      <c r="J504" s="34"/>
      <c r="K504" s="49"/>
      <c r="L504" s="100"/>
      <c r="M504" s="100"/>
      <c r="N504" s="100"/>
      <c r="O504" s="101"/>
      <c r="P504" s="87"/>
      <c r="Q504" s="86"/>
      <c r="R504" s="87"/>
    </row>
    <row r="505" spans="1:18" ht="15">
      <c r="A505" s="18"/>
      <c r="B505" s="39"/>
      <c r="C505" s="20"/>
      <c r="D505" s="92"/>
      <c r="E505" s="22"/>
      <c r="F505" s="115"/>
      <c r="G505" s="41"/>
      <c r="H505" s="41"/>
      <c r="I505" s="20"/>
      <c r="J505" s="26"/>
      <c r="K505" s="45"/>
      <c r="L505" s="27"/>
      <c r="M505" s="27"/>
      <c r="N505" s="27"/>
      <c r="O505" s="28"/>
      <c r="P505" s="29"/>
      <c r="Q505" s="30"/>
      <c r="R505" s="29"/>
    </row>
    <row r="506" spans="1:18" ht="15">
      <c r="A506" s="7"/>
      <c r="B506" s="31"/>
      <c r="C506" s="9"/>
      <c r="D506" s="94"/>
      <c r="E506" s="33"/>
      <c r="F506" s="113"/>
      <c r="G506" s="13"/>
      <c r="H506" s="13"/>
      <c r="I506" s="9"/>
      <c r="J506" s="34"/>
      <c r="K506" s="49"/>
      <c r="L506" s="100"/>
      <c r="M506" s="100"/>
      <c r="N506" s="100"/>
      <c r="O506" s="101"/>
      <c r="P506" s="87"/>
      <c r="Q506" s="86"/>
      <c r="R506" s="87"/>
    </row>
    <row r="507" spans="1:18" ht="15">
      <c r="A507" s="18"/>
      <c r="B507" s="39"/>
      <c r="C507" s="20"/>
      <c r="D507" s="92"/>
      <c r="E507" s="22"/>
      <c r="F507" s="115"/>
      <c r="G507" s="41"/>
      <c r="H507" s="41"/>
      <c r="I507" s="20"/>
      <c r="J507" s="26"/>
      <c r="K507" s="45"/>
      <c r="L507" s="27"/>
      <c r="M507" s="27"/>
      <c r="N507" s="27"/>
      <c r="O507" s="28"/>
      <c r="P507" s="29"/>
      <c r="Q507" s="30"/>
      <c r="R507" s="29"/>
    </row>
    <row r="508" spans="1:18" ht="15">
      <c r="A508" s="7"/>
      <c r="B508" s="31"/>
      <c r="C508" s="9"/>
      <c r="D508" s="94"/>
      <c r="E508" s="33"/>
      <c r="F508" s="113"/>
      <c r="G508" s="13"/>
      <c r="H508" s="13"/>
      <c r="I508" s="9"/>
      <c r="J508" s="34"/>
      <c r="K508" s="49"/>
      <c r="L508" s="100"/>
      <c r="M508" s="100"/>
      <c r="N508" s="100"/>
      <c r="O508" s="101"/>
      <c r="P508" s="87"/>
      <c r="Q508" s="86"/>
      <c r="R508" s="87"/>
    </row>
    <row r="509" spans="1:18" ht="15">
      <c r="A509" s="18"/>
      <c r="B509" s="39"/>
      <c r="C509" s="20"/>
      <c r="D509" s="92"/>
      <c r="E509" s="22"/>
      <c r="F509" s="115"/>
      <c r="G509" s="41"/>
      <c r="H509" s="41"/>
      <c r="I509" s="20"/>
      <c r="J509" s="26"/>
      <c r="K509" s="45"/>
      <c r="L509" s="27"/>
      <c r="M509" s="27"/>
      <c r="N509" s="27"/>
      <c r="O509" s="28"/>
      <c r="P509" s="29"/>
      <c r="Q509" s="30"/>
      <c r="R509" s="29"/>
    </row>
    <row r="510" spans="1:18" ht="15">
      <c r="A510" s="7"/>
      <c r="B510" s="31"/>
      <c r="C510" s="9"/>
      <c r="D510" s="94"/>
      <c r="E510" s="33"/>
      <c r="F510" s="113"/>
      <c r="G510" s="13"/>
      <c r="H510" s="13"/>
      <c r="I510" s="9"/>
      <c r="J510" s="34"/>
      <c r="K510" s="49"/>
      <c r="L510" s="100"/>
      <c r="M510" s="100"/>
      <c r="N510" s="100"/>
      <c r="O510" s="101"/>
      <c r="P510" s="87"/>
      <c r="Q510" s="86"/>
      <c r="R510" s="87"/>
    </row>
    <row r="511" spans="1:18" ht="15">
      <c r="A511" s="18"/>
      <c r="B511" s="39"/>
      <c r="C511" s="20"/>
      <c r="D511" s="92"/>
      <c r="E511" s="22"/>
      <c r="F511" s="115"/>
      <c r="G511" s="41"/>
      <c r="H511" s="41"/>
      <c r="I511" s="20"/>
      <c r="J511" s="26"/>
      <c r="K511" s="45"/>
      <c r="L511" s="27"/>
      <c r="M511" s="27"/>
      <c r="N511" s="27"/>
      <c r="O511" s="28"/>
      <c r="P511" s="29"/>
      <c r="Q511" s="30"/>
      <c r="R511" s="29"/>
    </row>
    <row r="512" spans="1:18" ht="15">
      <c r="A512" s="7"/>
      <c r="B512" s="31"/>
      <c r="C512" s="9"/>
      <c r="D512" s="94"/>
      <c r="E512" s="33"/>
      <c r="F512" s="113"/>
      <c r="G512" s="13"/>
      <c r="H512" s="13"/>
      <c r="I512" s="9"/>
      <c r="J512" s="34"/>
      <c r="K512" s="49"/>
      <c r="L512" s="100"/>
      <c r="M512" s="100"/>
      <c r="N512" s="100"/>
      <c r="O512" s="101"/>
      <c r="P512" s="87"/>
      <c r="Q512" s="86"/>
      <c r="R512" s="87"/>
    </row>
    <row r="513" spans="1:18" ht="15">
      <c r="A513" s="18"/>
      <c r="B513" s="39"/>
      <c r="C513" s="20"/>
      <c r="D513" s="92"/>
      <c r="E513" s="22"/>
      <c r="F513" s="115"/>
      <c r="G513" s="41"/>
      <c r="H513" s="41"/>
      <c r="I513" s="20"/>
      <c r="J513" s="26"/>
      <c r="K513" s="45"/>
      <c r="L513" s="27"/>
      <c r="M513" s="27"/>
      <c r="N513" s="27"/>
      <c r="O513" s="28"/>
      <c r="P513" s="29"/>
      <c r="Q513" s="30"/>
      <c r="R513" s="29"/>
    </row>
    <row r="514" spans="1:18" ht="15">
      <c r="A514" s="7"/>
      <c r="B514" s="31"/>
      <c r="C514" s="9"/>
      <c r="D514" s="94"/>
      <c r="E514" s="33"/>
      <c r="F514" s="113"/>
      <c r="G514" s="13"/>
      <c r="H514" s="13"/>
      <c r="I514" s="9"/>
      <c r="J514" s="34"/>
      <c r="K514" s="49"/>
      <c r="L514" s="100"/>
      <c r="M514" s="100"/>
      <c r="N514" s="100"/>
      <c r="O514" s="101"/>
      <c r="P514" s="87"/>
      <c r="Q514" s="86"/>
      <c r="R514" s="87"/>
    </row>
    <row r="515" spans="1:18" ht="15">
      <c r="A515" s="18"/>
      <c r="B515" s="39"/>
      <c r="C515" s="20"/>
      <c r="D515" s="92"/>
      <c r="E515" s="22"/>
      <c r="F515" s="115"/>
      <c r="G515" s="41"/>
      <c r="H515" s="41"/>
      <c r="I515" s="20"/>
      <c r="J515" s="26"/>
      <c r="K515" s="45"/>
      <c r="L515" s="27"/>
      <c r="M515" s="27"/>
      <c r="N515" s="27"/>
      <c r="O515" s="28"/>
      <c r="P515" s="29"/>
      <c r="Q515" s="30"/>
      <c r="R515" s="29"/>
    </row>
    <row r="516" spans="1:18" ht="15">
      <c r="A516" s="7"/>
      <c r="B516" s="31"/>
      <c r="C516" s="9"/>
      <c r="D516" s="94"/>
      <c r="E516" s="33"/>
      <c r="F516" s="113"/>
      <c r="G516" s="13"/>
      <c r="H516" s="13"/>
      <c r="I516" s="9"/>
      <c r="J516" s="34"/>
      <c r="K516" s="49"/>
      <c r="L516" s="100"/>
      <c r="M516" s="100"/>
      <c r="N516" s="100"/>
      <c r="O516" s="101"/>
      <c r="P516" s="87"/>
      <c r="Q516" s="86"/>
      <c r="R516" s="87"/>
    </row>
    <row r="517" spans="1:18" ht="15">
      <c r="A517" s="18"/>
      <c r="B517" s="39"/>
      <c r="C517" s="20"/>
      <c r="D517" s="92"/>
      <c r="E517" s="22"/>
      <c r="F517" s="115"/>
      <c r="G517" s="41"/>
      <c r="H517" s="41"/>
      <c r="I517" s="20"/>
      <c r="J517" s="26"/>
      <c r="K517" s="45"/>
      <c r="L517" s="27"/>
      <c r="M517" s="27"/>
      <c r="N517" s="27"/>
      <c r="O517" s="28"/>
      <c r="P517" s="29"/>
      <c r="Q517" s="30"/>
      <c r="R517" s="29"/>
    </row>
    <row r="518" spans="1:18" ht="15">
      <c r="A518" s="7"/>
      <c r="B518" s="31"/>
      <c r="C518" s="9"/>
      <c r="D518" s="94"/>
      <c r="E518" s="33"/>
      <c r="F518" s="113"/>
      <c r="G518" s="13"/>
      <c r="H518" s="13"/>
      <c r="I518" s="9"/>
      <c r="J518" s="34"/>
      <c r="K518" s="49"/>
      <c r="L518" s="100"/>
      <c r="M518" s="100"/>
      <c r="N518" s="100"/>
      <c r="O518" s="101"/>
      <c r="P518" s="87"/>
      <c r="Q518" s="86"/>
      <c r="R518" s="87"/>
    </row>
    <row r="519" spans="1:18" ht="15">
      <c r="A519" s="18"/>
      <c r="B519" s="39"/>
      <c r="C519" s="20"/>
      <c r="D519" s="92"/>
      <c r="E519" s="22"/>
      <c r="F519" s="115"/>
      <c r="G519" s="41"/>
      <c r="H519" s="41"/>
      <c r="I519" s="20"/>
      <c r="J519" s="26"/>
      <c r="K519" s="45"/>
      <c r="L519" s="27"/>
      <c r="M519" s="27"/>
      <c r="N519" s="27"/>
      <c r="O519" s="28"/>
      <c r="P519" s="29"/>
      <c r="Q519" s="30"/>
      <c r="R519" s="29"/>
    </row>
    <row r="520" spans="1:18" ht="15">
      <c r="A520" s="7"/>
      <c r="B520" s="31"/>
      <c r="C520" s="9"/>
      <c r="D520" s="94"/>
      <c r="E520" s="33"/>
      <c r="F520" s="113"/>
      <c r="G520" s="13"/>
      <c r="H520" s="13"/>
      <c r="I520" s="9"/>
      <c r="J520" s="34"/>
      <c r="K520" s="49"/>
      <c r="L520" s="100"/>
      <c r="M520" s="100"/>
      <c r="N520" s="100"/>
      <c r="O520" s="101"/>
      <c r="P520" s="87"/>
      <c r="Q520" s="86"/>
      <c r="R520" s="87"/>
    </row>
    <row r="521" spans="1:18" ht="15">
      <c r="A521" s="18"/>
      <c r="B521" s="39"/>
      <c r="C521" s="20"/>
      <c r="D521" s="92"/>
      <c r="E521" s="22"/>
      <c r="F521" s="115"/>
      <c r="G521" s="41"/>
      <c r="H521" s="41"/>
      <c r="I521" s="20"/>
      <c r="J521" s="26"/>
      <c r="K521" s="45"/>
      <c r="L521" s="27"/>
      <c r="M521" s="27"/>
      <c r="N521" s="27"/>
      <c r="O521" s="28"/>
      <c r="P521" s="29"/>
      <c r="Q521" s="30"/>
      <c r="R521" s="29"/>
    </row>
    <row r="522" spans="1:18" ht="15">
      <c r="A522" s="7"/>
      <c r="B522" s="31"/>
      <c r="C522" s="9"/>
      <c r="D522" s="94"/>
      <c r="E522" s="33"/>
      <c r="F522" s="113"/>
      <c r="G522" s="13"/>
      <c r="H522" s="13"/>
      <c r="I522" s="9"/>
      <c r="J522" s="34"/>
      <c r="K522" s="49"/>
      <c r="L522" s="100"/>
      <c r="M522" s="100"/>
      <c r="N522" s="100"/>
      <c r="O522" s="101"/>
      <c r="P522" s="87"/>
      <c r="Q522" s="86"/>
      <c r="R522" s="87"/>
    </row>
    <row r="523" spans="1:18" ht="15">
      <c r="A523" s="18"/>
      <c r="B523" s="39"/>
      <c r="C523" s="20"/>
      <c r="D523" s="92"/>
      <c r="E523" s="22"/>
      <c r="F523" s="115"/>
      <c r="G523" s="41"/>
      <c r="H523" s="41"/>
      <c r="I523" s="20"/>
      <c r="J523" s="26"/>
      <c r="K523" s="45"/>
      <c r="L523" s="27"/>
      <c r="M523" s="27"/>
      <c r="N523" s="27"/>
      <c r="O523" s="28"/>
      <c r="P523" s="29"/>
      <c r="Q523" s="30"/>
      <c r="R523" s="29"/>
    </row>
    <row r="524" spans="1:18" ht="15">
      <c r="A524" s="7"/>
      <c r="B524" s="31"/>
      <c r="C524" s="9"/>
      <c r="D524" s="94"/>
      <c r="E524" s="33"/>
      <c r="F524" s="113"/>
      <c r="G524" s="13"/>
      <c r="H524" s="13"/>
      <c r="I524" s="9"/>
      <c r="J524" s="34"/>
      <c r="K524" s="49"/>
      <c r="L524" s="100"/>
      <c r="M524" s="100"/>
      <c r="N524" s="100"/>
      <c r="O524" s="101"/>
      <c r="P524" s="87"/>
      <c r="Q524" s="86"/>
      <c r="R524" s="87"/>
    </row>
    <row r="525" spans="1:18" ht="15">
      <c r="A525" s="18"/>
      <c r="B525" s="39"/>
      <c r="C525" s="20"/>
      <c r="D525" s="92"/>
      <c r="E525" s="22"/>
      <c r="F525" s="115"/>
      <c r="G525" s="41"/>
      <c r="H525" s="41"/>
      <c r="I525" s="20"/>
      <c r="J525" s="26"/>
      <c r="K525" s="45"/>
      <c r="L525" s="27"/>
      <c r="M525" s="27"/>
      <c r="N525" s="27"/>
      <c r="O525" s="28"/>
      <c r="P525" s="29"/>
      <c r="Q525" s="30"/>
      <c r="R525" s="29"/>
    </row>
    <row r="526" spans="1:18" ht="15">
      <c r="A526" s="7"/>
      <c r="B526" s="31"/>
      <c r="C526" s="9"/>
      <c r="D526" s="94"/>
      <c r="E526" s="33"/>
      <c r="F526" s="113"/>
      <c r="G526" s="13"/>
      <c r="H526" s="13"/>
      <c r="I526" s="9"/>
      <c r="J526" s="34"/>
      <c r="K526" s="49"/>
      <c r="L526" s="100"/>
      <c r="M526" s="100"/>
      <c r="N526" s="100"/>
      <c r="O526" s="101"/>
      <c r="P526" s="87"/>
      <c r="Q526" s="86"/>
      <c r="R526" s="87"/>
    </row>
    <row r="527" spans="1:18" ht="15">
      <c r="A527" s="18"/>
      <c r="B527" s="39"/>
      <c r="C527" s="20"/>
      <c r="D527" s="92"/>
      <c r="E527" s="22"/>
      <c r="F527" s="115"/>
      <c r="G527" s="41"/>
      <c r="H527" s="41"/>
      <c r="I527" s="20"/>
      <c r="J527" s="26"/>
      <c r="K527" s="45"/>
      <c r="L527" s="27"/>
      <c r="M527" s="27"/>
      <c r="N527" s="27"/>
      <c r="O527" s="28"/>
      <c r="P527" s="29"/>
      <c r="Q527" s="30"/>
      <c r="R527" s="29"/>
    </row>
    <row r="528" spans="1:18" ht="15">
      <c r="A528" s="7"/>
      <c r="B528" s="31"/>
      <c r="C528" s="9"/>
      <c r="D528" s="94"/>
      <c r="E528" s="33"/>
      <c r="F528" s="113"/>
      <c r="G528" s="13"/>
      <c r="H528" s="13"/>
      <c r="I528" s="9"/>
      <c r="J528" s="34"/>
      <c r="K528" s="49"/>
      <c r="L528" s="100"/>
      <c r="M528" s="100"/>
      <c r="N528" s="100"/>
      <c r="O528" s="101"/>
      <c r="P528" s="87"/>
      <c r="Q528" s="86"/>
      <c r="R528" s="87"/>
    </row>
    <row r="529" spans="1:18" ht="15">
      <c r="A529" s="18"/>
      <c r="B529" s="39"/>
      <c r="C529" s="20"/>
      <c r="D529" s="92"/>
      <c r="E529" s="22"/>
      <c r="F529" s="115"/>
      <c r="G529" s="41"/>
      <c r="H529" s="41"/>
      <c r="I529" s="20"/>
      <c r="J529" s="26"/>
      <c r="K529" s="45"/>
      <c r="L529" s="27"/>
      <c r="M529" s="27"/>
      <c r="N529" s="27"/>
      <c r="O529" s="28"/>
      <c r="P529" s="29"/>
      <c r="Q529" s="30"/>
      <c r="R529" s="29"/>
    </row>
    <row r="530" spans="1:18" ht="15">
      <c r="A530" s="7"/>
      <c r="B530" s="31"/>
      <c r="C530" s="9"/>
      <c r="D530" s="94"/>
      <c r="E530" s="33"/>
      <c r="F530" s="113"/>
      <c r="G530" s="13"/>
      <c r="H530" s="13"/>
      <c r="I530" s="9"/>
      <c r="J530" s="34"/>
      <c r="K530" s="49"/>
      <c r="L530" s="100"/>
      <c r="M530" s="100"/>
      <c r="N530" s="100"/>
      <c r="O530" s="101"/>
      <c r="P530" s="87"/>
      <c r="Q530" s="86"/>
      <c r="R530" s="87"/>
    </row>
    <row r="531" spans="1:18" ht="15">
      <c r="A531" s="18"/>
      <c r="B531" s="39"/>
      <c r="C531" s="20"/>
      <c r="D531" s="92"/>
      <c r="E531" s="22"/>
      <c r="F531" s="115"/>
      <c r="G531" s="41"/>
      <c r="H531" s="41"/>
      <c r="I531" s="20"/>
      <c r="J531" s="26"/>
      <c r="K531" s="45"/>
      <c r="L531" s="27"/>
      <c r="M531" s="27"/>
      <c r="N531" s="27"/>
      <c r="O531" s="28"/>
      <c r="P531" s="29"/>
      <c r="Q531" s="30"/>
      <c r="R531" s="29"/>
    </row>
    <row r="532" spans="1:18" ht="15">
      <c r="A532" s="7"/>
      <c r="B532" s="31"/>
      <c r="C532" s="9"/>
      <c r="D532" s="94"/>
      <c r="E532" s="33"/>
      <c r="F532" s="113"/>
      <c r="G532" s="13"/>
      <c r="H532" s="13"/>
      <c r="I532" s="9"/>
      <c r="J532" s="34"/>
      <c r="K532" s="49"/>
      <c r="L532" s="100"/>
      <c r="M532" s="100"/>
      <c r="N532" s="100"/>
      <c r="O532" s="101"/>
      <c r="P532" s="87"/>
      <c r="Q532" s="86"/>
      <c r="R532" s="87"/>
    </row>
    <row r="533" spans="1:18" ht="15">
      <c r="A533" s="18"/>
      <c r="B533" s="39"/>
      <c r="C533" s="20"/>
      <c r="D533" s="92"/>
      <c r="E533" s="22"/>
      <c r="F533" s="115"/>
      <c r="G533" s="41"/>
      <c r="H533" s="41"/>
      <c r="I533" s="20"/>
      <c r="J533" s="26"/>
      <c r="K533" s="45"/>
      <c r="L533" s="27"/>
      <c r="M533" s="27"/>
      <c r="N533" s="27"/>
      <c r="O533" s="28"/>
      <c r="P533" s="29"/>
      <c r="Q533" s="30"/>
      <c r="R533" s="29"/>
    </row>
    <row r="534" spans="1:18" ht="15">
      <c r="A534" s="7"/>
      <c r="B534" s="31"/>
      <c r="C534" s="9"/>
      <c r="D534" s="94"/>
      <c r="E534" s="33"/>
      <c r="F534" s="113"/>
      <c r="G534" s="13"/>
      <c r="H534" s="13"/>
      <c r="I534" s="9"/>
      <c r="J534" s="34"/>
      <c r="K534" s="49"/>
      <c r="L534" s="100"/>
      <c r="M534" s="100"/>
      <c r="N534" s="100"/>
      <c r="O534" s="101"/>
      <c r="P534" s="87"/>
      <c r="Q534" s="86"/>
      <c r="R534" s="87"/>
    </row>
    <row r="535" spans="1:18" ht="15">
      <c r="A535" s="18"/>
      <c r="B535" s="39"/>
      <c r="C535" s="20"/>
      <c r="D535" s="92"/>
      <c r="E535" s="22"/>
      <c r="F535" s="115"/>
      <c r="G535" s="41"/>
      <c r="H535" s="41"/>
      <c r="I535" s="20"/>
      <c r="J535" s="26"/>
      <c r="K535" s="45"/>
      <c r="L535" s="27"/>
      <c r="M535" s="27"/>
      <c r="N535" s="27"/>
      <c r="O535" s="28"/>
      <c r="P535" s="29"/>
      <c r="Q535" s="30"/>
      <c r="R535" s="29"/>
    </row>
    <row r="536" spans="1:18" ht="15">
      <c r="A536" s="7"/>
      <c r="B536" s="31"/>
      <c r="C536" s="9"/>
      <c r="D536" s="94"/>
      <c r="E536" s="33"/>
      <c r="F536" s="113"/>
      <c r="G536" s="13"/>
      <c r="H536" s="13"/>
      <c r="I536" s="9"/>
      <c r="J536" s="34"/>
      <c r="K536" s="49"/>
      <c r="L536" s="100"/>
      <c r="M536" s="100"/>
      <c r="N536" s="100"/>
      <c r="O536" s="101"/>
      <c r="P536" s="87"/>
      <c r="Q536" s="86"/>
      <c r="R536" s="87"/>
    </row>
    <row r="537" spans="1:18" ht="15">
      <c r="A537" s="18"/>
      <c r="B537" s="39"/>
      <c r="C537" s="20"/>
      <c r="D537" s="92"/>
      <c r="E537" s="22"/>
      <c r="F537" s="115"/>
      <c r="G537" s="41"/>
      <c r="H537" s="41"/>
      <c r="I537" s="20"/>
      <c r="J537" s="26"/>
      <c r="K537" s="45"/>
      <c r="L537" s="27"/>
      <c r="M537" s="27"/>
      <c r="N537" s="27"/>
      <c r="O537" s="28"/>
      <c r="P537" s="29"/>
      <c r="Q537" s="30"/>
      <c r="R537" s="29"/>
    </row>
    <row r="538" spans="1:18" ht="15">
      <c r="A538" s="7"/>
      <c r="B538" s="31"/>
      <c r="C538" s="9"/>
      <c r="D538" s="94"/>
      <c r="E538" s="33"/>
      <c r="F538" s="113"/>
      <c r="G538" s="13"/>
      <c r="H538" s="13"/>
      <c r="I538" s="9"/>
      <c r="J538" s="34"/>
      <c r="K538" s="49"/>
      <c r="L538" s="100"/>
      <c r="M538" s="100"/>
      <c r="N538" s="100"/>
      <c r="O538" s="101"/>
      <c r="P538" s="87"/>
      <c r="Q538" s="86"/>
      <c r="R538" s="87"/>
    </row>
    <row r="539" spans="1:18" ht="15">
      <c r="A539" s="18"/>
      <c r="B539" s="39"/>
      <c r="C539" s="20"/>
      <c r="D539" s="92"/>
      <c r="E539" s="22"/>
      <c r="F539" s="115"/>
      <c r="G539" s="41"/>
      <c r="H539" s="41"/>
      <c r="I539" s="20"/>
      <c r="J539" s="26"/>
      <c r="K539" s="45"/>
      <c r="L539" s="27"/>
      <c r="M539" s="27"/>
      <c r="N539" s="27"/>
      <c r="O539" s="28"/>
      <c r="P539" s="29"/>
      <c r="Q539" s="30"/>
      <c r="R539" s="29"/>
    </row>
    <row r="540" spans="1:18" ht="15">
      <c r="A540" s="7"/>
      <c r="B540" s="31"/>
      <c r="C540" s="9"/>
      <c r="D540" s="94"/>
      <c r="E540" s="33"/>
      <c r="F540" s="113"/>
      <c r="G540" s="13"/>
      <c r="H540" s="13"/>
      <c r="I540" s="9"/>
      <c r="J540" s="34"/>
      <c r="K540" s="49"/>
      <c r="L540" s="100"/>
      <c r="M540" s="100"/>
      <c r="N540" s="100"/>
      <c r="O540" s="101"/>
      <c r="P540" s="87"/>
      <c r="Q540" s="86"/>
      <c r="R540" s="87"/>
    </row>
    <row r="541" spans="1:18" ht="15">
      <c r="A541" s="18"/>
      <c r="B541" s="39"/>
      <c r="C541" s="20"/>
      <c r="D541" s="92"/>
      <c r="E541" s="22"/>
      <c r="F541" s="115"/>
      <c r="G541" s="41"/>
      <c r="H541" s="41"/>
      <c r="I541" s="20"/>
      <c r="J541" s="26"/>
      <c r="K541" s="45"/>
      <c r="L541" s="27"/>
      <c r="M541" s="27"/>
      <c r="N541" s="27"/>
      <c r="O541" s="28"/>
      <c r="P541" s="29"/>
      <c r="Q541" s="30"/>
      <c r="R541" s="29"/>
    </row>
    <row r="542" spans="1:18" ht="15">
      <c r="A542" s="7"/>
      <c r="B542" s="31"/>
      <c r="C542" s="9"/>
      <c r="D542" s="94"/>
      <c r="E542" s="33"/>
      <c r="F542" s="113"/>
      <c r="G542" s="13"/>
      <c r="H542" s="13"/>
      <c r="I542" s="9"/>
      <c r="J542" s="34"/>
      <c r="K542" s="49"/>
      <c r="L542" s="100"/>
      <c r="M542" s="100"/>
      <c r="N542" s="100"/>
      <c r="O542" s="101"/>
      <c r="P542" s="87"/>
      <c r="Q542" s="86"/>
      <c r="R542" s="87"/>
    </row>
    <row r="543" spans="1:18" ht="15">
      <c r="A543" s="18"/>
      <c r="B543" s="39"/>
      <c r="C543" s="20"/>
      <c r="D543" s="92"/>
      <c r="E543" s="22"/>
      <c r="F543" s="115"/>
      <c r="G543" s="41"/>
      <c r="H543" s="41"/>
      <c r="I543" s="20"/>
      <c r="J543" s="26"/>
      <c r="K543" s="45"/>
      <c r="L543" s="27"/>
      <c r="M543" s="27"/>
      <c r="N543" s="27"/>
      <c r="O543" s="28"/>
      <c r="P543" s="29"/>
      <c r="Q543" s="30"/>
      <c r="R543" s="29"/>
    </row>
    <row r="544" spans="1:18" ht="15">
      <c r="A544" s="7"/>
      <c r="B544" s="31"/>
      <c r="C544" s="9"/>
      <c r="D544" s="94"/>
      <c r="E544" s="33"/>
      <c r="F544" s="113"/>
      <c r="G544" s="13"/>
      <c r="H544" s="13"/>
      <c r="I544" s="9"/>
      <c r="J544" s="34"/>
      <c r="K544" s="49"/>
      <c r="L544" s="100"/>
      <c r="M544" s="100"/>
      <c r="N544" s="100"/>
      <c r="O544" s="101"/>
      <c r="P544" s="87"/>
      <c r="Q544" s="86"/>
      <c r="R544" s="87"/>
    </row>
    <row r="545" spans="1:18" ht="15">
      <c r="A545" s="18"/>
      <c r="B545" s="39"/>
      <c r="C545" s="20"/>
      <c r="D545" s="92"/>
      <c r="E545" s="22"/>
      <c r="F545" s="115"/>
      <c r="G545" s="41"/>
      <c r="H545" s="41"/>
      <c r="I545" s="20"/>
      <c r="J545" s="26"/>
      <c r="K545" s="45"/>
      <c r="L545" s="27"/>
      <c r="M545" s="27"/>
      <c r="N545" s="27"/>
      <c r="O545" s="28"/>
      <c r="P545" s="29"/>
      <c r="Q545" s="30"/>
      <c r="R545" s="29"/>
    </row>
    <row r="546" spans="1:18" ht="15">
      <c r="A546" s="7"/>
      <c r="B546" s="31"/>
      <c r="C546" s="9"/>
      <c r="D546" s="94"/>
      <c r="E546" s="33"/>
      <c r="F546" s="113"/>
      <c r="G546" s="13"/>
      <c r="H546" s="13"/>
      <c r="I546" s="9"/>
      <c r="J546" s="34"/>
      <c r="K546" s="49"/>
      <c r="L546" s="100"/>
      <c r="M546" s="100"/>
      <c r="N546" s="100"/>
      <c r="O546" s="101"/>
      <c r="P546" s="87"/>
      <c r="Q546" s="86"/>
      <c r="R546" s="87"/>
    </row>
    <row r="547" spans="1:18" ht="15">
      <c r="A547" s="18"/>
      <c r="B547" s="39"/>
      <c r="C547" s="20"/>
      <c r="D547" s="92"/>
      <c r="E547" s="22"/>
      <c r="F547" s="115"/>
      <c r="G547" s="41"/>
      <c r="H547" s="41"/>
      <c r="I547" s="20"/>
      <c r="J547" s="26"/>
      <c r="K547" s="45"/>
      <c r="L547" s="27"/>
      <c r="M547" s="27"/>
      <c r="N547" s="27"/>
      <c r="O547" s="28"/>
      <c r="P547" s="29"/>
      <c r="Q547" s="30"/>
      <c r="R547" s="29"/>
    </row>
    <row r="548" spans="1:18" ht="15">
      <c r="A548" s="7"/>
      <c r="B548" s="31"/>
      <c r="C548" s="9"/>
      <c r="D548" s="94"/>
      <c r="E548" s="33"/>
      <c r="F548" s="113"/>
      <c r="G548" s="13"/>
      <c r="H548" s="13"/>
      <c r="I548" s="9"/>
      <c r="J548" s="34"/>
      <c r="K548" s="49"/>
      <c r="L548" s="100"/>
      <c r="M548" s="100"/>
      <c r="N548" s="100"/>
      <c r="O548" s="101"/>
      <c r="P548" s="87"/>
      <c r="Q548" s="86"/>
      <c r="R548" s="87"/>
    </row>
    <row r="549" spans="1:18" ht="15">
      <c r="A549" s="18"/>
      <c r="B549" s="39"/>
      <c r="C549" s="20"/>
      <c r="D549" s="92"/>
      <c r="E549" s="22"/>
      <c r="F549" s="115"/>
      <c r="G549" s="41"/>
      <c r="H549" s="41"/>
      <c r="I549" s="20"/>
      <c r="J549" s="26"/>
      <c r="K549" s="45"/>
      <c r="L549" s="27"/>
      <c r="M549" s="27"/>
      <c r="N549" s="27"/>
      <c r="O549" s="28"/>
      <c r="P549" s="29"/>
      <c r="Q549" s="30"/>
      <c r="R549" s="29"/>
    </row>
    <row r="550" spans="1:18" ht="15">
      <c r="A550" s="7"/>
      <c r="B550" s="31"/>
      <c r="C550" s="9"/>
      <c r="D550" s="94"/>
      <c r="E550" s="33"/>
      <c r="F550" s="113"/>
      <c r="G550" s="13"/>
      <c r="H550" s="13"/>
      <c r="I550" s="9"/>
      <c r="J550" s="34"/>
      <c r="K550" s="49"/>
      <c r="L550" s="100"/>
      <c r="M550" s="100"/>
      <c r="N550" s="100"/>
      <c r="O550" s="101"/>
      <c r="P550" s="87"/>
      <c r="Q550" s="86"/>
      <c r="R550" s="87"/>
    </row>
    <row r="551" spans="1:18" ht="15">
      <c r="A551" s="18"/>
      <c r="B551" s="39"/>
      <c r="C551" s="20"/>
      <c r="D551" s="92"/>
      <c r="E551" s="22"/>
      <c r="F551" s="115"/>
      <c r="G551" s="41"/>
      <c r="H551" s="41"/>
      <c r="I551" s="20"/>
      <c r="J551" s="26"/>
      <c r="K551" s="45"/>
      <c r="L551" s="27"/>
      <c r="M551" s="27"/>
      <c r="N551" s="27"/>
      <c r="O551" s="28"/>
      <c r="P551" s="29"/>
      <c r="Q551" s="30"/>
      <c r="R551" s="29"/>
    </row>
    <row r="552" spans="1:18" ht="15">
      <c r="A552" s="7"/>
      <c r="B552" s="31"/>
      <c r="C552" s="9"/>
      <c r="D552" s="94"/>
      <c r="E552" s="33"/>
      <c r="F552" s="113"/>
      <c r="G552" s="13"/>
      <c r="H552" s="13"/>
      <c r="I552" s="9"/>
      <c r="J552" s="34"/>
      <c r="K552" s="49"/>
      <c r="L552" s="100"/>
      <c r="M552" s="100"/>
      <c r="N552" s="100"/>
      <c r="O552" s="101"/>
      <c r="P552" s="87"/>
      <c r="Q552" s="86"/>
      <c r="R552" s="87"/>
    </row>
    <row r="553" spans="1:18" ht="15">
      <c r="A553" s="18"/>
      <c r="B553" s="39"/>
      <c r="C553" s="20"/>
      <c r="D553" s="92"/>
      <c r="E553" s="22"/>
      <c r="F553" s="115"/>
      <c r="G553" s="41"/>
      <c r="H553" s="41"/>
      <c r="I553" s="20"/>
      <c r="J553" s="26"/>
      <c r="K553" s="45"/>
      <c r="L553" s="27"/>
      <c r="M553" s="27"/>
      <c r="N553" s="27"/>
      <c r="O553" s="28"/>
      <c r="P553" s="29"/>
      <c r="Q553" s="30"/>
      <c r="R553" s="29"/>
    </row>
    <row r="554" spans="1:18" ht="15">
      <c r="A554" s="7"/>
      <c r="B554" s="31"/>
      <c r="C554" s="9"/>
      <c r="D554" s="94"/>
      <c r="E554" s="33"/>
      <c r="F554" s="113"/>
      <c r="G554" s="13"/>
      <c r="H554" s="13"/>
      <c r="I554" s="9"/>
      <c r="J554" s="34"/>
      <c r="K554" s="49"/>
      <c r="L554" s="100"/>
      <c r="M554" s="100"/>
      <c r="N554" s="100"/>
      <c r="O554" s="101"/>
      <c r="P554" s="87"/>
      <c r="Q554" s="86"/>
      <c r="R554" s="87"/>
    </row>
    <row r="555" spans="1:18" ht="15">
      <c r="A555" s="18"/>
      <c r="B555" s="39"/>
      <c r="C555" s="20"/>
      <c r="D555" s="92"/>
      <c r="E555" s="22"/>
      <c r="F555" s="115"/>
      <c r="G555" s="41"/>
      <c r="H555" s="41"/>
      <c r="I555" s="20"/>
      <c r="J555" s="26"/>
      <c r="K555" s="45"/>
      <c r="L555" s="27"/>
      <c r="M555" s="27"/>
      <c r="N555" s="27"/>
      <c r="O555" s="28"/>
      <c r="P555" s="29"/>
      <c r="Q555" s="30"/>
      <c r="R555" s="29"/>
    </row>
    <row r="556" spans="1:18" ht="15">
      <c r="A556" s="7"/>
      <c r="B556" s="31"/>
      <c r="C556" s="9"/>
      <c r="D556" s="94"/>
      <c r="E556" s="33"/>
      <c r="F556" s="113"/>
      <c r="G556" s="13"/>
      <c r="H556" s="13"/>
      <c r="I556" s="9"/>
      <c r="J556" s="34"/>
      <c r="K556" s="49"/>
      <c r="L556" s="100"/>
      <c r="M556" s="100"/>
      <c r="N556" s="100"/>
      <c r="O556" s="101"/>
      <c r="P556" s="87"/>
      <c r="Q556" s="86"/>
      <c r="R556" s="87"/>
    </row>
    <row r="557" spans="1:18" ht="15">
      <c r="A557" s="18"/>
      <c r="B557" s="39"/>
      <c r="C557" s="20"/>
      <c r="D557" s="92"/>
      <c r="E557" s="22"/>
      <c r="F557" s="115"/>
      <c r="G557" s="41"/>
      <c r="H557" s="41"/>
      <c r="I557" s="20"/>
      <c r="J557" s="26"/>
      <c r="K557" s="45"/>
      <c r="L557" s="27"/>
      <c r="M557" s="27"/>
      <c r="N557" s="27"/>
      <c r="O557" s="28"/>
      <c r="P557" s="29"/>
      <c r="Q557" s="30"/>
      <c r="R557" s="29"/>
    </row>
    <row r="558" spans="1:18" ht="15">
      <c r="A558" s="7"/>
      <c r="B558" s="31"/>
      <c r="C558" s="9"/>
      <c r="D558" s="94"/>
      <c r="E558" s="33"/>
      <c r="F558" s="113"/>
      <c r="G558" s="13"/>
      <c r="H558" s="13"/>
      <c r="I558" s="9"/>
      <c r="J558" s="34"/>
      <c r="K558" s="49"/>
      <c r="L558" s="100"/>
      <c r="M558" s="100"/>
      <c r="N558" s="100"/>
      <c r="O558" s="101"/>
      <c r="P558" s="87"/>
      <c r="Q558" s="86"/>
      <c r="R558" s="87"/>
    </row>
    <row r="559" spans="1:18" ht="15">
      <c r="A559" s="18"/>
      <c r="B559" s="39"/>
      <c r="C559" s="20"/>
      <c r="D559" s="92"/>
      <c r="E559" s="22"/>
      <c r="F559" s="115"/>
      <c r="G559" s="41"/>
      <c r="H559" s="41"/>
      <c r="I559" s="20"/>
      <c r="J559" s="26"/>
      <c r="K559" s="45"/>
      <c r="L559" s="27"/>
      <c r="M559" s="27"/>
      <c r="N559" s="27"/>
      <c r="O559" s="28"/>
      <c r="P559" s="29"/>
      <c r="Q559" s="30"/>
      <c r="R559" s="29"/>
    </row>
    <row r="560" spans="1:18" ht="15">
      <c r="A560" s="7"/>
      <c r="B560" s="31"/>
      <c r="C560" s="9"/>
      <c r="D560" s="94"/>
      <c r="E560" s="33"/>
      <c r="F560" s="113"/>
      <c r="G560" s="13"/>
      <c r="H560" s="13"/>
      <c r="I560" s="9"/>
      <c r="J560" s="34"/>
      <c r="K560" s="49"/>
      <c r="L560" s="100"/>
      <c r="M560" s="100"/>
      <c r="N560" s="100"/>
      <c r="O560" s="101"/>
      <c r="P560" s="87"/>
      <c r="Q560" s="86"/>
      <c r="R560" s="87"/>
    </row>
    <row r="561" spans="1:18" ht="15">
      <c r="A561" s="18"/>
      <c r="B561" s="39"/>
      <c r="C561" s="20"/>
      <c r="D561" s="92"/>
      <c r="E561" s="22"/>
      <c r="F561" s="115"/>
      <c r="G561" s="41"/>
      <c r="H561" s="41"/>
      <c r="I561" s="20"/>
      <c r="J561" s="26"/>
      <c r="K561" s="45"/>
      <c r="L561" s="27"/>
      <c r="M561" s="27"/>
      <c r="N561" s="27"/>
      <c r="O561" s="28"/>
      <c r="P561" s="29"/>
      <c r="Q561" s="30"/>
      <c r="R561" s="29"/>
    </row>
    <row r="562" spans="1:18" ht="15">
      <c r="A562" s="7"/>
      <c r="B562" s="31"/>
      <c r="C562" s="9"/>
      <c r="D562" s="94"/>
      <c r="E562" s="33"/>
      <c r="F562" s="113"/>
      <c r="G562" s="13"/>
      <c r="H562" s="13"/>
      <c r="I562" s="9"/>
      <c r="J562" s="34"/>
      <c r="K562" s="49"/>
      <c r="L562" s="100"/>
      <c r="M562" s="100"/>
      <c r="N562" s="100"/>
      <c r="O562" s="101"/>
      <c r="P562" s="87"/>
      <c r="Q562" s="86"/>
      <c r="R562" s="87"/>
    </row>
    <row r="563" spans="1:18" ht="15">
      <c r="A563" s="18"/>
      <c r="B563" s="39"/>
      <c r="C563" s="20"/>
      <c r="D563" s="92"/>
      <c r="E563" s="22"/>
      <c r="F563" s="115"/>
      <c r="G563" s="41"/>
      <c r="H563" s="41"/>
      <c r="I563" s="20"/>
      <c r="J563" s="26"/>
      <c r="K563" s="45"/>
      <c r="L563" s="27"/>
      <c r="M563" s="27"/>
      <c r="N563" s="27"/>
      <c r="O563" s="28"/>
      <c r="P563" s="29"/>
      <c r="Q563" s="30"/>
      <c r="R563" s="29"/>
    </row>
    <row r="564" spans="1:18" ht="15">
      <c r="A564" s="7"/>
      <c r="B564" s="31"/>
      <c r="C564" s="9"/>
      <c r="D564" s="94"/>
      <c r="E564" s="33"/>
      <c r="F564" s="113"/>
      <c r="G564" s="13"/>
      <c r="H564" s="13"/>
      <c r="I564" s="9"/>
      <c r="J564" s="34"/>
      <c r="K564" s="49"/>
      <c r="L564" s="100"/>
      <c r="M564" s="100"/>
      <c r="N564" s="100"/>
      <c r="O564" s="101"/>
      <c r="P564" s="87"/>
      <c r="Q564" s="86"/>
      <c r="R564" s="87"/>
    </row>
    <row r="565" spans="1:18" ht="15">
      <c r="A565" s="18"/>
      <c r="B565" s="39"/>
      <c r="C565" s="20"/>
      <c r="D565" s="92"/>
      <c r="E565" s="22"/>
      <c r="F565" s="115"/>
      <c r="G565" s="41"/>
      <c r="H565" s="41"/>
      <c r="I565" s="20"/>
      <c r="J565" s="26"/>
      <c r="K565" s="45"/>
      <c r="L565" s="27"/>
      <c r="M565" s="27"/>
      <c r="N565" s="27"/>
      <c r="O565" s="28"/>
      <c r="P565" s="29"/>
      <c r="Q565" s="30"/>
      <c r="R565" s="29"/>
    </row>
    <row r="566" spans="1:18" ht="15">
      <c r="A566" s="7"/>
      <c r="B566" s="31"/>
      <c r="C566" s="9"/>
      <c r="D566" s="94"/>
      <c r="E566" s="33"/>
      <c r="F566" s="113"/>
      <c r="G566" s="13"/>
      <c r="H566" s="13"/>
      <c r="I566" s="9"/>
      <c r="J566" s="34"/>
      <c r="K566" s="49"/>
      <c r="L566" s="100"/>
      <c r="M566" s="100"/>
      <c r="N566" s="100"/>
      <c r="O566" s="101"/>
      <c r="P566" s="87"/>
      <c r="Q566" s="86"/>
      <c r="R566" s="87"/>
    </row>
    <row r="567" spans="1:18" ht="15">
      <c r="A567" s="18"/>
      <c r="B567" s="39"/>
      <c r="C567" s="20"/>
      <c r="D567" s="92"/>
      <c r="E567" s="22"/>
      <c r="F567" s="115"/>
      <c r="G567" s="41"/>
      <c r="H567" s="41"/>
      <c r="I567" s="20"/>
      <c r="J567" s="26"/>
      <c r="K567" s="45"/>
      <c r="L567" s="27"/>
      <c r="M567" s="27"/>
      <c r="N567" s="27"/>
      <c r="O567" s="28"/>
      <c r="P567" s="29"/>
      <c r="Q567" s="30"/>
      <c r="R567" s="29"/>
    </row>
    <row r="568" spans="1:18" ht="15">
      <c r="A568" s="7"/>
      <c r="B568" s="31"/>
      <c r="C568" s="9"/>
      <c r="D568" s="94"/>
      <c r="E568" s="33"/>
      <c r="F568" s="113"/>
      <c r="G568" s="13"/>
      <c r="H568" s="13"/>
      <c r="I568" s="9"/>
      <c r="J568" s="34"/>
      <c r="K568" s="49"/>
      <c r="L568" s="100"/>
      <c r="M568" s="100"/>
      <c r="N568" s="100"/>
      <c r="O568" s="101"/>
      <c r="P568" s="87"/>
      <c r="Q568" s="86"/>
      <c r="R568" s="87"/>
    </row>
    <row r="569" spans="1:18" ht="15">
      <c r="A569" s="18"/>
      <c r="B569" s="39"/>
      <c r="C569" s="20"/>
      <c r="D569" s="92"/>
      <c r="E569" s="22"/>
      <c r="F569" s="115"/>
      <c r="G569" s="41"/>
      <c r="H569" s="41"/>
      <c r="I569" s="20"/>
      <c r="J569" s="26"/>
      <c r="K569" s="45"/>
      <c r="L569" s="27"/>
      <c r="M569" s="27"/>
      <c r="N569" s="27"/>
      <c r="O569" s="28"/>
      <c r="P569" s="29"/>
      <c r="Q569" s="30"/>
      <c r="R569" s="29"/>
    </row>
    <row r="570" spans="1:18" ht="15">
      <c r="A570" s="7"/>
      <c r="B570" s="31"/>
      <c r="C570" s="9"/>
      <c r="D570" s="94"/>
      <c r="E570" s="33"/>
      <c r="F570" s="113"/>
      <c r="G570" s="13"/>
      <c r="H570" s="13"/>
      <c r="I570" s="9"/>
      <c r="J570" s="34"/>
      <c r="K570" s="49"/>
      <c r="L570" s="100"/>
      <c r="M570" s="100"/>
      <c r="N570" s="100"/>
      <c r="O570" s="101"/>
      <c r="P570" s="87"/>
      <c r="Q570" s="86"/>
      <c r="R570" s="87"/>
    </row>
    <row r="571" spans="1:18" ht="15">
      <c r="A571" s="18"/>
      <c r="B571" s="39"/>
      <c r="C571" s="20"/>
      <c r="D571" s="92"/>
      <c r="E571" s="22"/>
      <c r="F571" s="115"/>
      <c r="G571" s="41"/>
      <c r="H571" s="41"/>
      <c r="I571" s="20"/>
      <c r="J571" s="26"/>
      <c r="K571" s="45"/>
      <c r="L571" s="27"/>
      <c r="M571" s="27"/>
      <c r="N571" s="27"/>
      <c r="O571" s="28"/>
      <c r="P571" s="29"/>
      <c r="Q571" s="30"/>
      <c r="R571" s="29"/>
    </row>
    <row r="572" spans="1:18" ht="15">
      <c r="A572" s="7"/>
      <c r="B572" s="31"/>
      <c r="C572" s="9"/>
      <c r="D572" s="94"/>
      <c r="E572" s="33"/>
      <c r="F572" s="113"/>
      <c r="G572" s="13"/>
      <c r="H572" s="13"/>
      <c r="I572" s="9"/>
      <c r="J572" s="34"/>
      <c r="K572" s="49"/>
      <c r="L572" s="100"/>
      <c r="M572" s="100"/>
      <c r="N572" s="100"/>
      <c r="O572" s="101"/>
      <c r="P572" s="87"/>
      <c r="Q572" s="86"/>
      <c r="R572" s="87"/>
    </row>
    <row r="573" spans="1:18" ht="15">
      <c r="A573" s="18"/>
      <c r="B573" s="39"/>
      <c r="C573" s="20"/>
      <c r="D573" s="92"/>
      <c r="E573" s="22"/>
      <c r="F573" s="115"/>
      <c r="G573" s="41"/>
      <c r="H573" s="41"/>
      <c r="I573" s="20"/>
      <c r="J573" s="26"/>
      <c r="K573" s="45"/>
      <c r="L573" s="27"/>
      <c r="M573" s="27"/>
      <c r="N573" s="27"/>
      <c r="O573" s="28"/>
      <c r="P573" s="29"/>
      <c r="Q573" s="30"/>
      <c r="R573" s="29"/>
    </row>
    <row r="574" spans="1:18" ht="15">
      <c r="A574" s="7"/>
      <c r="B574" s="31"/>
      <c r="C574" s="9"/>
      <c r="D574" s="94"/>
      <c r="E574" s="33"/>
      <c r="F574" s="113"/>
      <c r="G574" s="13"/>
      <c r="H574" s="13"/>
      <c r="I574" s="9"/>
      <c r="J574" s="34"/>
      <c r="K574" s="49"/>
      <c r="L574" s="100"/>
      <c r="M574" s="100"/>
      <c r="N574" s="100"/>
      <c r="O574" s="101"/>
      <c r="P574" s="87"/>
      <c r="Q574" s="86"/>
      <c r="R574" s="87"/>
    </row>
    <row r="575" spans="1:18" ht="15">
      <c r="A575" s="18"/>
      <c r="B575" s="39"/>
      <c r="C575" s="20"/>
      <c r="D575" s="92"/>
      <c r="E575" s="22"/>
      <c r="F575" s="115"/>
      <c r="G575" s="41"/>
      <c r="H575" s="41"/>
      <c r="I575" s="20"/>
      <c r="J575" s="26"/>
      <c r="K575" s="45"/>
      <c r="L575" s="27"/>
      <c r="M575" s="27"/>
      <c r="N575" s="27"/>
      <c r="O575" s="28"/>
      <c r="P575" s="29"/>
      <c r="Q575" s="30"/>
      <c r="R575" s="29"/>
    </row>
    <row r="576" spans="1:18" ht="15">
      <c r="A576" s="7"/>
      <c r="B576" s="31"/>
      <c r="C576" s="9"/>
      <c r="D576" s="94"/>
      <c r="E576" s="33"/>
      <c r="F576" s="113"/>
      <c r="G576" s="13"/>
      <c r="H576" s="13"/>
      <c r="I576" s="9"/>
      <c r="J576" s="34"/>
      <c r="K576" s="49"/>
      <c r="L576" s="100"/>
      <c r="M576" s="100"/>
      <c r="N576" s="100"/>
      <c r="O576" s="101"/>
      <c r="P576" s="87"/>
      <c r="Q576" s="86"/>
      <c r="R576" s="87"/>
    </row>
    <row r="577" spans="1:18" ht="15">
      <c r="A577" s="18"/>
      <c r="B577" s="39"/>
      <c r="C577" s="20"/>
      <c r="D577" s="92"/>
      <c r="E577" s="22"/>
      <c r="F577" s="115"/>
      <c r="G577" s="41"/>
      <c r="H577" s="41"/>
      <c r="I577" s="20"/>
      <c r="J577" s="26"/>
      <c r="K577" s="45"/>
      <c r="L577" s="27"/>
      <c r="M577" s="27"/>
      <c r="N577" s="27"/>
      <c r="O577" s="28"/>
      <c r="P577" s="29"/>
      <c r="Q577" s="30"/>
      <c r="R577" s="29"/>
    </row>
    <row r="578" spans="1:18" ht="15">
      <c r="A578" s="7"/>
      <c r="B578" s="31"/>
      <c r="C578" s="9"/>
      <c r="D578" s="94"/>
      <c r="E578" s="33"/>
      <c r="F578" s="113"/>
      <c r="G578" s="13"/>
      <c r="H578" s="13"/>
      <c r="I578" s="9"/>
      <c r="J578" s="34"/>
      <c r="K578" s="49"/>
      <c r="L578" s="100"/>
      <c r="M578" s="100"/>
      <c r="N578" s="100"/>
      <c r="O578" s="101"/>
      <c r="P578" s="87"/>
      <c r="Q578" s="86"/>
      <c r="R578" s="87"/>
    </row>
    <row r="579" spans="1:18" ht="15">
      <c r="A579" s="18"/>
      <c r="B579" s="39"/>
      <c r="C579" s="20"/>
      <c r="D579" s="92"/>
      <c r="E579" s="22"/>
      <c r="F579" s="115"/>
      <c r="G579" s="41"/>
      <c r="H579" s="41"/>
      <c r="I579" s="20"/>
      <c r="J579" s="26"/>
      <c r="K579" s="45"/>
      <c r="L579" s="27"/>
      <c r="M579" s="27"/>
      <c r="N579" s="27"/>
      <c r="O579" s="28"/>
      <c r="P579" s="29"/>
      <c r="Q579" s="30"/>
      <c r="R579" s="29"/>
    </row>
    <row r="580" spans="1:18" ht="15">
      <c r="A580" s="7"/>
      <c r="B580" s="31"/>
      <c r="C580" s="9"/>
      <c r="D580" s="94"/>
      <c r="E580" s="33"/>
      <c r="F580" s="113"/>
      <c r="G580" s="13"/>
      <c r="H580" s="13"/>
      <c r="I580" s="9"/>
      <c r="J580" s="34"/>
      <c r="K580" s="49"/>
      <c r="L580" s="100"/>
      <c r="M580" s="100"/>
      <c r="N580" s="100"/>
      <c r="O580" s="101"/>
      <c r="P580" s="87"/>
      <c r="Q580" s="86"/>
      <c r="R580" s="87"/>
    </row>
    <row r="581" spans="1:18" ht="15">
      <c r="A581" s="18"/>
      <c r="B581" s="39"/>
      <c r="C581" s="20"/>
      <c r="D581" s="92"/>
      <c r="E581" s="22"/>
      <c r="F581" s="115"/>
      <c r="G581" s="41"/>
      <c r="H581" s="41"/>
      <c r="I581" s="20"/>
      <c r="J581" s="26"/>
      <c r="K581" s="45"/>
      <c r="L581" s="27"/>
      <c r="M581" s="27"/>
      <c r="N581" s="27"/>
      <c r="O581" s="28"/>
      <c r="P581" s="29"/>
      <c r="Q581" s="30"/>
      <c r="R581" s="29"/>
    </row>
    <row r="582" spans="1:18" ht="15">
      <c r="A582" s="7"/>
      <c r="B582" s="31"/>
      <c r="C582" s="9"/>
      <c r="D582" s="94"/>
      <c r="E582" s="33"/>
      <c r="F582" s="113"/>
      <c r="G582" s="13"/>
      <c r="H582" s="13"/>
      <c r="I582" s="9"/>
      <c r="J582" s="34"/>
      <c r="K582" s="49"/>
      <c r="L582" s="100"/>
      <c r="M582" s="100"/>
      <c r="N582" s="100"/>
      <c r="O582" s="101"/>
      <c r="P582" s="87"/>
      <c r="Q582" s="86"/>
      <c r="R582" s="87"/>
    </row>
    <row r="583" spans="1:18" ht="15">
      <c r="A583" s="18"/>
      <c r="B583" s="39"/>
      <c r="C583" s="20"/>
      <c r="D583" s="92"/>
      <c r="E583" s="22"/>
      <c r="F583" s="115"/>
      <c r="G583" s="41"/>
      <c r="H583" s="41"/>
      <c r="I583" s="20"/>
      <c r="J583" s="26"/>
      <c r="K583" s="45"/>
      <c r="L583" s="27"/>
      <c r="M583" s="27"/>
      <c r="N583" s="27"/>
      <c r="O583" s="28"/>
      <c r="P583" s="29"/>
      <c r="Q583" s="30"/>
      <c r="R583" s="29"/>
    </row>
    <row r="584" spans="1:18" ht="15">
      <c r="A584" s="7"/>
      <c r="B584" s="31"/>
      <c r="C584" s="9"/>
      <c r="D584" s="94"/>
      <c r="E584" s="33"/>
      <c r="F584" s="113"/>
      <c r="G584" s="13"/>
      <c r="H584" s="13"/>
      <c r="I584" s="9"/>
      <c r="J584" s="34"/>
      <c r="K584" s="49"/>
      <c r="L584" s="100"/>
      <c r="M584" s="100"/>
      <c r="N584" s="100"/>
      <c r="O584" s="101"/>
      <c r="P584" s="87"/>
      <c r="Q584" s="86"/>
      <c r="R584" s="87"/>
    </row>
    <row r="585" spans="1:18" ht="15">
      <c r="A585" s="18"/>
      <c r="B585" s="39"/>
      <c r="C585" s="20"/>
      <c r="D585" s="92"/>
      <c r="E585" s="22"/>
      <c r="F585" s="115"/>
      <c r="G585" s="41"/>
      <c r="H585" s="41"/>
      <c r="I585" s="20"/>
      <c r="J585" s="26"/>
      <c r="K585" s="45"/>
      <c r="L585" s="27"/>
      <c r="M585" s="27"/>
      <c r="N585" s="27"/>
      <c r="O585" s="28"/>
      <c r="P585" s="29"/>
      <c r="Q585" s="30"/>
      <c r="R585" s="29"/>
    </row>
    <row r="586" spans="1:18" ht="15">
      <c r="A586" s="7"/>
      <c r="B586" s="31"/>
      <c r="C586" s="9"/>
      <c r="D586" s="94"/>
      <c r="E586" s="33"/>
      <c r="F586" s="113"/>
      <c r="G586" s="13"/>
      <c r="H586" s="13"/>
      <c r="I586" s="9"/>
      <c r="J586" s="34"/>
      <c r="K586" s="49"/>
      <c r="L586" s="100"/>
      <c r="M586" s="100"/>
      <c r="N586" s="100"/>
      <c r="O586" s="101"/>
      <c r="P586" s="87"/>
      <c r="Q586" s="86"/>
      <c r="R586" s="87"/>
    </row>
    <row r="587" spans="1:18" ht="15">
      <c r="A587" s="18"/>
      <c r="B587" s="39"/>
      <c r="C587" s="20"/>
      <c r="D587" s="92"/>
      <c r="E587" s="22"/>
      <c r="F587" s="115"/>
      <c r="G587" s="41"/>
      <c r="H587" s="41"/>
      <c r="I587" s="20"/>
      <c r="J587" s="26"/>
      <c r="K587" s="45"/>
      <c r="L587" s="27"/>
      <c r="M587" s="27"/>
      <c r="N587" s="27"/>
      <c r="O587" s="28"/>
      <c r="P587" s="29"/>
      <c r="Q587" s="30"/>
      <c r="R587" s="29"/>
    </row>
    <row r="588" spans="1:18" ht="15">
      <c r="A588" s="7"/>
      <c r="B588" s="31"/>
      <c r="C588" s="9"/>
      <c r="D588" s="94"/>
      <c r="E588" s="33"/>
      <c r="F588" s="113"/>
      <c r="G588" s="13"/>
      <c r="H588" s="13"/>
      <c r="I588" s="9"/>
      <c r="J588" s="34"/>
      <c r="K588" s="49"/>
      <c r="L588" s="100"/>
      <c r="M588" s="100"/>
      <c r="N588" s="100"/>
      <c r="O588" s="101"/>
      <c r="P588" s="87"/>
      <c r="Q588" s="86"/>
      <c r="R588" s="87"/>
    </row>
    <row r="589" spans="1:18" ht="15">
      <c r="A589" s="18"/>
      <c r="B589" s="39"/>
      <c r="C589" s="20"/>
      <c r="D589" s="92"/>
      <c r="E589" s="22"/>
      <c r="F589" s="115"/>
      <c r="G589" s="41"/>
      <c r="H589" s="41"/>
      <c r="I589" s="20"/>
      <c r="J589" s="26"/>
      <c r="K589" s="45"/>
      <c r="L589" s="27"/>
      <c r="M589" s="27"/>
      <c r="N589" s="27"/>
      <c r="O589" s="28"/>
      <c r="P589" s="29"/>
      <c r="Q589" s="30"/>
      <c r="R589" s="29"/>
    </row>
    <row r="590" spans="1:18" ht="15">
      <c r="A590" s="7"/>
      <c r="B590" s="31"/>
      <c r="C590" s="9"/>
      <c r="D590" s="94"/>
      <c r="E590" s="33"/>
      <c r="F590" s="113"/>
      <c r="G590" s="13"/>
      <c r="H590" s="13"/>
      <c r="I590" s="9"/>
      <c r="J590" s="34"/>
      <c r="K590" s="49"/>
      <c r="L590" s="100"/>
      <c r="M590" s="100"/>
      <c r="N590" s="100"/>
      <c r="O590" s="101"/>
      <c r="P590" s="87"/>
      <c r="Q590" s="86"/>
      <c r="R590" s="87"/>
    </row>
    <row r="591" spans="1:18" ht="15">
      <c r="A591" s="18"/>
      <c r="B591" s="39"/>
      <c r="C591" s="20"/>
      <c r="D591" s="92"/>
      <c r="E591" s="22"/>
      <c r="F591" s="115"/>
      <c r="G591" s="41"/>
      <c r="H591" s="41"/>
      <c r="I591" s="20"/>
      <c r="J591" s="26"/>
      <c r="K591" s="45"/>
      <c r="L591" s="27"/>
      <c r="M591" s="27"/>
      <c r="N591" s="27"/>
      <c r="O591" s="28"/>
      <c r="P591" s="29"/>
      <c r="Q591" s="30"/>
      <c r="R591" s="29"/>
    </row>
    <row r="592" spans="1:18" ht="15">
      <c r="A592" s="7"/>
      <c r="B592" s="31"/>
      <c r="C592" s="9"/>
      <c r="D592" s="94"/>
      <c r="E592" s="33"/>
      <c r="F592" s="113"/>
      <c r="G592" s="13"/>
      <c r="H592" s="13"/>
      <c r="I592" s="9"/>
      <c r="J592" s="34"/>
      <c r="K592" s="49"/>
      <c r="L592" s="100"/>
      <c r="M592" s="100"/>
      <c r="N592" s="100"/>
      <c r="O592" s="101"/>
      <c r="P592" s="87"/>
      <c r="Q592" s="86"/>
      <c r="R592" s="87"/>
    </row>
    <row r="593" spans="1:18" ht="15">
      <c r="A593" s="18"/>
      <c r="B593" s="39"/>
      <c r="C593" s="20"/>
      <c r="D593" s="92"/>
      <c r="E593" s="22"/>
      <c r="F593" s="115"/>
      <c r="G593" s="41"/>
      <c r="H593" s="41"/>
      <c r="I593" s="20"/>
      <c r="J593" s="26"/>
      <c r="K593" s="45"/>
      <c r="L593" s="27"/>
      <c r="M593" s="27"/>
      <c r="N593" s="27"/>
      <c r="O593" s="28"/>
      <c r="P593" s="29"/>
      <c r="Q593" s="30"/>
      <c r="R593" s="29"/>
    </row>
    <row r="594" spans="1:18" ht="15">
      <c r="A594" s="7"/>
      <c r="B594" s="31"/>
      <c r="C594" s="9"/>
      <c r="D594" s="94"/>
      <c r="E594" s="33"/>
      <c r="F594" s="113"/>
      <c r="G594" s="13"/>
      <c r="H594" s="13"/>
      <c r="I594" s="9"/>
      <c r="J594" s="34"/>
      <c r="K594" s="49"/>
      <c r="L594" s="100"/>
      <c r="M594" s="100"/>
      <c r="N594" s="100"/>
      <c r="O594" s="101"/>
      <c r="P594" s="87"/>
      <c r="Q594" s="86"/>
      <c r="R594" s="87"/>
    </row>
    <row r="595" spans="1:18" ht="15">
      <c r="A595" s="18"/>
      <c r="B595" s="39"/>
      <c r="C595" s="20"/>
      <c r="D595" s="92"/>
      <c r="E595" s="22"/>
      <c r="F595" s="115"/>
      <c r="G595" s="41"/>
      <c r="H595" s="41"/>
      <c r="I595" s="20"/>
      <c r="J595" s="26"/>
      <c r="K595" s="45"/>
      <c r="L595" s="27"/>
      <c r="M595" s="27"/>
      <c r="N595" s="27"/>
      <c r="O595" s="28"/>
      <c r="P595" s="29"/>
      <c r="Q595" s="30"/>
      <c r="R595" s="29"/>
    </row>
    <row r="596" spans="1:18" ht="15">
      <c r="A596" s="7"/>
      <c r="B596" s="31"/>
      <c r="C596" s="9"/>
      <c r="D596" s="94"/>
      <c r="E596" s="33"/>
      <c r="F596" s="113"/>
      <c r="G596" s="13"/>
      <c r="H596" s="13"/>
      <c r="I596" s="9"/>
      <c r="J596" s="34"/>
      <c r="K596" s="49"/>
      <c r="L596" s="100"/>
      <c r="M596" s="100"/>
      <c r="N596" s="100"/>
      <c r="O596" s="101"/>
      <c r="P596" s="87"/>
      <c r="Q596" s="86"/>
      <c r="R596" s="87"/>
    </row>
    <row r="597" spans="1:18" ht="15">
      <c r="A597" s="18"/>
      <c r="B597" s="39"/>
      <c r="C597" s="20"/>
      <c r="D597" s="92"/>
      <c r="E597" s="22"/>
      <c r="F597" s="115"/>
      <c r="G597" s="41"/>
      <c r="H597" s="41"/>
      <c r="I597" s="20"/>
      <c r="J597" s="26"/>
      <c r="K597" s="45"/>
      <c r="L597" s="27"/>
      <c r="M597" s="27"/>
      <c r="N597" s="27"/>
      <c r="O597" s="28"/>
      <c r="P597" s="29"/>
      <c r="Q597" s="30"/>
      <c r="R597" s="29"/>
    </row>
    <row r="598" spans="1:18" ht="15">
      <c r="A598" s="7"/>
      <c r="B598" s="31"/>
      <c r="C598" s="9"/>
      <c r="D598" s="94"/>
      <c r="E598" s="33"/>
      <c r="F598" s="113"/>
      <c r="G598" s="13"/>
      <c r="H598" s="13"/>
      <c r="I598" s="9"/>
      <c r="J598" s="34"/>
      <c r="K598" s="49"/>
      <c r="L598" s="100"/>
      <c r="M598" s="100"/>
      <c r="N598" s="100"/>
      <c r="O598" s="101"/>
      <c r="P598" s="87"/>
      <c r="Q598" s="86"/>
      <c r="R598" s="87"/>
    </row>
    <row r="599" spans="1:18" ht="15">
      <c r="A599" s="18"/>
      <c r="B599" s="39"/>
      <c r="C599" s="20"/>
      <c r="D599" s="92"/>
      <c r="E599" s="22"/>
      <c r="F599" s="115"/>
      <c r="G599" s="41"/>
      <c r="H599" s="41"/>
      <c r="I599" s="20"/>
      <c r="J599" s="26"/>
      <c r="K599" s="45"/>
      <c r="L599" s="27"/>
      <c r="M599" s="27"/>
      <c r="N599" s="27"/>
      <c r="O599" s="28"/>
      <c r="P599" s="29"/>
      <c r="Q599" s="30"/>
      <c r="R599" s="29"/>
    </row>
    <row r="600" spans="1:18" ht="15">
      <c r="A600" s="7"/>
      <c r="B600" s="31"/>
      <c r="C600" s="9"/>
      <c r="D600" s="94"/>
      <c r="E600" s="33"/>
      <c r="F600" s="113"/>
      <c r="G600" s="13"/>
      <c r="H600" s="13"/>
      <c r="I600" s="9"/>
      <c r="J600" s="34"/>
      <c r="K600" s="49"/>
      <c r="L600" s="100"/>
      <c r="M600" s="100"/>
      <c r="N600" s="100"/>
      <c r="O600" s="101"/>
      <c r="P600" s="87"/>
      <c r="Q600" s="86"/>
      <c r="R600" s="87"/>
    </row>
    <row r="601" spans="1:18" ht="15">
      <c r="A601" s="18"/>
      <c r="B601" s="39"/>
      <c r="C601" s="20"/>
      <c r="D601" s="92"/>
      <c r="E601" s="22"/>
      <c r="F601" s="115"/>
      <c r="G601" s="41"/>
      <c r="H601" s="41"/>
      <c r="I601" s="20"/>
      <c r="J601" s="26"/>
      <c r="K601" s="45"/>
      <c r="L601" s="27"/>
      <c r="M601" s="27"/>
      <c r="N601" s="27"/>
      <c r="O601" s="28"/>
      <c r="P601" s="29"/>
      <c r="Q601" s="30"/>
      <c r="R601" s="29"/>
    </row>
    <row r="602" spans="1:18" ht="15">
      <c r="A602" s="7"/>
      <c r="B602" s="31"/>
      <c r="C602" s="9"/>
      <c r="D602" s="94"/>
      <c r="E602" s="33"/>
      <c r="F602" s="113"/>
      <c r="G602" s="13"/>
      <c r="H602" s="13"/>
      <c r="I602" s="9"/>
      <c r="J602" s="34"/>
      <c r="K602" s="49"/>
      <c r="L602" s="100"/>
      <c r="M602" s="100"/>
      <c r="N602" s="100"/>
      <c r="O602" s="101"/>
      <c r="P602" s="87"/>
      <c r="Q602" s="86"/>
      <c r="R602" s="87"/>
    </row>
    <row r="603" spans="1:18" ht="15">
      <c r="A603" s="18"/>
      <c r="B603" s="39"/>
      <c r="C603" s="20"/>
      <c r="D603" s="92"/>
      <c r="E603" s="22"/>
      <c r="F603" s="115"/>
      <c r="G603" s="41"/>
      <c r="H603" s="41"/>
      <c r="I603" s="20"/>
      <c r="J603" s="26"/>
      <c r="K603" s="45"/>
      <c r="L603" s="27"/>
      <c r="M603" s="27"/>
      <c r="N603" s="27"/>
      <c r="O603" s="28"/>
      <c r="P603" s="29"/>
      <c r="Q603" s="30"/>
      <c r="R603" s="29"/>
    </row>
    <row r="604" spans="1:18" ht="15">
      <c r="A604" s="7"/>
      <c r="B604" s="31"/>
      <c r="C604" s="9"/>
      <c r="D604" s="94"/>
      <c r="E604" s="33"/>
      <c r="F604" s="113"/>
      <c r="G604" s="13"/>
      <c r="H604" s="13"/>
      <c r="I604" s="9"/>
      <c r="J604" s="34"/>
      <c r="K604" s="49"/>
      <c r="L604" s="100"/>
      <c r="M604" s="100"/>
      <c r="N604" s="100"/>
      <c r="O604" s="101"/>
      <c r="P604" s="87"/>
      <c r="Q604" s="86"/>
      <c r="R604" s="87"/>
    </row>
    <row r="605" spans="1:18" ht="15">
      <c r="A605" s="18"/>
      <c r="B605" s="39"/>
      <c r="C605" s="20"/>
      <c r="D605" s="92"/>
      <c r="E605" s="22"/>
      <c r="F605" s="115"/>
      <c r="G605" s="41"/>
      <c r="H605" s="41"/>
      <c r="I605" s="20"/>
      <c r="J605" s="26"/>
      <c r="K605" s="45"/>
      <c r="L605" s="27"/>
      <c r="M605" s="27"/>
      <c r="N605" s="27"/>
      <c r="O605" s="28"/>
      <c r="P605" s="29"/>
      <c r="Q605" s="30"/>
      <c r="R605" s="29"/>
    </row>
    <row r="606" spans="1:18" ht="15">
      <c r="A606" s="7"/>
      <c r="B606" s="31"/>
      <c r="C606" s="9"/>
      <c r="D606" s="94"/>
      <c r="E606" s="33"/>
      <c r="F606" s="113"/>
      <c r="G606" s="13"/>
      <c r="H606" s="13"/>
      <c r="I606" s="9"/>
      <c r="J606" s="34"/>
      <c r="K606" s="49"/>
      <c r="L606" s="100"/>
      <c r="M606" s="100"/>
      <c r="N606" s="100"/>
      <c r="O606" s="101"/>
      <c r="P606" s="87"/>
      <c r="Q606" s="86"/>
      <c r="R606" s="87"/>
    </row>
    <row r="607" spans="1:18" ht="15">
      <c r="A607" s="18"/>
      <c r="B607" s="39"/>
      <c r="C607" s="20"/>
      <c r="D607" s="92"/>
      <c r="E607" s="22"/>
      <c r="F607" s="115"/>
      <c r="G607" s="41"/>
      <c r="H607" s="41"/>
      <c r="I607" s="20"/>
      <c r="J607" s="26"/>
      <c r="K607" s="45"/>
      <c r="L607" s="27"/>
      <c r="M607" s="27"/>
      <c r="N607" s="27"/>
      <c r="O607" s="28"/>
      <c r="P607" s="29"/>
      <c r="Q607" s="30"/>
      <c r="R607" s="29"/>
    </row>
    <row r="608" spans="1:18" ht="15">
      <c r="A608" s="7"/>
      <c r="B608" s="31"/>
      <c r="C608" s="9"/>
      <c r="D608" s="94"/>
      <c r="E608" s="33"/>
      <c r="F608" s="113"/>
      <c r="G608" s="13"/>
      <c r="H608" s="13"/>
      <c r="I608" s="9"/>
      <c r="J608" s="34"/>
      <c r="K608" s="49"/>
      <c r="L608" s="100"/>
      <c r="M608" s="100"/>
      <c r="N608" s="100"/>
      <c r="O608" s="101"/>
      <c r="P608" s="87"/>
      <c r="Q608" s="86"/>
      <c r="R608" s="87"/>
    </row>
    <row r="609" spans="1:18" ht="15">
      <c r="A609" s="18"/>
      <c r="B609" s="39"/>
      <c r="C609" s="20"/>
      <c r="D609" s="92"/>
      <c r="E609" s="22"/>
      <c r="F609" s="115"/>
      <c r="G609" s="41"/>
      <c r="H609" s="41"/>
      <c r="I609" s="20"/>
      <c r="J609" s="26"/>
      <c r="K609" s="45"/>
      <c r="L609" s="27"/>
      <c r="M609" s="27"/>
      <c r="N609" s="27"/>
      <c r="O609" s="28"/>
      <c r="P609" s="29"/>
      <c r="Q609" s="30"/>
      <c r="R609" s="29"/>
    </row>
    <row r="610" spans="1:18" ht="15">
      <c r="A610" s="7"/>
      <c r="B610" s="31"/>
      <c r="C610" s="9"/>
      <c r="D610" s="94"/>
      <c r="E610" s="33"/>
      <c r="F610" s="113"/>
      <c r="G610" s="13"/>
      <c r="H610" s="13"/>
      <c r="I610" s="9"/>
      <c r="J610" s="34"/>
      <c r="K610" s="49"/>
      <c r="L610" s="100"/>
      <c r="M610" s="100"/>
      <c r="N610" s="100"/>
      <c r="O610" s="101"/>
      <c r="P610" s="87"/>
      <c r="Q610" s="86"/>
      <c r="R610" s="87"/>
    </row>
    <row r="611" spans="1:18" ht="15">
      <c r="A611" s="18"/>
      <c r="B611" s="39"/>
      <c r="C611" s="20"/>
      <c r="D611" s="92"/>
      <c r="E611" s="22"/>
      <c r="F611" s="115"/>
      <c r="G611" s="41"/>
      <c r="H611" s="41"/>
      <c r="I611" s="20"/>
      <c r="J611" s="26"/>
      <c r="K611" s="45"/>
      <c r="L611" s="27"/>
      <c r="M611" s="27"/>
      <c r="N611" s="27"/>
      <c r="O611" s="28"/>
      <c r="P611" s="29"/>
      <c r="Q611" s="30"/>
      <c r="R611" s="29"/>
    </row>
    <row r="612" spans="1:18" ht="15">
      <c r="A612" s="7"/>
      <c r="B612" s="31"/>
      <c r="C612" s="9"/>
      <c r="D612" s="94"/>
      <c r="E612" s="33"/>
      <c r="F612" s="113"/>
      <c r="G612" s="13"/>
      <c r="H612" s="13"/>
      <c r="I612" s="9"/>
      <c r="J612" s="34"/>
      <c r="K612" s="49"/>
      <c r="L612" s="100"/>
      <c r="M612" s="100"/>
      <c r="N612" s="100"/>
      <c r="O612" s="101"/>
      <c r="P612" s="87"/>
      <c r="Q612" s="86"/>
      <c r="R612" s="87"/>
    </row>
    <row r="613" spans="1:18" ht="15">
      <c r="A613" s="18"/>
      <c r="B613" s="39"/>
      <c r="C613" s="20"/>
      <c r="D613" s="92"/>
      <c r="E613" s="22"/>
      <c r="F613" s="115"/>
      <c r="G613" s="41"/>
      <c r="H613" s="41"/>
      <c r="I613" s="20"/>
      <c r="J613" s="26"/>
      <c r="K613" s="45"/>
      <c r="L613" s="27"/>
      <c r="M613" s="27"/>
      <c r="N613" s="27"/>
      <c r="O613" s="28"/>
      <c r="P613" s="29"/>
      <c r="Q613" s="30"/>
      <c r="R613" s="29"/>
    </row>
    <row r="614" spans="1:18" ht="15">
      <c r="A614" s="7"/>
      <c r="B614" s="31"/>
      <c r="C614" s="9"/>
      <c r="D614" s="94"/>
      <c r="E614" s="33"/>
      <c r="F614" s="113"/>
      <c r="G614" s="13"/>
      <c r="H614" s="13"/>
      <c r="I614" s="9"/>
      <c r="J614" s="34"/>
      <c r="K614" s="49"/>
      <c r="L614" s="100"/>
      <c r="M614" s="100"/>
      <c r="N614" s="100"/>
      <c r="O614" s="101"/>
      <c r="P614" s="87"/>
      <c r="Q614" s="86"/>
      <c r="R614" s="87"/>
    </row>
    <row r="615" spans="1:18" ht="15">
      <c r="A615" s="18"/>
      <c r="B615" s="39"/>
      <c r="C615" s="20"/>
      <c r="D615" s="92"/>
      <c r="E615" s="22"/>
      <c r="F615" s="115"/>
      <c r="G615" s="41"/>
      <c r="H615" s="41"/>
      <c r="I615" s="20"/>
      <c r="J615" s="26"/>
      <c r="K615" s="45"/>
      <c r="L615" s="27"/>
      <c r="M615" s="27"/>
      <c r="N615" s="27"/>
      <c r="O615" s="28"/>
      <c r="P615" s="29"/>
      <c r="Q615" s="30"/>
      <c r="R615" s="29"/>
    </row>
    <row r="616" spans="1:18" ht="15">
      <c r="A616" s="7"/>
      <c r="B616" s="31"/>
      <c r="C616" s="9"/>
      <c r="D616" s="94"/>
      <c r="E616" s="33"/>
      <c r="F616" s="113"/>
      <c r="G616" s="13"/>
      <c r="H616" s="13"/>
      <c r="I616" s="9"/>
      <c r="J616" s="34"/>
      <c r="K616" s="49"/>
      <c r="L616" s="100"/>
      <c r="M616" s="100"/>
      <c r="N616" s="100"/>
      <c r="O616" s="101"/>
      <c r="P616" s="87"/>
      <c r="Q616" s="86"/>
      <c r="R616" s="87"/>
    </row>
    <row r="617" spans="1:18" ht="15">
      <c r="A617" s="18"/>
      <c r="B617" s="39"/>
      <c r="C617" s="20"/>
      <c r="D617" s="92"/>
      <c r="E617" s="22"/>
      <c r="F617" s="115"/>
      <c r="G617" s="41"/>
      <c r="H617" s="41"/>
      <c r="I617" s="20"/>
      <c r="J617" s="26"/>
      <c r="K617" s="45"/>
      <c r="L617" s="27"/>
      <c r="M617" s="27"/>
      <c r="N617" s="27"/>
      <c r="O617" s="28"/>
      <c r="P617" s="29"/>
      <c r="Q617" s="30"/>
      <c r="R617" s="29"/>
    </row>
    <row r="618" spans="1:18" ht="15">
      <c r="A618" s="7"/>
      <c r="B618" s="31"/>
      <c r="C618" s="9"/>
      <c r="D618" s="94"/>
      <c r="E618" s="33"/>
      <c r="F618" s="113"/>
      <c r="G618" s="13"/>
      <c r="H618" s="13"/>
      <c r="I618" s="9"/>
      <c r="J618" s="34"/>
      <c r="K618" s="49"/>
      <c r="L618" s="100"/>
      <c r="M618" s="100"/>
      <c r="N618" s="100"/>
      <c r="O618" s="101"/>
      <c r="P618" s="87"/>
      <c r="Q618" s="86"/>
      <c r="R618" s="87"/>
    </row>
    <row r="619" spans="1:18" ht="15">
      <c r="A619" s="18"/>
      <c r="B619" s="39"/>
      <c r="C619" s="20"/>
      <c r="D619" s="92"/>
      <c r="E619" s="22"/>
      <c r="F619" s="115"/>
      <c r="G619" s="41"/>
      <c r="H619" s="41"/>
      <c r="I619" s="20"/>
      <c r="J619" s="26"/>
      <c r="K619" s="45"/>
      <c r="L619" s="27"/>
      <c r="M619" s="27"/>
      <c r="N619" s="27"/>
      <c r="O619" s="28"/>
      <c r="P619" s="29"/>
      <c r="Q619" s="30"/>
      <c r="R619" s="29"/>
    </row>
    <row r="620" spans="1:18" ht="15">
      <c r="A620" s="7"/>
      <c r="B620" s="31"/>
      <c r="C620" s="9"/>
      <c r="D620" s="94"/>
      <c r="E620" s="33"/>
      <c r="F620" s="113"/>
      <c r="G620" s="13"/>
      <c r="H620" s="13"/>
      <c r="I620" s="9"/>
      <c r="J620" s="34"/>
      <c r="K620" s="49"/>
      <c r="L620" s="100"/>
      <c r="M620" s="100"/>
      <c r="N620" s="100"/>
      <c r="O620" s="101"/>
      <c r="P620" s="87"/>
      <c r="Q620" s="86"/>
      <c r="R620" s="87"/>
    </row>
    <row r="621" spans="1:18" ht="15">
      <c r="A621" s="18"/>
      <c r="B621" s="39"/>
      <c r="C621" s="20"/>
      <c r="D621" s="92"/>
      <c r="E621" s="22"/>
      <c r="F621" s="115"/>
      <c r="G621" s="41"/>
      <c r="H621" s="41"/>
      <c r="I621" s="20"/>
      <c r="J621" s="26"/>
      <c r="K621" s="45"/>
      <c r="L621" s="27"/>
      <c r="M621" s="27"/>
      <c r="N621" s="27"/>
      <c r="O621" s="28"/>
      <c r="P621" s="29"/>
      <c r="Q621" s="30"/>
      <c r="R621" s="29"/>
    </row>
    <row r="622" spans="1:18" ht="15">
      <c r="A622" s="7"/>
      <c r="B622" s="31"/>
      <c r="C622" s="9"/>
      <c r="D622" s="94"/>
      <c r="E622" s="33"/>
      <c r="F622" s="113"/>
      <c r="G622" s="13"/>
      <c r="H622" s="13"/>
      <c r="I622" s="9"/>
      <c r="J622" s="34"/>
      <c r="K622" s="49"/>
      <c r="L622" s="100"/>
      <c r="M622" s="100"/>
      <c r="N622" s="100"/>
      <c r="O622" s="101"/>
      <c r="P622" s="87"/>
      <c r="Q622" s="86"/>
      <c r="R622" s="87"/>
    </row>
    <row r="623" spans="1:18" ht="15">
      <c r="A623" s="18"/>
      <c r="B623" s="39"/>
      <c r="C623" s="20"/>
      <c r="D623" s="92"/>
      <c r="E623" s="22"/>
      <c r="F623" s="115"/>
      <c r="G623" s="41"/>
      <c r="H623" s="41"/>
      <c r="I623" s="20"/>
      <c r="J623" s="26"/>
      <c r="K623" s="45"/>
      <c r="L623" s="27"/>
      <c r="M623" s="27"/>
      <c r="N623" s="27"/>
      <c r="O623" s="28"/>
      <c r="P623" s="29"/>
      <c r="Q623" s="30"/>
      <c r="R623" s="29"/>
    </row>
    <row r="624" spans="1:18" ht="15">
      <c r="A624" s="7"/>
      <c r="B624" s="31"/>
      <c r="C624" s="9"/>
      <c r="D624" s="94"/>
      <c r="E624" s="33"/>
      <c r="F624" s="113"/>
      <c r="G624" s="13"/>
      <c r="H624" s="13"/>
      <c r="I624" s="9"/>
      <c r="J624" s="34"/>
      <c r="K624" s="49"/>
      <c r="L624" s="100"/>
      <c r="M624" s="100"/>
      <c r="N624" s="100"/>
      <c r="O624" s="101"/>
      <c r="P624" s="87"/>
      <c r="Q624" s="86"/>
      <c r="R624" s="87"/>
    </row>
    <row r="625" spans="1:18" ht="15">
      <c r="A625" s="18"/>
      <c r="B625" s="39"/>
      <c r="C625" s="20"/>
      <c r="D625" s="92"/>
      <c r="E625" s="22"/>
      <c r="F625" s="115"/>
      <c r="G625" s="41"/>
      <c r="H625" s="41"/>
      <c r="I625" s="20"/>
      <c r="J625" s="26"/>
      <c r="K625" s="45"/>
      <c r="L625" s="27"/>
      <c r="M625" s="27"/>
      <c r="N625" s="27"/>
      <c r="O625" s="28"/>
      <c r="P625" s="29"/>
      <c r="Q625" s="30"/>
      <c r="R625" s="29"/>
    </row>
    <row r="626" spans="1:18" ht="15">
      <c r="A626" s="7"/>
      <c r="B626" s="31"/>
      <c r="C626" s="9"/>
      <c r="D626" s="94"/>
      <c r="E626" s="33"/>
      <c r="F626" s="113"/>
      <c r="G626" s="13"/>
      <c r="H626" s="13"/>
      <c r="I626" s="9"/>
      <c r="J626" s="34"/>
      <c r="K626" s="49"/>
      <c r="L626" s="100"/>
      <c r="M626" s="100"/>
      <c r="N626" s="100"/>
      <c r="O626" s="101"/>
      <c r="P626" s="87"/>
      <c r="Q626" s="86"/>
      <c r="R626" s="87"/>
    </row>
    <row r="627" spans="1:18" ht="15">
      <c r="A627" s="18"/>
      <c r="B627" s="39"/>
      <c r="C627" s="20"/>
      <c r="D627" s="92"/>
      <c r="E627" s="22"/>
      <c r="F627" s="115"/>
      <c r="G627" s="41"/>
      <c r="H627" s="41"/>
      <c r="I627" s="20"/>
      <c r="J627" s="26"/>
      <c r="K627" s="45"/>
      <c r="L627" s="27"/>
      <c r="M627" s="27"/>
      <c r="N627" s="27"/>
      <c r="O627" s="28"/>
      <c r="P627" s="29"/>
      <c r="Q627" s="30"/>
      <c r="R627" s="29"/>
    </row>
    <row r="628" spans="1:18" ht="15">
      <c r="A628" s="7"/>
      <c r="B628" s="31"/>
      <c r="C628" s="9"/>
      <c r="D628" s="94"/>
      <c r="E628" s="33"/>
      <c r="F628" s="113"/>
      <c r="G628" s="13"/>
      <c r="H628" s="13"/>
      <c r="I628" s="9"/>
      <c r="J628" s="34"/>
      <c r="K628" s="49"/>
      <c r="L628" s="100"/>
      <c r="M628" s="100"/>
      <c r="N628" s="100"/>
      <c r="O628" s="101"/>
      <c r="P628" s="87"/>
      <c r="Q628" s="86"/>
      <c r="R628" s="87"/>
    </row>
    <row r="629" spans="1:18" ht="15">
      <c r="A629" s="18"/>
      <c r="B629" s="39"/>
      <c r="C629" s="20"/>
      <c r="D629" s="92"/>
      <c r="E629" s="22"/>
      <c r="F629" s="115"/>
      <c r="G629" s="41"/>
      <c r="H629" s="41"/>
      <c r="I629" s="20"/>
      <c r="J629" s="26"/>
      <c r="K629" s="45"/>
      <c r="L629" s="27"/>
      <c r="M629" s="27"/>
      <c r="N629" s="27"/>
      <c r="O629" s="28"/>
      <c r="P629" s="29"/>
      <c r="Q629" s="30"/>
      <c r="R629" s="29"/>
    </row>
    <row r="630" spans="1:18" ht="15">
      <c r="A630" s="7"/>
      <c r="B630" s="31"/>
      <c r="C630" s="9"/>
      <c r="D630" s="94"/>
      <c r="E630" s="33"/>
      <c r="F630" s="113"/>
      <c r="G630" s="13"/>
      <c r="H630" s="13"/>
      <c r="I630" s="9"/>
      <c r="J630" s="34"/>
      <c r="K630" s="49"/>
      <c r="L630" s="100"/>
      <c r="M630" s="100"/>
      <c r="N630" s="100"/>
      <c r="O630" s="101"/>
      <c r="P630" s="87"/>
      <c r="Q630" s="86"/>
      <c r="R630" s="87"/>
    </row>
    <row r="631" spans="1:18" ht="15">
      <c r="A631" s="18"/>
      <c r="B631" s="39"/>
      <c r="C631" s="20"/>
      <c r="D631" s="92"/>
      <c r="E631" s="22"/>
      <c r="F631" s="115"/>
      <c r="G631" s="41"/>
      <c r="H631" s="41"/>
      <c r="I631" s="20"/>
      <c r="J631" s="26"/>
      <c r="K631" s="45"/>
      <c r="L631" s="27"/>
      <c r="M631" s="27"/>
      <c r="N631" s="27"/>
      <c r="O631" s="28"/>
      <c r="P631" s="29"/>
      <c r="Q631" s="30"/>
      <c r="R631" s="29"/>
    </row>
    <row r="632" spans="1:18" ht="15">
      <c r="A632" s="7"/>
      <c r="B632" s="31"/>
      <c r="C632" s="9"/>
      <c r="D632" s="94"/>
      <c r="E632" s="33"/>
      <c r="F632" s="113"/>
      <c r="G632" s="13"/>
      <c r="H632" s="13"/>
      <c r="I632" s="9"/>
      <c r="J632" s="34"/>
      <c r="K632" s="49"/>
      <c r="L632" s="100"/>
      <c r="M632" s="100"/>
      <c r="N632" s="100"/>
      <c r="O632" s="101"/>
      <c r="P632" s="87"/>
      <c r="Q632" s="86"/>
      <c r="R632" s="87"/>
    </row>
    <row r="633" spans="1:18" ht="15">
      <c r="A633" s="18"/>
      <c r="B633" s="39"/>
      <c r="C633" s="20"/>
      <c r="D633" s="92"/>
      <c r="E633" s="22"/>
      <c r="F633" s="115"/>
      <c r="G633" s="41"/>
      <c r="H633" s="41"/>
      <c r="I633" s="20"/>
      <c r="J633" s="26"/>
      <c r="K633" s="45"/>
      <c r="L633" s="27"/>
      <c r="M633" s="27"/>
      <c r="N633" s="27"/>
      <c r="O633" s="28"/>
      <c r="P633" s="29"/>
      <c r="Q633" s="30"/>
      <c r="R633" s="29"/>
    </row>
    <row r="634" spans="1:18" ht="15">
      <c r="A634" s="7"/>
      <c r="B634" s="31"/>
      <c r="C634" s="9"/>
      <c r="D634" s="94"/>
      <c r="E634" s="33"/>
      <c r="F634" s="113"/>
      <c r="G634" s="13"/>
      <c r="H634" s="13"/>
      <c r="I634" s="9"/>
      <c r="J634" s="34"/>
      <c r="K634" s="49"/>
      <c r="L634" s="100"/>
      <c r="M634" s="100"/>
      <c r="N634" s="100"/>
      <c r="O634" s="101"/>
      <c r="P634" s="87"/>
      <c r="Q634" s="86"/>
      <c r="R634" s="87"/>
    </row>
    <row r="635" spans="1:18" ht="15">
      <c r="A635" s="18"/>
      <c r="B635" s="39"/>
      <c r="C635" s="20"/>
      <c r="D635" s="92"/>
      <c r="E635" s="22"/>
      <c r="F635" s="115"/>
      <c r="G635" s="41"/>
      <c r="H635" s="41"/>
      <c r="I635" s="20"/>
      <c r="J635" s="26"/>
      <c r="K635" s="45"/>
      <c r="L635" s="27"/>
      <c r="M635" s="27"/>
      <c r="N635" s="27"/>
      <c r="O635" s="28"/>
      <c r="P635" s="29"/>
      <c r="Q635" s="30"/>
      <c r="R635" s="29"/>
    </row>
    <row r="636" spans="1:18" ht="15">
      <c r="A636" s="7"/>
      <c r="B636" s="31"/>
      <c r="C636" s="9"/>
      <c r="D636" s="94"/>
      <c r="E636" s="33"/>
      <c r="F636" s="113"/>
      <c r="G636" s="13"/>
      <c r="H636" s="13"/>
      <c r="I636" s="9"/>
      <c r="J636" s="34"/>
      <c r="K636" s="49"/>
      <c r="L636" s="100"/>
      <c r="M636" s="100"/>
      <c r="N636" s="100"/>
      <c r="O636" s="101"/>
      <c r="P636" s="87"/>
      <c r="Q636" s="86"/>
      <c r="R636" s="87"/>
    </row>
    <row r="637" spans="1:18" ht="15">
      <c r="A637" s="18"/>
      <c r="B637" s="39"/>
      <c r="C637" s="20"/>
      <c r="D637" s="92"/>
      <c r="E637" s="22"/>
      <c r="F637" s="115"/>
      <c r="G637" s="41"/>
      <c r="H637" s="41"/>
      <c r="I637" s="20"/>
      <c r="J637" s="26"/>
      <c r="K637" s="45"/>
      <c r="L637" s="27"/>
      <c r="M637" s="27"/>
      <c r="N637" s="27"/>
      <c r="O637" s="28"/>
      <c r="P637" s="29"/>
      <c r="Q637" s="30"/>
      <c r="R637" s="29"/>
    </row>
    <row r="638" spans="1:18" ht="15">
      <c r="A638" s="7"/>
      <c r="B638" s="31"/>
      <c r="C638" s="9"/>
      <c r="D638" s="94"/>
      <c r="E638" s="33"/>
      <c r="F638" s="113"/>
      <c r="G638" s="13"/>
      <c r="H638" s="13"/>
      <c r="I638" s="9"/>
      <c r="J638" s="34"/>
      <c r="K638" s="49"/>
      <c r="L638" s="100"/>
      <c r="M638" s="100"/>
      <c r="N638" s="100"/>
      <c r="O638" s="101"/>
      <c r="P638" s="87"/>
      <c r="Q638" s="86"/>
      <c r="R638" s="87"/>
    </row>
    <row r="639" spans="1:18" ht="15">
      <c r="A639" s="18"/>
      <c r="B639" s="39"/>
      <c r="C639" s="20"/>
      <c r="D639" s="92"/>
      <c r="E639" s="22"/>
      <c r="F639" s="115"/>
      <c r="G639" s="41"/>
      <c r="H639" s="41"/>
      <c r="I639" s="20"/>
      <c r="J639" s="26"/>
      <c r="K639" s="45"/>
      <c r="L639" s="27"/>
      <c r="M639" s="27"/>
      <c r="N639" s="27"/>
      <c r="O639" s="28"/>
      <c r="P639" s="29"/>
      <c r="Q639" s="30"/>
      <c r="R639" s="29"/>
    </row>
    <row r="640" spans="1:18" ht="15">
      <c r="A640" s="7"/>
      <c r="B640" s="31"/>
      <c r="C640" s="9"/>
      <c r="D640" s="94"/>
      <c r="E640" s="33"/>
      <c r="F640" s="113"/>
      <c r="G640" s="13"/>
      <c r="H640" s="13"/>
      <c r="I640" s="9"/>
      <c r="J640" s="34"/>
      <c r="K640" s="49"/>
      <c r="L640" s="100"/>
      <c r="M640" s="100"/>
      <c r="N640" s="100"/>
      <c r="O640" s="101"/>
      <c r="P640" s="87"/>
      <c r="Q640" s="86"/>
      <c r="R640" s="87"/>
    </row>
    <row r="641" spans="1:18" ht="15">
      <c r="A641" s="18"/>
      <c r="B641" s="39"/>
      <c r="C641" s="20"/>
      <c r="D641" s="92"/>
      <c r="E641" s="22"/>
      <c r="F641" s="115"/>
      <c r="G641" s="41"/>
      <c r="H641" s="41"/>
      <c r="I641" s="20"/>
      <c r="J641" s="26"/>
      <c r="K641" s="45"/>
      <c r="L641" s="27"/>
      <c r="M641" s="27"/>
      <c r="N641" s="27"/>
      <c r="O641" s="28"/>
      <c r="P641" s="29"/>
      <c r="Q641" s="30"/>
      <c r="R641" s="29"/>
    </row>
    <row r="642" spans="1:18" ht="15">
      <c r="A642" s="7"/>
      <c r="B642" s="31"/>
      <c r="C642" s="9"/>
      <c r="D642" s="94"/>
      <c r="E642" s="33"/>
      <c r="F642" s="113"/>
      <c r="G642" s="13"/>
      <c r="H642" s="13"/>
      <c r="I642" s="9"/>
      <c r="J642" s="34"/>
      <c r="K642" s="49"/>
      <c r="L642" s="100"/>
      <c r="M642" s="100"/>
      <c r="N642" s="100"/>
      <c r="O642" s="101"/>
      <c r="P642" s="87"/>
      <c r="Q642" s="86"/>
      <c r="R642" s="87"/>
    </row>
    <row r="643" spans="1:18" ht="15">
      <c r="A643" s="18"/>
      <c r="B643" s="39"/>
      <c r="C643" s="20"/>
      <c r="D643" s="92"/>
      <c r="E643" s="22"/>
      <c r="F643" s="115"/>
      <c r="G643" s="41"/>
      <c r="H643" s="41"/>
      <c r="I643" s="20"/>
      <c r="J643" s="26"/>
      <c r="K643" s="45"/>
      <c r="L643" s="27"/>
      <c r="M643" s="27"/>
      <c r="N643" s="27"/>
      <c r="O643" s="28"/>
      <c r="P643" s="29"/>
      <c r="Q643" s="30"/>
      <c r="R643" s="29"/>
    </row>
    <row r="644" spans="1:18" ht="15">
      <c r="A644" s="7"/>
      <c r="B644" s="31"/>
      <c r="C644" s="9"/>
      <c r="D644" s="94"/>
      <c r="E644" s="33"/>
      <c r="F644" s="113"/>
      <c r="G644" s="13"/>
      <c r="H644" s="13"/>
      <c r="I644" s="9"/>
      <c r="J644" s="34"/>
      <c r="K644" s="49"/>
      <c r="L644" s="100"/>
      <c r="M644" s="100"/>
      <c r="N644" s="100"/>
      <c r="O644" s="101"/>
      <c r="P644" s="87"/>
      <c r="Q644" s="86"/>
      <c r="R644" s="87"/>
    </row>
    <row r="645" spans="1:18" ht="15">
      <c r="A645" s="18"/>
      <c r="B645" s="39"/>
      <c r="C645" s="20"/>
      <c r="D645" s="92"/>
      <c r="E645" s="22"/>
      <c r="F645" s="115"/>
      <c r="G645" s="41"/>
      <c r="H645" s="41"/>
      <c r="I645" s="20"/>
      <c r="J645" s="26"/>
      <c r="K645" s="45"/>
      <c r="L645" s="27"/>
      <c r="M645" s="27"/>
      <c r="N645" s="27"/>
      <c r="O645" s="28"/>
      <c r="P645" s="29"/>
      <c r="Q645" s="30"/>
      <c r="R645" s="29"/>
    </row>
    <row r="646" spans="1:18" ht="15">
      <c r="A646" s="7"/>
      <c r="B646" s="31"/>
      <c r="C646" s="9"/>
      <c r="D646" s="94"/>
      <c r="E646" s="33"/>
      <c r="F646" s="113"/>
      <c r="G646" s="13"/>
      <c r="H646" s="13"/>
      <c r="I646" s="9"/>
      <c r="J646" s="34"/>
      <c r="K646" s="49"/>
      <c r="L646" s="100"/>
      <c r="M646" s="100"/>
      <c r="N646" s="100"/>
      <c r="O646" s="101"/>
      <c r="P646" s="87"/>
      <c r="Q646" s="86"/>
      <c r="R646" s="87"/>
    </row>
    <row r="647" spans="1:18" ht="15">
      <c r="A647" s="18"/>
      <c r="B647" s="39"/>
      <c r="C647" s="20"/>
      <c r="D647" s="92"/>
      <c r="E647" s="22"/>
      <c r="F647" s="115"/>
      <c r="G647" s="41"/>
      <c r="H647" s="41"/>
      <c r="I647" s="20"/>
      <c r="J647" s="26"/>
      <c r="K647" s="45"/>
      <c r="L647" s="27"/>
      <c r="M647" s="27"/>
      <c r="N647" s="27"/>
      <c r="O647" s="28"/>
      <c r="P647" s="29"/>
      <c r="Q647" s="30"/>
      <c r="R647" s="29"/>
    </row>
    <row r="648" spans="1:18" ht="15">
      <c r="A648" s="7"/>
      <c r="B648" s="31"/>
      <c r="C648" s="9"/>
      <c r="D648" s="94"/>
      <c r="E648" s="33"/>
      <c r="F648" s="113"/>
      <c r="G648" s="13"/>
      <c r="H648" s="13"/>
      <c r="I648" s="9"/>
      <c r="J648" s="34"/>
      <c r="K648" s="49"/>
      <c r="L648" s="100"/>
      <c r="M648" s="100"/>
      <c r="N648" s="100"/>
      <c r="O648" s="101"/>
      <c r="P648" s="87"/>
      <c r="Q648" s="86"/>
      <c r="R648" s="87"/>
    </row>
    <row r="649" spans="1:18" ht="15">
      <c r="A649" s="18"/>
      <c r="B649" s="39"/>
      <c r="C649" s="20"/>
      <c r="D649" s="92"/>
      <c r="E649" s="22"/>
      <c r="F649" s="115"/>
      <c r="G649" s="41"/>
      <c r="H649" s="41"/>
      <c r="I649" s="20"/>
      <c r="J649" s="26"/>
      <c r="K649" s="45"/>
      <c r="L649" s="27"/>
      <c r="M649" s="27"/>
      <c r="N649" s="27"/>
      <c r="O649" s="28"/>
      <c r="P649" s="29"/>
      <c r="Q649" s="30"/>
      <c r="R649" s="29"/>
    </row>
    <row r="650" spans="1:18" ht="15">
      <c r="A650" s="7"/>
      <c r="B650" s="31"/>
      <c r="C650" s="9"/>
      <c r="D650" s="94"/>
      <c r="E650" s="33"/>
      <c r="F650" s="113"/>
      <c r="G650" s="13"/>
      <c r="H650" s="13"/>
      <c r="I650" s="9"/>
      <c r="J650" s="34"/>
      <c r="K650" s="49"/>
      <c r="L650" s="100"/>
      <c r="M650" s="100"/>
      <c r="N650" s="100"/>
      <c r="O650" s="101"/>
      <c r="P650" s="87"/>
      <c r="Q650" s="86"/>
      <c r="R650" s="87"/>
    </row>
    <row r="651" spans="1:18" ht="15">
      <c r="A651" s="18"/>
      <c r="B651" s="39"/>
      <c r="C651" s="20"/>
      <c r="D651" s="92"/>
      <c r="E651" s="22"/>
      <c r="F651" s="115"/>
      <c r="G651" s="41"/>
      <c r="H651" s="41"/>
      <c r="I651" s="20"/>
      <c r="J651" s="26"/>
      <c r="K651" s="45"/>
      <c r="L651" s="27"/>
      <c r="M651" s="27"/>
      <c r="N651" s="27"/>
      <c r="O651" s="28"/>
      <c r="P651" s="29"/>
      <c r="Q651" s="30"/>
      <c r="R651" s="29"/>
    </row>
    <row r="652" spans="1:18" ht="15">
      <c r="A652" s="7"/>
      <c r="B652" s="31"/>
      <c r="C652" s="9"/>
      <c r="D652" s="94"/>
      <c r="E652" s="33"/>
      <c r="F652" s="113"/>
      <c r="G652" s="13"/>
      <c r="H652" s="13"/>
      <c r="I652" s="9"/>
      <c r="J652" s="34"/>
      <c r="K652" s="49"/>
      <c r="L652" s="100"/>
      <c r="M652" s="100"/>
      <c r="N652" s="100"/>
      <c r="O652" s="101"/>
      <c r="P652" s="87"/>
      <c r="Q652" s="86"/>
      <c r="R652" s="87"/>
    </row>
    <row r="653" spans="1:18" ht="15">
      <c r="A653" s="18"/>
      <c r="B653" s="39"/>
      <c r="C653" s="20"/>
      <c r="D653" s="92"/>
      <c r="E653" s="22"/>
      <c r="F653" s="115"/>
      <c r="G653" s="41"/>
      <c r="H653" s="41"/>
      <c r="I653" s="20"/>
      <c r="J653" s="26"/>
      <c r="K653" s="45"/>
      <c r="L653" s="27"/>
      <c r="M653" s="27"/>
      <c r="N653" s="27"/>
      <c r="O653" s="28"/>
      <c r="P653" s="29"/>
      <c r="Q653" s="30"/>
      <c r="R653" s="29"/>
    </row>
    <row r="654" spans="1:18" ht="15">
      <c r="A654" s="7"/>
      <c r="B654" s="31"/>
      <c r="C654" s="9"/>
      <c r="D654" s="94"/>
      <c r="E654" s="33"/>
      <c r="F654" s="113"/>
      <c r="G654" s="13"/>
      <c r="H654" s="13"/>
      <c r="I654" s="9"/>
      <c r="J654" s="34"/>
      <c r="K654" s="49"/>
      <c r="L654" s="100"/>
      <c r="M654" s="100"/>
      <c r="N654" s="100"/>
      <c r="O654" s="101"/>
      <c r="P654" s="87"/>
      <c r="Q654" s="86"/>
      <c r="R654" s="87"/>
    </row>
    <row r="655" spans="1:18" ht="15">
      <c r="A655" s="18"/>
      <c r="B655" s="39"/>
      <c r="C655" s="20"/>
      <c r="D655" s="92"/>
      <c r="E655" s="22"/>
      <c r="F655" s="115"/>
      <c r="G655" s="41"/>
      <c r="H655" s="41"/>
      <c r="I655" s="20"/>
      <c r="J655" s="26"/>
      <c r="K655" s="45"/>
      <c r="L655" s="27"/>
      <c r="M655" s="27"/>
      <c r="N655" s="27"/>
      <c r="O655" s="28"/>
      <c r="P655" s="29"/>
      <c r="Q655" s="30"/>
      <c r="R655" s="29"/>
    </row>
    <row r="656" spans="1:18" ht="15">
      <c r="A656" s="7"/>
      <c r="B656" s="31"/>
      <c r="C656" s="9"/>
      <c r="D656" s="94"/>
      <c r="E656" s="33"/>
      <c r="F656" s="113"/>
      <c r="G656" s="13"/>
      <c r="H656" s="13"/>
      <c r="I656" s="9"/>
      <c r="J656" s="34"/>
      <c r="K656" s="49"/>
      <c r="L656" s="100"/>
      <c r="M656" s="100"/>
      <c r="N656" s="100"/>
      <c r="O656" s="101"/>
      <c r="P656" s="87"/>
      <c r="Q656" s="86"/>
      <c r="R656" s="87"/>
    </row>
    <row r="657" spans="1:18" ht="15">
      <c r="A657" s="18"/>
      <c r="B657" s="39"/>
      <c r="C657" s="20"/>
      <c r="D657" s="92"/>
      <c r="E657" s="22"/>
      <c r="F657" s="115"/>
      <c r="G657" s="41"/>
      <c r="H657" s="41"/>
      <c r="I657" s="20"/>
      <c r="J657" s="26"/>
      <c r="K657" s="45"/>
      <c r="L657" s="27"/>
      <c r="M657" s="27"/>
      <c r="N657" s="27"/>
      <c r="O657" s="28"/>
      <c r="P657" s="29"/>
      <c r="Q657" s="30"/>
      <c r="R657" s="29"/>
    </row>
    <row r="658" spans="1:18" ht="15">
      <c r="A658" s="7"/>
      <c r="B658" s="31"/>
      <c r="C658" s="9"/>
      <c r="D658" s="94"/>
      <c r="E658" s="33"/>
      <c r="F658" s="113"/>
      <c r="G658" s="13"/>
      <c r="H658" s="13"/>
      <c r="I658" s="9"/>
      <c r="J658" s="34"/>
      <c r="K658" s="49"/>
      <c r="L658" s="100"/>
      <c r="M658" s="100"/>
      <c r="N658" s="100"/>
      <c r="O658" s="101"/>
      <c r="P658" s="87"/>
      <c r="Q658" s="86"/>
      <c r="R658" s="87"/>
    </row>
    <row r="659" spans="1:18" ht="15">
      <c r="A659" s="18"/>
      <c r="B659" s="39"/>
      <c r="C659" s="20"/>
      <c r="D659" s="92"/>
      <c r="E659" s="22"/>
      <c r="F659" s="115"/>
      <c r="G659" s="41"/>
      <c r="H659" s="41"/>
      <c r="I659" s="20"/>
      <c r="J659" s="26"/>
      <c r="K659" s="45"/>
      <c r="L659" s="27"/>
      <c r="M659" s="27"/>
      <c r="N659" s="27"/>
      <c r="O659" s="28"/>
      <c r="P659" s="29"/>
      <c r="Q659" s="30"/>
      <c r="R659" s="29"/>
    </row>
    <row r="660" spans="1:18" ht="15">
      <c r="A660" s="7"/>
      <c r="B660" s="31"/>
      <c r="C660" s="9"/>
      <c r="D660" s="94"/>
      <c r="E660" s="33"/>
      <c r="F660" s="113"/>
      <c r="G660" s="13"/>
      <c r="H660" s="13"/>
      <c r="I660" s="9"/>
      <c r="J660" s="34"/>
      <c r="K660" s="49"/>
      <c r="L660" s="100"/>
      <c r="M660" s="100"/>
      <c r="N660" s="100"/>
      <c r="O660" s="101"/>
      <c r="P660" s="87"/>
      <c r="Q660" s="86"/>
      <c r="R660" s="87"/>
    </row>
    <row r="661" spans="1:18" ht="15">
      <c r="A661" s="18"/>
      <c r="B661" s="39"/>
      <c r="C661" s="20"/>
      <c r="D661" s="92"/>
      <c r="E661" s="22"/>
      <c r="F661" s="115"/>
      <c r="G661" s="41"/>
      <c r="H661" s="41"/>
      <c r="I661" s="20"/>
      <c r="J661" s="26"/>
      <c r="K661" s="45"/>
      <c r="L661" s="27"/>
      <c r="M661" s="27"/>
      <c r="N661" s="27"/>
      <c r="O661" s="28"/>
      <c r="P661" s="29"/>
      <c r="Q661" s="30"/>
      <c r="R661" s="29"/>
    </row>
    <row r="662" spans="1:18" ht="15">
      <c r="A662" s="7"/>
      <c r="B662" s="31"/>
      <c r="C662" s="9"/>
      <c r="D662" s="94"/>
      <c r="E662" s="33"/>
      <c r="F662" s="113"/>
      <c r="G662" s="13"/>
      <c r="H662" s="13"/>
      <c r="I662" s="9"/>
      <c r="J662" s="34"/>
      <c r="K662" s="49"/>
      <c r="L662" s="100"/>
      <c r="M662" s="100"/>
      <c r="N662" s="100"/>
      <c r="O662" s="101"/>
      <c r="P662" s="87"/>
      <c r="Q662" s="86"/>
      <c r="R662" s="87"/>
    </row>
    <row r="663" spans="1:18" ht="15">
      <c r="A663" s="18"/>
      <c r="B663" s="39"/>
      <c r="C663" s="20"/>
      <c r="D663" s="92"/>
      <c r="E663" s="22"/>
      <c r="F663" s="115"/>
      <c r="G663" s="41"/>
      <c r="H663" s="41"/>
      <c r="I663" s="20"/>
      <c r="J663" s="26"/>
      <c r="K663" s="45"/>
      <c r="L663" s="27"/>
      <c r="M663" s="27"/>
      <c r="N663" s="27"/>
      <c r="O663" s="28"/>
      <c r="P663" s="29"/>
      <c r="Q663" s="30"/>
      <c r="R663" s="29"/>
    </row>
    <row r="664" spans="1:18" ht="15">
      <c r="A664" s="7"/>
      <c r="B664" s="31"/>
      <c r="C664" s="9"/>
      <c r="D664" s="94"/>
      <c r="E664" s="33"/>
      <c r="F664" s="113"/>
      <c r="G664" s="13"/>
      <c r="H664" s="13"/>
      <c r="I664" s="9"/>
      <c r="J664" s="34"/>
      <c r="K664" s="49"/>
      <c r="L664" s="100"/>
      <c r="M664" s="100"/>
      <c r="N664" s="100"/>
      <c r="O664" s="101"/>
      <c r="P664" s="87"/>
      <c r="Q664" s="86"/>
      <c r="R664" s="87"/>
    </row>
    <row r="665" spans="1:18" ht="15">
      <c r="A665" s="18"/>
      <c r="B665" s="39"/>
      <c r="C665" s="20"/>
      <c r="D665" s="92"/>
      <c r="E665" s="22"/>
      <c r="F665" s="115"/>
      <c r="G665" s="41"/>
      <c r="H665" s="41"/>
      <c r="I665" s="20"/>
      <c r="J665" s="26"/>
      <c r="K665" s="45"/>
      <c r="L665" s="27"/>
      <c r="M665" s="27"/>
      <c r="N665" s="27"/>
      <c r="O665" s="28"/>
      <c r="P665" s="29"/>
      <c r="Q665" s="30"/>
      <c r="R665" s="29"/>
    </row>
    <row r="666" spans="1:18" ht="15">
      <c r="A666" s="7"/>
      <c r="B666" s="31"/>
      <c r="C666" s="9"/>
      <c r="D666" s="94"/>
      <c r="E666" s="33"/>
      <c r="F666" s="113"/>
      <c r="G666" s="13"/>
      <c r="H666" s="13"/>
      <c r="I666" s="9"/>
      <c r="J666" s="34"/>
      <c r="K666" s="49"/>
      <c r="L666" s="100"/>
      <c r="M666" s="100"/>
      <c r="N666" s="100"/>
      <c r="O666" s="101"/>
      <c r="P666" s="87"/>
      <c r="Q666" s="86"/>
      <c r="R666" s="87"/>
    </row>
    <row r="667" spans="1:18" ht="15">
      <c r="A667" s="18"/>
      <c r="B667" s="39"/>
      <c r="C667" s="20"/>
      <c r="D667" s="92"/>
      <c r="E667" s="22"/>
      <c r="F667" s="115"/>
      <c r="G667" s="41"/>
      <c r="H667" s="41"/>
      <c r="I667" s="20"/>
      <c r="J667" s="26"/>
      <c r="K667" s="45"/>
      <c r="L667" s="27"/>
      <c r="M667" s="27"/>
      <c r="N667" s="27"/>
      <c r="O667" s="28"/>
      <c r="P667" s="29"/>
      <c r="Q667" s="30"/>
      <c r="R667" s="29"/>
    </row>
    <row r="668" spans="1:18" ht="15">
      <c r="A668" s="7"/>
      <c r="B668" s="31"/>
      <c r="C668" s="9"/>
      <c r="D668" s="94"/>
      <c r="E668" s="33"/>
      <c r="F668" s="113"/>
      <c r="G668" s="13"/>
      <c r="H668" s="13"/>
      <c r="I668" s="9"/>
      <c r="J668" s="34"/>
      <c r="K668" s="49"/>
      <c r="L668" s="100"/>
      <c r="M668" s="100"/>
      <c r="N668" s="100"/>
      <c r="O668" s="101"/>
      <c r="P668" s="87"/>
      <c r="Q668" s="86"/>
      <c r="R668" s="87"/>
    </row>
    <row r="669" spans="1:18" ht="15">
      <c r="A669" s="18"/>
      <c r="B669" s="39"/>
      <c r="C669" s="20"/>
      <c r="D669" s="92"/>
      <c r="E669" s="22"/>
      <c r="F669" s="115"/>
      <c r="G669" s="41"/>
      <c r="H669" s="41"/>
      <c r="I669" s="20"/>
      <c r="J669" s="26"/>
      <c r="K669" s="45"/>
      <c r="L669" s="27"/>
      <c r="M669" s="27"/>
      <c r="N669" s="27"/>
      <c r="O669" s="28"/>
      <c r="P669" s="29"/>
      <c r="Q669" s="30"/>
      <c r="R669" s="29"/>
    </row>
    <row r="670" spans="1:18" ht="15">
      <c r="A670" s="7"/>
      <c r="B670" s="31"/>
      <c r="C670" s="9"/>
      <c r="D670" s="94"/>
      <c r="E670" s="33"/>
      <c r="F670" s="113"/>
      <c r="G670" s="13"/>
      <c r="H670" s="13"/>
      <c r="I670" s="9"/>
      <c r="J670" s="34"/>
      <c r="K670" s="49"/>
      <c r="L670" s="100"/>
      <c r="M670" s="100"/>
      <c r="N670" s="100"/>
      <c r="O670" s="101"/>
      <c r="P670" s="87"/>
      <c r="Q670" s="86"/>
      <c r="R670" s="87"/>
    </row>
    <row r="671" spans="1:18" ht="15">
      <c r="A671" s="18"/>
      <c r="B671" s="39"/>
      <c r="C671" s="20"/>
      <c r="D671" s="92"/>
      <c r="E671" s="22"/>
      <c r="F671" s="115"/>
      <c r="G671" s="41"/>
      <c r="H671" s="41"/>
      <c r="I671" s="20"/>
      <c r="J671" s="26"/>
      <c r="K671" s="45"/>
      <c r="L671" s="27"/>
      <c r="M671" s="27"/>
      <c r="N671" s="27"/>
      <c r="O671" s="28"/>
      <c r="P671" s="29"/>
      <c r="Q671" s="30"/>
      <c r="R671" s="29"/>
    </row>
    <row r="672" spans="1:18" ht="15">
      <c r="A672" s="7"/>
      <c r="B672" s="31"/>
      <c r="C672" s="9"/>
      <c r="D672" s="94"/>
      <c r="E672" s="33"/>
      <c r="F672" s="113"/>
      <c r="G672" s="13"/>
      <c r="H672" s="13"/>
      <c r="I672" s="9"/>
      <c r="J672" s="34"/>
      <c r="K672" s="49"/>
      <c r="L672" s="100"/>
      <c r="M672" s="100"/>
      <c r="N672" s="100"/>
      <c r="O672" s="101"/>
      <c r="P672" s="87"/>
      <c r="Q672" s="86"/>
      <c r="R672" s="87"/>
    </row>
    <row r="673" spans="1:18" ht="15">
      <c r="A673" s="18"/>
      <c r="B673" s="39"/>
      <c r="C673" s="20"/>
      <c r="D673" s="92"/>
      <c r="E673" s="22"/>
      <c r="F673" s="115"/>
      <c r="G673" s="41"/>
      <c r="H673" s="41"/>
      <c r="I673" s="20"/>
      <c r="J673" s="26"/>
      <c r="K673" s="45"/>
      <c r="L673" s="27"/>
      <c r="M673" s="27"/>
      <c r="N673" s="27"/>
      <c r="O673" s="28"/>
      <c r="P673" s="29"/>
      <c r="Q673" s="30"/>
      <c r="R673" s="29"/>
    </row>
    <row r="674" spans="1:18" ht="15">
      <c r="A674" s="7"/>
      <c r="B674" s="31"/>
      <c r="C674" s="9"/>
      <c r="D674" s="94"/>
      <c r="E674" s="33"/>
      <c r="F674" s="113"/>
      <c r="G674" s="13"/>
      <c r="H674" s="13"/>
      <c r="I674" s="9"/>
      <c r="J674" s="34"/>
      <c r="K674" s="49"/>
      <c r="L674" s="100"/>
      <c r="M674" s="100"/>
      <c r="N674" s="100"/>
      <c r="O674" s="101"/>
      <c r="P674" s="87"/>
      <c r="Q674" s="86"/>
      <c r="R674" s="87"/>
    </row>
    <row r="675" spans="1:18" ht="15">
      <c r="A675" s="18"/>
      <c r="B675" s="39"/>
      <c r="C675" s="20"/>
      <c r="D675" s="92"/>
      <c r="E675" s="22"/>
      <c r="F675" s="115"/>
      <c r="G675" s="41"/>
      <c r="H675" s="41"/>
      <c r="I675" s="20"/>
      <c r="J675" s="26"/>
      <c r="K675" s="45"/>
      <c r="L675" s="27"/>
      <c r="M675" s="27"/>
      <c r="N675" s="27"/>
      <c r="O675" s="28"/>
      <c r="P675" s="29"/>
      <c r="Q675" s="30"/>
      <c r="R675" s="29"/>
    </row>
    <row r="676" spans="1:18" ht="15">
      <c r="A676" s="7"/>
      <c r="B676" s="31"/>
      <c r="C676" s="9"/>
      <c r="D676" s="94"/>
      <c r="E676" s="33"/>
      <c r="F676" s="113"/>
      <c r="G676" s="13"/>
      <c r="H676" s="13"/>
      <c r="I676" s="9"/>
      <c r="J676" s="34"/>
      <c r="K676" s="49"/>
      <c r="L676" s="100"/>
      <c r="M676" s="100"/>
      <c r="N676" s="100"/>
      <c r="O676" s="101"/>
      <c r="P676" s="87"/>
      <c r="Q676" s="86"/>
      <c r="R676" s="87"/>
    </row>
    <row r="677" spans="1:18" ht="15">
      <c r="A677" s="18"/>
      <c r="B677" s="39"/>
      <c r="C677" s="20"/>
      <c r="D677" s="92"/>
      <c r="E677" s="22"/>
      <c r="F677" s="115"/>
      <c r="G677" s="41"/>
      <c r="H677" s="41"/>
      <c r="I677" s="20"/>
      <c r="J677" s="26"/>
      <c r="K677" s="45"/>
      <c r="L677" s="27"/>
      <c r="M677" s="27"/>
      <c r="N677" s="27"/>
      <c r="O677" s="28"/>
      <c r="P677" s="29"/>
      <c r="Q677" s="30"/>
      <c r="R677" s="29"/>
    </row>
    <row r="678" spans="1:18" ht="15">
      <c r="A678" s="7"/>
      <c r="B678" s="31"/>
      <c r="C678" s="9"/>
      <c r="D678" s="94"/>
      <c r="E678" s="33"/>
      <c r="F678" s="113"/>
      <c r="G678" s="13"/>
      <c r="H678" s="13"/>
      <c r="I678" s="9"/>
      <c r="J678" s="34"/>
      <c r="K678" s="49"/>
      <c r="L678" s="100"/>
      <c r="M678" s="100"/>
      <c r="N678" s="100"/>
      <c r="O678" s="101"/>
      <c r="P678" s="87"/>
      <c r="Q678" s="86"/>
      <c r="R678" s="87"/>
    </row>
    <row r="679" spans="1:18" ht="15">
      <c r="A679" s="18"/>
      <c r="B679" s="39"/>
      <c r="C679" s="20"/>
      <c r="D679" s="92"/>
      <c r="E679" s="22"/>
      <c r="F679" s="115"/>
      <c r="G679" s="41"/>
      <c r="H679" s="41"/>
      <c r="I679" s="20"/>
      <c r="J679" s="26"/>
      <c r="K679" s="45"/>
      <c r="L679" s="27"/>
      <c r="M679" s="27"/>
      <c r="N679" s="27"/>
      <c r="O679" s="28"/>
      <c r="P679" s="29"/>
      <c r="Q679" s="30"/>
      <c r="R679" s="29"/>
    </row>
    <row r="680" spans="1:18" ht="15">
      <c r="A680" s="7"/>
      <c r="B680" s="31"/>
      <c r="C680" s="9"/>
      <c r="D680" s="94"/>
      <c r="E680" s="33"/>
      <c r="F680" s="113"/>
      <c r="G680" s="13"/>
      <c r="H680" s="13"/>
      <c r="I680" s="9"/>
      <c r="J680" s="34"/>
      <c r="K680" s="49"/>
      <c r="L680" s="100"/>
      <c r="M680" s="100"/>
      <c r="N680" s="100"/>
      <c r="O680" s="101"/>
      <c r="P680" s="87"/>
      <c r="Q680" s="86"/>
      <c r="R680" s="87"/>
    </row>
    <row r="681" spans="1:18" ht="15">
      <c r="A681" s="18"/>
      <c r="B681" s="39"/>
      <c r="C681" s="20"/>
      <c r="D681" s="92"/>
      <c r="E681" s="22"/>
      <c r="F681" s="115"/>
      <c r="G681" s="41"/>
      <c r="H681" s="41"/>
      <c r="I681" s="20"/>
      <c r="J681" s="26"/>
      <c r="K681" s="45"/>
      <c r="L681" s="27"/>
      <c r="M681" s="27"/>
      <c r="N681" s="27"/>
      <c r="O681" s="28"/>
      <c r="P681" s="29"/>
      <c r="Q681" s="30"/>
      <c r="R681" s="29"/>
    </row>
    <row r="682" spans="1:18" ht="15">
      <c r="A682" s="7"/>
      <c r="B682" s="31"/>
      <c r="C682" s="9"/>
      <c r="D682" s="94"/>
      <c r="E682" s="33"/>
      <c r="F682" s="113"/>
      <c r="G682" s="13"/>
      <c r="H682" s="13"/>
      <c r="I682" s="9"/>
      <c r="J682" s="34"/>
      <c r="K682" s="49"/>
      <c r="L682" s="100"/>
      <c r="M682" s="100"/>
      <c r="N682" s="100"/>
      <c r="O682" s="101"/>
      <c r="P682" s="87"/>
      <c r="Q682" s="86"/>
      <c r="R682" s="87"/>
    </row>
    <row r="683" spans="1:18" ht="15">
      <c r="A683" s="18"/>
      <c r="B683" s="39"/>
      <c r="C683" s="20"/>
      <c r="D683" s="92"/>
      <c r="E683" s="22"/>
      <c r="F683" s="115"/>
      <c r="G683" s="41"/>
      <c r="H683" s="41"/>
      <c r="I683" s="20"/>
      <c r="J683" s="26"/>
      <c r="K683" s="45"/>
      <c r="L683" s="27"/>
      <c r="M683" s="27"/>
      <c r="N683" s="27"/>
      <c r="O683" s="28"/>
      <c r="P683" s="29"/>
      <c r="Q683" s="30"/>
      <c r="R683" s="29"/>
    </row>
    <row r="684" spans="1:18" ht="15">
      <c r="A684" s="7"/>
      <c r="B684" s="31"/>
      <c r="C684" s="9"/>
      <c r="D684" s="94"/>
      <c r="E684" s="33"/>
      <c r="F684" s="113"/>
      <c r="G684" s="13"/>
      <c r="H684" s="13"/>
      <c r="I684" s="9"/>
      <c r="J684" s="34"/>
      <c r="K684" s="49"/>
      <c r="L684" s="100"/>
      <c r="M684" s="100"/>
      <c r="N684" s="100"/>
      <c r="O684" s="101"/>
      <c r="P684" s="87"/>
      <c r="Q684" s="86"/>
      <c r="R684" s="87"/>
    </row>
    <row r="685" spans="1:18" ht="15">
      <c r="A685" s="18"/>
      <c r="B685" s="39"/>
      <c r="C685" s="20"/>
      <c r="D685" s="92"/>
      <c r="E685" s="22"/>
      <c r="F685" s="115"/>
      <c r="G685" s="41"/>
      <c r="H685" s="41"/>
      <c r="I685" s="20"/>
      <c r="J685" s="26"/>
      <c r="K685" s="45"/>
      <c r="L685" s="27"/>
      <c r="M685" s="27"/>
      <c r="N685" s="27"/>
      <c r="O685" s="28"/>
      <c r="P685" s="29"/>
      <c r="Q685" s="30"/>
      <c r="R685" s="29"/>
    </row>
    <row r="686" spans="1:18" ht="15">
      <c r="A686" s="7"/>
      <c r="B686" s="31"/>
      <c r="C686" s="9"/>
      <c r="D686" s="94"/>
      <c r="E686" s="33"/>
      <c r="F686" s="113"/>
      <c r="G686" s="13"/>
      <c r="H686" s="13"/>
      <c r="I686" s="9"/>
      <c r="J686" s="34"/>
      <c r="K686" s="49"/>
      <c r="L686" s="100"/>
      <c r="M686" s="100"/>
      <c r="N686" s="100"/>
      <c r="O686" s="101"/>
      <c r="P686" s="87"/>
      <c r="Q686" s="86"/>
      <c r="R686" s="87"/>
    </row>
    <row r="687" spans="1:18" ht="15">
      <c r="A687" s="18"/>
      <c r="B687" s="39"/>
      <c r="C687" s="20"/>
      <c r="D687" s="92"/>
      <c r="E687" s="22"/>
      <c r="F687" s="115"/>
      <c r="G687" s="41"/>
      <c r="H687" s="41"/>
      <c r="I687" s="20"/>
      <c r="J687" s="26"/>
      <c r="K687" s="45"/>
      <c r="L687" s="27"/>
      <c r="M687" s="27"/>
      <c r="N687" s="27"/>
      <c r="O687" s="28"/>
      <c r="P687" s="29"/>
      <c r="Q687" s="30"/>
      <c r="R687" s="29"/>
    </row>
    <row r="688" spans="1:18" ht="15">
      <c r="A688" s="7"/>
      <c r="B688" s="31"/>
      <c r="C688" s="9"/>
      <c r="D688" s="94"/>
      <c r="E688" s="33"/>
      <c r="F688" s="113"/>
      <c r="G688" s="13"/>
      <c r="H688" s="13"/>
      <c r="I688" s="9"/>
      <c r="J688" s="34"/>
      <c r="K688" s="49"/>
      <c r="L688" s="100"/>
      <c r="M688" s="100"/>
      <c r="N688" s="100"/>
      <c r="O688" s="101"/>
      <c r="P688" s="87"/>
      <c r="Q688" s="86"/>
      <c r="R688" s="87"/>
    </row>
    <row r="689" spans="1:18" ht="15">
      <c r="A689" s="18"/>
      <c r="B689" s="39"/>
      <c r="C689" s="20"/>
      <c r="D689" s="92"/>
      <c r="E689" s="22"/>
      <c r="F689" s="115"/>
      <c r="G689" s="41"/>
      <c r="H689" s="41"/>
      <c r="I689" s="20"/>
      <c r="J689" s="26"/>
      <c r="K689" s="45"/>
      <c r="L689" s="27"/>
      <c r="M689" s="27"/>
      <c r="N689" s="27"/>
      <c r="O689" s="28"/>
      <c r="P689" s="29"/>
      <c r="Q689" s="30"/>
      <c r="R689" s="29"/>
    </row>
    <row r="690" spans="1:18" ht="15">
      <c r="A690" s="7"/>
      <c r="B690" s="31"/>
      <c r="C690" s="9"/>
      <c r="D690" s="94"/>
      <c r="E690" s="33"/>
      <c r="F690" s="113"/>
      <c r="G690" s="13"/>
      <c r="H690" s="13"/>
      <c r="I690" s="9"/>
      <c r="J690" s="34"/>
      <c r="K690" s="49"/>
      <c r="L690" s="100"/>
      <c r="M690" s="100"/>
      <c r="N690" s="100"/>
      <c r="O690" s="101"/>
      <c r="P690" s="87"/>
      <c r="Q690" s="86"/>
      <c r="R690" s="87"/>
    </row>
    <row r="691" spans="1:18" ht="15">
      <c r="A691" s="18"/>
      <c r="B691" s="39"/>
      <c r="C691" s="20"/>
      <c r="D691" s="92"/>
      <c r="E691" s="22"/>
      <c r="F691" s="115"/>
      <c r="G691" s="41"/>
      <c r="H691" s="41"/>
      <c r="I691" s="20"/>
      <c r="J691" s="26"/>
      <c r="K691" s="45"/>
      <c r="L691" s="27"/>
      <c r="M691" s="27"/>
      <c r="N691" s="27"/>
      <c r="O691" s="28"/>
      <c r="P691" s="29"/>
      <c r="Q691" s="30"/>
      <c r="R691" s="29"/>
    </row>
    <row r="692" spans="1:18" ht="15">
      <c r="A692" s="7"/>
      <c r="B692" s="31"/>
      <c r="C692" s="9"/>
      <c r="D692" s="94"/>
      <c r="E692" s="33"/>
      <c r="F692" s="113"/>
      <c r="G692" s="13"/>
      <c r="H692" s="13"/>
      <c r="I692" s="9"/>
      <c r="J692" s="34"/>
      <c r="K692" s="49"/>
      <c r="L692" s="100"/>
      <c r="M692" s="100"/>
      <c r="N692" s="100"/>
      <c r="O692" s="101"/>
      <c r="P692" s="87"/>
      <c r="Q692" s="86"/>
      <c r="R692" s="87"/>
    </row>
    <row r="693" spans="1:18" ht="15">
      <c r="A693" s="18"/>
      <c r="B693" s="39"/>
      <c r="C693" s="20"/>
      <c r="D693" s="92"/>
      <c r="E693" s="22"/>
      <c r="F693" s="115"/>
      <c r="G693" s="41"/>
      <c r="H693" s="41"/>
      <c r="I693" s="20"/>
      <c r="J693" s="26"/>
      <c r="K693" s="45"/>
      <c r="L693" s="27"/>
      <c r="M693" s="27"/>
      <c r="N693" s="27"/>
      <c r="O693" s="28"/>
      <c r="P693" s="29"/>
      <c r="Q693" s="30"/>
      <c r="R693" s="29"/>
    </row>
    <row r="694" spans="1:18" ht="15">
      <c r="A694" s="7"/>
      <c r="B694" s="31"/>
      <c r="C694" s="9"/>
      <c r="D694" s="94"/>
      <c r="E694" s="33"/>
      <c r="F694" s="113"/>
      <c r="G694" s="13"/>
      <c r="H694" s="13"/>
      <c r="I694" s="9"/>
      <c r="J694" s="34"/>
      <c r="K694" s="49"/>
      <c r="L694" s="100"/>
      <c r="M694" s="100"/>
      <c r="N694" s="100"/>
      <c r="O694" s="101"/>
      <c r="P694" s="87"/>
      <c r="Q694" s="86"/>
      <c r="R694" s="87"/>
    </row>
    <row r="695" spans="1:18" ht="15">
      <c r="A695" s="18"/>
      <c r="B695" s="39"/>
      <c r="C695" s="20"/>
      <c r="D695" s="92"/>
      <c r="E695" s="22"/>
      <c r="F695" s="115"/>
      <c r="G695" s="41"/>
      <c r="H695" s="41"/>
      <c r="I695" s="20"/>
      <c r="J695" s="26"/>
      <c r="K695" s="45"/>
      <c r="L695" s="27"/>
      <c r="M695" s="27"/>
      <c r="N695" s="27"/>
      <c r="O695" s="28"/>
      <c r="P695" s="29"/>
      <c r="Q695" s="30"/>
      <c r="R695" s="29"/>
    </row>
    <row r="696" spans="1:18" ht="15">
      <c r="A696" s="7"/>
      <c r="B696" s="31"/>
      <c r="C696" s="9"/>
      <c r="D696" s="94"/>
      <c r="E696" s="33"/>
      <c r="F696" s="113"/>
      <c r="G696" s="13"/>
      <c r="H696" s="13"/>
      <c r="I696" s="9"/>
      <c r="J696" s="34"/>
      <c r="K696" s="49"/>
      <c r="L696" s="100"/>
      <c r="M696" s="100"/>
      <c r="N696" s="100"/>
      <c r="O696" s="101"/>
      <c r="P696" s="87"/>
      <c r="Q696" s="86"/>
      <c r="R696" s="87"/>
    </row>
    <row r="697" spans="1:18" ht="15">
      <c r="A697" s="18"/>
      <c r="B697" s="39"/>
      <c r="C697" s="20"/>
      <c r="D697" s="92"/>
      <c r="E697" s="22"/>
      <c r="F697" s="115"/>
      <c r="G697" s="41"/>
      <c r="H697" s="41"/>
      <c r="I697" s="20"/>
      <c r="J697" s="26"/>
      <c r="K697" s="45"/>
      <c r="L697" s="27"/>
      <c r="M697" s="27"/>
      <c r="N697" s="27"/>
      <c r="O697" s="28"/>
      <c r="P697" s="29"/>
      <c r="Q697" s="30"/>
      <c r="R697" s="29"/>
    </row>
    <row r="698" spans="1:18" ht="15">
      <c r="A698" s="7"/>
      <c r="B698" s="31"/>
      <c r="C698" s="9"/>
      <c r="D698" s="94"/>
      <c r="E698" s="33"/>
      <c r="F698" s="113"/>
      <c r="G698" s="13"/>
      <c r="H698" s="13"/>
      <c r="I698" s="9"/>
      <c r="J698" s="34"/>
      <c r="K698" s="49"/>
      <c r="L698" s="100"/>
      <c r="M698" s="100"/>
      <c r="N698" s="100"/>
      <c r="O698" s="101"/>
      <c r="P698" s="87"/>
      <c r="Q698" s="86"/>
      <c r="R698" s="87"/>
    </row>
    <row r="699" spans="1:18" ht="15">
      <c r="A699" s="18"/>
      <c r="B699" s="39"/>
      <c r="C699" s="20"/>
      <c r="D699" s="92"/>
      <c r="E699" s="22"/>
      <c r="F699" s="115"/>
      <c r="G699" s="41"/>
      <c r="H699" s="41"/>
      <c r="I699" s="20"/>
      <c r="J699" s="26"/>
      <c r="K699" s="45"/>
      <c r="L699" s="27"/>
      <c r="M699" s="27"/>
      <c r="N699" s="27"/>
      <c r="O699" s="28"/>
      <c r="P699" s="29"/>
      <c r="Q699" s="30"/>
      <c r="R699" s="29"/>
    </row>
    <row r="700" spans="1:18" ht="15">
      <c r="A700" s="7"/>
      <c r="B700" s="31"/>
      <c r="C700" s="9"/>
      <c r="D700" s="94"/>
      <c r="E700" s="33"/>
      <c r="F700" s="113"/>
      <c r="G700" s="13"/>
      <c r="H700" s="13"/>
      <c r="I700" s="9"/>
      <c r="J700" s="34"/>
      <c r="K700" s="49"/>
      <c r="L700" s="100"/>
      <c r="M700" s="100"/>
      <c r="N700" s="100"/>
      <c r="O700" s="101"/>
      <c r="P700" s="87"/>
      <c r="Q700" s="86"/>
      <c r="R700" s="87"/>
    </row>
    <row r="701" spans="1:18" ht="15">
      <c r="A701" s="18"/>
      <c r="B701" s="39"/>
      <c r="C701" s="20"/>
      <c r="D701" s="92"/>
      <c r="E701" s="22"/>
      <c r="F701" s="115"/>
      <c r="G701" s="41"/>
      <c r="H701" s="41"/>
      <c r="I701" s="20"/>
      <c r="J701" s="26"/>
      <c r="K701" s="45"/>
      <c r="L701" s="27"/>
      <c r="M701" s="27"/>
      <c r="N701" s="27"/>
      <c r="O701" s="28"/>
      <c r="P701" s="29"/>
      <c r="Q701" s="30"/>
      <c r="R701" s="29"/>
    </row>
    <row r="702" spans="1:18" ht="15">
      <c r="A702" s="7"/>
      <c r="B702" s="31"/>
      <c r="C702" s="9"/>
      <c r="D702" s="94"/>
      <c r="E702" s="33"/>
      <c r="F702" s="113"/>
      <c r="G702" s="13"/>
      <c r="H702" s="13"/>
      <c r="I702" s="9"/>
      <c r="J702" s="34"/>
      <c r="K702" s="49"/>
      <c r="L702" s="100"/>
      <c r="M702" s="100"/>
      <c r="N702" s="100"/>
      <c r="O702" s="101"/>
      <c r="P702" s="87"/>
      <c r="Q702" s="86"/>
      <c r="R702" s="87"/>
    </row>
    <row r="703" spans="1:18" ht="15">
      <c r="A703" s="18"/>
      <c r="B703" s="39"/>
      <c r="C703" s="20"/>
      <c r="D703" s="92"/>
      <c r="E703" s="22"/>
      <c r="F703" s="115"/>
      <c r="G703" s="41"/>
      <c r="H703" s="41"/>
      <c r="I703" s="20"/>
      <c r="J703" s="26"/>
      <c r="K703" s="45"/>
      <c r="L703" s="27"/>
      <c r="M703" s="27"/>
      <c r="N703" s="27"/>
      <c r="O703" s="28"/>
      <c r="P703" s="29"/>
      <c r="Q703" s="30"/>
      <c r="R703" s="29"/>
    </row>
    <row r="704" spans="1:18" ht="15">
      <c r="A704" s="7"/>
      <c r="B704" s="31"/>
      <c r="C704" s="9"/>
      <c r="D704" s="94"/>
      <c r="E704" s="33"/>
      <c r="F704" s="113"/>
      <c r="G704" s="13"/>
      <c r="H704" s="13"/>
      <c r="I704" s="9"/>
      <c r="J704" s="34"/>
      <c r="K704" s="49"/>
      <c r="L704" s="100"/>
      <c r="M704" s="100"/>
      <c r="N704" s="100"/>
      <c r="O704" s="101"/>
      <c r="P704" s="87"/>
      <c r="Q704" s="86"/>
      <c r="R704" s="87"/>
    </row>
    <row r="705" spans="1:18" ht="15">
      <c r="A705" s="18"/>
      <c r="B705" s="39"/>
      <c r="C705" s="20"/>
      <c r="D705" s="92"/>
      <c r="E705" s="22"/>
      <c r="F705" s="115"/>
      <c r="G705" s="41"/>
      <c r="H705" s="41"/>
      <c r="I705" s="20"/>
      <c r="J705" s="26"/>
      <c r="K705" s="45"/>
      <c r="L705" s="27"/>
      <c r="M705" s="27"/>
      <c r="N705" s="27"/>
      <c r="O705" s="28"/>
      <c r="P705" s="29"/>
      <c r="Q705" s="30"/>
      <c r="R705" s="29"/>
    </row>
    <row r="706" spans="1:18" ht="15">
      <c r="A706" s="7"/>
      <c r="B706" s="31"/>
      <c r="C706" s="9"/>
      <c r="D706" s="94"/>
      <c r="E706" s="33"/>
      <c r="F706" s="113"/>
      <c r="G706" s="13"/>
      <c r="H706" s="13"/>
      <c r="I706" s="9"/>
      <c r="J706" s="34"/>
      <c r="K706" s="49"/>
      <c r="L706" s="100"/>
      <c r="M706" s="100"/>
      <c r="N706" s="100"/>
      <c r="O706" s="101"/>
      <c r="P706" s="87"/>
      <c r="Q706" s="86"/>
      <c r="R706" s="87"/>
    </row>
    <row r="707" spans="1:18" ht="15">
      <c r="A707" s="18"/>
      <c r="B707" s="39"/>
      <c r="C707" s="20"/>
      <c r="D707" s="92"/>
      <c r="E707" s="22"/>
      <c r="F707" s="115"/>
      <c r="G707" s="41"/>
      <c r="H707" s="41"/>
      <c r="I707" s="20"/>
      <c r="J707" s="26"/>
      <c r="K707" s="45"/>
      <c r="L707" s="27"/>
      <c r="M707" s="27"/>
      <c r="N707" s="27"/>
      <c r="O707" s="28"/>
      <c r="P707" s="29"/>
      <c r="Q707" s="30"/>
      <c r="R707" s="29"/>
    </row>
    <row r="708" spans="1:18" ht="15">
      <c r="A708" s="7"/>
      <c r="B708" s="31"/>
      <c r="C708" s="9"/>
      <c r="D708" s="94"/>
      <c r="E708" s="33"/>
      <c r="F708" s="113"/>
      <c r="G708" s="13"/>
      <c r="H708" s="13"/>
      <c r="I708" s="9"/>
      <c r="J708" s="34"/>
      <c r="K708" s="49"/>
      <c r="L708" s="100"/>
      <c r="M708" s="100"/>
      <c r="N708" s="100"/>
      <c r="O708" s="101"/>
      <c r="P708" s="87"/>
      <c r="Q708" s="86"/>
      <c r="R708" s="87"/>
    </row>
    <row r="709" spans="1:18" ht="15">
      <c r="A709" s="18"/>
      <c r="B709" s="39"/>
      <c r="C709" s="20"/>
      <c r="D709" s="92"/>
      <c r="E709" s="22"/>
      <c r="F709" s="115"/>
      <c r="G709" s="41"/>
      <c r="H709" s="41"/>
      <c r="I709" s="20"/>
      <c r="J709" s="26"/>
      <c r="K709" s="45"/>
      <c r="L709" s="27"/>
      <c r="M709" s="27"/>
      <c r="N709" s="27"/>
      <c r="O709" s="28"/>
      <c r="P709" s="29"/>
      <c r="Q709" s="30"/>
      <c r="R709" s="29"/>
    </row>
    <row r="710" spans="1:18" ht="15">
      <c r="A710" s="7"/>
      <c r="B710" s="31"/>
      <c r="C710" s="9"/>
      <c r="D710" s="94"/>
      <c r="E710" s="33"/>
      <c r="F710" s="113"/>
      <c r="G710" s="13"/>
      <c r="H710" s="13"/>
      <c r="I710" s="9"/>
      <c r="J710" s="34"/>
      <c r="K710" s="49"/>
      <c r="L710" s="100"/>
      <c r="M710" s="100"/>
      <c r="N710" s="100"/>
      <c r="O710" s="101"/>
      <c r="P710" s="87"/>
      <c r="Q710" s="86"/>
      <c r="R710" s="87"/>
    </row>
    <row r="711" spans="1:18" ht="15">
      <c r="A711" s="18"/>
      <c r="B711" s="39"/>
      <c r="C711" s="20"/>
      <c r="D711" s="92"/>
      <c r="E711" s="22"/>
      <c r="F711" s="115"/>
      <c r="G711" s="41"/>
      <c r="H711" s="41"/>
      <c r="I711" s="20"/>
      <c r="J711" s="26"/>
      <c r="K711" s="45"/>
      <c r="L711" s="27"/>
      <c r="M711" s="27"/>
      <c r="N711" s="27"/>
      <c r="O711" s="28"/>
      <c r="P711" s="29"/>
      <c r="Q711" s="30"/>
      <c r="R711" s="29"/>
    </row>
    <row r="712" spans="1:18" ht="15">
      <c r="A712" s="7"/>
      <c r="B712" s="31"/>
      <c r="C712" s="9"/>
      <c r="D712" s="94"/>
      <c r="E712" s="33"/>
      <c r="F712" s="113"/>
      <c r="G712" s="13"/>
      <c r="H712" s="13"/>
      <c r="I712" s="9"/>
      <c r="J712" s="34"/>
      <c r="K712" s="49"/>
      <c r="L712" s="100"/>
      <c r="M712" s="100"/>
      <c r="N712" s="100"/>
      <c r="O712" s="101"/>
      <c r="P712" s="87"/>
      <c r="Q712" s="86"/>
      <c r="R712" s="87"/>
    </row>
    <row r="713" spans="1:18" ht="15">
      <c r="A713" s="18"/>
      <c r="B713" s="39"/>
      <c r="C713" s="20"/>
      <c r="D713" s="92"/>
      <c r="E713" s="22"/>
      <c r="F713" s="115"/>
      <c r="G713" s="41"/>
      <c r="H713" s="41"/>
      <c r="I713" s="20"/>
      <c r="J713" s="26"/>
      <c r="K713" s="45"/>
      <c r="L713" s="27"/>
      <c r="M713" s="27"/>
      <c r="N713" s="27"/>
      <c r="O713" s="28"/>
      <c r="P713" s="29"/>
      <c r="Q713" s="30"/>
      <c r="R713" s="29"/>
    </row>
    <row r="714" spans="1:18" ht="15">
      <c r="A714" s="7"/>
      <c r="B714" s="31"/>
      <c r="C714" s="9"/>
      <c r="D714" s="94"/>
      <c r="E714" s="33"/>
      <c r="F714" s="113"/>
      <c r="G714" s="13"/>
      <c r="H714" s="13"/>
      <c r="I714" s="9"/>
      <c r="J714" s="34"/>
      <c r="K714" s="49"/>
      <c r="L714" s="100"/>
      <c r="M714" s="100"/>
      <c r="N714" s="100"/>
      <c r="O714" s="101"/>
      <c r="P714" s="87"/>
      <c r="Q714" s="86"/>
      <c r="R714" s="87"/>
    </row>
    <row r="715" spans="1:18" ht="15">
      <c r="A715" s="18"/>
      <c r="B715" s="39"/>
      <c r="C715" s="20"/>
      <c r="D715" s="92"/>
      <c r="E715" s="22"/>
      <c r="F715" s="115"/>
      <c r="G715" s="41"/>
      <c r="H715" s="41"/>
      <c r="I715" s="20"/>
      <c r="J715" s="26"/>
      <c r="K715" s="45"/>
      <c r="L715" s="27"/>
      <c r="M715" s="27"/>
      <c r="N715" s="27"/>
      <c r="O715" s="28"/>
      <c r="P715" s="29"/>
      <c r="Q715" s="30"/>
      <c r="R715" s="29"/>
    </row>
    <row r="716" spans="1:18" ht="15">
      <c r="A716" s="7"/>
      <c r="B716" s="31"/>
      <c r="C716" s="9"/>
      <c r="D716" s="94"/>
      <c r="E716" s="33"/>
      <c r="F716" s="113"/>
      <c r="G716" s="13"/>
      <c r="H716" s="13"/>
      <c r="I716" s="9"/>
      <c r="J716" s="34"/>
      <c r="K716" s="49"/>
      <c r="L716" s="100"/>
      <c r="M716" s="100"/>
      <c r="N716" s="100"/>
      <c r="O716" s="101"/>
      <c r="P716" s="87"/>
      <c r="Q716" s="86"/>
      <c r="R716" s="87"/>
    </row>
    <row r="717" spans="1:18" ht="15">
      <c r="A717" s="18"/>
      <c r="B717" s="39"/>
      <c r="C717" s="20"/>
      <c r="D717" s="92"/>
      <c r="E717" s="22"/>
      <c r="F717" s="115"/>
      <c r="G717" s="41"/>
      <c r="H717" s="41"/>
      <c r="I717" s="20"/>
      <c r="J717" s="26"/>
      <c r="K717" s="45"/>
      <c r="L717" s="27"/>
      <c r="M717" s="27"/>
      <c r="N717" s="27"/>
      <c r="O717" s="28"/>
      <c r="P717" s="29"/>
      <c r="Q717" s="30"/>
      <c r="R717" s="29"/>
    </row>
    <row r="718" spans="1:18" ht="15">
      <c r="A718" s="7"/>
      <c r="B718" s="31"/>
      <c r="C718" s="9"/>
      <c r="D718" s="94"/>
      <c r="E718" s="33"/>
      <c r="F718" s="113"/>
      <c r="G718" s="13"/>
      <c r="H718" s="13"/>
      <c r="I718" s="9"/>
      <c r="J718" s="34"/>
      <c r="K718" s="49"/>
      <c r="L718" s="100"/>
      <c r="M718" s="100"/>
      <c r="N718" s="100"/>
      <c r="O718" s="101"/>
      <c r="P718" s="87"/>
      <c r="Q718" s="86"/>
      <c r="R718" s="87"/>
    </row>
    <row r="719" spans="1:18" ht="15">
      <c r="A719" s="18"/>
      <c r="B719" s="39"/>
      <c r="C719" s="20"/>
      <c r="D719" s="92"/>
      <c r="E719" s="22"/>
      <c r="F719" s="115"/>
      <c r="G719" s="41"/>
      <c r="H719" s="41"/>
      <c r="I719" s="20"/>
      <c r="J719" s="26"/>
      <c r="K719" s="45"/>
      <c r="L719" s="27"/>
      <c r="M719" s="27"/>
      <c r="N719" s="27"/>
      <c r="O719" s="28"/>
      <c r="P719" s="29"/>
      <c r="Q719" s="30"/>
      <c r="R719" s="29"/>
    </row>
    <row r="720" spans="1:18" ht="15">
      <c r="A720" s="7"/>
      <c r="B720" s="31"/>
      <c r="C720" s="9"/>
      <c r="D720" s="94"/>
      <c r="E720" s="33"/>
      <c r="F720" s="113"/>
      <c r="G720" s="13"/>
      <c r="H720" s="13"/>
      <c r="I720" s="9"/>
      <c r="J720" s="34"/>
      <c r="K720" s="49"/>
      <c r="L720" s="100"/>
      <c r="M720" s="100"/>
      <c r="N720" s="100"/>
      <c r="O720" s="101"/>
      <c r="P720" s="87"/>
      <c r="Q720" s="86"/>
      <c r="R720" s="87"/>
    </row>
    <row r="721" spans="1:18" ht="15">
      <c r="A721" s="18"/>
      <c r="B721" s="39"/>
      <c r="C721" s="20"/>
      <c r="D721" s="92"/>
      <c r="E721" s="22"/>
      <c r="F721" s="115"/>
      <c r="G721" s="41"/>
      <c r="H721" s="41"/>
      <c r="I721" s="20"/>
      <c r="J721" s="26"/>
      <c r="K721" s="45"/>
      <c r="L721" s="27"/>
      <c r="M721" s="27"/>
      <c r="N721" s="27"/>
      <c r="O721" s="28"/>
      <c r="P721" s="29"/>
      <c r="Q721" s="30"/>
      <c r="R721" s="29"/>
    </row>
    <row r="722" spans="1:18" ht="15">
      <c r="A722" s="7"/>
      <c r="B722" s="31"/>
      <c r="C722" s="9"/>
      <c r="D722" s="94"/>
      <c r="E722" s="33"/>
      <c r="F722" s="113"/>
      <c r="G722" s="13"/>
      <c r="H722" s="13"/>
      <c r="I722" s="9"/>
      <c r="J722" s="34"/>
      <c r="K722" s="49"/>
      <c r="L722" s="100"/>
      <c r="M722" s="100"/>
      <c r="N722" s="100"/>
      <c r="O722" s="101"/>
      <c r="P722" s="87"/>
      <c r="Q722" s="86"/>
      <c r="R722" s="87"/>
    </row>
    <row r="723" spans="1:18" ht="15">
      <c r="A723" s="18"/>
      <c r="B723" s="39"/>
      <c r="C723" s="20"/>
      <c r="D723" s="92"/>
      <c r="E723" s="22"/>
      <c r="F723" s="115"/>
      <c r="G723" s="41"/>
      <c r="H723" s="41"/>
      <c r="I723" s="20"/>
      <c r="J723" s="26"/>
      <c r="K723" s="45"/>
      <c r="L723" s="27"/>
      <c r="M723" s="27"/>
      <c r="N723" s="27"/>
      <c r="O723" s="28"/>
      <c r="P723" s="29"/>
      <c r="Q723" s="30"/>
      <c r="R723" s="29"/>
    </row>
    <row r="724" spans="1:18" ht="15">
      <c r="A724" s="7"/>
      <c r="B724" s="31"/>
      <c r="C724" s="9"/>
      <c r="D724" s="94"/>
      <c r="E724" s="33"/>
      <c r="F724" s="113"/>
      <c r="G724" s="13"/>
      <c r="H724" s="13"/>
      <c r="I724" s="9"/>
      <c r="J724" s="34"/>
      <c r="K724" s="49"/>
      <c r="L724" s="100"/>
      <c r="M724" s="100"/>
      <c r="N724" s="100"/>
      <c r="O724" s="101"/>
      <c r="P724" s="87"/>
      <c r="Q724" s="86"/>
      <c r="R724" s="87"/>
    </row>
    <row r="725" spans="1:18" ht="15">
      <c r="A725" s="18"/>
      <c r="B725" s="39"/>
      <c r="C725" s="20"/>
      <c r="D725" s="92"/>
      <c r="E725" s="22"/>
      <c r="F725" s="115"/>
      <c r="G725" s="41"/>
      <c r="H725" s="41"/>
      <c r="I725" s="20"/>
      <c r="J725" s="26"/>
      <c r="K725" s="45"/>
      <c r="L725" s="27"/>
      <c r="M725" s="27"/>
      <c r="N725" s="27"/>
      <c r="O725" s="28"/>
      <c r="P725" s="29"/>
      <c r="Q725" s="30"/>
      <c r="R725" s="29"/>
    </row>
    <row r="726" spans="1:18" ht="15">
      <c r="A726" s="7"/>
      <c r="B726" s="31"/>
      <c r="C726" s="9"/>
      <c r="D726" s="94"/>
      <c r="E726" s="33"/>
      <c r="F726" s="113"/>
      <c r="G726" s="13"/>
      <c r="H726" s="13"/>
      <c r="I726" s="9"/>
      <c r="J726" s="34"/>
      <c r="K726" s="49"/>
      <c r="L726" s="100"/>
      <c r="M726" s="100"/>
      <c r="N726" s="100"/>
      <c r="O726" s="101"/>
      <c r="P726" s="87"/>
      <c r="Q726" s="86"/>
      <c r="R726" s="87"/>
    </row>
    <row r="727" spans="1:18" ht="15">
      <c r="A727" s="18"/>
      <c r="B727" s="39"/>
      <c r="C727" s="20"/>
      <c r="D727" s="92"/>
      <c r="E727" s="22"/>
      <c r="F727" s="115"/>
      <c r="G727" s="41"/>
      <c r="H727" s="41"/>
      <c r="I727" s="20"/>
      <c r="J727" s="26"/>
      <c r="K727" s="45"/>
      <c r="L727" s="27"/>
      <c r="M727" s="27"/>
      <c r="N727" s="27"/>
      <c r="O727" s="28"/>
      <c r="P727" s="29"/>
      <c r="Q727" s="30"/>
      <c r="R727" s="29"/>
    </row>
    <row r="728" spans="1:18" ht="15">
      <c r="A728" s="7"/>
      <c r="B728" s="31"/>
      <c r="C728" s="9"/>
      <c r="D728" s="94"/>
      <c r="E728" s="33"/>
      <c r="F728" s="113"/>
      <c r="G728" s="13"/>
      <c r="H728" s="13"/>
      <c r="I728" s="9"/>
      <c r="J728" s="34"/>
      <c r="K728" s="49"/>
      <c r="L728" s="100"/>
      <c r="M728" s="100"/>
      <c r="N728" s="100"/>
      <c r="O728" s="101"/>
      <c r="P728" s="87"/>
      <c r="Q728" s="86"/>
      <c r="R728" s="87"/>
    </row>
    <row r="729" spans="1:18" ht="15">
      <c r="A729" s="18"/>
      <c r="B729" s="39"/>
      <c r="C729" s="20"/>
      <c r="D729" s="92"/>
      <c r="E729" s="22"/>
      <c r="F729" s="115"/>
      <c r="G729" s="41"/>
      <c r="H729" s="41"/>
      <c r="I729" s="20"/>
      <c r="J729" s="26"/>
      <c r="K729" s="45"/>
      <c r="L729" s="27"/>
      <c r="M729" s="27"/>
      <c r="N729" s="27"/>
      <c r="O729" s="28"/>
      <c r="P729" s="29"/>
      <c r="Q729" s="30"/>
      <c r="R729" s="29"/>
    </row>
    <row r="730" spans="1:18" ht="15">
      <c r="A730" s="7"/>
      <c r="B730" s="31"/>
      <c r="C730" s="9"/>
      <c r="D730" s="94"/>
      <c r="E730" s="33"/>
      <c r="F730" s="113"/>
      <c r="G730" s="13"/>
      <c r="H730" s="13"/>
      <c r="I730" s="9"/>
      <c r="J730" s="34"/>
      <c r="K730" s="49"/>
      <c r="L730" s="100"/>
      <c r="M730" s="100"/>
      <c r="N730" s="100"/>
      <c r="O730" s="101"/>
      <c r="P730" s="87"/>
      <c r="Q730" s="86"/>
      <c r="R730" s="87"/>
    </row>
    <row r="731" spans="1:18" ht="15">
      <c r="A731" s="18"/>
      <c r="B731" s="39"/>
      <c r="C731" s="20"/>
      <c r="D731" s="92"/>
      <c r="E731" s="22"/>
      <c r="F731" s="115"/>
      <c r="G731" s="41"/>
      <c r="H731" s="41"/>
      <c r="I731" s="20"/>
      <c r="J731" s="26"/>
      <c r="K731" s="45"/>
      <c r="L731" s="27"/>
      <c r="M731" s="27"/>
      <c r="N731" s="27"/>
      <c r="O731" s="28"/>
      <c r="P731" s="29"/>
      <c r="Q731" s="30"/>
      <c r="R731" s="29"/>
    </row>
    <row r="732" spans="1:18" ht="15">
      <c r="A732" s="7"/>
      <c r="B732" s="31"/>
      <c r="C732" s="9"/>
      <c r="D732" s="94"/>
      <c r="E732" s="33"/>
      <c r="F732" s="113"/>
      <c r="G732" s="13"/>
      <c r="H732" s="13"/>
      <c r="I732" s="9"/>
      <c r="J732" s="34"/>
      <c r="K732" s="49"/>
      <c r="L732" s="100"/>
      <c r="M732" s="100"/>
      <c r="N732" s="100"/>
      <c r="O732" s="101"/>
      <c r="P732" s="87"/>
      <c r="Q732" s="86"/>
      <c r="R732" s="87"/>
    </row>
    <row r="733" spans="1:18" ht="15">
      <c r="A733" s="18"/>
      <c r="B733" s="39"/>
      <c r="C733" s="20"/>
      <c r="D733" s="92"/>
      <c r="E733" s="22"/>
      <c r="F733" s="115"/>
      <c r="G733" s="41"/>
      <c r="H733" s="41"/>
      <c r="I733" s="20"/>
      <c r="J733" s="26"/>
      <c r="K733" s="45"/>
      <c r="L733" s="27"/>
      <c r="M733" s="27"/>
      <c r="N733" s="27"/>
      <c r="O733" s="28"/>
      <c r="P733" s="29"/>
      <c r="Q733" s="30"/>
      <c r="R733" s="29"/>
    </row>
    <row r="734" spans="1:18" ht="15">
      <c r="A734" s="7"/>
      <c r="B734" s="31"/>
      <c r="C734" s="9"/>
      <c r="D734" s="94"/>
      <c r="E734" s="33"/>
      <c r="F734" s="113"/>
      <c r="G734" s="13"/>
      <c r="H734" s="13"/>
      <c r="I734" s="9"/>
      <c r="J734" s="34"/>
      <c r="K734" s="49"/>
      <c r="L734" s="100"/>
      <c r="M734" s="100"/>
      <c r="N734" s="100"/>
      <c r="O734" s="101"/>
      <c r="P734" s="87"/>
      <c r="Q734" s="86"/>
      <c r="R734" s="87"/>
    </row>
    <row r="735" spans="1:18" ht="15">
      <c r="A735" s="18"/>
      <c r="B735" s="39"/>
      <c r="C735" s="20"/>
      <c r="D735" s="92"/>
      <c r="E735" s="22"/>
      <c r="F735" s="115"/>
      <c r="G735" s="41"/>
      <c r="H735" s="41"/>
      <c r="I735" s="20"/>
      <c r="J735" s="26"/>
      <c r="K735" s="45"/>
      <c r="L735" s="27"/>
      <c r="M735" s="27"/>
      <c r="N735" s="27"/>
      <c r="O735" s="28"/>
      <c r="P735" s="29"/>
      <c r="Q735" s="30"/>
      <c r="R735" s="29"/>
    </row>
    <row r="736" spans="1:18" ht="15">
      <c r="A736" s="7"/>
      <c r="B736" s="31"/>
      <c r="C736" s="9"/>
      <c r="D736" s="94"/>
      <c r="E736" s="33"/>
      <c r="F736" s="113"/>
      <c r="G736" s="13"/>
      <c r="H736" s="13"/>
      <c r="I736" s="9"/>
      <c r="J736" s="34"/>
      <c r="K736" s="49"/>
      <c r="L736" s="100"/>
      <c r="M736" s="100"/>
      <c r="N736" s="100"/>
      <c r="O736" s="101"/>
      <c r="P736" s="87"/>
      <c r="Q736" s="86"/>
      <c r="R736" s="87"/>
    </row>
    <row r="737" spans="1:18" ht="15">
      <c r="A737" s="18"/>
      <c r="B737" s="39"/>
      <c r="C737" s="20"/>
      <c r="D737" s="92"/>
      <c r="E737" s="22"/>
      <c r="F737" s="115"/>
      <c r="G737" s="41"/>
      <c r="H737" s="41"/>
      <c r="I737" s="20"/>
      <c r="J737" s="26"/>
      <c r="K737" s="45"/>
      <c r="L737" s="27"/>
      <c r="M737" s="27"/>
      <c r="N737" s="27"/>
      <c r="O737" s="28"/>
      <c r="P737" s="29"/>
      <c r="Q737" s="30"/>
      <c r="R737" s="29"/>
    </row>
    <row r="738" spans="1:18" ht="15">
      <c r="A738" s="7"/>
      <c r="B738" s="31"/>
      <c r="C738" s="9"/>
      <c r="D738" s="94"/>
      <c r="E738" s="33"/>
      <c r="F738" s="113"/>
      <c r="G738" s="13"/>
      <c r="H738" s="13"/>
      <c r="I738" s="9"/>
      <c r="J738" s="34"/>
      <c r="K738" s="49"/>
      <c r="L738" s="100"/>
      <c r="M738" s="100"/>
      <c r="N738" s="100"/>
      <c r="O738" s="101"/>
      <c r="P738" s="87"/>
      <c r="Q738" s="86"/>
      <c r="R738" s="87"/>
    </row>
    <row r="739" spans="1:18" ht="15">
      <c r="A739" s="18"/>
      <c r="B739" s="39"/>
      <c r="C739" s="20"/>
      <c r="D739" s="92"/>
      <c r="E739" s="22"/>
      <c r="F739" s="115"/>
      <c r="G739" s="41"/>
      <c r="H739" s="41"/>
      <c r="I739" s="20"/>
      <c r="J739" s="26"/>
      <c r="K739" s="45"/>
      <c r="L739" s="27"/>
      <c r="M739" s="27"/>
      <c r="N739" s="27"/>
      <c r="O739" s="28"/>
      <c r="P739" s="29"/>
      <c r="Q739" s="30"/>
      <c r="R739" s="29"/>
    </row>
    <row r="740" spans="1:18" ht="15">
      <c r="A740" s="7"/>
      <c r="B740" s="31"/>
      <c r="C740" s="9"/>
      <c r="D740" s="94"/>
      <c r="E740" s="33"/>
      <c r="F740" s="113"/>
      <c r="G740" s="13"/>
      <c r="H740" s="13"/>
      <c r="I740" s="9"/>
      <c r="J740" s="34"/>
      <c r="K740" s="49"/>
      <c r="L740" s="100"/>
      <c r="M740" s="100"/>
      <c r="N740" s="100"/>
      <c r="O740" s="101"/>
      <c r="P740" s="87"/>
      <c r="Q740" s="86"/>
      <c r="R740" s="87"/>
    </row>
    <row r="741" spans="1:18" ht="15">
      <c r="A741" s="18"/>
      <c r="B741" s="39"/>
      <c r="C741" s="20"/>
      <c r="D741" s="92"/>
      <c r="E741" s="22"/>
      <c r="F741" s="115"/>
      <c r="G741" s="41"/>
      <c r="H741" s="41"/>
      <c r="I741" s="20"/>
      <c r="J741" s="26"/>
      <c r="K741" s="45"/>
      <c r="L741" s="27"/>
      <c r="M741" s="27"/>
      <c r="N741" s="27"/>
      <c r="O741" s="28"/>
      <c r="P741" s="29"/>
      <c r="Q741" s="30"/>
      <c r="R741" s="29"/>
    </row>
    <row r="742" spans="1:18" ht="15">
      <c r="A742" s="7"/>
      <c r="B742" s="31"/>
      <c r="C742" s="9"/>
      <c r="D742" s="94"/>
      <c r="E742" s="33"/>
      <c r="F742" s="113"/>
      <c r="G742" s="13"/>
      <c r="H742" s="13"/>
      <c r="I742" s="9"/>
      <c r="J742" s="34"/>
      <c r="K742" s="49"/>
      <c r="L742" s="100"/>
      <c r="M742" s="100"/>
      <c r="N742" s="100"/>
      <c r="O742" s="101"/>
      <c r="P742" s="87"/>
      <c r="Q742" s="86"/>
      <c r="R742" s="87"/>
    </row>
    <row r="743" spans="1:18" ht="15">
      <c r="A743" s="18"/>
      <c r="B743" s="39"/>
      <c r="C743" s="20"/>
      <c r="D743" s="92"/>
      <c r="E743" s="22"/>
      <c r="F743" s="115"/>
      <c r="G743" s="41"/>
      <c r="H743" s="41"/>
      <c r="I743" s="20"/>
      <c r="J743" s="26"/>
      <c r="K743" s="45"/>
      <c r="L743" s="27"/>
      <c r="M743" s="27"/>
      <c r="N743" s="27"/>
      <c r="O743" s="28"/>
      <c r="P743" s="29"/>
      <c r="Q743" s="30"/>
      <c r="R743" s="29"/>
    </row>
    <row r="744" spans="1:18" ht="15">
      <c r="A744" s="7"/>
      <c r="B744" s="31"/>
      <c r="C744" s="9"/>
      <c r="D744" s="94"/>
      <c r="E744" s="33"/>
      <c r="F744" s="113"/>
      <c r="G744" s="13"/>
      <c r="H744" s="13"/>
      <c r="I744" s="9"/>
      <c r="J744" s="34"/>
      <c r="K744" s="49"/>
      <c r="L744" s="100"/>
      <c r="M744" s="100"/>
      <c r="N744" s="100"/>
      <c r="O744" s="101"/>
      <c r="P744" s="87"/>
      <c r="Q744" s="86"/>
      <c r="R744" s="87"/>
    </row>
    <row r="745" spans="1:18" ht="15">
      <c r="A745" s="18"/>
      <c r="B745" s="39"/>
      <c r="C745" s="20"/>
      <c r="D745" s="92"/>
      <c r="E745" s="22"/>
      <c r="F745" s="115"/>
      <c r="G745" s="41"/>
      <c r="H745" s="41"/>
      <c r="I745" s="20"/>
      <c r="J745" s="26"/>
      <c r="K745" s="45"/>
      <c r="L745" s="27"/>
      <c r="M745" s="27"/>
      <c r="N745" s="27"/>
      <c r="O745" s="28"/>
      <c r="P745" s="29"/>
      <c r="Q745" s="30"/>
      <c r="R745" s="29"/>
    </row>
    <row r="746" spans="1:18" ht="15">
      <c r="A746" s="7"/>
      <c r="B746" s="31"/>
      <c r="C746" s="9"/>
      <c r="D746" s="94"/>
      <c r="E746" s="33"/>
      <c r="F746" s="113"/>
      <c r="G746" s="13"/>
      <c r="H746" s="13"/>
      <c r="I746" s="9"/>
      <c r="J746" s="34"/>
      <c r="K746" s="49"/>
      <c r="L746" s="100"/>
      <c r="M746" s="100"/>
      <c r="N746" s="100"/>
      <c r="O746" s="101"/>
      <c r="P746" s="87"/>
      <c r="Q746" s="86"/>
      <c r="R746" s="87"/>
    </row>
    <row r="747" spans="1:18" ht="15">
      <c r="A747" s="18"/>
      <c r="B747" s="39"/>
      <c r="C747" s="20"/>
      <c r="D747" s="92"/>
      <c r="E747" s="22"/>
      <c r="F747" s="115"/>
      <c r="G747" s="41"/>
      <c r="H747" s="41"/>
      <c r="I747" s="20"/>
      <c r="J747" s="26"/>
      <c r="K747" s="45"/>
      <c r="L747" s="27"/>
      <c r="M747" s="27"/>
      <c r="N747" s="27"/>
      <c r="O747" s="28"/>
      <c r="P747" s="29"/>
      <c r="Q747" s="30"/>
      <c r="R747" s="29"/>
    </row>
    <row r="748" spans="1:18" ht="15">
      <c r="A748" s="7"/>
      <c r="B748" s="31"/>
      <c r="C748" s="9"/>
      <c r="D748" s="94"/>
      <c r="E748" s="33"/>
      <c r="F748" s="113"/>
      <c r="G748" s="13"/>
      <c r="H748" s="13"/>
      <c r="I748" s="9"/>
      <c r="J748" s="34"/>
      <c r="K748" s="49"/>
      <c r="L748" s="100"/>
      <c r="M748" s="100"/>
      <c r="N748" s="100"/>
      <c r="O748" s="101"/>
      <c r="P748" s="87"/>
      <c r="Q748" s="86"/>
      <c r="R748" s="87"/>
    </row>
    <row r="749" spans="1:18" ht="15">
      <c r="A749" s="18"/>
      <c r="B749" s="39"/>
      <c r="C749" s="20"/>
      <c r="D749" s="92"/>
      <c r="E749" s="22"/>
      <c r="F749" s="115"/>
      <c r="G749" s="41"/>
      <c r="H749" s="41"/>
      <c r="I749" s="20"/>
      <c r="J749" s="26"/>
      <c r="K749" s="45"/>
      <c r="L749" s="27"/>
      <c r="M749" s="27"/>
      <c r="N749" s="27"/>
      <c r="O749" s="28"/>
      <c r="P749" s="29"/>
      <c r="Q749" s="30"/>
      <c r="R749" s="29"/>
    </row>
    <row r="750" spans="1:18" ht="15">
      <c r="A750" s="7"/>
      <c r="B750" s="31"/>
      <c r="C750" s="9"/>
      <c r="D750" s="94"/>
      <c r="E750" s="33"/>
      <c r="F750" s="113"/>
      <c r="G750" s="13"/>
      <c r="H750" s="13"/>
      <c r="I750" s="9"/>
      <c r="J750" s="34"/>
      <c r="K750" s="49"/>
      <c r="L750" s="100"/>
      <c r="M750" s="100"/>
      <c r="N750" s="100"/>
      <c r="O750" s="101"/>
      <c r="P750" s="87"/>
      <c r="Q750" s="86"/>
      <c r="R750" s="87"/>
    </row>
    <row r="751" spans="1:18" ht="15">
      <c r="A751" s="18"/>
      <c r="B751" s="39"/>
      <c r="C751" s="20"/>
      <c r="D751" s="92"/>
      <c r="E751" s="22"/>
      <c r="F751" s="115"/>
      <c r="G751" s="41"/>
      <c r="H751" s="41"/>
      <c r="I751" s="20"/>
      <c r="J751" s="26"/>
      <c r="K751" s="45"/>
      <c r="L751" s="27"/>
      <c r="M751" s="27"/>
      <c r="N751" s="27"/>
      <c r="O751" s="28"/>
      <c r="P751" s="29"/>
      <c r="Q751" s="30"/>
      <c r="R751" s="29"/>
    </row>
    <row r="752" spans="1:18" ht="15">
      <c r="A752" s="7"/>
      <c r="B752" s="31"/>
      <c r="C752" s="9"/>
      <c r="D752" s="94"/>
      <c r="E752" s="33"/>
      <c r="F752" s="113"/>
      <c r="G752" s="13"/>
      <c r="H752" s="13"/>
      <c r="I752" s="9"/>
      <c r="J752" s="34"/>
      <c r="K752" s="49"/>
      <c r="L752" s="100"/>
      <c r="M752" s="100"/>
      <c r="N752" s="100"/>
      <c r="O752" s="101"/>
      <c r="P752" s="87"/>
      <c r="Q752" s="86"/>
      <c r="R752" s="87"/>
    </row>
    <row r="753" spans="1:18" ht="15">
      <c r="A753" s="18"/>
      <c r="B753" s="39"/>
      <c r="C753" s="20"/>
      <c r="D753" s="92"/>
      <c r="E753" s="22"/>
      <c r="F753" s="115"/>
      <c r="G753" s="41"/>
      <c r="H753" s="41"/>
      <c r="I753" s="20"/>
      <c r="J753" s="26"/>
      <c r="K753" s="45"/>
      <c r="L753" s="27"/>
      <c r="M753" s="27"/>
      <c r="N753" s="27"/>
      <c r="O753" s="28"/>
      <c r="P753" s="29"/>
      <c r="Q753" s="30"/>
      <c r="R753" s="29"/>
    </row>
    <row r="754" spans="1:18" ht="15">
      <c r="A754" s="7"/>
      <c r="B754" s="31"/>
      <c r="C754" s="9"/>
      <c r="D754" s="94"/>
      <c r="E754" s="33"/>
      <c r="F754" s="113"/>
      <c r="G754" s="13"/>
      <c r="H754" s="13"/>
      <c r="I754" s="9"/>
      <c r="J754" s="34"/>
      <c r="K754" s="49"/>
      <c r="L754" s="100"/>
      <c r="M754" s="100"/>
      <c r="N754" s="100"/>
      <c r="O754" s="101"/>
      <c r="P754" s="87"/>
      <c r="Q754" s="86"/>
      <c r="R754" s="87"/>
    </row>
    <row r="755" spans="1:18" ht="15">
      <c r="A755" s="18"/>
      <c r="B755" s="39"/>
      <c r="C755" s="20"/>
      <c r="D755" s="92"/>
      <c r="E755" s="22"/>
      <c r="F755" s="115"/>
      <c r="G755" s="41"/>
      <c r="H755" s="41"/>
      <c r="I755" s="20"/>
      <c r="J755" s="26"/>
      <c r="K755" s="45"/>
      <c r="L755" s="27"/>
      <c r="M755" s="27"/>
      <c r="N755" s="27"/>
      <c r="O755" s="28"/>
      <c r="P755" s="29"/>
      <c r="Q755" s="30"/>
      <c r="R755" s="29"/>
    </row>
    <row r="756" spans="1:18" ht="15">
      <c r="A756" s="7"/>
      <c r="B756" s="31"/>
      <c r="C756" s="9"/>
      <c r="D756" s="94"/>
      <c r="E756" s="33"/>
      <c r="F756" s="113"/>
      <c r="G756" s="13"/>
      <c r="H756" s="13"/>
      <c r="I756" s="9"/>
      <c r="J756" s="34"/>
      <c r="K756" s="49"/>
      <c r="L756" s="100"/>
      <c r="M756" s="100"/>
      <c r="N756" s="100"/>
      <c r="O756" s="101"/>
      <c r="P756" s="87"/>
      <c r="Q756" s="86"/>
      <c r="R756" s="87"/>
    </row>
    <row r="757" spans="1:18" ht="15">
      <c r="A757" s="18"/>
      <c r="B757" s="39"/>
      <c r="C757" s="20"/>
      <c r="D757" s="92"/>
      <c r="E757" s="22"/>
      <c r="F757" s="115"/>
      <c r="G757" s="41"/>
      <c r="H757" s="41"/>
      <c r="I757" s="20"/>
      <c r="J757" s="26"/>
      <c r="K757" s="45"/>
      <c r="L757" s="27"/>
      <c r="M757" s="27"/>
      <c r="N757" s="27"/>
      <c r="O757" s="28"/>
      <c r="P757" s="29"/>
      <c r="Q757" s="30"/>
      <c r="R757" s="29"/>
    </row>
    <row r="758" spans="1:18" ht="15">
      <c r="A758" s="7"/>
      <c r="B758" s="31"/>
      <c r="C758" s="9"/>
      <c r="D758" s="94"/>
      <c r="E758" s="33"/>
      <c r="F758" s="113"/>
      <c r="G758" s="13"/>
      <c r="H758" s="13"/>
      <c r="I758" s="9"/>
      <c r="J758" s="34"/>
      <c r="K758" s="49"/>
      <c r="L758" s="100"/>
      <c r="M758" s="100"/>
      <c r="N758" s="100"/>
      <c r="O758" s="101"/>
      <c r="P758" s="87"/>
      <c r="Q758" s="86"/>
      <c r="R758" s="87"/>
    </row>
    <row r="759" spans="1:18" ht="15">
      <c r="A759" s="18"/>
      <c r="B759" s="39"/>
      <c r="C759" s="20"/>
      <c r="D759" s="92"/>
      <c r="E759" s="22"/>
      <c r="F759" s="115"/>
      <c r="G759" s="41"/>
      <c r="H759" s="41"/>
      <c r="I759" s="20"/>
      <c r="J759" s="26"/>
      <c r="K759" s="45"/>
      <c r="L759" s="27"/>
      <c r="M759" s="27"/>
      <c r="N759" s="27"/>
      <c r="O759" s="28"/>
      <c r="P759" s="29"/>
      <c r="Q759" s="30"/>
      <c r="R759" s="29"/>
    </row>
    <row r="760" spans="1:18" ht="15">
      <c r="A760" s="7"/>
      <c r="B760" s="31"/>
      <c r="C760" s="9"/>
      <c r="D760" s="94"/>
      <c r="E760" s="33"/>
      <c r="F760" s="113"/>
      <c r="G760" s="13"/>
      <c r="H760" s="13"/>
      <c r="I760" s="9"/>
      <c r="J760" s="34"/>
      <c r="K760" s="49"/>
      <c r="L760" s="100"/>
      <c r="M760" s="100"/>
      <c r="N760" s="100"/>
      <c r="O760" s="101"/>
      <c r="P760" s="87"/>
      <c r="Q760" s="86"/>
      <c r="R760" s="87"/>
    </row>
    <row r="761" spans="1:18" ht="15">
      <c r="A761" s="18"/>
      <c r="B761" s="39"/>
      <c r="C761" s="20"/>
      <c r="D761" s="92"/>
      <c r="E761" s="22"/>
      <c r="F761" s="115"/>
      <c r="G761" s="41"/>
      <c r="H761" s="41"/>
      <c r="I761" s="20"/>
      <c r="J761" s="26"/>
      <c r="K761" s="45"/>
      <c r="L761" s="27"/>
      <c r="M761" s="27"/>
      <c r="N761" s="27"/>
      <c r="O761" s="28"/>
      <c r="P761" s="29"/>
      <c r="Q761" s="30"/>
      <c r="R761" s="29"/>
    </row>
    <row r="762" spans="1:18" ht="15">
      <c r="A762" s="7"/>
      <c r="B762" s="31"/>
      <c r="C762" s="9"/>
      <c r="D762" s="94"/>
      <c r="E762" s="33"/>
      <c r="F762" s="113"/>
      <c r="G762" s="13"/>
      <c r="H762" s="13"/>
      <c r="I762" s="9"/>
      <c r="J762" s="34"/>
      <c r="K762" s="49"/>
      <c r="L762" s="100"/>
      <c r="M762" s="100"/>
      <c r="N762" s="100"/>
      <c r="O762" s="101"/>
      <c r="P762" s="87"/>
      <c r="Q762" s="86"/>
      <c r="R762" s="87"/>
    </row>
    <row r="763" spans="1:18" ht="15">
      <c r="A763" s="18"/>
      <c r="B763" s="39"/>
      <c r="C763" s="20"/>
      <c r="D763" s="92"/>
      <c r="E763" s="22"/>
      <c r="F763" s="115"/>
      <c r="G763" s="41"/>
      <c r="H763" s="41"/>
      <c r="I763" s="20"/>
      <c r="J763" s="26"/>
      <c r="K763" s="45"/>
      <c r="L763" s="27"/>
      <c r="M763" s="27"/>
      <c r="N763" s="27"/>
      <c r="O763" s="28"/>
      <c r="P763" s="29"/>
      <c r="Q763" s="30"/>
      <c r="R763" s="29"/>
    </row>
    <row r="764" spans="1:18" ht="15">
      <c r="A764" s="7"/>
      <c r="B764" s="31"/>
      <c r="C764" s="9"/>
      <c r="D764" s="94"/>
      <c r="E764" s="33"/>
      <c r="F764" s="113"/>
      <c r="G764" s="13"/>
      <c r="H764" s="13"/>
      <c r="I764" s="9"/>
      <c r="J764" s="34"/>
      <c r="K764" s="49"/>
      <c r="L764" s="100"/>
      <c r="M764" s="100"/>
      <c r="N764" s="100"/>
      <c r="O764" s="101"/>
      <c r="P764" s="87"/>
      <c r="Q764" s="86"/>
      <c r="R764" s="87"/>
    </row>
    <row r="765" spans="1:18" ht="15">
      <c r="A765" s="18"/>
      <c r="B765" s="39"/>
      <c r="C765" s="20"/>
      <c r="D765" s="92"/>
      <c r="E765" s="22"/>
      <c r="F765" s="115"/>
      <c r="G765" s="41"/>
      <c r="H765" s="41"/>
      <c r="I765" s="20"/>
      <c r="J765" s="26"/>
      <c r="K765" s="45"/>
      <c r="L765" s="27"/>
      <c r="M765" s="27"/>
      <c r="N765" s="27"/>
      <c r="O765" s="28"/>
      <c r="P765" s="29"/>
      <c r="Q765" s="30"/>
      <c r="R765" s="29"/>
    </row>
    <row r="766" spans="1:18" ht="15">
      <c r="A766" s="7"/>
      <c r="B766" s="31"/>
      <c r="C766" s="9"/>
      <c r="D766" s="94"/>
      <c r="E766" s="33"/>
      <c r="F766" s="113"/>
      <c r="G766" s="13"/>
      <c r="H766" s="13"/>
      <c r="I766" s="9"/>
      <c r="J766" s="34"/>
      <c r="K766" s="49"/>
      <c r="L766" s="100"/>
      <c r="M766" s="100"/>
      <c r="N766" s="100"/>
      <c r="O766" s="101"/>
      <c r="P766" s="87"/>
      <c r="Q766" s="86"/>
      <c r="R766" s="87"/>
    </row>
    <row r="767" spans="1:18" ht="15">
      <c r="A767" s="18"/>
      <c r="B767" s="39"/>
      <c r="C767" s="20"/>
      <c r="D767" s="92"/>
      <c r="E767" s="22"/>
      <c r="F767" s="115"/>
      <c r="G767" s="41"/>
      <c r="H767" s="41"/>
      <c r="I767" s="20"/>
      <c r="J767" s="26"/>
      <c r="K767" s="45"/>
      <c r="L767" s="27"/>
      <c r="M767" s="27"/>
      <c r="N767" s="27"/>
      <c r="O767" s="28"/>
      <c r="P767" s="29"/>
      <c r="Q767" s="30"/>
      <c r="R767" s="29"/>
    </row>
    <row r="768" spans="1:18" ht="15">
      <c r="A768" s="7"/>
      <c r="B768" s="31"/>
      <c r="C768" s="9"/>
      <c r="D768" s="94"/>
      <c r="E768" s="33"/>
      <c r="F768" s="113"/>
      <c r="G768" s="13"/>
      <c r="H768" s="13"/>
      <c r="I768" s="9"/>
      <c r="J768" s="34"/>
      <c r="K768" s="49"/>
      <c r="L768" s="100"/>
      <c r="M768" s="100"/>
      <c r="N768" s="100"/>
      <c r="O768" s="101"/>
      <c r="P768" s="87"/>
      <c r="Q768" s="86"/>
      <c r="R768" s="87"/>
    </row>
    <row r="769" spans="1:18" ht="15">
      <c r="A769" s="18"/>
      <c r="B769" s="39"/>
      <c r="C769" s="20"/>
      <c r="D769" s="92"/>
      <c r="E769" s="22"/>
      <c r="F769" s="115"/>
      <c r="G769" s="41"/>
      <c r="H769" s="41"/>
      <c r="I769" s="20"/>
      <c r="J769" s="26"/>
      <c r="K769" s="45"/>
      <c r="L769" s="27"/>
      <c r="M769" s="27"/>
      <c r="N769" s="27"/>
      <c r="O769" s="28"/>
      <c r="P769" s="29"/>
      <c r="Q769" s="30"/>
      <c r="R769" s="29"/>
    </row>
    <row r="770" spans="1:18" ht="15">
      <c r="A770" s="7"/>
      <c r="B770" s="31"/>
      <c r="C770" s="9"/>
      <c r="D770" s="94"/>
      <c r="E770" s="33"/>
      <c r="F770" s="113"/>
      <c r="G770" s="13"/>
      <c r="H770" s="13"/>
      <c r="I770" s="9"/>
      <c r="J770" s="34"/>
      <c r="K770" s="49"/>
      <c r="L770" s="100"/>
      <c r="M770" s="100"/>
      <c r="N770" s="100"/>
      <c r="O770" s="101"/>
      <c r="P770" s="87"/>
      <c r="Q770" s="86"/>
      <c r="R770" s="87"/>
    </row>
    <row r="771" spans="1:18" ht="15">
      <c r="A771" s="18"/>
      <c r="B771" s="39"/>
      <c r="C771" s="20"/>
      <c r="D771" s="92"/>
      <c r="E771" s="22"/>
      <c r="F771" s="115"/>
      <c r="G771" s="41"/>
      <c r="H771" s="41"/>
      <c r="I771" s="20"/>
      <c r="J771" s="26"/>
      <c r="K771" s="45"/>
      <c r="L771" s="27"/>
      <c r="M771" s="27"/>
      <c r="N771" s="27"/>
      <c r="O771" s="28"/>
      <c r="P771" s="29"/>
      <c r="Q771" s="30"/>
      <c r="R771" s="29"/>
    </row>
    <row r="772" spans="1:18" ht="15">
      <c r="A772" s="7"/>
      <c r="B772" s="31"/>
      <c r="C772" s="9"/>
      <c r="D772" s="94"/>
      <c r="E772" s="33"/>
      <c r="F772" s="113"/>
      <c r="G772" s="13"/>
      <c r="H772" s="13"/>
      <c r="I772" s="9"/>
      <c r="J772" s="34"/>
      <c r="K772" s="49"/>
      <c r="L772" s="100"/>
      <c r="M772" s="100"/>
      <c r="N772" s="100"/>
      <c r="O772" s="101"/>
      <c r="P772" s="87"/>
      <c r="Q772" s="86"/>
      <c r="R772" s="87"/>
    </row>
    <row r="773" spans="1:18" ht="15">
      <c r="A773" s="18"/>
      <c r="B773" s="39"/>
      <c r="C773" s="20"/>
      <c r="D773" s="92"/>
      <c r="E773" s="22"/>
      <c r="F773" s="115"/>
      <c r="G773" s="41"/>
      <c r="H773" s="41"/>
      <c r="I773" s="20"/>
      <c r="J773" s="26"/>
      <c r="K773" s="45"/>
      <c r="L773" s="27"/>
      <c r="M773" s="27"/>
      <c r="N773" s="27"/>
      <c r="O773" s="28"/>
      <c r="P773" s="29"/>
      <c r="Q773" s="30"/>
      <c r="R773" s="29"/>
    </row>
    <row r="774" spans="1:18" ht="15">
      <c r="A774" s="7"/>
      <c r="B774" s="31"/>
      <c r="C774" s="9"/>
      <c r="D774" s="94"/>
      <c r="E774" s="33"/>
      <c r="F774" s="113"/>
      <c r="G774" s="13"/>
      <c r="H774" s="13"/>
      <c r="I774" s="9"/>
      <c r="J774" s="34"/>
      <c r="K774" s="49"/>
      <c r="L774" s="100"/>
      <c r="M774" s="100"/>
      <c r="N774" s="100"/>
      <c r="O774" s="101"/>
      <c r="P774" s="87"/>
      <c r="Q774" s="86"/>
      <c r="R774" s="87"/>
    </row>
    <row r="775" spans="1:18" ht="15">
      <c r="A775" s="18"/>
      <c r="B775" s="39"/>
      <c r="C775" s="20"/>
      <c r="D775" s="92"/>
      <c r="E775" s="22"/>
      <c r="F775" s="115"/>
      <c r="G775" s="41"/>
      <c r="H775" s="41"/>
      <c r="I775" s="20"/>
      <c r="J775" s="26"/>
      <c r="K775" s="45"/>
      <c r="L775" s="27"/>
      <c r="M775" s="27"/>
      <c r="N775" s="27"/>
      <c r="O775" s="28"/>
      <c r="P775" s="29"/>
      <c r="Q775" s="30"/>
      <c r="R775" s="29"/>
    </row>
    <row r="776" spans="1:18" ht="15">
      <c r="A776" s="7"/>
      <c r="B776" s="31"/>
      <c r="C776" s="9"/>
      <c r="D776" s="94"/>
      <c r="E776" s="33"/>
      <c r="F776" s="113"/>
      <c r="G776" s="13"/>
      <c r="H776" s="13"/>
      <c r="I776" s="9"/>
      <c r="J776" s="34"/>
      <c r="K776" s="49"/>
      <c r="L776" s="100"/>
      <c r="M776" s="100"/>
      <c r="N776" s="100"/>
      <c r="O776" s="101"/>
      <c r="P776" s="87"/>
      <c r="Q776" s="86"/>
      <c r="R776" s="87"/>
    </row>
    <row r="777" spans="1:18" ht="15">
      <c r="A777" s="18"/>
      <c r="B777" s="39"/>
      <c r="C777" s="20"/>
      <c r="D777" s="92"/>
      <c r="E777" s="22"/>
      <c r="F777" s="115"/>
      <c r="G777" s="41"/>
      <c r="H777" s="41"/>
      <c r="I777" s="20"/>
      <c r="J777" s="26"/>
      <c r="K777" s="45"/>
      <c r="L777" s="27"/>
      <c r="M777" s="27"/>
      <c r="N777" s="27"/>
      <c r="O777" s="28"/>
      <c r="P777" s="29"/>
      <c r="Q777" s="30"/>
      <c r="R777" s="29"/>
    </row>
    <row r="778" spans="1:18" ht="15">
      <c r="A778" s="7"/>
      <c r="B778" s="31"/>
      <c r="C778" s="9"/>
      <c r="D778" s="94"/>
      <c r="E778" s="33"/>
      <c r="F778" s="113"/>
      <c r="G778" s="13"/>
      <c r="H778" s="13"/>
      <c r="I778" s="9"/>
      <c r="J778" s="34"/>
      <c r="K778" s="49"/>
      <c r="L778" s="100"/>
      <c r="M778" s="100"/>
      <c r="N778" s="100"/>
      <c r="O778" s="101"/>
      <c r="P778" s="87"/>
      <c r="Q778" s="86"/>
      <c r="R778" s="87"/>
    </row>
    <row r="779" spans="1:18" ht="15">
      <c r="A779" s="18"/>
      <c r="B779" s="39"/>
      <c r="C779" s="20"/>
      <c r="D779" s="92"/>
      <c r="E779" s="22"/>
      <c r="F779" s="115"/>
      <c r="G779" s="41"/>
      <c r="H779" s="41"/>
      <c r="I779" s="20"/>
      <c r="J779" s="26"/>
      <c r="K779" s="45"/>
      <c r="L779" s="27"/>
      <c r="M779" s="27"/>
      <c r="N779" s="27"/>
      <c r="O779" s="28"/>
      <c r="P779" s="29"/>
      <c r="Q779" s="30"/>
      <c r="R779" s="29"/>
    </row>
    <row r="780" spans="1:18" ht="15">
      <c r="A780" s="7"/>
      <c r="B780" s="31"/>
      <c r="C780" s="9"/>
      <c r="D780" s="94"/>
      <c r="E780" s="33"/>
      <c r="F780" s="113"/>
      <c r="G780" s="13"/>
      <c r="H780" s="13"/>
      <c r="I780" s="9"/>
      <c r="J780" s="34"/>
      <c r="K780" s="49"/>
      <c r="L780" s="100"/>
      <c r="M780" s="100"/>
      <c r="N780" s="100"/>
      <c r="O780" s="101"/>
      <c r="P780" s="87"/>
      <c r="Q780" s="86"/>
      <c r="R780" s="87"/>
    </row>
    <row r="781" spans="1:18" ht="15">
      <c r="A781" s="18"/>
      <c r="B781" s="39"/>
      <c r="C781" s="20"/>
      <c r="D781" s="92"/>
      <c r="E781" s="22"/>
      <c r="F781" s="115"/>
      <c r="G781" s="41"/>
      <c r="H781" s="41"/>
      <c r="I781" s="20"/>
      <c r="J781" s="26"/>
      <c r="K781" s="45"/>
      <c r="L781" s="27"/>
      <c r="M781" s="27"/>
      <c r="N781" s="27"/>
      <c r="O781" s="28"/>
      <c r="P781" s="29"/>
      <c r="Q781" s="30"/>
      <c r="R781" s="29"/>
    </row>
    <row r="782" spans="1:18" ht="15">
      <c r="A782" s="7"/>
      <c r="B782" s="31"/>
      <c r="C782" s="9"/>
      <c r="D782" s="94"/>
      <c r="E782" s="33"/>
      <c r="F782" s="113"/>
      <c r="G782" s="13"/>
      <c r="H782" s="13"/>
      <c r="I782" s="9"/>
      <c r="J782" s="34"/>
      <c r="K782" s="49"/>
      <c r="L782" s="100"/>
      <c r="M782" s="100"/>
      <c r="N782" s="100"/>
      <c r="O782" s="101"/>
      <c r="P782" s="87"/>
      <c r="Q782" s="86"/>
      <c r="R782" s="87"/>
    </row>
    <row r="783" spans="1:18" ht="15">
      <c r="A783" s="18"/>
      <c r="B783" s="39"/>
      <c r="C783" s="20"/>
      <c r="D783" s="92"/>
      <c r="E783" s="22"/>
      <c r="F783" s="115"/>
      <c r="G783" s="41"/>
      <c r="H783" s="41"/>
      <c r="I783" s="20"/>
      <c r="J783" s="26"/>
      <c r="K783" s="45"/>
      <c r="L783" s="27"/>
      <c r="M783" s="27"/>
      <c r="N783" s="27"/>
      <c r="O783" s="28"/>
      <c r="P783" s="29"/>
      <c r="Q783" s="30"/>
      <c r="R783" s="29"/>
    </row>
    <row r="784" spans="1:18" ht="15">
      <c r="A784" s="7"/>
      <c r="B784" s="31"/>
      <c r="C784" s="9"/>
      <c r="D784" s="94"/>
      <c r="E784" s="33"/>
      <c r="F784" s="113"/>
      <c r="G784" s="13"/>
      <c r="H784" s="13"/>
      <c r="I784" s="9"/>
      <c r="J784" s="34"/>
      <c r="K784" s="49"/>
      <c r="L784" s="100"/>
      <c r="M784" s="100"/>
      <c r="N784" s="100"/>
      <c r="O784" s="101"/>
      <c r="P784" s="87"/>
      <c r="Q784" s="86"/>
      <c r="R784" s="87"/>
    </row>
    <row r="785" spans="1:18" ht="15">
      <c r="A785" s="18"/>
      <c r="B785" s="39"/>
      <c r="C785" s="20"/>
      <c r="D785" s="92"/>
      <c r="E785" s="22"/>
      <c r="F785" s="115"/>
      <c r="G785" s="41"/>
      <c r="H785" s="41"/>
      <c r="I785" s="20"/>
      <c r="J785" s="26"/>
      <c r="K785" s="45"/>
      <c r="L785" s="27"/>
      <c r="M785" s="27"/>
      <c r="N785" s="27"/>
      <c r="O785" s="28"/>
      <c r="P785" s="29"/>
      <c r="Q785" s="30"/>
      <c r="R785" s="29"/>
    </row>
    <row r="786" spans="1:18" ht="15">
      <c r="A786" s="7"/>
      <c r="B786" s="31"/>
      <c r="C786" s="9"/>
      <c r="D786" s="94"/>
      <c r="E786" s="33"/>
      <c r="F786" s="113"/>
      <c r="G786" s="13"/>
      <c r="H786" s="13"/>
      <c r="I786" s="9"/>
      <c r="J786" s="34"/>
      <c r="K786" s="49"/>
      <c r="L786" s="100"/>
      <c r="M786" s="100"/>
      <c r="N786" s="100"/>
      <c r="O786" s="101"/>
      <c r="P786" s="87"/>
      <c r="Q786" s="86"/>
      <c r="R786" s="87"/>
    </row>
    <row r="787" spans="1:18" ht="15">
      <c r="A787" s="18"/>
      <c r="B787" s="39"/>
      <c r="C787" s="20"/>
      <c r="D787" s="92"/>
      <c r="E787" s="22"/>
      <c r="F787" s="115"/>
      <c r="G787" s="41"/>
      <c r="H787" s="41"/>
      <c r="I787" s="20"/>
      <c r="J787" s="26"/>
      <c r="K787" s="45"/>
      <c r="L787" s="27"/>
      <c r="M787" s="27"/>
      <c r="N787" s="27"/>
      <c r="O787" s="28"/>
      <c r="P787" s="29"/>
      <c r="Q787" s="30"/>
      <c r="R787" s="29"/>
    </row>
    <row r="788" spans="1:18" ht="15">
      <c r="A788" s="7"/>
      <c r="B788" s="31"/>
      <c r="C788" s="9"/>
      <c r="D788" s="94"/>
      <c r="E788" s="33"/>
      <c r="F788" s="113"/>
      <c r="G788" s="13"/>
      <c r="H788" s="13"/>
      <c r="I788" s="9"/>
      <c r="J788" s="34"/>
      <c r="K788" s="49"/>
      <c r="L788" s="100"/>
      <c r="M788" s="100"/>
      <c r="N788" s="100"/>
      <c r="O788" s="101"/>
      <c r="P788" s="87"/>
      <c r="Q788" s="86"/>
      <c r="R788" s="87"/>
    </row>
    <row r="789" spans="1:18" ht="15">
      <c r="A789" s="18"/>
      <c r="B789" s="39"/>
      <c r="C789" s="20"/>
      <c r="D789" s="92"/>
      <c r="E789" s="22"/>
      <c r="F789" s="115"/>
      <c r="G789" s="41"/>
      <c r="H789" s="41"/>
      <c r="I789" s="20"/>
      <c r="J789" s="26"/>
      <c r="K789" s="45"/>
      <c r="L789" s="27"/>
      <c r="M789" s="27"/>
      <c r="N789" s="27"/>
      <c r="O789" s="28"/>
      <c r="P789" s="29"/>
      <c r="Q789" s="30"/>
      <c r="R789" s="29"/>
    </row>
    <row r="790" spans="1:18" ht="15">
      <c r="A790" s="7"/>
      <c r="B790" s="31"/>
      <c r="C790" s="9"/>
      <c r="D790" s="94"/>
      <c r="E790" s="33"/>
      <c r="F790" s="113"/>
      <c r="G790" s="13"/>
      <c r="H790" s="13"/>
      <c r="I790" s="9"/>
      <c r="J790" s="34"/>
      <c r="K790" s="49"/>
      <c r="L790" s="100"/>
      <c r="M790" s="100"/>
      <c r="N790" s="100"/>
      <c r="O790" s="101"/>
      <c r="P790" s="87"/>
      <c r="Q790" s="86"/>
      <c r="R790" s="87"/>
    </row>
    <row r="791" spans="1:18" ht="15">
      <c r="A791" s="18"/>
      <c r="B791" s="39"/>
      <c r="C791" s="20"/>
      <c r="D791" s="92"/>
      <c r="E791" s="22"/>
      <c r="F791" s="115"/>
      <c r="G791" s="41"/>
      <c r="H791" s="41"/>
      <c r="I791" s="20"/>
      <c r="J791" s="26"/>
      <c r="K791" s="45"/>
      <c r="L791" s="27"/>
      <c r="M791" s="27"/>
      <c r="N791" s="27"/>
      <c r="O791" s="28"/>
      <c r="P791" s="29"/>
      <c r="Q791" s="30"/>
      <c r="R791" s="29"/>
    </row>
    <row r="792" spans="1:18" ht="15">
      <c r="A792" s="7"/>
      <c r="B792" s="31"/>
      <c r="C792" s="9"/>
      <c r="D792" s="94"/>
      <c r="E792" s="33"/>
      <c r="F792" s="113"/>
      <c r="G792" s="13"/>
      <c r="H792" s="13"/>
      <c r="I792" s="9"/>
      <c r="J792" s="34"/>
      <c r="K792" s="49"/>
      <c r="L792" s="100"/>
      <c r="M792" s="100"/>
      <c r="N792" s="100"/>
      <c r="O792" s="101"/>
      <c r="P792" s="87"/>
      <c r="Q792" s="86"/>
      <c r="R792" s="87"/>
    </row>
    <row r="793" spans="1:18" ht="15">
      <c r="A793" s="18"/>
      <c r="B793" s="39"/>
      <c r="C793" s="20"/>
      <c r="D793" s="92"/>
      <c r="E793" s="22"/>
      <c r="F793" s="115"/>
      <c r="G793" s="41"/>
      <c r="H793" s="41"/>
      <c r="I793" s="20"/>
      <c r="J793" s="26"/>
      <c r="K793" s="45"/>
      <c r="L793" s="27"/>
      <c r="M793" s="27"/>
      <c r="N793" s="27"/>
      <c r="O793" s="28"/>
      <c r="P793" s="29"/>
      <c r="Q793" s="30"/>
      <c r="R793" s="29"/>
    </row>
    <row r="794" spans="1:18" ht="15">
      <c r="A794" s="7"/>
      <c r="B794" s="31"/>
      <c r="C794" s="9"/>
      <c r="D794" s="94"/>
      <c r="E794" s="33"/>
      <c r="F794" s="113"/>
      <c r="G794" s="13"/>
      <c r="H794" s="13"/>
      <c r="I794" s="9"/>
      <c r="J794" s="34"/>
      <c r="K794" s="49"/>
      <c r="L794" s="100"/>
      <c r="M794" s="100"/>
      <c r="N794" s="100"/>
      <c r="O794" s="101"/>
      <c r="P794" s="87"/>
      <c r="Q794" s="86"/>
      <c r="R794" s="87"/>
    </row>
    <row r="795" spans="1:18" ht="15">
      <c r="A795" s="18"/>
      <c r="B795" s="39"/>
      <c r="C795" s="20"/>
      <c r="D795" s="92"/>
      <c r="E795" s="22"/>
      <c r="F795" s="115"/>
      <c r="G795" s="41"/>
      <c r="H795" s="41"/>
      <c r="I795" s="20"/>
      <c r="J795" s="26"/>
      <c r="K795" s="45"/>
      <c r="L795" s="27"/>
      <c r="M795" s="27"/>
      <c r="N795" s="27"/>
      <c r="O795" s="28"/>
      <c r="P795" s="29"/>
      <c r="Q795" s="30"/>
      <c r="R795" s="29"/>
    </row>
    <row r="796" spans="1:18" ht="15">
      <c r="A796" s="7"/>
      <c r="B796" s="31"/>
      <c r="C796" s="9"/>
      <c r="D796" s="94"/>
      <c r="E796" s="33"/>
      <c r="F796" s="113"/>
      <c r="G796" s="13"/>
      <c r="H796" s="13"/>
      <c r="I796" s="9"/>
      <c r="J796" s="34"/>
      <c r="K796" s="49"/>
      <c r="L796" s="100"/>
      <c r="M796" s="100"/>
      <c r="N796" s="100"/>
      <c r="O796" s="101"/>
      <c r="P796" s="87"/>
      <c r="Q796" s="86"/>
      <c r="R796" s="87"/>
    </row>
    <row r="797" spans="1:18" ht="15">
      <c r="A797" s="18"/>
      <c r="B797" s="39"/>
      <c r="C797" s="20"/>
      <c r="D797" s="92"/>
      <c r="E797" s="22"/>
      <c r="F797" s="115"/>
      <c r="G797" s="41"/>
      <c r="H797" s="41"/>
      <c r="I797" s="20"/>
      <c r="J797" s="26"/>
      <c r="K797" s="45"/>
      <c r="L797" s="27"/>
      <c r="M797" s="27"/>
      <c r="N797" s="27"/>
      <c r="O797" s="28"/>
      <c r="P797" s="29"/>
      <c r="Q797" s="30"/>
      <c r="R797" s="29"/>
    </row>
    <row r="798" spans="1:18" ht="15">
      <c r="A798" s="7"/>
      <c r="B798" s="31"/>
      <c r="C798" s="9"/>
      <c r="D798" s="94"/>
      <c r="E798" s="33"/>
      <c r="F798" s="113"/>
      <c r="G798" s="13"/>
      <c r="H798" s="13"/>
      <c r="I798" s="9"/>
      <c r="J798" s="34"/>
      <c r="K798" s="49"/>
      <c r="L798" s="100"/>
      <c r="M798" s="100"/>
      <c r="N798" s="100"/>
      <c r="O798" s="101"/>
      <c r="P798" s="87"/>
      <c r="Q798" s="86"/>
      <c r="R798" s="87"/>
    </row>
    <row r="799" spans="1:18" ht="15">
      <c r="A799" s="18"/>
      <c r="B799" s="39"/>
      <c r="C799" s="20"/>
      <c r="D799" s="92"/>
      <c r="E799" s="22"/>
      <c r="F799" s="115"/>
      <c r="G799" s="41"/>
      <c r="H799" s="41"/>
      <c r="I799" s="20"/>
      <c r="J799" s="26"/>
      <c r="K799" s="45"/>
      <c r="L799" s="27"/>
      <c r="M799" s="27"/>
      <c r="N799" s="27"/>
      <c r="O799" s="28"/>
      <c r="P799" s="29"/>
      <c r="Q799" s="30"/>
      <c r="R799" s="29"/>
    </row>
    <row r="800" spans="1:18" ht="15">
      <c r="A800" s="7"/>
      <c r="B800" s="31"/>
      <c r="C800" s="9"/>
      <c r="D800" s="94"/>
      <c r="E800" s="33"/>
      <c r="F800" s="113"/>
      <c r="G800" s="13"/>
      <c r="H800" s="13"/>
      <c r="I800" s="9"/>
      <c r="J800" s="34"/>
      <c r="K800" s="49"/>
      <c r="L800" s="100"/>
      <c r="M800" s="100"/>
      <c r="N800" s="100"/>
      <c r="O800" s="101"/>
      <c r="P800" s="87"/>
      <c r="Q800" s="86"/>
      <c r="R800" s="87"/>
    </row>
    <row r="801" spans="1:18" ht="15">
      <c r="A801" s="18"/>
      <c r="B801" s="39"/>
      <c r="C801" s="20"/>
      <c r="D801" s="92"/>
      <c r="E801" s="22"/>
      <c r="F801" s="115"/>
      <c r="G801" s="41"/>
      <c r="H801" s="41"/>
      <c r="I801" s="20"/>
      <c r="J801" s="26"/>
      <c r="K801" s="45"/>
      <c r="L801" s="27"/>
      <c r="M801" s="27"/>
      <c r="N801" s="27"/>
      <c r="O801" s="28"/>
      <c r="P801" s="29"/>
      <c r="Q801" s="30"/>
      <c r="R801" s="29"/>
    </row>
    <row r="802" spans="1:18" ht="15">
      <c r="A802" s="7"/>
      <c r="B802" s="31"/>
      <c r="C802" s="9"/>
      <c r="D802" s="94"/>
      <c r="E802" s="33"/>
      <c r="F802" s="113"/>
      <c r="G802" s="13"/>
      <c r="H802" s="13"/>
      <c r="I802" s="9"/>
      <c r="J802" s="34"/>
      <c r="K802" s="49"/>
      <c r="L802" s="100"/>
      <c r="M802" s="100"/>
      <c r="N802" s="100"/>
      <c r="O802" s="101"/>
      <c r="P802" s="87"/>
      <c r="Q802" s="86"/>
      <c r="R802" s="87"/>
    </row>
    <row r="803" spans="1:18" ht="15">
      <c r="A803" s="18"/>
      <c r="B803" s="39"/>
      <c r="C803" s="20"/>
      <c r="D803" s="92"/>
      <c r="E803" s="22"/>
      <c r="F803" s="115"/>
      <c r="G803" s="41"/>
      <c r="H803" s="41"/>
      <c r="I803" s="20"/>
      <c r="J803" s="26"/>
      <c r="K803" s="45"/>
      <c r="L803" s="27"/>
      <c r="M803" s="27"/>
      <c r="N803" s="27"/>
      <c r="O803" s="28"/>
      <c r="P803" s="29"/>
      <c r="Q803" s="30"/>
      <c r="R803" s="29"/>
    </row>
    <row r="804" spans="1:18" ht="15">
      <c r="A804" s="7"/>
      <c r="B804" s="31"/>
      <c r="C804" s="9"/>
      <c r="D804" s="94"/>
      <c r="E804" s="33"/>
      <c r="F804" s="113"/>
      <c r="G804" s="13"/>
      <c r="H804" s="13"/>
      <c r="I804" s="9"/>
      <c r="J804" s="34"/>
      <c r="K804" s="49"/>
      <c r="L804" s="100"/>
      <c r="M804" s="100"/>
      <c r="N804" s="100"/>
      <c r="O804" s="101"/>
      <c r="P804" s="87"/>
      <c r="Q804" s="86"/>
      <c r="R804" s="87"/>
    </row>
    <row r="805" spans="1:18" ht="15">
      <c r="A805" s="18"/>
      <c r="B805" s="39"/>
      <c r="C805" s="20"/>
      <c r="D805" s="92"/>
      <c r="E805" s="22"/>
      <c r="F805" s="115"/>
      <c r="G805" s="41"/>
      <c r="H805" s="41"/>
      <c r="I805" s="20"/>
      <c r="J805" s="26"/>
      <c r="K805" s="45"/>
      <c r="L805" s="27"/>
      <c r="M805" s="27"/>
      <c r="N805" s="27"/>
      <c r="O805" s="28"/>
      <c r="P805" s="29"/>
      <c r="Q805" s="30"/>
      <c r="R805" s="29"/>
    </row>
    <row r="806" spans="1:18" ht="15">
      <c r="A806" s="7"/>
      <c r="B806" s="31"/>
      <c r="C806" s="9"/>
      <c r="D806" s="94"/>
      <c r="E806" s="33"/>
      <c r="F806" s="113"/>
      <c r="G806" s="13"/>
      <c r="H806" s="13"/>
      <c r="I806" s="9"/>
      <c r="J806" s="34"/>
      <c r="K806" s="49"/>
      <c r="L806" s="100"/>
      <c r="M806" s="100"/>
      <c r="N806" s="100"/>
      <c r="O806" s="101"/>
      <c r="P806" s="87"/>
      <c r="Q806" s="86"/>
      <c r="R806" s="87"/>
    </row>
    <row r="807" spans="1:18" ht="15">
      <c r="A807" s="18"/>
      <c r="B807" s="39"/>
      <c r="C807" s="20"/>
      <c r="D807" s="92"/>
      <c r="E807" s="22"/>
      <c r="F807" s="115"/>
      <c r="G807" s="41"/>
      <c r="H807" s="41"/>
      <c r="I807" s="20"/>
      <c r="J807" s="26"/>
      <c r="K807" s="45"/>
      <c r="L807" s="27"/>
      <c r="M807" s="27"/>
      <c r="N807" s="27"/>
      <c r="O807" s="28"/>
      <c r="P807" s="29"/>
      <c r="Q807" s="30"/>
      <c r="R807" s="29"/>
    </row>
    <row r="808" spans="1:18" ht="15">
      <c r="A808" s="7"/>
      <c r="B808" s="31"/>
      <c r="C808" s="9"/>
      <c r="D808" s="94"/>
      <c r="E808" s="33"/>
      <c r="F808" s="113"/>
      <c r="G808" s="13"/>
      <c r="H808" s="13"/>
      <c r="I808" s="9"/>
      <c r="J808" s="34"/>
      <c r="K808" s="49"/>
      <c r="L808" s="100"/>
      <c r="M808" s="100"/>
      <c r="N808" s="100"/>
      <c r="O808" s="101"/>
      <c r="P808" s="87"/>
      <c r="Q808" s="86"/>
      <c r="R808" s="87"/>
    </row>
    <row r="809" spans="1:18" ht="15">
      <c r="A809" s="18"/>
      <c r="B809" s="39"/>
      <c r="C809" s="20"/>
      <c r="D809" s="92"/>
      <c r="E809" s="22"/>
      <c r="F809" s="115"/>
      <c r="G809" s="41"/>
      <c r="H809" s="41"/>
      <c r="I809" s="20"/>
      <c r="J809" s="26"/>
      <c r="K809" s="45"/>
      <c r="L809" s="27"/>
      <c r="M809" s="27"/>
      <c r="N809" s="27"/>
      <c r="O809" s="28"/>
      <c r="P809" s="29"/>
      <c r="Q809" s="30"/>
      <c r="R809" s="29"/>
    </row>
    <row r="810" spans="1:18" ht="15">
      <c r="A810" s="7"/>
      <c r="B810" s="31"/>
      <c r="C810" s="9"/>
      <c r="D810" s="94"/>
      <c r="E810" s="33"/>
      <c r="F810" s="113"/>
      <c r="G810" s="13"/>
      <c r="H810" s="13"/>
      <c r="I810" s="9"/>
      <c r="J810" s="34"/>
      <c r="K810" s="49"/>
      <c r="L810" s="100"/>
      <c r="M810" s="100"/>
      <c r="N810" s="100"/>
      <c r="O810" s="101"/>
      <c r="P810" s="87"/>
      <c r="Q810" s="86"/>
      <c r="R810" s="87"/>
    </row>
    <row r="811" spans="1:18" ht="15">
      <c r="A811" s="18"/>
      <c r="B811" s="39"/>
      <c r="C811" s="20"/>
      <c r="D811" s="92"/>
      <c r="E811" s="22"/>
      <c r="F811" s="115"/>
      <c r="G811" s="41"/>
      <c r="H811" s="41"/>
      <c r="I811" s="20"/>
      <c r="J811" s="26"/>
      <c r="K811" s="45"/>
      <c r="L811" s="27"/>
      <c r="M811" s="27"/>
      <c r="N811" s="27"/>
      <c r="O811" s="28"/>
      <c r="P811" s="29"/>
      <c r="Q811" s="30"/>
      <c r="R811" s="29"/>
    </row>
    <row r="812" spans="1:18" ht="15">
      <c r="A812" s="7"/>
      <c r="B812" s="31"/>
      <c r="C812" s="9"/>
      <c r="D812" s="94"/>
      <c r="E812" s="33"/>
      <c r="F812" s="113"/>
      <c r="G812" s="13"/>
      <c r="H812" s="13"/>
      <c r="I812" s="9"/>
      <c r="J812" s="34"/>
      <c r="K812" s="49"/>
      <c r="L812" s="100"/>
      <c r="M812" s="100"/>
      <c r="N812" s="100"/>
      <c r="O812" s="101"/>
      <c r="P812" s="87"/>
      <c r="Q812" s="86"/>
      <c r="R812" s="87"/>
    </row>
    <row r="813" spans="1:18" ht="15">
      <c r="A813" s="18"/>
      <c r="B813" s="39"/>
      <c r="C813" s="20"/>
      <c r="D813" s="92"/>
      <c r="E813" s="22"/>
      <c r="F813" s="115"/>
      <c r="G813" s="41"/>
      <c r="H813" s="41"/>
      <c r="I813" s="20"/>
      <c r="J813" s="26"/>
      <c r="K813" s="45"/>
      <c r="L813" s="27"/>
      <c r="M813" s="27"/>
      <c r="N813" s="27"/>
      <c r="O813" s="28"/>
      <c r="P813" s="29"/>
      <c r="Q813" s="30"/>
      <c r="R813" s="29"/>
    </row>
    <row r="814" spans="1:18" ht="15">
      <c r="A814" s="7"/>
      <c r="B814" s="31"/>
      <c r="C814" s="9"/>
      <c r="D814" s="94"/>
      <c r="E814" s="33"/>
      <c r="F814" s="113"/>
      <c r="G814" s="13"/>
      <c r="H814" s="13"/>
      <c r="I814" s="9"/>
      <c r="J814" s="34"/>
      <c r="K814" s="49"/>
      <c r="L814" s="100"/>
      <c r="M814" s="100"/>
      <c r="N814" s="100"/>
      <c r="O814" s="101"/>
      <c r="P814" s="87"/>
      <c r="Q814" s="86"/>
      <c r="R814" s="87"/>
    </row>
    <row r="815" spans="1:18" ht="15">
      <c r="A815" s="18"/>
      <c r="B815" s="39"/>
      <c r="C815" s="20"/>
      <c r="D815" s="92"/>
      <c r="E815" s="22"/>
      <c r="F815" s="115"/>
      <c r="G815" s="41"/>
      <c r="H815" s="41"/>
      <c r="I815" s="20"/>
      <c r="J815" s="26"/>
      <c r="K815" s="45"/>
      <c r="L815" s="27"/>
      <c r="M815" s="27"/>
      <c r="N815" s="27"/>
      <c r="O815" s="28"/>
      <c r="P815" s="29"/>
      <c r="Q815" s="30"/>
      <c r="R815" s="29"/>
    </row>
    <row r="816" spans="1:18" ht="15">
      <c r="A816" s="7"/>
      <c r="B816" s="31"/>
      <c r="C816" s="9"/>
      <c r="D816" s="94"/>
      <c r="E816" s="33"/>
      <c r="F816" s="113"/>
      <c r="G816" s="13"/>
      <c r="H816" s="13"/>
      <c r="I816" s="9"/>
      <c r="J816" s="34"/>
      <c r="K816" s="49"/>
      <c r="L816" s="100"/>
      <c r="M816" s="100"/>
      <c r="N816" s="100"/>
      <c r="O816" s="101"/>
      <c r="P816" s="87"/>
      <c r="Q816" s="86"/>
      <c r="R816" s="87"/>
    </row>
    <row r="817" spans="1:18" ht="15">
      <c r="A817" s="18"/>
      <c r="B817" s="39"/>
      <c r="C817" s="20"/>
      <c r="D817" s="92"/>
      <c r="E817" s="22"/>
      <c r="F817" s="115"/>
      <c r="G817" s="41"/>
      <c r="H817" s="41"/>
      <c r="I817" s="20"/>
      <c r="J817" s="26"/>
      <c r="K817" s="45"/>
      <c r="L817" s="27"/>
      <c r="M817" s="27"/>
      <c r="N817" s="27"/>
      <c r="O817" s="28"/>
      <c r="P817" s="29"/>
      <c r="Q817" s="30"/>
      <c r="R817" s="29"/>
    </row>
    <row r="818" spans="1:18" ht="15">
      <c r="A818" s="7"/>
      <c r="B818" s="31"/>
      <c r="C818" s="9"/>
      <c r="D818" s="94"/>
      <c r="E818" s="33"/>
      <c r="F818" s="113"/>
      <c r="G818" s="13"/>
      <c r="H818" s="13"/>
      <c r="I818" s="9"/>
      <c r="J818" s="34"/>
      <c r="K818" s="49"/>
      <c r="L818" s="100"/>
      <c r="M818" s="100"/>
      <c r="N818" s="100"/>
      <c r="O818" s="101"/>
      <c r="P818" s="87"/>
      <c r="Q818" s="86"/>
      <c r="R818" s="87"/>
    </row>
    <row r="819" spans="1:18" ht="15">
      <c r="A819" s="18"/>
      <c r="B819" s="39"/>
      <c r="C819" s="20"/>
      <c r="D819" s="92"/>
      <c r="E819" s="22"/>
      <c r="F819" s="115"/>
      <c r="G819" s="41"/>
      <c r="H819" s="41"/>
      <c r="I819" s="20"/>
      <c r="J819" s="26"/>
      <c r="K819" s="45"/>
      <c r="L819" s="27"/>
      <c r="M819" s="27"/>
      <c r="N819" s="27"/>
      <c r="O819" s="28"/>
      <c r="P819" s="29"/>
      <c r="Q819" s="30"/>
      <c r="R819" s="29"/>
    </row>
    <row r="820" spans="1:18" ht="15">
      <c r="A820" s="7"/>
      <c r="B820" s="31"/>
      <c r="C820" s="9"/>
      <c r="D820" s="94"/>
      <c r="E820" s="33"/>
      <c r="F820" s="113"/>
      <c r="G820" s="13"/>
      <c r="H820" s="13"/>
      <c r="I820" s="9"/>
      <c r="J820" s="34"/>
      <c r="K820" s="49"/>
      <c r="L820" s="100"/>
      <c r="M820" s="100"/>
      <c r="N820" s="100"/>
      <c r="O820" s="101"/>
      <c r="P820" s="87"/>
      <c r="Q820" s="86"/>
      <c r="R820" s="87"/>
    </row>
    <row r="821" spans="1:18" ht="15">
      <c r="A821" s="18"/>
      <c r="B821" s="39"/>
      <c r="C821" s="20"/>
      <c r="D821" s="92"/>
      <c r="E821" s="22"/>
      <c r="F821" s="115"/>
      <c r="G821" s="41"/>
      <c r="H821" s="41"/>
      <c r="I821" s="20"/>
      <c r="J821" s="26"/>
      <c r="K821" s="45"/>
      <c r="L821" s="27"/>
      <c r="M821" s="27"/>
      <c r="N821" s="27"/>
      <c r="O821" s="28"/>
      <c r="P821" s="29"/>
      <c r="Q821" s="30"/>
      <c r="R821" s="29"/>
    </row>
    <row r="822" spans="1:18" ht="15">
      <c r="A822" s="7"/>
      <c r="B822" s="31"/>
      <c r="C822" s="9"/>
      <c r="D822" s="94"/>
      <c r="E822" s="33"/>
      <c r="F822" s="113"/>
      <c r="G822" s="13"/>
      <c r="H822" s="13"/>
      <c r="I822" s="9"/>
      <c r="J822" s="34"/>
      <c r="K822" s="49"/>
      <c r="L822" s="100"/>
      <c r="M822" s="100"/>
      <c r="N822" s="100"/>
      <c r="O822" s="101"/>
      <c r="P822" s="87"/>
      <c r="Q822" s="86"/>
      <c r="R822" s="87"/>
    </row>
    <row r="823" spans="1:18" ht="15">
      <c r="A823" s="18"/>
      <c r="B823" s="39"/>
      <c r="C823" s="20"/>
      <c r="D823" s="92"/>
      <c r="E823" s="22"/>
      <c r="F823" s="115"/>
      <c r="G823" s="41"/>
      <c r="H823" s="41"/>
      <c r="I823" s="20"/>
      <c r="J823" s="26"/>
      <c r="K823" s="45"/>
      <c r="L823" s="27"/>
      <c r="M823" s="27"/>
      <c r="N823" s="27"/>
      <c r="O823" s="28"/>
      <c r="P823" s="29"/>
      <c r="Q823" s="30"/>
      <c r="R823" s="29"/>
    </row>
    <row r="824" spans="1:18" ht="15">
      <c r="A824" s="7"/>
      <c r="B824" s="31"/>
      <c r="C824" s="9"/>
      <c r="D824" s="94"/>
      <c r="E824" s="33"/>
      <c r="F824" s="113"/>
      <c r="G824" s="13"/>
      <c r="H824" s="13"/>
      <c r="I824" s="9"/>
      <c r="J824" s="34"/>
      <c r="K824" s="49"/>
      <c r="L824" s="100"/>
      <c r="M824" s="100"/>
      <c r="N824" s="100"/>
      <c r="O824" s="101"/>
      <c r="P824" s="87"/>
      <c r="Q824" s="86"/>
      <c r="R824" s="87"/>
    </row>
    <row r="825" spans="1:18" ht="15">
      <c r="A825" s="18"/>
      <c r="B825" s="39"/>
      <c r="C825" s="20"/>
      <c r="D825" s="92"/>
      <c r="E825" s="22"/>
      <c r="F825" s="115"/>
      <c r="G825" s="41"/>
      <c r="H825" s="41"/>
      <c r="I825" s="20"/>
      <c r="J825" s="26"/>
      <c r="K825" s="45"/>
      <c r="L825" s="27"/>
      <c r="M825" s="27"/>
      <c r="N825" s="27"/>
      <c r="O825" s="28"/>
      <c r="P825" s="29"/>
      <c r="Q825" s="30"/>
      <c r="R825" s="29"/>
    </row>
    <row r="826" spans="1:18" ht="15">
      <c r="A826" s="7"/>
      <c r="B826" s="31"/>
      <c r="C826" s="9"/>
      <c r="D826" s="94"/>
      <c r="E826" s="33"/>
      <c r="F826" s="113"/>
      <c r="G826" s="13"/>
      <c r="H826" s="13"/>
      <c r="I826" s="9"/>
      <c r="J826" s="34"/>
      <c r="K826" s="49"/>
      <c r="L826" s="100"/>
      <c r="M826" s="100"/>
      <c r="N826" s="100"/>
      <c r="O826" s="101"/>
      <c r="P826" s="87"/>
      <c r="Q826" s="86"/>
      <c r="R826" s="87"/>
    </row>
    <row r="827" spans="1:18" ht="15">
      <c r="A827" s="18"/>
      <c r="B827" s="39"/>
      <c r="C827" s="20"/>
      <c r="D827" s="92"/>
      <c r="E827" s="22"/>
      <c r="F827" s="115"/>
      <c r="G827" s="41"/>
      <c r="H827" s="41"/>
      <c r="I827" s="20"/>
      <c r="J827" s="26"/>
      <c r="K827" s="45"/>
      <c r="L827" s="27"/>
      <c r="M827" s="27"/>
      <c r="N827" s="27"/>
      <c r="O827" s="28"/>
      <c r="P827" s="29"/>
      <c r="Q827" s="30"/>
      <c r="R827" s="29"/>
    </row>
    <row r="828" spans="1:18" ht="15">
      <c r="A828" s="7"/>
      <c r="B828" s="31"/>
      <c r="C828" s="9"/>
      <c r="D828" s="94"/>
      <c r="E828" s="33"/>
      <c r="F828" s="113"/>
      <c r="G828" s="13"/>
      <c r="H828" s="13"/>
      <c r="I828" s="9"/>
      <c r="J828" s="34"/>
      <c r="K828" s="49"/>
      <c r="L828" s="100"/>
      <c r="M828" s="100"/>
      <c r="N828" s="100"/>
      <c r="O828" s="101"/>
      <c r="P828" s="87"/>
      <c r="Q828" s="86"/>
      <c r="R828" s="87"/>
    </row>
    <row r="829" spans="1:18" ht="15">
      <c r="A829" s="18"/>
      <c r="B829" s="39"/>
      <c r="C829" s="20"/>
      <c r="D829" s="92"/>
      <c r="E829" s="22"/>
      <c r="F829" s="115"/>
      <c r="G829" s="41"/>
      <c r="H829" s="41"/>
      <c r="I829" s="20"/>
      <c r="J829" s="26"/>
      <c r="K829" s="45"/>
      <c r="L829" s="27"/>
      <c r="M829" s="27"/>
      <c r="N829" s="27"/>
      <c r="O829" s="28"/>
      <c r="P829" s="29"/>
      <c r="Q829" s="30"/>
      <c r="R829" s="29"/>
    </row>
    <row r="830" spans="1:18" ht="15">
      <c r="A830" s="7"/>
      <c r="B830" s="31"/>
      <c r="C830" s="9"/>
      <c r="D830" s="94"/>
      <c r="E830" s="33"/>
      <c r="F830" s="113"/>
      <c r="G830" s="13"/>
      <c r="H830" s="13"/>
      <c r="I830" s="9"/>
      <c r="J830" s="34"/>
      <c r="K830" s="49"/>
      <c r="L830" s="100"/>
      <c r="M830" s="100"/>
      <c r="N830" s="100"/>
      <c r="O830" s="101"/>
      <c r="P830" s="87"/>
      <c r="Q830" s="86"/>
      <c r="R830" s="87"/>
    </row>
    <row r="831" spans="1:18" ht="15">
      <c r="A831" s="18"/>
      <c r="B831" s="39"/>
      <c r="C831" s="20"/>
      <c r="D831" s="92"/>
      <c r="E831" s="22"/>
      <c r="F831" s="115"/>
      <c r="G831" s="41"/>
      <c r="H831" s="41"/>
      <c r="I831" s="20"/>
      <c r="J831" s="26"/>
      <c r="K831" s="45"/>
      <c r="L831" s="27"/>
      <c r="M831" s="27"/>
      <c r="N831" s="27"/>
      <c r="O831" s="28"/>
      <c r="P831" s="29"/>
      <c r="Q831" s="30"/>
      <c r="R831" s="29"/>
    </row>
    <row r="832" spans="1:18" ht="15">
      <c r="A832" s="7"/>
      <c r="B832" s="31"/>
      <c r="C832" s="9"/>
      <c r="D832" s="94"/>
      <c r="E832" s="33"/>
      <c r="F832" s="113"/>
      <c r="G832" s="13"/>
      <c r="H832" s="13"/>
      <c r="I832" s="9"/>
      <c r="J832" s="34"/>
      <c r="K832" s="49"/>
      <c r="L832" s="100"/>
      <c r="M832" s="100"/>
      <c r="N832" s="100"/>
      <c r="O832" s="101"/>
      <c r="P832" s="87"/>
      <c r="Q832" s="86"/>
      <c r="R832" s="87"/>
    </row>
    <row r="833" spans="1:18" ht="15">
      <c r="A833" s="18"/>
      <c r="B833" s="39"/>
      <c r="C833" s="20"/>
      <c r="D833" s="92"/>
      <c r="E833" s="22"/>
      <c r="F833" s="115"/>
      <c r="G833" s="41"/>
      <c r="H833" s="41"/>
      <c r="I833" s="20"/>
      <c r="J833" s="26"/>
      <c r="K833" s="45"/>
      <c r="L833" s="27"/>
      <c r="M833" s="27"/>
      <c r="N833" s="27"/>
      <c r="O833" s="28"/>
      <c r="P833" s="29"/>
      <c r="Q833" s="30"/>
      <c r="R833" s="29"/>
    </row>
    <row r="834" spans="1:18" ht="15">
      <c r="A834" s="7"/>
      <c r="B834" s="31"/>
      <c r="C834" s="9"/>
      <c r="D834" s="94"/>
      <c r="E834" s="33"/>
      <c r="F834" s="113"/>
      <c r="G834" s="13"/>
      <c r="H834" s="13"/>
      <c r="I834" s="9"/>
      <c r="J834" s="34"/>
      <c r="K834" s="49"/>
      <c r="L834" s="100"/>
      <c r="M834" s="100"/>
      <c r="N834" s="100"/>
      <c r="O834" s="101"/>
      <c r="P834" s="87"/>
      <c r="Q834" s="86"/>
      <c r="R834" s="87"/>
    </row>
    <row r="835" spans="1:18" ht="15">
      <c r="A835" s="18"/>
      <c r="B835" s="39"/>
      <c r="C835" s="20"/>
      <c r="D835" s="92"/>
      <c r="E835" s="22"/>
      <c r="F835" s="115"/>
      <c r="G835" s="41"/>
      <c r="H835" s="41"/>
      <c r="I835" s="20"/>
      <c r="J835" s="26"/>
      <c r="K835" s="45"/>
      <c r="L835" s="27"/>
      <c r="M835" s="27"/>
      <c r="N835" s="27"/>
      <c r="O835" s="28"/>
      <c r="P835" s="29"/>
      <c r="Q835" s="30"/>
      <c r="R835" s="29"/>
    </row>
    <row r="836" spans="1:18" ht="15">
      <c r="A836" s="7"/>
      <c r="B836" s="31"/>
      <c r="C836" s="9"/>
      <c r="D836" s="94"/>
      <c r="E836" s="33"/>
      <c r="F836" s="113"/>
      <c r="G836" s="13"/>
      <c r="H836" s="13"/>
      <c r="I836" s="9"/>
      <c r="J836" s="34"/>
      <c r="K836" s="49"/>
      <c r="L836" s="100"/>
      <c r="M836" s="100"/>
      <c r="N836" s="100"/>
      <c r="O836" s="101"/>
      <c r="P836" s="87"/>
      <c r="Q836" s="86"/>
      <c r="R836" s="87"/>
    </row>
    <row r="837" spans="1:18" ht="15">
      <c r="A837" s="18"/>
      <c r="B837" s="39"/>
      <c r="C837" s="20"/>
      <c r="D837" s="92"/>
      <c r="E837" s="22"/>
      <c r="F837" s="115"/>
      <c r="G837" s="41"/>
      <c r="H837" s="41"/>
      <c r="I837" s="20"/>
      <c r="J837" s="26"/>
      <c r="K837" s="45"/>
      <c r="L837" s="27"/>
      <c r="M837" s="27"/>
      <c r="N837" s="27"/>
      <c r="O837" s="28"/>
      <c r="P837" s="29"/>
      <c r="Q837" s="30"/>
      <c r="R837" s="29"/>
    </row>
    <row r="838" spans="1:18" ht="15">
      <c r="A838" s="7"/>
      <c r="B838" s="31"/>
      <c r="C838" s="9"/>
      <c r="D838" s="94"/>
      <c r="E838" s="33"/>
      <c r="F838" s="113"/>
      <c r="G838" s="13"/>
      <c r="H838" s="13"/>
      <c r="I838" s="9"/>
      <c r="J838" s="34"/>
      <c r="K838" s="49"/>
      <c r="L838" s="100"/>
      <c r="M838" s="100"/>
      <c r="N838" s="100"/>
      <c r="O838" s="101"/>
      <c r="P838" s="87"/>
      <c r="Q838" s="86"/>
      <c r="R838" s="87"/>
    </row>
    <row r="839" spans="1:18" ht="15">
      <c r="A839" s="18"/>
      <c r="B839" s="39"/>
      <c r="C839" s="20"/>
      <c r="D839" s="92"/>
      <c r="E839" s="22"/>
      <c r="F839" s="115"/>
      <c r="G839" s="41"/>
      <c r="H839" s="41"/>
      <c r="I839" s="20"/>
      <c r="J839" s="26"/>
      <c r="K839" s="45"/>
      <c r="L839" s="27"/>
      <c r="M839" s="27"/>
      <c r="N839" s="27"/>
      <c r="O839" s="28"/>
      <c r="P839" s="29"/>
      <c r="Q839" s="30"/>
      <c r="R839" s="29"/>
    </row>
    <row r="840" spans="1:18" ht="15">
      <c r="A840" s="7"/>
      <c r="B840" s="31"/>
      <c r="C840" s="9"/>
      <c r="D840" s="94"/>
      <c r="E840" s="33"/>
      <c r="F840" s="113"/>
      <c r="G840" s="13"/>
      <c r="H840" s="13"/>
      <c r="I840" s="9"/>
      <c r="J840" s="34"/>
      <c r="K840" s="49"/>
      <c r="L840" s="100"/>
      <c r="M840" s="100"/>
      <c r="N840" s="100"/>
      <c r="O840" s="101"/>
      <c r="P840" s="87"/>
      <c r="Q840" s="86"/>
      <c r="R840" s="87"/>
    </row>
    <row r="841" spans="1:18" ht="15">
      <c r="A841" s="18"/>
      <c r="B841" s="39"/>
      <c r="C841" s="20"/>
      <c r="D841" s="92"/>
      <c r="E841" s="22"/>
      <c r="F841" s="115"/>
      <c r="G841" s="41"/>
      <c r="H841" s="41"/>
      <c r="I841" s="20"/>
      <c r="J841" s="26"/>
      <c r="K841" s="45"/>
      <c r="L841" s="27"/>
      <c r="M841" s="27"/>
      <c r="N841" s="27"/>
      <c r="O841" s="28"/>
      <c r="P841" s="29"/>
      <c r="Q841" s="30"/>
      <c r="R841" s="29"/>
    </row>
    <row r="842" spans="1:18" ht="15">
      <c r="A842" s="7"/>
      <c r="B842" s="31"/>
      <c r="C842" s="9"/>
      <c r="D842" s="94"/>
      <c r="E842" s="33"/>
      <c r="F842" s="113"/>
      <c r="G842" s="13"/>
      <c r="H842" s="13"/>
      <c r="I842" s="9"/>
      <c r="J842" s="34"/>
      <c r="K842" s="49"/>
      <c r="L842" s="100"/>
      <c r="M842" s="100"/>
      <c r="N842" s="100"/>
      <c r="O842" s="101"/>
      <c r="P842" s="87"/>
      <c r="Q842" s="86"/>
      <c r="R842" s="87"/>
    </row>
    <row r="843" spans="1:18" ht="15">
      <c r="A843" s="18"/>
      <c r="B843" s="39"/>
      <c r="C843" s="20"/>
      <c r="D843" s="92"/>
      <c r="E843" s="22"/>
      <c r="F843" s="115"/>
      <c r="G843" s="41"/>
      <c r="H843" s="41"/>
      <c r="I843" s="20"/>
      <c r="J843" s="26"/>
      <c r="K843" s="45"/>
      <c r="L843" s="27"/>
      <c r="M843" s="27"/>
      <c r="N843" s="27"/>
      <c r="O843" s="28"/>
      <c r="P843" s="29"/>
      <c r="Q843" s="30"/>
      <c r="R843" s="29"/>
    </row>
    <row r="844" spans="1:18" ht="15">
      <c r="A844" s="7"/>
      <c r="B844" s="31"/>
      <c r="C844" s="9"/>
      <c r="D844" s="94"/>
      <c r="E844" s="33"/>
      <c r="F844" s="113"/>
      <c r="G844" s="13"/>
      <c r="H844" s="13"/>
      <c r="I844" s="9"/>
      <c r="J844" s="34"/>
      <c r="K844" s="49"/>
      <c r="L844" s="100"/>
      <c r="M844" s="100"/>
      <c r="N844" s="100"/>
      <c r="O844" s="101"/>
      <c r="P844" s="87"/>
      <c r="Q844" s="86"/>
      <c r="R844" s="87"/>
    </row>
    <row r="845" spans="1:18" ht="15">
      <c r="A845" s="18"/>
      <c r="B845" s="39"/>
      <c r="C845" s="20"/>
      <c r="D845" s="92"/>
      <c r="E845" s="22"/>
      <c r="F845" s="115"/>
      <c r="G845" s="41"/>
      <c r="H845" s="41"/>
      <c r="I845" s="20"/>
      <c r="J845" s="26"/>
      <c r="K845" s="45"/>
      <c r="L845" s="27"/>
      <c r="M845" s="27"/>
      <c r="N845" s="27"/>
      <c r="O845" s="28"/>
      <c r="P845" s="29"/>
      <c r="Q845" s="30"/>
      <c r="R845" s="29"/>
    </row>
    <row r="846" spans="1:18" ht="15">
      <c r="A846" s="7"/>
      <c r="B846" s="31"/>
      <c r="C846" s="9"/>
      <c r="D846" s="94"/>
      <c r="E846" s="33"/>
      <c r="F846" s="113"/>
      <c r="G846" s="13"/>
      <c r="H846" s="13"/>
      <c r="I846" s="9"/>
      <c r="J846" s="34"/>
      <c r="K846" s="49"/>
      <c r="L846" s="100"/>
      <c r="M846" s="100"/>
      <c r="N846" s="100"/>
      <c r="O846" s="101"/>
      <c r="P846" s="87"/>
      <c r="Q846" s="86"/>
      <c r="R846" s="87"/>
    </row>
    <row r="847" spans="1:18" ht="15">
      <c r="A847" s="18"/>
      <c r="B847" s="39"/>
      <c r="C847" s="20"/>
      <c r="D847" s="92"/>
      <c r="E847" s="22"/>
      <c r="F847" s="115"/>
      <c r="G847" s="41"/>
      <c r="H847" s="41"/>
      <c r="I847" s="20"/>
      <c r="J847" s="26"/>
      <c r="K847" s="45"/>
      <c r="L847" s="27"/>
      <c r="M847" s="27"/>
      <c r="N847" s="27"/>
      <c r="O847" s="28"/>
      <c r="P847" s="29"/>
      <c r="Q847" s="30"/>
      <c r="R847" s="29"/>
    </row>
    <row r="848" spans="1:18" ht="15">
      <c r="A848" s="7"/>
      <c r="B848" s="31"/>
      <c r="C848" s="9"/>
      <c r="D848" s="94"/>
      <c r="E848" s="33"/>
      <c r="F848" s="113"/>
      <c r="G848" s="13"/>
      <c r="H848" s="13"/>
      <c r="I848" s="9"/>
      <c r="J848" s="34"/>
      <c r="K848" s="49"/>
      <c r="L848" s="100"/>
      <c r="M848" s="100"/>
      <c r="N848" s="100"/>
      <c r="O848" s="101"/>
      <c r="P848" s="87"/>
      <c r="Q848" s="86"/>
      <c r="R848" s="87"/>
    </row>
    <row r="849" spans="1:18" ht="15">
      <c r="A849" s="18"/>
      <c r="B849" s="39"/>
      <c r="C849" s="20"/>
      <c r="D849" s="92"/>
      <c r="E849" s="22"/>
      <c r="F849" s="115"/>
      <c r="G849" s="41"/>
      <c r="H849" s="41"/>
      <c r="I849" s="20"/>
      <c r="J849" s="26"/>
      <c r="K849" s="45"/>
      <c r="L849" s="27"/>
      <c r="M849" s="27"/>
      <c r="N849" s="27"/>
      <c r="O849" s="28"/>
      <c r="P849" s="29"/>
      <c r="Q849" s="30"/>
      <c r="R849" s="29"/>
    </row>
    <row r="850" spans="1:18" ht="15">
      <c r="A850" s="7"/>
      <c r="B850" s="31"/>
      <c r="C850" s="9"/>
      <c r="D850" s="94"/>
      <c r="E850" s="33"/>
      <c r="F850" s="113"/>
      <c r="G850" s="13"/>
      <c r="H850" s="13"/>
      <c r="I850" s="9"/>
      <c r="J850" s="34"/>
      <c r="K850" s="49"/>
      <c r="L850" s="100"/>
      <c r="M850" s="100"/>
      <c r="N850" s="100"/>
      <c r="O850" s="101"/>
      <c r="P850" s="87"/>
      <c r="Q850" s="86"/>
      <c r="R850" s="87"/>
    </row>
    <row r="851" spans="1:18" ht="15">
      <c r="A851" s="18"/>
      <c r="B851" s="39"/>
      <c r="C851" s="20"/>
      <c r="D851" s="92"/>
      <c r="E851" s="22"/>
      <c r="F851" s="115"/>
      <c r="G851" s="41"/>
      <c r="H851" s="41"/>
      <c r="I851" s="20"/>
      <c r="J851" s="26"/>
      <c r="K851" s="45"/>
      <c r="L851" s="27"/>
      <c r="M851" s="27"/>
      <c r="N851" s="27"/>
      <c r="O851" s="28"/>
      <c r="P851" s="29"/>
      <c r="Q851" s="30"/>
      <c r="R851" s="29"/>
    </row>
    <row r="852" spans="1:18" ht="15">
      <c r="A852" s="7"/>
      <c r="B852" s="31"/>
      <c r="C852" s="9"/>
      <c r="D852" s="94"/>
      <c r="E852" s="33"/>
      <c r="F852" s="113"/>
      <c r="G852" s="13"/>
      <c r="H852" s="13"/>
      <c r="I852" s="9"/>
      <c r="J852" s="34"/>
      <c r="K852" s="49"/>
      <c r="L852" s="100"/>
      <c r="M852" s="100"/>
      <c r="N852" s="100"/>
      <c r="O852" s="101"/>
      <c r="P852" s="87"/>
      <c r="Q852" s="86"/>
      <c r="R852" s="87"/>
    </row>
    <row r="853" spans="1:18" ht="15">
      <c r="A853" s="18"/>
      <c r="B853" s="39"/>
      <c r="C853" s="20"/>
      <c r="D853" s="92"/>
      <c r="E853" s="22"/>
      <c r="F853" s="115"/>
      <c r="G853" s="41"/>
      <c r="H853" s="41"/>
      <c r="I853" s="20"/>
      <c r="J853" s="26"/>
      <c r="K853" s="45"/>
      <c r="L853" s="27"/>
      <c r="M853" s="27"/>
      <c r="N853" s="27"/>
      <c r="O853" s="28"/>
      <c r="P853" s="29"/>
      <c r="Q853" s="30"/>
      <c r="R853" s="29"/>
    </row>
    <row r="854" spans="1:18" ht="15">
      <c r="A854" s="7"/>
      <c r="B854" s="31"/>
      <c r="C854" s="9"/>
      <c r="D854" s="94"/>
      <c r="E854" s="33"/>
      <c r="F854" s="113"/>
      <c r="G854" s="13"/>
      <c r="H854" s="13"/>
      <c r="I854" s="9"/>
      <c r="J854" s="34"/>
      <c r="K854" s="49"/>
      <c r="L854" s="100"/>
      <c r="M854" s="100"/>
      <c r="N854" s="100"/>
      <c r="O854" s="101"/>
      <c r="P854" s="87"/>
      <c r="Q854" s="86"/>
      <c r="R854" s="87"/>
    </row>
    <row r="855" spans="1:18" ht="15">
      <c r="A855" s="18"/>
      <c r="B855" s="39"/>
      <c r="C855" s="20"/>
      <c r="D855" s="92"/>
      <c r="E855" s="22"/>
      <c r="F855" s="115"/>
      <c r="G855" s="41"/>
      <c r="H855" s="41"/>
      <c r="I855" s="20"/>
      <c r="J855" s="26"/>
      <c r="K855" s="45"/>
      <c r="L855" s="27"/>
      <c r="M855" s="27"/>
      <c r="N855" s="27"/>
      <c r="O855" s="28"/>
      <c r="P855" s="29"/>
      <c r="Q855" s="30"/>
      <c r="R855" s="29"/>
    </row>
    <row r="856" spans="1:18" ht="15">
      <c r="A856" s="7"/>
      <c r="B856" s="31"/>
      <c r="C856" s="9"/>
      <c r="D856" s="94"/>
      <c r="E856" s="33"/>
      <c r="F856" s="113"/>
      <c r="G856" s="13"/>
      <c r="H856" s="13"/>
      <c r="I856" s="9"/>
      <c r="J856" s="34"/>
      <c r="K856" s="49"/>
      <c r="L856" s="100"/>
      <c r="M856" s="100"/>
      <c r="N856" s="100"/>
      <c r="O856" s="101"/>
      <c r="P856" s="87"/>
      <c r="Q856" s="86"/>
      <c r="R856" s="87"/>
    </row>
    <row r="857" spans="1:18" ht="15">
      <c r="A857" s="18"/>
      <c r="B857" s="39"/>
      <c r="C857" s="20"/>
      <c r="D857" s="92"/>
      <c r="E857" s="22"/>
      <c r="F857" s="115"/>
      <c r="G857" s="41"/>
      <c r="H857" s="41"/>
      <c r="I857" s="20"/>
      <c r="J857" s="26"/>
      <c r="K857" s="45"/>
      <c r="L857" s="27"/>
      <c r="M857" s="27"/>
      <c r="N857" s="27"/>
      <c r="O857" s="28"/>
      <c r="P857" s="29"/>
      <c r="Q857" s="30"/>
      <c r="R857" s="29"/>
    </row>
    <row r="858" spans="1:18" ht="15">
      <c r="A858" s="7"/>
      <c r="B858" s="31"/>
      <c r="C858" s="9"/>
      <c r="D858" s="94"/>
      <c r="E858" s="33"/>
      <c r="F858" s="113"/>
      <c r="G858" s="13"/>
      <c r="H858" s="13"/>
      <c r="I858" s="9"/>
      <c r="J858" s="34"/>
      <c r="K858" s="49"/>
      <c r="L858" s="100"/>
      <c r="M858" s="100"/>
      <c r="N858" s="100"/>
      <c r="O858" s="101"/>
      <c r="P858" s="87"/>
      <c r="Q858" s="86"/>
      <c r="R858" s="87"/>
    </row>
    <row r="859" spans="1:18" ht="15">
      <c r="A859" s="18"/>
      <c r="B859" s="39"/>
      <c r="C859" s="20"/>
      <c r="D859" s="92"/>
      <c r="E859" s="22"/>
      <c r="F859" s="115"/>
      <c r="G859" s="41"/>
      <c r="H859" s="41"/>
      <c r="I859" s="20"/>
      <c r="J859" s="26"/>
      <c r="K859" s="45"/>
      <c r="L859" s="27"/>
      <c r="M859" s="27"/>
      <c r="N859" s="27"/>
      <c r="O859" s="28"/>
      <c r="P859" s="29"/>
      <c r="Q859" s="30"/>
      <c r="R859" s="29"/>
    </row>
    <row r="860" spans="1:18" ht="15">
      <c r="A860" s="7"/>
      <c r="B860" s="31"/>
      <c r="C860" s="9"/>
      <c r="D860" s="94"/>
      <c r="E860" s="33"/>
      <c r="F860" s="113"/>
      <c r="G860" s="13"/>
      <c r="H860" s="13"/>
      <c r="I860" s="9"/>
      <c r="J860" s="34"/>
      <c r="K860" s="49"/>
      <c r="L860" s="100"/>
      <c r="M860" s="100"/>
      <c r="N860" s="100"/>
      <c r="O860" s="101"/>
      <c r="P860" s="87"/>
      <c r="Q860" s="86"/>
      <c r="R860" s="87"/>
    </row>
    <row r="861" spans="1:18" ht="15">
      <c r="A861" s="18"/>
      <c r="B861" s="39"/>
      <c r="C861" s="20"/>
      <c r="D861" s="92"/>
      <c r="E861" s="22"/>
      <c r="F861" s="115"/>
      <c r="G861" s="41"/>
      <c r="H861" s="41"/>
      <c r="I861" s="20"/>
      <c r="J861" s="26"/>
      <c r="K861" s="45"/>
      <c r="L861" s="27"/>
      <c r="M861" s="27"/>
      <c r="N861" s="27"/>
      <c r="O861" s="28"/>
      <c r="P861" s="29"/>
      <c r="Q861" s="30"/>
      <c r="R861" s="29"/>
    </row>
    <row r="862" spans="1:18" ht="15">
      <c r="A862" s="7"/>
      <c r="B862" s="31"/>
      <c r="C862" s="9"/>
      <c r="D862" s="94"/>
      <c r="E862" s="33"/>
      <c r="F862" s="113"/>
      <c r="G862" s="13"/>
      <c r="H862" s="13"/>
      <c r="I862" s="9"/>
      <c r="J862" s="34"/>
      <c r="K862" s="49"/>
      <c r="L862" s="100"/>
      <c r="M862" s="100"/>
      <c r="N862" s="100"/>
      <c r="O862" s="101"/>
      <c r="P862" s="87"/>
      <c r="Q862" s="86"/>
      <c r="R862" s="87"/>
    </row>
    <row r="863" spans="1:18" ht="15">
      <c r="A863" s="18"/>
      <c r="B863" s="39"/>
      <c r="C863" s="20"/>
      <c r="D863" s="92"/>
      <c r="E863" s="22"/>
      <c r="F863" s="115"/>
      <c r="G863" s="41"/>
      <c r="H863" s="41"/>
      <c r="I863" s="20"/>
      <c r="J863" s="26"/>
      <c r="K863" s="45"/>
      <c r="L863" s="27"/>
      <c r="M863" s="27"/>
      <c r="N863" s="27"/>
      <c r="O863" s="28"/>
      <c r="P863" s="29"/>
      <c r="Q863" s="30"/>
      <c r="R863" s="29"/>
    </row>
    <row r="864" spans="1:18" ht="15">
      <c r="A864" s="7"/>
      <c r="B864" s="31"/>
      <c r="C864" s="9"/>
      <c r="D864" s="94"/>
      <c r="E864" s="33"/>
      <c r="F864" s="113"/>
      <c r="G864" s="13"/>
      <c r="H864" s="13"/>
      <c r="I864" s="9"/>
      <c r="J864" s="34"/>
      <c r="K864" s="49"/>
      <c r="L864" s="100"/>
      <c r="M864" s="100"/>
      <c r="N864" s="100"/>
      <c r="O864" s="101"/>
      <c r="P864" s="87"/>
      <c r="Q864" s="86"/>
      <c r="R864" s="87"/>
    </row>
    <row r="865" spans="1:18" ht="15">
      <c r="A865" s="18"/>
      <c r="B865" s="39"/>
      <c r="C865" s="20"/>
      <c r="D865" s="92"/>
      <c r="E865" s="22"/>
      <c r="F865" s="115"/>
      <c r="G865" s="41"/>
      <c r="H865" s="41"/>
      <c r="I865" s="20"/>
      <c r="J865" s="26"/>
      <c r="K865" s="45"/>
      <c r="L865" s="27"/>
      <c r="M865" s="27"/>
      <c r="N865" s="27"/>
      <c r="O865" s="28"/>
      <c r="P865" s="29"/>
      <c r="Q865" s="30"/>
      <c r="R865" s="29"/>
    </row>
    <row r="866" spans="1:18" ht="15">
      <c r="A866" s="7"/>
      <c r="B866" s="31"/>
      <c r="C866" s="9"/>
      <c r="D866" s="94"/>
      <c r="E866" s="33"/>
      <c r="F866" s="113"/>
      <c r="G866" s="13"/>
      <c r="H866" s="13"/>
      <c r="I866" s="9"/>
      <c r="J866" s="34"/>
      <c r="K866" s="49"/>
      <c r="L866" s="100"/>
      <c r="M866" s="100"/>
      <c r="N866" s="100"/>
      <c r="O866" s="101"/>
      <c r="P866" s="87"/>
      <c r="Q866" s="86"/>
      <c r="R866" s="87"/>
    </row>
    <row r="867" spans="1:18" ht="15">
      <c r="A867" s="18"/>
      <c r="B867" s="39"/>
      <c r="C867" s="20"/>
      <c r="D867" s="92"/>
      <c r="E867" s="22"/>
      <c r="F867" s="115"/>
      <c r="G867" s="41"/>
      <c r="H867" s="41"/>
      <c r="I867" s="20"/>
      <c r="J867" s="26"/>
      <c r="K867" s="45"/>
      <c r="L867" s="27"/>
      <c r="M867" s="27"/>
      <c r="N867" s="27"/>
      <c r="O867" s="28"/>
      <c r="P867" s="29"/>
      <c r="Q867" s="30"/>
      <c r="R867" s="29"/>
    </row>
    <row r="868" spans="1:18" ht="15">
      <c r="A868" s="7"/>
      <c r="B868" s="31"/>
      <c r="C868" s="9"/>
      <c r="D868" s="94"/>
      <c r="E868" s="33"/>
      <c r="F868" s="113"/>
      <c r="G868" s="13"/>
      <c r="H868" s="13"/>
      <c r="I868" s="9"/>
      <c r="J868" s="34"/>
      <c r="K868" s="49"/>
      <c r="L868" s="100"/>
      <c r="M868" s="100"/>
      <c r="N868" s="100"/>
      <c r="O868" s="101"/>
      <c r="P868" s="87"/>
      <c r="Q868" s="86"/>
      <c r="R868" s="87"/>
    </row>
    <row r="869" spans="1:18" ht="15">
      <c r="A869" s="18"/>
      <c r="B869" s="39"/>
      <c r="C869" s="20"/>
      <c r="D869" s="92"/>
      <c r="E869" s="22"/>
      <c r="F869" s="115"/>
      <c r="G869" s="41"/>
      <c r="H869" s="41"/>
      <c r="I869" s="20"/>
      <c r="J869" s="26"/>
      <c r="K869" s="45"/>
      <c r="L869" s="27"/>
      <c r="M869" s="27"/>
      <c r="N869" s="27"/>
      <c r="O869" s="28"/>
      <c r="P869" s="29"/>
      <c r="Q869" s="30"/>
      <c r="R869" s="29"/>
    </row>
    <row r="870" spans="1:18" ht="15">
      <c r="A870" s="7"/>
      <c r="B870" s="31"/>
      <c r="C870" s="9"/>
      <c r="D870" s="94"/>
      <c r="E870" s="33"/>
      <c r="F870" s="113"/>
      <c r="G870" s="13"/>
      <c r="H870" s="13"/>
      <c r="I870" s="9"/>
      <c r="J870" s="34"/>
      <c r="K870" s="49"/>
      <c r="L870" s="100"/>
      <c r="M870" s="100"/>
      <c r="N870" s="100"/>
      <c r="O870" s="101"/>
      <c r="P870" s="87"/>
      <c r="Q870" s="86"/>
      <c r="R870" s="87"/>
    </row>
    <row r="871" spans="1:18" ht="15">
      <c r="A871" s="18"/>
      <c r="B871" s="39"/>
      <c r="C871" s="20"/>
      <c r="D871" s="92"/>
      <c r="E871" s="22"/>
      <c r="F871" s="115"/>
      <c r="G871" s="41"/>
      <c r="H871" s="41"/>
      <c r="I871" s="20"/>
      <c r="J871" s="26"/>
      <c r="K871" s="45"/>
      <c r="L871" s="27"/>
      <c r="M871" s="27"/>
      <c r="N871" s="27"/>
      <c r="O871" s="28"/>
      <c r="P871" s="29"/>
      <c r="Q871" s="30"/>
      <c r="R871" s="29"/>
    </row>
    <row r="872" spans="1:18" ht="15">
      <c r="A872" s="7"/>
      <c r="B872" s="31"/>
      <c r="C872" s="9"/>
      <c r="D872" s="94"/>
      <c r="E872" s="33"/>
      <c r="F872" s="113"/>
      <c r="G872" s="13"/>
      <c r="H872" s="13"/>
      <c r="I872" s="9"/>
      <c r="J872" s="34"/>
      <c r="K872" s="49"/>
      <c r="L872" s="100"/>
      <c r="M872" s="100"/>
      <c r="N872" s="100"/>
      <c r="O872" s="101"/>
      <c r="P872" s="87"/>
      <c r="Q872" s="86"/>
      <c r="R872" s="87"/>
    </row>
    <row r="873" spans="1:18" ht="15">
      <c r="A873" s="18"/>
      <c r="B873" s="39"/>
      <c r="C873" s="20"/>
      <c r="D873" s="92"/>
      <c r="E873" s="22"/>
      <c r="F873" s="115"/>
      <c r="G873" s="41"/>
      <c r="H873" s="41"/>
      <c r="I873" s="20"/>
      <c r="J873" s="26"/>
      <c r="K873" s="45"/>
      <c r="L873" s="27"/>
      <c r="M873" s="27"/>
      <c r="N873" s="27"/>
      <c r="O873" s="28"/>
      <c r="P873" s="29"/>
      <c r="Q873" s="30"/>
      <c r="R873" s="29"/>
    </row>
    <row r="874" spans="1:18" ht="15">
      <c r="A874" s="7"/>
      <c r="B874" s="31"/>
      <c r="C874" s="9"/>
      <c r="D874" s="94"/>
      <c r="E874" s="33"/>
      <c r="F874" s="113"/>
      <c r="G874" s="13"/>
      <c r="H874" s="13"/>
      <c r="I874" s="9"/>
      <c r="J874" s="34"/>
      <c r="K874" s="49"/>
      <c r="L874" s="100"/>
      <c r="M874" s="100"/>
      <c r="N874" s="100"/>
      <c r="O874" s="101"/>
      <c r="P874" s="87"/>
      <c r="Q874" s="86"/>
      <c r="R874" s="87"/>
    </row>
    <row r="875" spans="1:18" ht="15">
      <c r="A875" s="18"/>
      <c r="B875" s="39"/>
      <c r="C875" s="20"/>
      <c r="D875" s="92"/>
      <c r="E875" s="22"/>
      <c r="F875" s="115"/>
      <c r="G875" s="41"/>
      <c r="H875" s="41"/>
      <c r="I875" s="20"/>
      <c r="J875" s="26"/>
      <c r="K875" s="45"/>
      <c r="L875" s="27"/>
      <c r="M875" s="27"/>
      <c r="N875" s="27"/>
      <c r="O875" s="28"/>
      <c r="P875" s="29"/>
      <c r="Q875" s="30"/>
      <c r="R875" s="29"/>
    </row>
    <row r="876" spans="1:18" ht="15">
      <c r="A876" s="7"/>
      <c r="B876" s="31"/>
      <c r="C876" s="9"/>
      <c r="D876" s="94"/>
      <c r="E876" s="33"/>
      <c r="F876" s="113"/>
      <c r="G876" s="13"/>
      <c r="H876" s="13"/>
      <c r="I876" s="9"/>
      <c r="J876" s="34"/>
      <c r="K876" s="49"/>
      <c r="L876" s="100"/>
      <c r="M876" s="100"/>
      <c r="N876" s="100"/>
      <c r="O876" s="101"/>
      <c r="P876" s="87"/>
      <c r="Q876" s="86"/>
      <c r="R876" s="87"/>
    </row>
    <row r="877" spans="1:18" ht="15">
      <c r="A877" s="18"/>
      <c r="B877" s="39"/>
      <c r="C877" s="20"/>
      <c r="D877" s="92"/>
      <c r="E877" s="22"/>
      <c r="F877" s="115"/>
      <c r="G877" s="41"/>
      <c r="H877" s="41"/>
      <c r="I877" s="20"/>
      <c r="J877" s="26"/>
      <c r="K877" s="45"/>
      <c r="L877" s="27"/>
      <c r="M877" s="27"/>
      <c r="N877" s="27"/>
      <c r="O877" s="28"/>
      <c r="P877" s="29"/>
      <c r="Q877" s="30"/>
      <c r="R877" s="29"/>
    </row>
    <row r="878" spans="1:18" ht="15">
      <c r="A878" s="7"/>
      <c r="B878" s="31"/>
      <c r="C878" s="9"/>
      <c r="D878" s="94"/>
      <c r="E878" s="33"/>
      <c r="F878" s="113"/>
      <c r="G878" s="13"/>
      <c r="H878" s="13"/>
      <c r="I878" s="9"/>
      <c r="J878" s="34"/>
      <c r="K878" s="49"/>
      <c r="L878" s="100"/>
      <c r="M878" s="100"/>
      <c r="N878" s="100"/>
      <c r="O878" s="101"/>
      <c r="P878" s="87"/>
      <c r="Q878" s="86"/>
      <c r="R878" s="87"/>
    </row>
    <row r="879" spans="1:18" ht="15">
      <c r="A879" s="18"/>
      <c r="B879" s="39"/>
      <c r="C879" s="20"/>
      <c r="D879" s="92"/>
      <c r="E879" s="22"/>
      <c r="F879" s="115"/>
      <c r="G879" s="41"/>
      <c r="H879" s="41"/>
      <c r="I879" s="20"/>
      <c r="J879" s="26"/>
      <c r="K879" s="45"/>
      <c r="L879" s="27"/>
      <c r="M879" s="27"/>
      <c r="N879" s="27"/>
      <c r="O879" s="28"/>
      <c r="P879" s="29"/>
      <c r="Q879" s="30"/>
      <c r="R879" s="29"/>
    </row>
    <row r="880" spans="1:18" ht="15">
      <c r="A880" s="7"/>
      <c r="B880" s="31"/>
      <c r="C880" s="9"/>
      <c r="D880" s="94"/>
      <c r="E880" s="33"/>
      <c r="F880" s="113"/>
      <c r="G880" s="13"/>
      <c r="H880" s="13"/>
      <c r="I880" s="9"/>
      <c r="J880" s="34"/>
      <c r="K880" s="49"/>
      <c r="L880" s="100"/>
      <c r="M880" s="100"/>
      <c r="N880" s="100"/>
      <c r="O880" s="101"/>
      <c r="P880" s="87"/>
      <c r="Q880" s="86"/>
      <c r="R880" s="87"/>
    </row>
    <row r="881" spans="1:18" ht="15">
      <c r="A881" s="18"/>
      <c r="B881" s="39"/>
      <c r="C881" s="20"/>
      <c r="D881" s="92"/>
      <c r="E881" s="22"/>
      <c r="F881" s="115"/>
      <c r="G881" s="41"/>
      <c r="H881" s="41"/>
      <c r="I881" s="20"/>
      <c r="J881" s="26"/>
      <c r="K881" s="45"/>
      <c r="L881" s="27"/>
      <c r="M881" s="27"/>
      <c r="N881" s="27"/>
      <c r="O881" s="28"/>
      <c r="P881" s="29"/>
      <c r="Q881" s="30"/>
      <c r="R881" s="29"/>
    </row>
    <row r="882" spans="1:18" ht="15">
      <c r="A882" s="7"/>
      <c r="B882" s="31"/>
      <c r="C882" s="9"/>
      <c r="D882" s="94"/>
      <c r="E882" s="33"/>
      <c r="F882" s="113"/>
      <c r="G882" s="13"/>
      <c r="H882" s="13"/>
      <c r="I882" s="9"/>
      <c r="J882" s="34"/>
      <c r="K882" s="49"/>
      <c r="L882" s="100"/>
      <c r="M882" s="100"/>
      <c r="N882" s="100"/>
      <c r="O882" s="101"/>
      <c r="P882" s="87"/>
      <c r="Q882" s="86"/>
      <c r="R882" s="87"/>
    </row>
    <row r="883" spans="1:18" ht="15">
      <c r="A883" s="18"/>
      <c r="B883" s="39"/>
      <c r="C883" s="20"/>
      <c r="D883" s="92"/>
      <c r="E883" s="22"/>
      <c r="F883" s="115"/>
      <c r="G883" s="41"/>
      <c r="H883" s="41"/>
      <c r="I883" s="20"/>
      <c r="J883" s="26"/>
      <c r="K883" s="45"/>
      <c r="L883" s="27"/>
      <c r="M883" s="27"/>
      <c r="N883" s="27"/>
      <c r="O883" s="28"/>
      <c r="P883" s="29"/>
      <c r="Q883" s="30"/>
      <c r="R883" s="29"/>
    </row>
    <row r="884" spans="1:18" ht="15">
      <c r="A884" s="7"/>
      <c r="B884" s="31"/>
      <c r="C884" s="9"/>
      <c r="D884" s="94"/>
      <c r="E884" s="33"/>
      <c r="F884" s="113"/>
      <c r="G884" s="13"/>
      <c r="H884" s="13"/>
      <c r="I884" s="9"/>
      <c r="J884" s="34"/>
      <c r="K884" s="49"/>
      <c r="L884" s="100"/>
      <c r="M884" s="100"/>
      <c r="N884" s="100"/>
      <c r="O884" s="101"/>
      <c r="P884" s="87"/>
      <c r="Q884" s="86"/>
      <c r="R884" s="87"/>
    </row>
    <row r="885" spans="1:18" ht="15">
      <c r="A885" s="18"/>
      <c r="B885" s="39"/>
      <c r="C885" s="20"/>
      <c r="D885" s="92"/>
      <c r="E885" s="22"/>
      <c r="F885" s="115"/>
      <c r="G885" s="41"/>
      <c r="H885" s="41"/>
      <c r="I885" s="20"/>
      <c r="J885" s="26"/>
      <c r="K885" s="45"/>
      <c r="L885" s="27"/>
      <c r="M885" s="27"/>
      <c r="N885" s="27"/>
      <c r="O885" s="28"/>
      <c r="P885" s="29"/>
      <c r="Q885" s="30"/>
      <c r="R885" s="29"/>
    </row>
    <row r="886" spans="1:18" ht="15">
      <c r="A886" s="7"/>
      <c r="B886" s="31"/>
      <c r="C886" s="9"/>
      <c r="D886" s="94"/>
      <c r="E886" s="33"/>
      <c r="F886" s="113"/>
      <c r="G886" s="13"/>
      <c r="H886" s="13"/>
      <c r="I886" s="9"/>
      <c r="J886" s="34"/>
      <c r="K886" s="49"/>
      <c r="L886" s="100"/>
      <c r="M886" s="100"/>
      <c r="N886" s="100"/>
      <c r="O886" s="101"/>
      <c r="P886" s="87"/>
      <c r="Q886" s="86"/>
      <c r="R886" s="87"/>
    </row>
    <row r="887" spans="1:18" ht="15">
      <c r="A887" s="18"/>
      <c r="B887" s="39"/>
      <c r="C887" s="20"/>
      <c r="D887" s="92"/>
      <c r="E887" s="22"/>
      <c r="F887" s="115"/>
      <c r="G887" s="41"/>
      <c r="H887" s="41"/>
      <c r="I887" s="20"/>
      <c r="J887" s="26"/>
      <c r="K887" s="45"/>
      <c r="L887" s="27"/>
      <c r="M887" s="27"/>
      <c r="N887" s="27"/>
      <c r="O887" s="28"/>
      <c r="P887" s="29"/>
      <c r="Q887" s="30"/>
      <c r="R887" s="29"/>
    </row>
    <row r="888" spans="1:18" ht="15">
      <c r="A888" s="7"/>
      <c r="B888" s="31"/>
      <c r="C888" s="9"/>
      <c r="D888" s="94"/>
      <c r="E888" s="33"/>
      <c r="F888" s="113"/>
      <c r="G888" s="13"/>
      <c r="H888" s="13"/>
      <c r="I888" s="9"/>
      <c r="J888" s="34"/>
      <c r="K888" s="49"/>
      <c r="L888" s="100"/>
      <c r="M888" s="100"/>
      <c r="N888" s="100"/>
      <c r="O888" s="101"/>
      <c r="P888" s="87"/>
      <c r="Q888" s="86"/>
      <c r="R888" s="87"/>
    </row>
    <row r="889" spans="1:18" ht="15">
      <c r="A889" s="18"/>
      <c r="B889" s="39"/>
      <c r="C889" s="20"/>
      <c r="D889" s="92"/>
      <c r="E889" s="22"/>
      <c r="F889" s="115"/>
      <c r="G889" s="41"/>
      <c r="H889" s="41"/>
      <c r="I889" s="20"/>
      <c r="J889" s="26"/>
      <c r="K889" s="45"/>
      <c r="L889" s="27"/>
      <c r="M889" s="27"/>
      <c r="N889" s="27"/>
      <c r="O889" s="28"/>
      <c r="P889" s="29"/>
      <c r="Q889" s="30"/>
      <c r="R889" s="29"/>
    </row>
    <row r="890" spans="1:18" ht="15">
      <c r="A890" s="7"/>
      <c r="B890" s="31"/>
      <c r="C890" s="9"/>
      <c r="D890" s="94"/>
      <c r="E890" s="33"/>
      <c r="F890" s="113"/>
      <c r="G890" s="13"/>
      <c r="H890" s="13"/>
      <c r="I890" s="9"/>
      <c r="J890" s="34"/>
      <c r="K890" s="49"/>
      <c r="L890" s="100"/>
      <c r="M890" s="100"/>
      <c r="N890" s="100"/>
      <c r="O890" s="101"/>
      <c r="P890" s="87"/>
      <c r="Q890" s="86"/>
      <c r="R890" s="87"/>
    </row>
    <row r="891" spans="1:18" ht="15">
      <c r="A891" s="18"/>
      <c r="B891" s="39"/>
      <c r="C891" s="20"/>
      <c r="D891" s="92"/>
      <c r="E891" s="22"/>
      <c r="F891" s="115"/>
      <c r="G891" s="41"/>
      <c r="H891" s="41"/>
      <c r="I891" s="20"/>
      <c r="J891" s="26"/>
      <c r="K891" s="45"/>
      <c r="L891" s="27"/>
      <c r="M891" s="27"/>
      <c r="N891" s="27"/>
      <c r="O891" s="28"/>
      <c r="P891" s="29"/>
      <c r="Q891" s="30"/>
      <c r="R891" s="29"/>
    </row>
    <row r="892" spans="1:18" ht="15">
      <c r="A892" s="7"/>
      <c r="B892" s="31"/>
      <c r="C892" s="9"/>
      <c r="D892" s="94"/>
      <c r="E892" s="33"/>
      <c r="F892" s="113"/>
      <c r="G892" s="13"/>
      <c r="H892" s="13"/>
      <c r="I892" s="9"/>
      <c r="J892" s="34"/>
      <c r="K892" s="49"/>
      <c r="L892" s="100"/>
      <c r="M892" s="100"/>
      <c r="N892" s="100"/>
      <c r="O892" s="101"/>
      <c r="P892" s="87"/>
      <c r="Q892" s="86"/>
      <c r="R892" s="87"/>
    </row>
    <row r="893" spans="1:18" ht="15">
      <c r="A893" s="18"/>
      <c r="B893" s="39"/>
      <c r="C893" s="20"/>
      <c r="D893" s="92"/>
      <c r="E893" s="22"/>
      <c r="F893" s="115"/>
      <c r="G893" s="41"/>
      <c r="H893" s="41"/>
      <c r="I893" s="20"/>
      <c r="J893" s="26"/>
      <c r="K893" s="45"/>
      <c r="L893" s="27"/>
      <c r="M893" s="27"/>
      <c r="N893" s="27"/>
      <c r="O893" s="28"/>
      <c r="P893" s="29"/>
      <c r="Q893" s="30"/>
      <c r="R893" s="29"/>
    </row>
    <row r="894" spans="1:18" ht="15">
      <c r="A894" s="7"/>
      <c r="B894" s="31"/>
      <c r="C894" s="9"/>
      <c r="D894" s="94"/>
      <c r="E894" s="33"/>
      <c r="F894" s="113"/>
      <c r="G894" s="13"/>
      <c r="H894" s="13"/>
      <c r="I894" s="9"/>
      <c r="J894" s="34"/>
      <c r="K894" s="49"/>
      <c r="L894" s="100"/>
      <c r="M894" s="100"/>
      <c r="N894" s="100"/>
      <c r="O894" s="101"/>
      <c r="P894" s="87"/>
      <c r="Q894" s="86"/>
      <c r="R894" s="87"/>
    </row>
    <row r="895" spans="1:18" ht="15">
      <c r="A895" s="18"/>
      <c r="B895" s="39"/>
      <c r="C895" s="20"/>
      <c r="D895" s="92"/>
      <c r="E895" s="22"/>
      <c r="F895" s="115"/>
      <c r="G895" s="41"/>
      <c r="H895" s="41"/>
      <c r="I895" s="20"/>
      <c r="J895" s="26"/>
      <c r="K895" s="45"/>
      <c r="L895" s="27"/>
      <c r="M895" s="27"/>
      <c r="N895" s="27"/>
      <c r="O895" s="28"/>
      <c r="P895" s="29"/>
      <c r="Q895" s="30"/>
      <c r="R895" s="29"/>
    </row>
    <row r="896" spans="1:18" ht="15">
      <c r="A896" s="7"/>
      <c r="B896" s="31"/>
      <c r="C896" s="9"/>
      <c r="D896" s="94"/>
      <c r="E896" s="33"/>
      <c r="F896" s="113"/>
      <c r="G896" s="13"/>
      <c r="H896" s="13"/>
      <c r="I896" s="9"/>
      <c r="J896" s="34"/>
      <c r="K896" s="49"/>
      <c r="L896" s="100"/>
      <c r="M896" s="100"/>
      <c r="N896" s="100"/>
      <c r="O896" s="101"/>
      <c r="P896" s="87"/>
      <c r="Q896" s="86"/>
      <c r="R896" s="87"/>
    </row>
    <row r="897" spans="1:18" ht="15">
      <c r="A897" s="18"/>
      <c r="B897" s="39"/>
      <c r="C897" s="20"/>
      <c r="D897" s="92"/>
      <c r="E897" s="22"/>
      <c r="F897" s="115"/>
      <c r="G897" s="41"/>
      <c r="H897" s="41"/>
      <c r="I897" s="20"/>
      <c r="J897" s="26"/>
      <c r="K897" s="45"/>
      <c r="L897" s="27"/>
      <c r="M897" s="27"/>
      <c r="N897" s="27"/>
      <c r="O897" s="28"/>
      <c r="P897" s="29"/>
      <c r="Q897" s="30"/>
      <c r="R897" s="29"/>
    </row>
    <row r="898" spans="1:18" ht="15">
      <c r="A898" s="7"/>
      <c r="B898" s="31"/>
      <c r="C898" s="9"/>
      <c r="D898" s="94"/>
      <c r="E898" s="33"/>
      <c r="F898" s="113"/>
      <c r="G898" s="13"/>
      <c r="H898" s="13"/>
      <c r="I898" s="9"/>
      <c r="J898" s="34"/>
      <c r="K898" s="49"/>
      <c r="L898" s="100"/>
      <c r="M898" s="100"/>
      <c r="N898" s="100"/>
      <c r="O898" s="101"/>
      <c r="P898" s="87"/>
      <c r="Q898" s="86"/>
      <c r="R898" s="87"/>
    </row>
    <row r="899" spans="1:18" ht="15">
      <c r="A899" s="18"/>
      <c r="B899" s="39"/>
      <c r="C899" s="20"/>
      <c r="D899" s="92"/>
      <c r="E899" s="22"/>
      <c r="F899" s="115"/>
      <c r="G899" s="41"/>
      <c r="H899" s="41"/>
      <c r="I899" s="20"/>
      <c r="J899" s="26"/>
      <c r="K899" s="45"/>
      <c r="L899" s="27"/>
      <c r="M899" s="27"/>
      <c r="N899" s="27"/>
      <c r="O899" s="28"/>
      <c r="P899" s="29"/>
      <c r="Q899" s="30"/>
      <c r="R899" s="29"/>
    </row>
    <row r="900" spans="1:18" ht="15">
      <c r="A900" s="7"/>
      <c r="B900" s="31"/>
      <c r="C900" s="9"/>
      <c r="D900" s="94"/>
      <c r="E900" s="33"/>
      <c r="F900" s="113"/>
      <c r="G900" s="13"/>
      <c r="H900" s="13"/>
      <c r="I900" s="9"/>
      <c r="J900" s="34"/>
      <c r="K900" s="49"/>
      <c r="L900" s="100"/>
      <c r="M900" s="100"/>
      <c r="N900" s="100"/>
      <c r="O900" s="101"/>
      <c r="P900" s="87"/>
      <c r="Q900" s="86"/>
      <c r="R900" s="87"/>
    </row>
    <row r="901" spans="1:18" ht="15">
      <c r="A901" s="18"/>
      <c r="B901" s="39"/>
      <c r="C901" s="20"/>
      <c r="D901" s="92"/>
      <c r="E901" s="22"/>
      <c r="F901" s="115"/>
      <c r="G901" s="41"/>
      <c r="H901" s="41"/>
      <c r="I901" s="20"/>
      <c r="J901" s="26"/>
      <c r="K901" s="45"/>
      <c r="L901" s="27"/>
      <c r="M901" s="27"/>
      <c r="N901" s="27"/>
      <c r="O901" s="28"/>
      <c r="P901" s="29"/>
      <c r="Q901" s="30"/>
      <c r="R901" s="29"/>
    </row>
    <row r="902" spans="1:18" ht="15">
      <c r="A902" s="7"/>
      <c r="B902" s="31"/>
      <c r="C902" s="9"/>
      <c r="D902" s="94"/>
      <c r="E902" s="33"/>
      <c r="F902" s="113"/>
      <c r="G902" s="13"/>
      <c r="H902" s="13"/>
      <c r="I902" s="9"/>
      <c r="J902" s="34"/>
      <c r="K902" s="49"/>
      <c r="L902" s="100"/>
      <c r="M902" s="100"/>
      <c r="N902" s="100"/>
      <c r="O902" s="101"/>
      <c r="P902" s="87"/>
      <c r="Q902" s="86"/>
      <c r="R902" s="87"/>
    </row>
    <row r="903" spans="1:18" ht="15">
      <c r="A903" s="18"/>
      <c r="B903" s="39"/>
      <c r="C903" s="20"/>
      <c r="D903" s="92"/>
      <c r="E903" s="22"/>
      <c r="F903" s="115"/>
      <c r="G903" s="41"/>
      <c r="H903" s="41"/>
      <c r="I903" s="20"/>
      <c r="J903" s="26"/>
      <c r="K903" s="45"/>
      <c r="L903" s="27"/>
      <c r="M903" s="27"/>
      <c r="N903" s="27"/>
      <c r="O903" s="28"/>
      <c r="P903" s="29"/>
      <c r="Q903" s="30"/>
      <c r="R903" s="29"/>
    </row>
    <row r="904" spans="1:18" ht="15">
      <c r="A904" s="7"/>
      <c r="B904" s="31"/>
      <c r="C904" s="9"/>
      <c r="D904" s="94"/>
      <c r="E904" s="33"/>
      <c r="F904" s="113"/>
      <c r="G904" s="13"/>
      <c r="H904" s="13"/>
      <c r="I904" s="9"/>
      <c r="J904" s="34"/>
      <c r="K904" s="49"/>
      <c r="L904" s="100"/>
      <c r="M904" s="100"/>
      <c r="N904" s="100"/>
      <c r="O904" s="101"/>
      <c r="P904" s="87"/>
      <c r="Q904" s="86"/>
      <c r="R904" s="87"/>
    </row>
    <row r="905" spans="1:18" ht="15">
      <c r="A905" s="18"/>
      <c r="B905" s="39"/>
      <c r="C905" s="20"/>
      <c r="D905" s="92"/>
      <c r="E905" s="22"/>
      <c r="F905" s="115"/>
      <c r="G905" s="41"/>
      <c r="H905" s="41"/>
      <c r="I905" s="20"/>
      <c r="J905" s="26"/>
      <c r="K905" s="45"/>
      <c r="L905" s="27"/>
      <c r="M905" s="27"/>
      <c r="N905" s="27"/>
      <c r="O905" s="28"/>
      <c r="P905" s="29"/>
      <c r="Q905" s="30"/>
      <c r="R905" s="29"/>
    </row>
    <row r="906" spans="1:18" ht="15">
      <c r="A906" s="7"/>
      <c r="B906" s="31"/>
      <c r="C906" s="9"/>
      <c r="D906" s="94"/>
      <c r="E906" s="33"/>
      <c r="F906" s="113"/>
      <c r="G906" s="13"/>
      <c r="H906" s="13"/>
      <c r="I906" s="9"/>
      <c r="J906" s="34"/>
      <c r="K906" s="49"/>
      <c r="L906" s="100"/>
      <c r="M906" s="100"/>
      <c r="N906" s="100"/>
      <c r="O906" s="101"/>
      <c r="P906" s="87"/>
      <c r="Q906" s="86"/>
      <c r="R906" s="87"/>
    </row>
    <row r="907" spans="1:18" ht="15">
      <c r="A907" s="18"/>
      <c r="B907" s="39"/>
      <c r="C907" s="20"/>
      <c r="D907" s="92"/>
      <c r="E907" s="22"/>
      <c r="F907" s="115"/>
      <c r="G907" s="41"/>
      <c r="H907" s="41"/>
      <c r="I907" s="20"/>
      <c r="J907" s="26"/>
      <c r="K907" s="45"/>
      <c r="L907" s="27"/>
      <c r="M907" s="27"/>
      <c r="N907" s="27"/>
      <c r="O907" s="28"/>
      <c r="P907" s="29"/>
      <c r="Q907" s="30"/>
      <c r="R907" s="29"/>
    </row>
    <row r="908" spans="1:18" ht="15">
      <c r="A908" s="7"/>
      <c r="B908" s="31"/>
      <c r="C908" s="9"/>
      <c r="D908" s="94"/>
      <c r="E908" s="33"/>
      <c r="F908" s="113"/>
      <c r="G908" s="13"/>
      <c r="H908" s="13"/>
      <c r="I908" s="9"/>
      <c r="J908" s="34"/>
      <c r="K908" s="49"/>
      <c r="L908" s="100"/>
      <c r="M908" s="100"/>
      <c r="N908" s="100"/>
      <c r="O908" s="101"/>
      <c r="P908" s="87"/>
      <c r="Q908" s="86"/>
      <c r="R908" s="87"/>
    </row>
    <row r="909" spans="1:18" ht="15">
      <c r="A909" s="18"/>
      <c r="B909" s="39"/>
      <c r="C909" s="20"/>
      <c r="D909" s="92"/>
      <c r="E909" s="22"/>
      <c r="F909" s="115"/>
      <c r="G909" s="41"/>
      <c r="H909" s="41"/>
      <c r="I909" s="20"/>
      <c r="J909" s="26"/>
      <c r="K909" s="45"/>
      <c r="L909" s="27"/>
      <c r="M909" s="27"/>
      <c r="N909" s="27"/>
      <c r="O909" s="28"/>
      <c r="P909" s="29"/>
      <c r="Q909" s="30"/>
      <c r="R909" s="29"/>
    </row>
    <row r="910" spans="1:18" ht="15">
      <c r="A910" s="7"/>
      <c r="B910" s="31"/>
      <c r="C910" s="9"/>
      <c r="D910" s="94"/>
      <c r="E910" s="33"/>
      <c r="F910" s="113"/>
      <c r="G910" s="13"/>
      <c r="H910" s="13"/>
      <c r="I910" s="9"/>
      <c r="J910" s="34"/>
      <c r="K910" s="49"/>
      <c r="L910" s="100"/>
      <c r="M910" s="100"/>
      <c r="N910" s="100"/>
      <c r="O910" s="101"/>
      <c r="P910" s="87"/>
      <c r="Q910" s="86"/>
      <c r="R910" s="87"/>
    </row>
    <row r="911" spans="1:18" ht="15">
      <c r="A911" s="18"/>
      <c r="B911" s="39"/>
      <c r="C911" s="20"/>
      <c r="D911" s="92"/>
      <c r="E911" s="22"/>
      <c r="F911" s="115"/>
      <c r="G911" s="41"/>
      <c r="H911" s="41"/>
      <c r="I911" s="20"/>
      <c r="J911" s="26"/>
      <c r="K911" s="45"/>
      <c r="L911" s="27"/>
      <c r="M911" s="27"/>
      <c r="N911" s="27"/>
      <c r="O911" s="28"/>
      <c r="P911" s="29"/>
      <c r="Q911" s="30"/>
      <c r="R911" s="29"/>
    </row>
    <row r="912" spans="1:18" ht="15">
      <c r="A912" s="7"/>
      <c r="B912" s="31"/>
      <c r="C912" s="9"/>
      <c r="D912" s="94"/>
      <c r="E912" s="33"/>
      <c r="F912" s="113"/>
      <c r="G912" s="13"/>
      <c r="H912" s="13"/>
      <c r="I912" s="9"/>
      <c r="J912" s="34"/>
      <c r="K912" s="49"/>
      <c r="L912" s="100"/>
      <c r="M912" s="100"/>
      <c r="N912" s="100"/>
      <c r="O912" s="101"/>
      <c r="P912" s="87"/>
      <c r="Q912" s="86"/>
      <c r="R912" s="87"/>
    </row>
    <row r="913" spans="1:18" ht="15">
      <c r="A913" s="18"/>
      <c r="B913" s="39"/>
      <c r="C913" s="20"/>
      <c r="D913" s="92"/>
      <c r="E913" s="22"/>
      <c r="F913" s="115"/>
      <c r="G913" s="41"/>
      <c r="H913" s="41"/>
      <c r="I913" s="20"/>
      <c r="J913" s="26"/>
      <c r="K913" s="45"/>
      <c r="L913" s="27"/>
      <c r="M913" s="27"/>
      <c r="N913" s="27"/>
      <c r="O913" s="28"/>
      <c r="P913" s="29"/>
      <c r="Q913" s="30"/>
      <c r="R913" s="29"/>
    </row>
    <row r="914" spans="1:18" ht="15">
      <c r="A914" s="7"/>
      <c r="B914" s="31"/>
      <c r="C914" s="9"/>
      <c r="D914" s="94"/>
      <c r="E914" s="33"/>
      <c r="F914" s="113"/>
      <c r="G914" s="13"/>
      <c r="H914" s="13"/>
      <c r="I914" s="9"/>
      <c r="J914" s="34"/>
      <c r="K914" s="49"/>
      <c r="L914" s="100"/>
      <c r="M914" s="100"/>
      <c r="N914" s="100"/>
      <c r="O914" s="101"/>
      <c r="P914" s="87"/>
      <c r="Q914" s="86"/>
      <c r="R914" s="87"/>
    </row>
    <row r="915" spans="1:18" ht="15">
      <c r="A915" s="18"/>
      <c r="B915" s="39"/>
      <c r="C915" s="20"/>
      <c r="D915" s="92"/>
      <c r="E915" s="22"/>
      <c r="F915" s="115"/>
      <c r="G915" s="41"/>
      <c r="H915" s="41"/>
      <c r="I915" s="20"/>
      <c r="J915" s="26"/>
      <c r="K915" s="45"/>
      <c r="L915" s="27"/>
      <c r="M915" s="27"/>
      <c r="N915" s="27"/>
      <c r="O915" s="28"/>
      <c r="P915" s="29"/>
      <c r="Q915" s="30"/>
      <c r="R915" s="29"/>
    </row>
    <row r="916" spans="1:18" ht="15">
      <c r="A916" s="7"/>
      <c r="B916" s="31"/>
      <c r="C916" s="9"/>
      <c r="D916" s="94"/>
      <c r="E916" s="33"/>
      <c r="F916" s="113"/>
      <c r="G916" s="13"/>
      <c r="H916" s="13"/>
      <c r="I916" s="9"/>
      <c r="J916" s="34"/>
      <c r="K916" s="49"/>
      <c r="L916" s="100"/>
      <c r="M916" s="100"/>
      <c r="N916" s="100"/>
      <c r="O916" s="101"/>
      <c r="P916" s="87"/>
      <c r="Q916" s="86"/>
      <c r="R916" s="87"/>
    </row>
    <row r="917" spans="1:18" ht="15">
      <c r="A917" s="18"/>
      <c r="B917" s="39"/>
      <c r="C917" s="20"/>
      <c r="D917" s="92"/>
      <c r="E917" s="22"/>
      <c r="F917" s="115"/>
      <c r="G917" s="41"/>
      <c r="H917" s="41"/>
      <c r="I917" s="20"/>
      <c r="J917" s="26"/>
      <c r="K917" s="45"/>
      <c r="L917" s="27"/>
      <c r="M917" s="27"/>
      <c r="N917" s="27"/>
      <c r="O917" s="28"/>
      <c r="P917" s="29"/>
      <c r="Q917" s="30"/>
      <c r="R917" s="29"/>
    </row>
    <row r="918" spans="1:18" ht="15">
      <c r="A918" s="7"/>
      <c r="B918" s="31"/>
      <c r="C918" s="9"/>
      <c r="D918" s="94"/>
      <c r="E918" s="33"/>
      <c r="F918" s="113"/>
      <c r="G918" s="13"/>
      <c r="H918" s="13"/>
      <c r="I918" s="9"/>
      <c r="J918" s="34"/>
      <c r="K918" s="49"/>
      <c r="L918" s="100"/>
      <c r="M918" s="100"/>
      <c r="N918" s="100"/>
      <c r="O918" s="101"/>
      <c r="P918" s="87"/>
      <c r="Q918" s="86"/>
      <c r="R918" s="87"/>
    </row>
    <row r="919" spans="1:18" ht="15">
      <c r="A919" s="18"/>
      <c r="B919" s="39"/>
      <c r="C919" s="20"/>
      <c r="D919" s="92"/>
      <c r="E919" s="22"/>
      <c r="F919" s="115"/>
      <c r="G919" s="41"/>
      <c r="H919" s="41"/>
      <c r="I919" s="20"/>
      <c r="J919" s="26"/>
      <c r="K919" s="45"/>
      <c r="L919" s="27"/>
      <c r="M919" s="27"/>
      <c r="N919" s="27"/>
      <c r="O919" s="28"/>
      <c r="P919" s="29"/>
      <c r="Q919" s="30"/>
      <c r="R919" s="29"/>
    </row>
    <row r="920" spans="1:18" ht="15">
      <c r="A920" s="7"/>
      <c r="B920" s="31"/>
      <c r="C920" s="9"/>
      <c r="D920" s="94"/>
      <c r="E920" s="33"/>
      <c r="F920" s="113"/>
      <c r="G920" s="13"/>
      <c r="H920" s="13"/>
      <c r="I920" s="9"/>
      <c r="J920" s="34"/>
      <c r="K920" s="49"/>
      <c r="L920" s="100"/>
      <c r="M920" s="100"/>
      <c r="N920" s="100"/>
      <c r="O920" s="101"/>
      <c r="P920" s="87"/>
      <c r="Q920" s="86"/>
      <c r="R920" s="87"/>
    </row>
    <row r="921" spans="1:18" ht="15">
      <c r="A921" s="18"/>
      <c r="B921" s="39"/>
      <c r="C921" s="20"/>
      <c r="D921" s="92"/>
      <c r="E921" s="22"/>
      <c r="F921" s="115"/>
      <c r="G921" s="41"/>
      <c r="H921" s="41"/>
      <c r="I921" s="20"/>
      <c r="J921" s="26"/>
      <c r="K921" s="45"/>
      <c r="L921" s="27"/>
      <c r="M921" s="27"/>
      <c r="N921" s="27"/>
      <c r="O921" s="28"/>
      <c r="P921" s="29"/>
      <c r="Q921" s="30"/>
      <c r="R921" s="29"/>
    </row>
    <row r="922" spans="1:18" ht="15">
      <c r="A922" s="7"/>
      <c r="B922" s="31"/>
      <c r="C922" s="9"/>
      <c r="D922" s="94"/>
      <c r="E922" s="33"/>
      <c r="F922" s="113"/>
      <c r="G922" s="13"/>
      <c r="H922" s="13"/>
      <c r="I922" s="9"/>
      <c r="J922" s="34"/>
      <c r="K922" s="49"/>
      <c r="L922" s="100"/>
      <c r="M922" s="100"/>
      <c r="N922" s="100"/>
      <c r="O922" s="101"/>
      <c r="P922" s="87"/>
      <c r="Q922" s="86"/>
      <c r="R922" s="87"/>
    </row>
    <row r="923" spans="1:18" ht="15">
      <c r="A923" s="18"/>
      <c r="B923" s="39"/>
      <c r="C923" s="20"/>
      <c r="D923" s="92"/>
      <c r="E923" s="22"/>
      <c r="F923" s="115"/>
      <c r="G923" s="41"/>
      <c r="H923" s="41"/>
      <c r="I923" s="20"/>
      <c r="J923" s="26"/>
      <c r="K923" s="45"/>
      <c r="L923" s="27"/>
      <c r="M923" s="27"/>
      <c r="N923" s="27"/>
      <c r="O923" s="28"/>
      <c r="P923" s="29"/>
      <c r="Q923" s="30"/>
      <c r="R923" s="29"/>
    </row>
    <row r="924" spans="1:18" ht="15">
      <c r="A924" s="7"/>
      <c r="B924" s="31"/>
      <c r="C924" s="9"/>
      <c r="D924" s="94"/>
      <c r="E924" s="33"/>
      <c r="F924" s="113"/>
      <c r="G924" s="13"/>
      <c r="H924" s="13"/>
      <c r="I924" s="9"/>
      <c r="J924" s="34"/>
      <c r="K924" s="49"/>
      <c r="L924" s="100"/>
      <c r="M924" s="100"/>
      <c r="N924" s="100"/>
      <c r="O924" s="101"/>
      <c r="P924" s="87"/>
      <c r="Q924" s="86"/>
      <c r="R924" s="87"/>
    </row>
    <row r="925" spans="1:18" ht="15">
      <c r="A925" s="18"/>
      <c r="B925" s="39"/>
      <c r="C925" s="20"/>
      <c r="D925" s="92"/>
      <c r="E925" s="22"/>
      <c r="F925" s="115"/>
      <c r="G925" s="41"/>
      <c r="H925" s="41"/>
      <c r="I925" s="20"/>
      <c r="J925" s="26"/>
      <c r="K925" s="45"/>
      <c r="L925" s="27"/>
      <c r="M925" s="27"/>
      <c r="N925" s="27"/>
      <c r="O925" s="28"/>
      <c r="P925" s="29"/>
      <c r="Q925" s="30"/>
      <c r="R925" s="29"/>
    </row>
    <row r="926" spans="1:18" ht="15">
      <c r="A926" s="7"/>
      <c r="B926" s="31"/>
      <c r="C926" s="9"/>
      <c r="D926" s="94"/>
      <c r="E926" s="33"/>
      <c r="F926" s="113"/>
      <c r="G926" s="13"/>
      <c r="H926" s="13"/>
      <c r="I926" s="9"/>
      <c r="J926" s="34"/>
      <c r="K926" s="49"/>
      <c r="L926" s="100"/>
      <c r="M926" s="100"/>
      <c r="N926" s="100"/>
      <c r="O926" s="101"/>
      <c r="P926" s="87"/>
      <c r="Q926" s="86"/>
      <c r="R926" s="87"/>
    </row>
    <row r="927" spans="1:18" ht="15">
      <c r="A927" s="18"/>
      <c r="B927" s="39"/>
      <c r="C927" s="20"/>
      <c r="D927" s="92"/>
      <c r="E927" s="22"/>
      <c r="F927" s="115"/>
      <c r="G927" s="41"/>
      <c r="H927" s="41"/>
      <c r="I927" s="20"/>
      <c r="J927" s="26"/>
      <c r="K927" s="45"/>
      <c r="L927" s="27"/>
      <c r="M927" s="27"/>
      <c r="N927" s="27"/>
      <c r="O927" s="28"/>
      <c r="P927" s="29"/>
      <c r="Q927" s="30"/>
      <c r="R927" s="29"/>
    </row>
    <row r="928" spans="1:18" ht="15">
      <c r="A928" s="7"/>
      <c r="B928" s="31"/>
      <c r="C928" s="9"/>
      <c r="D928" s="94"/>
      <c r="E928" s="33"/>
      <c r="F928" s="113"/>
      <c r="G928" s="13"/>
      <c r="H928" s="13"/>
      <c r="I928" s="9"/>
      <c r="J928" s="34"/>
      <c r="K928" s="49"/>
      <c r="L928" s="100"/>
      <c r="M928" s="100"/>
      <c r="N928" s="100"/>
      <c r="O928" s="101"/>
      <c r="P928" s="87"/>
      <c r="Q928" s="86"/>
      <c r="R928" s="87"/>
    </row>
    <row r="929" spans="1:18" ht="15">
      <c r="A929" s="18"/>
      <c r="B929" s="39"/>
      <c r="C929" s="20"/>
      <c r="D929" s="92"/>
      <c r="E929" s="22"/>
      <c r="F929" s="115"/>
      <c r="G929" s="41"/>
      <c r="H929" s="41"/>
      <c r="I929" s="20"/>
      <c r="J929" s="26"/>
      <c r="K929" s="45"/>
      <c r="L929" s="27"/>
      <c r="M929" s="27"/>
      <c r="N929" s="27"/>
      <c r="O929" s="28"/>
      <c r="P929" s="29"/>
      <c r="Q929" s="30"/>
      <c r="R929" s="29"/>
    </row>
    <row r="930" spans="1:18" ht="15">
      <c r="A930" s="7"/>
      <c r="B930" s="31"/>
      <c r="C930" s="9"/>
      <c r="D930" s="94"/>
      <c r="E930" s="33"/>
      <c r="F930" s="113"/>
      <c r="G930" s="13"/>
      <c r="H930" s="13"/>
      <c r="I930" s="9"/>
      <c r="J930" s="34"/>
      <c r="K930" s="49"/>
      <c r="L930" s="100"/>
      <c r="M930" s="100"/>
      <c r="N930" s="100"/>
      <c r="O930" s="101"/>
      <c r="P930" s="87"/>
      <c r="Q930" s="86"/>
      <c r="R930" s="87"/>
    </row>
    <row r="931" spans="1:18" ht="15">
      <c r="A931" s="18"/>
      <c r="B931" s="39"/>
      <c r="C931" s="20"/>
      <c r="D931" s="92"/>
      <c r="E931" s="22"/>
      <c r="F931" s="115"/>
      <c r="G931" s="41"/>
      <c r="H931" s="41"/>
      <c r="I931" s="20"/>
      <c r="J931" s="26"/>
      <c r="K931" s="45"/>
      <c r="L931" s="27"/>
      <c r="M931" s="27"/>
      <c r="N931" s="27"/>
      <c r="O931" s="28"/>
      <c r="P931" s="29"/>
      <c r="Q931" s="30"/>
      <c r="R931" s="29"/>
    </row>
    <row r="932" spans="1:18" ht="15">
      <c r="A932" s="7"/>
      <c r="B932" s="31"/>
      <c r="C932" s="9"/>
      <c r="D932" s="94"/>
      <c r="E932" s="33"/>
      <c r="F932" s="113"/>
      <c r="G932" s="13"/>
      <c r="H932" s="13"/>
      <c r="I932" s="9"/>
      <c r="J932" s="34"/>
      <c r="K932" s="49"/>
      <c r="L932" s="100"/>
      <c r="M932" s="100"/>
      <c r="N932" s="100"/>
      <c r="O932" s="101"/>
      <c r="P932" s="87"/>
      <c r="Q932" s="86"/>
      <c r="R932" s="87"/>
    </row>
    <row r="933" spans="1:18" ht="15">
      <c r="A933" s="18"/>
      <c r="B933" s="39"/>
      <c r="C933" s="20"/>
      <c r="D933" s="92"/>
      <c r="E933" s="22"/>
      <c r="F933" s="115"/>
      <c r="G933" s="41"/>
      <c r="H933" s="41"/>
      <c r="I933" s="20"/>
      <c r="J933" s="26"/>
      <c r="K933" s="45"/>
      <c r="L933" s="27"/>
      <c r="M933" s="27"/>
      <c r="N933" s="27"/>
      <c r="O933" s="28"/>
      <c r="P933" s="29"/>
      <c r="Q933" s="30"/>
      <c r="R933" s="29"/>
    </row>
    <row r="934" spans="1:18" ht="15">
      <c r="A934" s="7"/>
      <c r="B934" s="31"/>
      <c r="C934" s="9"/>
      <c r="D934" s="94"/>
      <c r="E934" s="33"/>
      <c r="F934" s="113"/>
      <c r="G934" s="13"/>
      <c r="H934" s="13"/>
      <c r="I934" s="9"/>
      <c r="J934" s="34"/>
      <c r="K934" s="49"/>
      <c r="L934" s="100"/>
      <c r="M934" s="100"/>
      <c r="N934" s="100"/>
      <c r="O934" s="101"/>
      <c r="P934" s="87"/>
      <c r="Q934" s="86"/>
      <c r="R934" s="87"/>
    </row>
    <row r="935" spans="1:18" ht="15">
      <c r="A935" s="18"/>
      <c r="B935" s="39"/>
      <c r="C935" s="20"/>
      <c r="D935" s="92"/>
      <c r="E935" s="22"/>
      <c r="F935" s="115"/>
      <c r="G935" s="41"/>
      <c r="H935" s="41"/>
      <c r="I935" s="20"/>
      <c r="J935" s="26"/>
      <c r="K935" s="45"/>
      <c r="L935" s="27"/>
      <c r="M935" s="27"/>
      <c r="N935" s="27"/>
      <c r="O935" s="28"/>
      <c r="P935" s="29"/>
      <c r="Q935" s="30"/>
      <c r="R935" s="29"/>
    </row>
    <row r="936" spans="1:18" ht="15">
      <c r="A936" s="7"/>
      <c r="B936" s="31"/>
      <c r="C936" s="9"/>
      <c r="D936" s="94"/>
      <c r="E936" s="33"/>
      <c r="F936" s="113"/>
      <c r="G936" s="13"/>
      <c r="H936" s="13"/>
      <c r="I936" s="9"/>
      <c r="J936" s="34"/>
      <c r="K936" s="49"/>
      <c r="L936" s="100"/>
      <c r="M936" s="100"/>
      <c r="N936" s="100"/>
      <c r="O936" s="101"/>
      <c r="P936" s="87"/>
      <c r="Q936" s="86"/>
      <c r="R936" s="87"/>
    </row>
    <row r="937" spans="1:18" ht="15">
      <c r="A937" s="18"/>
      <c r="B937" s="39"/>
      <c r="C937" s="20"/>
      <c r="D937" s="92"/>
      <c r="E937" s="22"/>
      <c r="F937" s="115"/>
      <c r="G937" s="41"/>
      <c r="H937" s="41"/>
      <c r="I937" s="20"/>
      <c r="J937" s="26"/>
      <c r="K937" s="45"/>
      <c r="L937" s="27"/>
      <c r="M937" s="27"/>
      <c r="N937" s="27"/>
      <c r="O937" s="28"/>
      <c r="P937" s="29"/>
      <c r="Q937" s="30"/>
      <c r="R937" s="29"/>
    </row>
    <row r="938" spans="1:18" ht="15">
      <c r="A938" s="7"/>
      <c r="B938" s="31"/>
      <c r="C938" s="9"/>
      <c r="D938" s="94"/>
      <c r="E938" s="33"/>
      <c r="F938" s="113"/>
      <c r="G938" s="13"/>
      <c r="H938" s="13"/>
      <c r="I938" s="9"/>
      <c r="J938" s="34"/>
      <c r="K938" s="49"/>
      <c r="L938" s="100"/>
      <c r="M938" s="100"/>
      <c r="N938" s="100"/>
      <c r="O938" s="101"/>
      <c r="P938" s="87"/>
      <c r="Q938" s="86"/>
      <c r="R938" s="87"/>
    </row>
    <row r="939" spans="1:18" ht="15">
      <c r="A939" s="18"/>
      <c r="B939" s="39"/>
      <c r="C939" s="20"/>
      <c r="D939" s="92"/>
      <c r="E939" s="22"/>
      <c r="F939" s="115"/>
      <c r="G939" s="41"/>
      <c r="H939" s="41"/>
      <c r="I939" s="20"/>
      <c r="J939" s="26"/>
      <c r="K939" s="45"/>
      <c r="L939" s="27"/>
      <c r="M939" s="27"/>
      <c r="N939" s="27"/>
      <c r="O939" s="28"/>
      <c r="P939" s="29"/>
      <c r="Q939" s="30"/>
      <c r="R939" s="29"/>
    </row>
    <row r="940" spans="1:18" ht="15">
      <c r="A940" s="7"/>
      <c r="B940" s="31"/>
      <c r="C940" s="9"/>
      <c r="D940" s="94"/>
      <c r="E940" s="33"/>
      <c r="F940" s="113"/>
      <c r="G940" s="13"/>
      <c r="H940" s="13"/>
      <c r="I940" s="9"/>
      <c r="J940" s="34"/>
      <c r="K940" s="49"/>
      <c r="L940" s="100"/>
      <c r="M940" s="100"/>
      <c r="N940" s="100"/>
      <c r="O940" s="101"/>
      <c r="P940" s="87"/>
      <c r="Q940" s="86"/>
      <c r="R940" s="87"/>
    </row>
    <row r="941" spans="1:18" ht="15">
      <c r="A941" s="18"/>
      <c r="B941" s="39"/>
      <c r="C941" s="20"/>
      <c r="D941" s="92"/>
      <c r="E941" s="22"/>
      <c r="F941" s="115"/>
      <c r="G941" s="41"/>
      <c r="H941" s="41"/>
      <c r="I941" s="20"/>
      <c r="J941" s="26"/>
      <c r="K941" s="45"/>
      <c r="L941" s="27"/>
      <c r="M941" s="27"/>
      <c r="N941" s="27"/>
      <c r="O941" s="28"/>
      <c r="P941" s="29"/>
      <c r="Q941" s="30"/>
      <c r="R941" s="29"/>
    </row>
    <row r="942" spans="1:18" ht="15">
      <c r="A942" s="7"/>
      <c r="B942" s="31"/>
      <c r="C942" s="9"/>
      <c r="D942" s="94"/>
      <c r="E942" s="33"/>
      <c r="F942" s="113"/>
      <c r="G942" s="13"/>
      <c r="H942" s="13"/>
      <c r="I942" s="9"/>
      <c r="J942" s="34"/>
      <c r="K942" s="49"/>
      <c r="L942" s="100"/>
      <c r="M942" s="100"/>
      <c r="N942" s="100"/>
      <c r="O942" s="101"/>
      <c r="P942" s="87"/>
      <c r="Q942" s="86"/>
      <c r="R942" s="87"/>
    </row>
    <row r="943" spans="1:18" ht="15">
      <c r="A943" s="18"/>
      <c r="B943" s="39"/>
      <c r="C943" s="20"/>
      <c r="D943" s="92"/>
      <c r="E943" s="22"/>
      <c r="F943" s="115"/>
      <c r="G943" s="41"/>
      <c r="H943" s="41"/>
      <c r="I943" s="20"/>
      <c r="J943" s="26"/>
      <c r="K943" s="45"/>
      <c r="L943" s="27"/>
      <c r="M943" s="27"/>
      <c r="N943" s="27"/>
      <c r="O943" s="28"/>
      <c r="P943" s="29"/>
      <c r="Q943" s="30"/>
      <c r="R943" s="29"/>
    </row>
    <row r="944" spans="1:18" ht="15">
      <c r="A944" s="7"/>
      <c r="B944" s="31"/>
      <c r="C944" s="9"/>
      <c r="D944" s="94"/>
      <c r="E944" s="33"/>
      <c r="F944" s="113"/>
      <c r="G944" s="13"/>
      <c r="H944" s="13"/>
      <c r="I944" s="9"/>
      <c r="J944" s="34"/>
      <c r="K944" s="49"/>
      <c r="L944" s="100"/>
      <c r="M944" s="100"/>
      <c r="N944" s="100"/>
      <c r="O944" s="101"/>
      <c r="P944" s="87"/>
      <c r="Q944" s="86"/>
      <c r="R944" s="87"/>
    </row>
    <row r="945" spans="1:18" ht="15">
      <c r="A945" s="18"/>
      <c r="B945" s="39"/>
      <c r="C945" s="20"/>
      <c r="D945" s="92"/>
      <c r="E945" s="22"/>
      <c r="F945" s="115"/>
      <c r="G945" s="41"/>
      <c r="H945" s="41"/>
      <c r="I945" s="20"/>
      <c r="J945" s="26"/>
      <c r="K945" s="45"/>
      <c r="L945" s="27"/>
      <c r="M945" s="27"/>
      <c r="N945" s="27"/>
      <c r="O945" s="28"/>
      <c r="P945" s="29"/>
      <c r="Q945" s="30"/>
      <c r="R945" s="29"/>
    </row>
    <row r="946" spans="1:18" ht="15">
      <c r="A946" s="7"/>
      <c r="B946" s="31"/>
      <c r="C946" s="9"/>
      <c r="D946" s="94"/>
      <c r="E946" s="33"/>
      <c r="F946" s="113"/>
      <c r="G946" s="13"/>
      <c r="H946" s="13"/>
      <c r="I946" s="9"/>
      <c r="J946" s="34"/>
      <c r="K946" s="49"/>
      <c r="L946" s="100"/>
      <c r="M946" s="100"/>
      <c r="N946" s="100"/>
      <c r="O946" s="101"/>
      <c r="P946" s="87"/>
      <c r="Q946" s="86"/>
      <c r="R946" s="87"/>
    </row>
    <row r="947" spans="1:18" ht="15">
      <c r="A947" s="18"/>
      <c r="B947" s="39"/>
      <c r="C947" s="20"/>
      <c r="D947" s="92"/>
      <c r="E947" s="22"/>
      <c r="F947" s="115"/>
      <c r="G947" s="41"/>
      <c r="H947" s="41"/>
      <c r="I947" s="20"/>
      <c r="J947" s="26"/>
      <c r="K947" s="45"/>
      <c r="L947" s="27"/>
      <c r="M947" s="27"/>
      <c r="N947" s="27"/>
      <c r="O947" s="28"/>
      <c r="P947" s="29"/>
      <c r="Q947" s="30"/>
      <c r="R947" s="29"/>
    </row>
    <row r="948" spans="1:18" ht="15">
      <c r="A948" s="7"/>
      <c r="B948" s="31"/>
      <c r="C948" s="9"/>
      <c r="D948" s="94"/>
      <c r="E948" s="33"/>
      <c r="F948" s="113"/>
      <c r="G948" s="13"/>
      <c r="H948" s="13"/>
      <c r="I948" s="9"/>
      <c r="J948" s="34"/>
      <c r="K948" s="49"/>
      <c r="L948" s="100"/>
      <c r="M948" s="100"/>
      <c r="N948" s="100"/>
      <c r="O948" s="101"/>
      <c r="P948" s="87"/>
      <c r="Q948" s="86"/>
      <c r="R948" s="87"/>
    </row>
    <row r="949" spans="1:18" ht="15">
      <c r="A949" s="18"/>
      <c r="B949" s="39"/>
      <c r="C949" s="20"/>
      <c r="D949" s="92"/>
      <c r="E949" s="22"/>
      <c r="F949" s="115"/>
      <c r="G949" s="41"/>
      <c r="H949" s="41"/>
      <c r="I949" s="20"/>
      <c r="J949" s="26"/>
      <c r="K949" s="45"/>
      <c r="L949" s="27"/>
      <c r="M949" s="27"/>
      <c r="N949" s="27"/>
      <c r="O949" s="28"/>
      <c r="P949" s="29"/>
      <c r="Q949" s="30"/>
      <c r="R949" s="29"/>
    </row>
    <row r="950" spans="1:18" ht="15">
      <c r="A950" s="7"/>
      <c r="B950" s="31"/>
      <c r="C950" s="9"/>
      <c r="D950" s="94"/>
      <c r="E950" s="33"/>
      <c r="F950" s="113"/>
      <c r="G950" s="13"/>
      <c r="H950" s="13"/>
      <c r="I950" s="9"/>
      <c r="J950" s="34"/>
      <c r="K950" s="49"/>
      <c r="L950" s="100"/>
      <c r="M950" s="100"/>
      <c r="N950" s="100"/>
      <c r="O950" s="101"/>
      <c r="P950" s="87"/>
      <c r="Q950" s="86"/>
      <c r="R950" s="87"/>
    </row>
    <row r="951" spans="1:18" ht="15">
      <c r="A951" s="18"/>
      <c r="B951" s="39"/>
      <c r="C951" s="20"/>
      <c r="D951" s="92"/>
      <c r="E951" s="22"/>
      <c r="F951" s="115"/>
      <c r="G951" s="41"/>
      <c r="H951" s="41"/>
      <c r="I951" s="20"/>
      <c r="J951" s="26"/>
      <c r="K951" s="45"/>
      <c r="L951" s="27"/>
      <c r="M951" s="27"/>
      <c r="N951" s="27"/>
      <c r="O951" s="28"/>
      <c r="P951" s="29"/>
      <c r="Q951" s="30"/>
      <c r="R951" s="29"/>
    </row>
    <row r="952" spans="1:18" ht="15">
      <c r="A952" s="7"/>
      <c r="B952" s="31"/>
      <c r="C952" s="9"/>
      <c r="D952" s="94"/>
      <c r="E952" s="33"/>
      <c r="F952" s="113"/>
      <c r="G952" s="13"/>
      <c r="H952" s="13"/>
      <c r="I952" s="9"/>
      <c r="J952" s="34"/>
      <c r="K952" s="49"/>
      <c r="L952" s="100"/>
      <c r="M952" s="100"/>
      <c r="N952" s="100"/>
      <c r="O952" s="101"/>
      <c r="P952" s="87"/>
      <c r="Q952" s="86"/>
      <c r="R952" s="87"/>
    </row>
    <row r="953" spans="1:18" ht="15">
      <c r="A953" s="18"/>
      <c r="B953" s="39"/>
      <c r="C953" s="20"/>
      <c r="D953" s="92"/>
      <c r="E953" s="22"/>
      <c r="F953" s="115"/>
      <c r="G953" s="41"/>
      <c r="H953" s="41"/>
      <c r="I953" s="20"/>
      <c r="J953" s="26"/>
      <c r="K953" s="45"/>
      <c r="L953" s="27"/>
      <c r="M953" s="27"/>
      <c r="N953" s="27"/>
      <c r="O953" s="28"/>
      <c r="P953" s="29"/>
      <c r="Q953" s="30"/>
      <c r="R953" s="29"/>
    </row>
    <row r="954" spans="1:18" ht="15">
      <c r="A954" s="7"/>
      <c r="B954" s="31"/>
      <c r="C954" s="9"/>
      <c r="D954" s="94"/>
      <c r="E954" s="33"/>
      <c r="F954" s="113"/>
      <c r="G954" s="13"/>
      <c r="H954" s="13"/>
      <c r="I954" s="9"/>
      <c r="J954" s="34"/>
      <c r="K954" s="49"/>
      <c r="L954" s="100"/>
      <c r="M954" s="100"/>
      <c r="N954" s="100"/>
      <c r="O954" s="101"/>
      <c r="P954" s="87"/>
      <c r="Q954" s="86"/>
      <c r="R954" s="87"/>
    </row>
    <row r="955" spans="1:18" ht="15">
      <c r="A955" s="18"/>
      <c r="B955" s="39"/>
      <c r="C955" s="20"/>
      <c r="D955" s="92"/>
      <c r="E955" s="22"/>
      <c r="F955" s="115"/>
      <c r="G955" s="41"/>
      <c r="H955" s="41"/>
      <c r="I955" s="20"/>
      <c r="J955" s="26"/>
      <c r="K955" s="45"/>
      <c r="L955" s="27"/>
      <c r="M955" s="27"/>
      <c r="N955" s="27"/>
      <c r="O955" s="28"/>
      <c r="P955" s="29"/>
      <c r="Q955" s="30"/>
      <c r="R955" s="29"/>
    </row>
    <row r="956" spans="1:18" ht="15">
      <c r="A956" s="7"/>
      <c r="B956" s="31"/>
      <c r="C956" s="9"/>
      <c r="D956" s="94"/>
      <c r="E956" s="33"/>
      <c r="F956" s="113"/>
      <c r="G956" s="13"/>
      <c r="H956" s="13"/>
      <c r="I956" s="9"/>
      <c r="J956" s="34"/>
      <c r="K956" s="49"/>
      <c r="L956" s="100"/>
      <c r="M956" s="100"/>
      <c r="N956" s="100"/>
      <c r="O956" s="101"/>
      <c r="P956" s="87"/>
      <c r="Q956" s="86"/>
      <c r="R956" s="87"/>
    </row>
    <row r="957" spans="1:18" ht="15">
      <c r="A957" s="18"/>
      <c r="B957" s="39"/>
      <c r="C957" s="20"/>
      <c r="D957" s="92"/>
      <c r="E957" s="22"/>
      <c r="F957" s="115"/>
      <c r="G957" s="41"/>
      <c r="H957" s="41"/>
      <c r="I957" s="20"/>
      <c r="J957" s="26"/>
      <c r="K957" s="45"/>
      <c r="L957" s="27"/>
      <c r="M957" s="27"/>
      <c r="N957" s="27"/>
      <c r="O957" s="28"/>
      <c r="P957" s="29"/>
      <c r="Q957" s="30"/>
      <c r="R957" s="29"/>
    </row>
    <row r="958" spans="1:18" ht="15">
      <c r="A958" s="7"/>
      <c r="B958" s="31"/>
      <c r="C958" s="9"/>
      <c r="D958" s="94"/>
      <c r="E958" s="33"/>
      <c r="F958" s="113"/>
      <c r="G958" s="13"/>
      <c r="H958" s="13"/>
      <c r="I958" s="9"/>
      <c r="J958" s="34"/>
      <c r="K958" s="49"/>
      <c r="L958" s="100"/>
      <c r="M958" s="100"/>
      <c r="N958" s="100"/>
      <c r="O958" s="101"/>
      <c r="P958" s="87"/>
      <c r="Q958" s="86"/>
      <c r="R958" s="87"/>
    </row>
    <row r="959" spans="1:18" ht="15">
      <c r="A959" s="18"/>
      <c r="B959" s="39"/>
      <c r="C959" s="20"/>
      <c r="D959" s="92"/>
      <c r="E959" s="22"/>
      <c r="F959" s="115"/>
      <c r="G959" s="41"/>
      <c r="H959" s="41"/>
      <c r="I959" s="20"/>
      <c r="J959" s="26"/>
      <c r="K959" s="45"/>
      <c r="L959" s="27"/>
      <c r="M959" s="27"/>
      <c r="N959" s="27"/>
      <c r="O959" s="28"/>
      <c r="P959" s="29"/>
      <c r="Q959" s="30"/>
      <c r="R959" s="29"/>
    </row>
    <row r="960" spans="1:18" ht="15">
      <c r="A960" s="7"/>
      <c r="B960" s="31"/>
      <c r="C960" s="9"/>
      <c r="D960" s="94"/>
      <c r="E960" s="33"/>
      <c r="F960" s="113"/>
      <c r="G960" s="13"/>
      <c r="H960" s="13"/>
      <c r="I960" s="9"/>
      <c r="J960" s="34"/>
      <c r="K960" s="49"/>
      <c r="L960" s="100"/>
      <c r="M960" s="100"/>
      <c r="N960" s="100"/>
      <c r="O960" s="101"/>
      <c r="P960" s="87"/>
      <c r="Q960" s="86"/>
      <c r="R960" s="87"/>
    </row>
    <row r="961" spans="1:18" ht="15">
      <c r="A961" s="18"/>
      <c r="B961" s="39"/>
      <c r="C961" s="20"/>
      <c r="D961" s="92"/>
      <c r="E961" s="22"/>
      <c r="F961" s="115"/>
      <c r="G961" s="41"/>
      <c r="H961" s="41"/>
      <c r="I961" s="20"/>
      <c r="J961" s="26"/>
      <c r="K961" s="45"/>
      <c r="L961" s="27"/>
      <c r="M961" s="27"/>
      <c r="N961" s="27"/>
      <c r="O961" s="28"/>
      <c r="P961" s="29"/>
      <c r="Q961" s="30"/>
      <c r="R961" s="29"/>
    </row>
    <row r="962" spans="1:18" ht="15">
      <c r="A962" s="7"/>
      <c r="B962" s="31"/>
      <c r="C962" s="9"/>
      <c r="D962" s="94"/>
      <c r="E962" s="33"/>
      <c r="F962" s="113"/>
      <c r="G962" s="13"/>
      <c r="H962" s="13"/>
      <c r="I962" s="9"/>
      <c r="J962" s="34"/>
      <c r="K962" s="49"/>
      <c r="L962" s="100"/>
      <c r="M962" s="100"/>
      <c r="N962" s="100"/>
      <c r="O962" s="101"/>
      <c r="P962" s="87"/>
      <c r="Q962" s="86"/>
      <c r="R962" s="87"/>
    </row>
    <row r="963" spans="1:18" ht="15">
      <c r="A963" s="18"/>
      <c r="B963" s="39"/>
      <c r="C963" s="20"/>
      <c r="D963" s="92"/>
      <c r="E963" s="22"/>
      <c r="F963" s="115"/>
      <c r="G963" s="41"/>
      <c r="H963" s="41"/>
      <c r="I963" s="20"/>
      <c r="J963" s="26"/>
      <c r="K963" s="45"/>
      <c r="L963" s="27"/>
      <c r="M963" s="27"/>
      <c r="N963" s="27"/>
      <c r="O963" s="28"/>
      <c r="P963" s="29"/>
      <c r="Q963" s="30"/>
      <c r="R963" s="29"/>
    </row>
    <row r="964" spans="1:18" ht="15">
      <c r="A964" s="7"/>
      <c r="B964" s="31"/>
      <c r="C964" s="9"/>
      <c r="D964" s="94"/>
      <c r="E964" s="33"/>
      <c r="F964" s="113"/>
      <c r="G964" s="13"/>
      <c r="H964" s="13"/>
      <c r="I964" s="9"/>
      <c r="J964" s="34"/>
      <c r="K964" s="49"/>
      <c r="L964" s="100"/>
      <c r="M964" s="100"/>
      <c r="N964" s="100"/>
      <c r="O964" s="101"/>
      <c r="P964" s="87"/>
      <c r="Q964" s="86"/>
      <c r="R964" s="87"/>
    </row>
    <row r="965" spans="1:18" ht="15">
      <c r="A965" s="18"/>
      <c r="B965" s="39"/>
      <c r="C965" s="20"/>
      <c r="D965" s="92"/>
      <c r="E965" s="22"/>
      <c r="F965" s="115"/>
      <c r="G965" s="41"/>
      <c r="H965" s="41"/>
      <c r="I965" s="20"/>
      <c r="J965" s="26"/>
      <c r="K965" s="45"/>
      <c r="L965" s="27"/>
      <c r="M965" s="27"/>
      <c r="N965" s="27"/>
      <c r="O965" s="28"/>
      <c r="P965" s="29"/>
      <c r="Q965" s="30"/>
      <c r="R965" s="29"/>
    </row>
    <row r="966" spans="1:18" ht="15">
      <c r="A966" s="7"/>
      <c r="B966" s="31"/>
      <c r="C966" s="9"/>
      <c r="D966" s="94"/>
      <c r="E966" s="33"/>
      <c r="F966" s="113"/>
      <c r="G966" s="13"/>
      <c r="H966" s="13"/>
      <c r="I966" s="9"/>
      <c r="J966" s="34"/>
      <c r="K966" s="49"/>
      <c r="L966" s="100"/>
      <c r="M966" s="100"/>
      <c r="N966" s="100"/>
      <c r="O966" s="101"/>
      <c r="P966" s="87"/>
      <c r="Q966" s="86"/>
      <c r="R966" s="87"/>
    </row>
    <row r="967" spans="1:18" ht="15">
      <c r="A967" s="18"/>
      <c r="B967" s="39"/>
      <c r="C967" s="20"/>
      <c r="D967" s="92"/>
      <c r="E967" s="22"/>
      <c r="F967" s="115"/>
      <c r="G967" s="41"/>
      <c r="H967" s="41"/>
      <c r="I967" s="20"/>
      <c r="J967" s="26"/>
      <c r="K967" s="45"/>
      <c r="L967" s="27"/>
      <c r="M967" s="27"/>
      <c r="N967" s="27"/>
      <c r="O967" s="28"/>
      <c r="P967" s="29"/>
      <c r="Q967" s="30"/>
      <c r="R967" s="29"/>
    </row>
    <row r="968" spans="1:18" ht="15">
      <c r="A968" s="7"/>
      <c r="B968" s="31"/>
      <c r="C968" s="9"/>
      <c r="D968" s="94"/>
      <c r="E968" s="33"/>
      <c r="F968" s="113"/>
      <c r="G968" s="13"/>
      <c r="H968" s="13"/>
      <c r="I968" s="9"/>
      <c r="J968" s="34"/>
      <c r="K968" s="49"/>
      <c r="L968" s="100"/>
      <c r="M968" s="100"/>
      <c r="N968" s="100"/>
      <c r="O968" s="101"/>
      <c r="P968" s="87"/>
      <c r="Q968" s="86"/>
      <c r="R968" s="87"/>
    </row>
    <row r="969" spans="1:18" ht="15">
      <c r="A969" s="18"/>
      <c r="B969" s="39"/>
      <c r="C969" s="20"/>
      <c r="D969" s="92"/>
      <c r="E969" s="22"/>
      <c r="F969" s="115"/>
      <c r="G969" s="41"/>
      <c r="H969" s="41"/>
      <c r="I969" s="20"/>
      <c r="J969" s="26"/>
      <c r="K969" s="45"/>
      <c r="L969" s="27"/>
      <c r="M969" s="27"/>
      <c r="N969" s="27"/>
      <c r="O969" s="28"/>
      <c r="P969" s="29"/>
      <c r="Q969" s="30"/>
      <c r="R969" s="29"/>
    </row>
    <row r="970" spans="1:18" ht="15">
      <c r="A970" s="7"/>
      <c r="B970" s="31"/>
      <c r="C970" s="9"/>
      <c r="D970" s="94"/>
      <c r="E970" s="33"/>
      <c r="F970" s="113"/>
      <c r="G970" s="13"/>
      <c r="H970" s="13"/>
      <c r="I970" s="9"/>
      <c r="J970" s="34"/>
      <c r="K970" s="49"/>
      <c r="L970" s="100"/>
      <c r="M970" s="100"/>
      <c r="N970" s="100"/>
      <c r="O970" s="101"/>
      <c r="P970" s="87"/>
      <c r="Q970" s="86"/>
      <c r="R970" s="87"/>
    </row>
    <row r="971" spans="1:18" ht="15">
      <c r="A971" s="18"/>
      <c r="B971" s="39"/>
      <c r="C971" s="20"/>
      <c r="D971" s="92"/>
      <c r="E971" s="22"/>
      <c r="F971" s="115"/>
      <c r="G971" s="41"/>
      <c r="H971" s="41"/>
      <c r="I971" s="20"/>
      <c r="J971" s="26"/>
      <c r="K971" s="45"/>
      <c r="L971" s="27"/>
      <c r="M971" s="27"/>
      <c r="N971" s="27"/>
      <c r="O971" s="28"/>
      <c r="P971" s="29"/>
      <c r="Q971" s="30"/>
      <c r="R971" s="29"/>
    </row>
    <row r="972" spans="1:18" ht="15">
      <c r="A972" s="7"/>
      <c r="B972" s="31"/>
      <c r="C972" s="9"/>
      <c r="D972" s="94"/>
      <c r="E972" s="33"/>
      <c r="F972" s="113"/>
      <c r="G972" s="13"/>
      <c r="H972" s="13"/>
      <c r="I972" s="9"/>
      <c r="J972" s="34"/>
      <c r="K972" s="49"/>
      <c r="L972" s="100"/>
      <c r="M972" s="100"/>
      <c r="N972" s="100"/>
      <c r="O972" s="101"/>
      <c r="P972" s="87"/>
      <c r="Q972" s="86"/>
      <c r="R972" s="87"/>
    </row>
    <row r="973" spans="1:18" ht="15">
      <c r="A973" s="18"/>
      <c r="B973" s="39"/>
      <c r="C973" s="20"/>
      <c r="D973" s="92"/>
      <c r="E973" s="22"/>
      <c r="F973" s="115"/>
      <c r="G973" s="41"/>
      <c r="H973" s="41"/>
      <c r="I973" s="20"/>
      <c r="J973" s="26"/>
      <c r="K973" s="45"/>
      <c r="L973" s="27"/>
      <c r="M973" s="27"/>
      <c r="N973" s="27"/>
      <c r="O973" s="28"/>
      <c r="P973" s="29"/>
      <c r="Q973" s="30"/>
      <c r="R973" s="29"/>
    </row>
    <row r="974" spans="1:18" ht="15">
      <c r="A974" s="7"/>
      <c r="B974" s="31"/>
      <c r="C974" s="9"/>
      <c r="D974" s="94"/>
      <c r="E974" s="33"/>
      <c r="F974" s="113"/>
      <c r="G974" s="13"/>
      <c r="H974" s="13"/>
      <c r="I974" s="9"/>
      <c r="J974" s="34"/>
      <c r="K974" s="49"/>
      <c r="L974" s="100"/>
      <c r="M974" s="100"/>
      <c r="N974" s="100"/>
      <c r="O974" s="101"/>
      <c r="P974" s="87"/>
      <c r="Q974" s="86"/>
      <c r="R974" s="87"/>
    </row>
    <row r="975" spans="1:18" ht="15">
      <c r="A975" s="18"/>
      <c r="B975" s="39"/>
      <c r="C975" s="20"/>
      <c r="D975" s="92"/>
      <c r="E975" s="22"/>
      <c r="F975" s="115"/>
      <c r="G975" s="41"/>
      <c r="H975" s="41"/>
      <c r="I975" s="20"/>
      <c r="J975" s="26"/>
      <c r="K975" s="45"/>
      <c r="L975" s="27"/>
      <c r="M975" s="27"/>
      <c r="N975" s="27"/>
      <c r="O975" s="28"/>
      <c r="P975" s="29"/>
      <c r="Q975" s="30"/>
      <c r="R975" s="29"/>
    </row>
    <row r="976" spans="1:18" ht="15">
      <c r="A976" s="7"/>
      <c r="B976" s="31"/>
      <c r="C976" s="9"/>
      <c r="D976" s="94"/>
      <c r="E976" s="33"/>
      <c r="F976" s="113"/>
      <c r="G976" s="13"/>
      <c r="H976" s="13"/>
      <c r="I976" s="9"/>
      <c r="J976" s="34"/>
      <c r="K976" s="49"/>
      <c r="L976" s="100"/>
      <c r="M976" s="100"/>
      <c r="N976" s="100"/>
      <c r="O976" s="101"/>
      <c r="P976" s="87"/>
      <c r="Q976" s="86"/>
      <c r="R976" s="87"/>
    </row>
    <row r="977" spans="1:18" ht="15">
      <c r="A977" s="18"/>
      <c r="B977" s="39"/>
      <c r="C977" s="20"/>
      <c r="D977" s="92"/>
      <c r="E977" s="22"/>
      <c r="F977" s="115"/>
      <c r="G977" s="41"/>
      <c r="H977" s="41"/>
      <c r="I977" s="20"/>
      <c r="J977" s="26"/>
      <c r="K977" s="45"/>
      <c r="L977" s="27"/>
      <c r="M977" s="27"/>
      <c r="N977" s="27"/>
      <c r="O977" s="28"/>
      <c r="P977" s="29"/>
      <c r="Q977" s="30"/>
      <c r="R977" s="29"/>
    </row>
    <row r="978" spans="1:18" ht="15">
      <c r="A978" s="7"/>
      <c r="B978" s="31"/>
      <c r="C978" s="9"/>
      <c r="D978" s="94"/>
      <c r="E978" s="33"/>
      <c r="F978" s="113"/>
      <c r="G978" s="13"/>
      <c r="H978" s="13"/>
      <c r="I978" s="9"/>
      <c r="J978" s="34"/>
      <c r="K978" s="49"/>
      <c r="L978" s="100"/>
      <c r="M978" s="100"/>
      <c r="N978" s="100"/>
      <c r="O978" s="101"/>
      <c r="P978" s="87"/>
      <c r="Q978" s="86"/>
      <c r="R978" s="87"/>
    </row>
    <row r="979" spans="1:18" ht="15">
      <c r="A979" s="18"/>
      <c r="B979" s="39"/>
      <c r="C979" s="20"/>
      <c r="D979" s="92"/>
      <c r="E979" s="22"/>
      <c r="F979" s="115"/>
      <c r="G979" s="41"/>
      <c r="H979" s="41"/>
      <c r="I979" s="20"/>
      <c r="J979" s="26"/>
      <c r="K979" s="45"/>
      <c r="L979" s="27"/>
      <c r="M979" s="27"/>
      <c r="N979" s="27"/>
      <c r="O979" s="28"/>
      <c r="P979" s="29"/>
      <c r="Q979" s="30"/>
      <c r="R979" s="29"/>
    </row>
    <row r="980" spans="1:18" ht="15">
      <c r="A980" s="7"/>
      <c r="B980" s="31"/>
      <c r="C980" s="9"/>
      <c r="D980" s="94"/>
      <c r="E980" s="33"/>
      <c r="F980" s="113"/>
      <c r="G980" s="13"/>
      <c r="H980" s="13"/>
      <c r="I980" s="9"/>
      <c r="J980" s="34"/>
      <c r="K980" s="49"/>
      <c r="L980" s="100"/>
      <c r="M980" s="100"/>
      <c r="N980" s="100"/>
      <c r="O980" s="101"/>
      <c r="P980" s="87"/>
      <c r="Q980" s="86"/>
      <c r="R980" s="87"/>
    </row>
    <row r="981" spans="1:18" ht="15">
      <c r="A981" s="18"/>
      <c r="B981" s="39"/>
      <c r="C981" s="20"/>
      <c r="D981" s="92"/>
      <c r="E981" s="22"/>
      <c r="F981" s="115"/>
      <c r="G981" s="41"/>
      <c r="H981" s="41"/>
      <c r="I981" s="20"/>
      <c r="J981" s="26"/>
      <c r="K981" s="45"/>
      <c r="L981" s="27"/>
      <c r="M981" s="27"/>
      <c r="N981" s="27"/>
      <c r="O981" s="28"/>
      <c r="P981" s="29"/>
      <c r="Q981" s="30"/>
      <c r="R981" s="29"/>
    </row>
    <row r="982" spans="1:18" ht="15">
      <c r="A982" s="7"/>
      <c r="B982" s="31"/>
      <c r="C982" s="9"/>
      <c r="D982" s="94"/>
      <c r="E982" s="33"/>
      <c r="F982" s="113"/>
      <c r="G982" s="13"/>
      <c r="H982" s="13"/>
      <c r="I982" s="9"/>
      <c r="J982" s="34"/>
      <c r="K982" s="49"/>
      <c r="L982" s="100"/>
      <c r="M982" s="100"/>
      <c r="N982" s="100"/>
      <c r="O982" s="101"/>
      <c r="P982" s="87"/>
      <c r="Q982" s="86"/>
      <c r="R982" s="87"/>
    </row>
    <row r="983" spans="1:18" ht="15">
      <c r="A983" s="18"/>
      <c r="B983" s="39"/>
      <c r="C983" s="20"/>
      <c r="D983" s="92"/>
      <c r="E983" s="22"/>
      <c r="F983" s="115"/>
      <c r="G983" s="41"/>
      <c r="H983" s="41"/>
      <c r="I983" s="20"/>
      <c r="J983" s="26"/>
      <c r="K983" s="45"/>
      <c r="L983" s="27"/>
      <c r="M983" s="27"/>
      <c r="N983" s="27"/>
      <c r="O983" s="28"/>
      <c r="P983" s="29"/>
      <c r="Q983" s="30"/>
      <c r="R983" s="29"/>
    </row>
    <row r="984" spans="1:18" ht="15">
      <c r="A984" s="7"/>
      <c r="B984" s="31"/>
      <c r="C984" s="9"/>
      <c r="D984" s="94"/>
      <c r="E984" s="33"/>
      <c r="F984" s="113"/>
      <c r="G984" s="13"/>
      <c r="H984" s="13"/>
      <c r="I984" s="9"/>
      <c r="J984" s="34"/>
      <c r="K984" s="49"/>
      <c r="L984" s="100"/>
      <c r="M984" s="100"/>
      <c r="N984" s="100"/>
      <c r="O984" s="101"/>
      <c r="P984" s="87"/>
      <c r="Q984" s="86"/>
      <c r="R984" s="87"/>
    </row>
    <row r="985" spans="1:18" ht="15">
      <c r="A985" s="18"/>
      <c r="B985" s="39"/>
      <c r="C985" s="20"/>
      <c r="D985" s="92"/>
      <c r="E985" s="22"/>
      <c r="F985" s="115"/>
      <c r="G985" s="41"/>
      <c r="H985" s="41"/>
      <c r="I985" s="20"/>
      <c r="J985" s="26"/>
      <c r="K985" s="45"/>
      <c r="L985" s="27"/>
      <c r="M985" s="27"/>
      <c r="N985" s="27"/>
      <c r="O985" s="28"/>
      <c r="P985" s="29"/>
      <c r="Q985" s="30"/>
      <c r="R985" s="29"/>
    </row>
    <row r="986" spans="1:18" ht="15">
      <c r="A986" s="7"/>
      <c r="B986" s="31"/>
      <c r="C986" s="9"/>
      <c r="D986" s="94"/>
      <c r="E986" s="33"/>
      <c r="F986" s="113"/>
      <c r="G986" s="13"/>
      <c r="H986" s="13"/>
      <c r="I986" s="9"/>
      <c r="J986" s="34"/>
      <c r="K986" s="49"/>
      <c r="L986" s="100"/>
      <c r="M986" s="100"/>
      <c r="N986" s="100"/>
      <c r="O986" s="101"/>
      <c r="P986" s="87"/>
      <c r="Q986" s="86"/>
      <c r="R986" s="87"/>
    </row>
    <row r="987" spans="1:18" ht="15">
      <c r="A987" s="18"/>
      <c r="B987" s="39"/>
      <c r="C987" s="20"/>
      <c r="D987" s="92"/>
      <c r="E987" s="22"/>
      <c r="F987" s="115"/>
      <c r="G987" s="41"/>
      <c r="H987" s="41"/>
      <c r="I987" s="20"/>
      <c r="J987" s="26"/>
      <c r="K987" s="45"/>
      <c r="L987" s="27"/>
      <c r="M987" s="27"/>
      <c r="N987" s="27"/>
      <c r="O987" s="28"/>
      <c r="P987" s="29"/>
      <c r="Q987" s="30"/>
      <c r="R987" s="29"/>
    </row>
    <row r="988" spans="1:18" ht="15">
      <c r="A988" s="7"/>
      <c r="B988" s="31"/>
      <c r="C988" s="9"/>
      <c r="D988" s="94"/>
      <c r="E988" s="33"/>
      <c r="F988" s="113"/>
      <c r="G988" s="13"/>
      <c r="H988" s="13"/>
      <c r="I988" s="9"/>
      <c r="J988" s="34"/>
      <c r="K988" s="49"/>
      <c r="L988" s="100"/>
      <c r="M988" s="100"/>
      <c r="N988" s="100"/>
      <c r="O988" s="101"/>
      <c r="P988" s="87"/>
      <c r="Q988" s="86"/>
      <c r="R988" s="87"/>
    </row>
    <row r="989" spans="1:18" ht="15">
      <c r="A989" s="18"/>
      <c r="B989" s="39"/>
      <c r="C989" s="20"/>
      <c r="D989" s="92"/>
      <c r="E989" s="22"/>
      <c r="F989" s="115"/>
      <c r="G989" s="41"/>
      <c r="H989" s="41"/>
      <c r="I989" s="20"/>
      <c r="J989" s="26"/>
      <c r="K989" s="45"/>
      <c r="L989" s="27"/>
      <c r="M989" s="27"/>
      <c r="N989" s="27"/>
      <c r="O989" s="28"/>
      <c r="P989" s="29"/>
      <c r="Q989" s="30"/>
      <c r="R989" s="29"/>
    </row>
    <row r="990" spans="1:18" ht="15">
      <c r="A990" s="7"/>
      <c r="B990" s="31"/>
      <c r="C990" s="9"/>
      <c r="D990" s="94"/>
      <c r="E990" s="33"/>
      <c r="F990" s="113"/>
      <c r="G990" s="13"/>
      <c r="H990" s="13"/>
      <c r="I990" s="9"/>
      <c r="J990" s="34"/>
      <c r="K990" s="49"/>
      <c r="L990" s="100"/>
      <c r="M990" s="100"/>
      <c r="N990" s="100"/>
      <c r="O990" s="101"/>
      <c r="P990" s="87"/>
      <c r="Q990" s="86"/>
      <c r="R990" s="87"/>
    </row>
    <row r="991" spans="1:18" ht="15">
      <c r="A991" s="18"/>
      <c r="B991" s="39"/>
      <c r="C991" s="20"/>
      <c r="D991" s="92"/>
      <c r="E991" s="22"/>
      <c r="F991" s="115"/>
      <c r="G991" s="41"/>
      <c r="H991" s="41"/>
      <c r="I991" s="20"/>
      <c r="J991" s="26"/>
      <c r="K991" s="45"/>
      <c r="L991" s="27"/>
      <c r="M991" s="27"/>
      <c r="N991" s="27"/>
      <c r="O991" s="28"/>
      <c r="P991" s="29"/>
      <c r="Q991" s="30"/>
      <c r="R991" s="29"/>
    </row>
    <row r="992" spans="1:18" ht="15">
      <c r="A992" s="7"/>
      <c r="B992" s="31"/>
      <c r="C992" s="9"/>
      <c r="D992" s="94"/>
      <c r="E992" s="33"/>
      <c r="F992" s="113"/>
      <c r="G992" s="13"/>
      <c r="H992" s="13"/>
      <c r="I992" s="9"/>
      <c r="J992" s="34"/>
      <c r="K992" s="49"/>
      <c r="L992" s="100"/>
      <c r="M992" s="100"/>
      <c r="N992" s="100"/>
      <c r="O992" s="101"/>
      <c r="P992" s="87"/>
      <c r="Q992" s="86"/>
      <c r="R992" s="87"/>
    </row>
    <row r="993" spans="1:18" ht="15">
      <c r="A993" s="18"/>
      <c r="B993" s="39"/>
      <c r="C993" s="20"/>
      <c r="D993" s="92"/>
      <c r="E993" s="22"/>
      <c r="F993" s="115"/>
      <c r="G993" s="41"/>
      <c r="H993" s="41"/>
      <c r="I993" s="20"/>
      <c r="J993" s="26"/>
      <c r="K993" s="45"/>
      <c r="L993" s="27"/>
      <c r="M993" s="27"/>
      <c r="N993" s="27"/>
      <c r="O993" s="28"/>
      <c r="P993" s="29"/>
      <c r="Q993" s="30"/>
      <c r="R993" s="29"/>
    </row>
    <row r="994" spans="1:18" ht="15">
      <c r="A994" s="7"/>
      <c r="B994" s="31"/>
      <c r="C994" s="9"/>
      <c r="D994" s="94"/>
      <c r="E994" s="33"/>
      <c r="F994" s="113"/>
      <c r="G994" s="13"/>
      <c r="H994" s="13"/>
      <c r="I994" s="9"/>
      <c r="J994" s="34"/>
      <c r="K994" s="49"/>
      <c r="L994" s="100"/>
      <c r="M994" s="100"/>
      <c r="N994" s="100"/>
      <c r="O994" s="101"/>
      <c r="P994" s="87"/>
      <c r="Q994" s="86"/>
      <c r="R994" s="87"/>
    </row>
    <row r="995" spans="1:18" ht="15">
      <c r="A995" s="18"/>
      <c r="B995" s="39"/>
      <c r="C995" s="20"/>
      <c r="D995" s="92"/>
      <c r="E995" s="22"/>
      <c r="F995" s="115"/>
      <c r="G995" s="41"/>
      <c r="H995" s="41"/>
      <c r="I995" s="20"/>
      <c r="J995" s="26"/>
      <c r="K995" s="45"/>
      <c r="L995" s="27"/>
      <c r="M995" s="27"/>
      <c r="N995" s="27"/>
      <c r="O995" s="28"/>
      <c r="P995" s="29"/>
      <c r="Q995" s="30"/>
      <c r="R995" s="29"/>
    </row>
    <row r="996" spans="1:18" ht="15">
      <c r="A996" s="7"/>
      <c r="B996" s="31"/>
      <c r="C996" s="9"/>
      <c r="D996" s="94"/>
      <c r="E996" s="33"/>
      <c r="F996" s="113"/>
      <c r="G996" s="13"/>
      <c r="H996" s="13"/>
      <c r="I996" s="9"/>
      <c r="J996" s="34"/>
      <c r="K996" s="49"/>
      <c r="L996" s="100"/>
      <c r="M996" s="100"/>
      <c r="N996" s="100"/>
      <c r="O996" s="101"/>
      <c r="P996" s="87"/>
      <c r="Q996" s="86"/>
      <c r="R996" s="87"/>
    </row>
    <row r="997" spans="1:18" ht="15">
      <c r="A997" s="18"/>
      <c r="B997" s="39"/>
      <c r="C997" s="20"/>
      <c r="D997" s="92"/>
      <c r="E997" s="22"/>
      <c r="F997" s="115"/>
      <c r="G997" s="41"/>
      <c r="H997" s="41"/>
      <c r="I997" s="20"/>
      <c r="J997" s="26"/>
      <c r="K997" s="45"/>
      <c r="L997" s="27"/>
      <c r="M997" s="27"/>
      <c r="N997" s="27"/>
      <c r="O997" s="28"/>
      <c r="P997" s="29"/>
      <c r="Q997" s="30"/>
      <c r="R997" s="29"/>
    </row>
    <row r="998" spans="1:18" ht="15">
      <c r="A998" s="7"/>
      <c r="B998" s="31"/>
      <c r="C998" s="9"/>
      <c r="D998" s="94"/>
      <c r="E998" s="33"/>
      <c r="F998" s="113"/>
      <c r="G998" s="13"/>
      <c r="H998" s="13"/>
      <c r="I998" s="9"/>
      <c r="J998" s="34"/>
      <c r="K998" s="49"/>
      <c r="L998" s="100"/>
      <c r="M998" s="100"/>
      <c r="N998" s="100"/>
      <c r="O998" s="101"/>
      <c r="P998" s="87"/>
      <c r="Q998" s="86"/>
      <c r="R998" s="87"/>
    </row>
    <row r="999" spans="1:18" ht="15">
      <c r="A999" s="18"/>
      <c r="B999" s="39"/>
      <c r="C999" s="20"/>
      <c r="D999" s="92"/>
      <c r="E999" s="22"/>
      <c r="F999" s="115"/>
      <c r="G999" s="41"/>
      <c r="H999" s="41"/>
      <c r="I999" s="20"/>
      <c r="J999" s="26"/>
      <c r="K999" s="45"/>
      <c r="L999" s="27"/>
      <c r="M999" s="27"/>
      <c r="N999" s="27"/>
      <c r="O999" s="28"/>
      <c r="P999" s="29"/>
      <c r="Q999" s="30"/>
      <c r="R999" s="29"/>
    </row>
    <row r="1000" spans="1:18" ht="15">
      <c r="A1000" s="7"/>
      <c r="B1000" s="31"/>
      <c r="C1000" s="9"/>
      <c r="D1000" s="94"/>
      <c r="E1000" s="33"/>
      <c r="F1000" s="113"/>
      <c r="G1000" s="13"/>
      <c r="H1000" s="13"/>
      <c r="I1000" s="9"/>
      <c r="J1000" s="34"/>
      <c r="K1000" s="49"/>
      <c r="L1000" s="100"/>
      <c r="M1000" s="100"/>
      <c r="N1000" s="100"/>
      <c r="O1000" s="101"/>
      <c r="P1000" s="87"/>
      <c r="Q1000" s="86"/>
      <c r="R1000" s="87"/>
    </row>
    <row r="1001" spans="1:18" ht="15">
      <c r="A1001" s="18"/>
      <c r="B1001" s="39"/>
      <c r="C1001" s="20"/>
      <c r="D1001" s="92"/>
      <c r="E1001" s="22"/>
      <c r="F1001" s="115"/>
      <c r="G1001" s="41"/>
      <c r="H1001" s="41"/>
      <c r="I1001" s="20"/>
      <c r="J1001" s="26"/>
      <c r="K1001" s="45"/>
      <c r="L1001" s="27"/>
      <c r="M1001" s="27"/>
      <c r="N1001" s="27"/>
      <c r="O1001" s="28"/>
      <c r="P1001" s="29"/>
      <c r="Q1001" s="30"/>
      <c r="R1001" s="29"/>
    </row>
    <row r="1002" spans="1:18" ht="15">
      <c r="A1002" s="7"/>
      <c r="B1002" s="31"/>
      <c r="C1002" s="9"/>
      <c r="D1002" s="94"/>
      <c r="E1002" s="33"/>
      <c r="F1002" s="113"/>
      <c r="G1002" s="13"/>
      <c r="H1002" s="13"/>
      <c r="I1002" s="9"/>
      <c r="J1002" s="34"/>
      <c r="K1002" s="49"/>
      <c r="L1002" s="100"/>
      <c r="M1002" s="100"/>
      <c r="N1002" s="100"/>
      <c r="O1002" s="101"/>
      <c r="P1002" s="87"/>
      <c r="Q1002" s="86"/>
      <c r="R1002" s="87"/>
    </row>
    <row r="1003" spans="1:18" ht="15">
      <c r="A1003" s="18"/>
      <c r="B1003" s="39"/>
      <c r="C1003" s="20"/>
      <c r="D1003" s="92"/>
      <c r="E1003" s="22"/>
      <c r="F1003" s="115"/>
      <c r="G1003" s="41"/>
      <c r="H1003" s="41"/>
      <c r="I1003" s="20"/>
      <c r="J1003" s="26"/>
      <c r="K1003" s="45"/>
      <c r="L1003" s="27"/>
      <c r="M1003" s="27"/>
      <c r="N1003" s="27"/>
      <c r="O1003" s="28"/>
      <c r="P1003" s="29"/>
      <c r="Q1003" s="30"/>
      <c r="R1003" s="29"/>
    </row>
    <row r="1004" spans="1:18" ht="15">
      <c r="A1004" s="7"/>
      <c r="B1004" s="31"/>
      <c r="C1004" s="9"/>
      <c r="D1004" s="94"/>
      <c r="E1004" s="33"/>
      <c r="F1004" s="113"/>
      <c r="G1004" s="13"/>
      <c r="H1004" s="13"/>
      <c r="I1004" s="9"/>
      <c r="J1004" s="34"/>
      <c r="K1004" s="49"/>
      <c r="L1004" s="100"/>
      <c r="M1004" s="100"/>
      <c r="N1004" s="100"/>
      <c r="O1004" s="101"/>
      <c r="P1004" s="87"/>
      <c r="Q1004" s="86"/>
      <c r="R1004" s="87"/>
    </row>
    <row r="1005" spans="1:18" ht="15">
      <c r="A1005" s="18"/>
      <c r="B1005" s="39"/>
      <c r="C1005" s="20"/>
      <c r="D1005" s="92"/>
      <c r="E1005" s="22"/>
      <c r="F1005" s="115"/>
      <c r="G1005" s="41"/>
      <c r="H1005" s="41"/>
      <c r="I1005" s="20"/>
      <c r="J1005" s="26"/>
      <c r="K1005" s="45"/>
      <c r="L1005" s="27"/>
      <c r="M1005" s="27"/>
      <c r="N1005" s="27"/>
      <c r="O1005" s="28"/>
      <c r="P1005" s="29"/>
      <c r="Q1005" s="30"/>
      <c r="R1005" s="29"/>
    </row>
    <row r="1006" spans="1:18" ht="15">
      <c r="A1006" s="7"/>
      <c r="B1006" s="31"/>
      <c r="C1006" s="9"/>
      <c r="D1006" s="94"/>
      <c r="E1006" s="33"/>
      <c r="F1006" s="113"/>
      <c r="G1006" s="13"/>
      <c r="H1006" s="13"/>
      <c r="I1006" s="9"/>
      <c r="J1006" s="34"/>
      <c r="K1006" s="49"/>
      <c r="L1006" s="100"/>
      <c r="M1006" s="100"/>
      <c r="N1006" s="100"/>
      <c r="O1006" s="101"/>
      <c r="P1006" s="87"/>
      <c r="Q1006" s="86"/>
      <c r="R1006" s="87"/>
    </row>
    <row r="1007" spans="1:18" ht="15">
      <c r="A1007" s="18"/>
      <c r="B1007" s="39"/>
      <c r="C1007" s="20"/>
      <c r="D1007" s="92"/>
      <c r="E1007" s="22"/>
      <c r="F1007" s="115"/>
      <c r="G1007" s="41"/>
      <c r="H1007" s="41"/>
      <c r="I1007" s="20"/>
      <c r="J1007" s="26"/>
      <c r="K1007" s="45"/>
      <c r="L1007" s="27"/>
      <c r="M1007" s="27"/>
      <c r="N1007" s="27"/>
      <c r="O1007" s="28"/>
      <c r="P1007" s="29"/>
      <c r="Q1007" s="30"/>
      <c r="R1007" s="29"/>
    </row>
    <row r="1008" spans="1:18" ht="15">
      <c r="A1008" s="7"/>
      <c r="B1008" s="31"/>
      <c r="C1008" s="9"/>
      <c r="D1008" s="94"/>
      <c r="E1008" s="33"/>
      <c r="F1008" s="113"/>
      <c r="G1008" s="13"/>
      <c r="H1008" s="13"/>
      <c r="I1008" s="9"/>
      <c r="J1008" s="34"/>
      <c r="K1008" s="49"/>
      <c r="L1008" s="100"/>
      <c r="M1008" s="100"/>
      <c r="N1008" s="100"/>
      <c r="O1008" s="101"/>
      <c r="P1008" s="87"/>
      <c r="Q1008" s="86"/>
      <c r="R1008" s="87"/>
    </row>
    <row r="1009" spans="1:18" ht="15">
      <c r="A1009" s="18"/>
      <c r="B1009" s="39"/>
      <c r="C1009" s="20"/>
      <c r="D1009" s="92"/>
      <c r="E1009" s="22"/>
      <c r="F1009" s="115"/>
      <c r="G1009" s="41"/>
      <c r="H1009" s="41"/>
      <c r="I1009" s="20"/>
      <c r="J1009" s="26"/>
      <c r="K1009" s="45"/>
      <c r="L1009" s="27"/>
      <c r="M1009" s="27"/>
      <c r="N1009" s="27"/>
      <c r="O1009" s="28"/>
      <c r="P1009" s="29"/>
      <c r="Q1009" s="30"/>
      <c r="R1009" s="29"/>
    </row>
    <row r="1010" spans="1:18" ht="15">
      <c r="A1010" s="7"/>
      <c r="B1010" s="31"/>
      <c r="C1010" s="9"/>
      <c r="D1010" s="94"/>
      <c r="E1010" s="33"/>
      <c r="F1010" s="113"/>
      <c r="G1010" s="13"/>
      <c r="H1010" s="13"/>
      <c r="I1010" s="9"/>
      <c r="J1010" s="34"/>
      <c r="K1010" s="49"/>
      <c r="L1010" s="100"/>
      <c r="M1010" s="100"/>
      <c r="N1010" s="100"/>
      <c r="O1010" s="101"/>
      <c r="P1010" s="87"/>
      <c r="Q1010" s="86"/>
      <c r="R1010" s="87"/>
    </row>
    <row r="1011" spans="1:18" ht="15">
      <c r="A1011" s="18"/>
      <c r="B1011" s="39"/>
      <c r="C1011" s="20"/>
      <c r="D1011" s="92"/>
      <c r="E1011" s="22"/>
      <c r="F1011" s="115"/>
      <c r="G1011" s="41"/>
      <c r="H1011" s="41"/>
      <c r="I1011" s="20"/>
      <c r="J1011" s="26"/>
      <c r="K1011" s="45"/>
      <c r="L1011" s="27"/>
      <c r="M1011" s="27"/>
      <c r="N1011" s="27"/>
      <c r="O1011" s="28"/>
      <c r="P1011" s="29"/>
      <c r="Q1011" s="30"/>
      <c r="R1011" s="29"/>
    </row>
    <row r="1012" spans="1:18" ht="15">
      <c r="A1012" s="7"/>
      <c r="B1012" s="31"/>
      <c r="C1012" s="9"/>
      <c r="D1012" s="94"/>
      <c r="E1012" s="33"/>
      <c r="F1012" s="113"/>
      <c r="G1012" s="13"/>
      <c r="H1012" s="13"/>
      <c r="I1012" s="9"/>
      <c r="J1012" s="34"/>
      <c r="K1012" s="49"/>
      <c r="L1012" s="100"/>
      <c r="M1012" s="100"/>
      <c r="N1012" s="100"/>
      <c r="O1012" s="101"/>
      <c r="P1012" s="87"/>
      <c r="Q1012" s="86"/>
      <c r="R1012" s="87"/>
    </row>
    <row r="1013" spans="1:18" ht="15">
      <c r="A1013" s="18"/>
      <c r="B1013" s="39"/>
      <c r="C1013" s="20"/>
      <c r="D1013" s="92"/>
      <c r="E1013" s="22"/>
      <c r="F1013" s="115"/>
      <c r="G1013" s="41"/>
      <c r="H1013" s="41"/>
      <c r="I1013" s="20"/>
      <c r="J1013" s="26"/>
      <c r="K1013" s="45"/>
      <c r="L1013" s="27"/>
      <c r="M1013" s="27"/>
      <c r="N1013" s="27"/>
      <c r="O1013" s="28"/>
      <c r="P1013" s="29"/>
      <c r="Q1013" s="30"/>
      <c r="R1013" s="29"/>
    </row>
    <row r="1014" spans="1:18" ht="15">
      <c r="A1014" s="7"/>
      <c r="B1014" s="31"/>
      <c r="C1014" s="9"/>
      <c r="D1014" s="94"/>
      <c r="E1014" s="33"/>
      <c r="F1014" s="113"/>
      <c r="G1014" s="13"/>
      <c r="H1014" s="13"/>
      <c r="I1014" s="9"/>
      <c r="J1014" s="34"/>
      <c r="K1014" s="49"/>
      <c r="L1014" s="100"/>
      <c r="M1014" s="100"/>
      <c r="N1014" s="100"/>
      <c r="O1014" s="101"/>
      <c r="P1014" s="87"/>
      <c r="Q1014" s="86"/>
      <c r="R1014" s="87"/>
    </row>
    <row r="1015" spans="1:18" ht="15">
      <c r="A1015" s="18"/>
      <c r="B1015" s="39"/>
      <c r="C1015" s="20"/>
      <c r="D1015" s="92"/>
      <c r="E1015" s="22"/>
      <c r="F1015" s="115"/>
      <c r="G1015" s="41"/>
      <c r="H1015" s="41"/>
      <c r="I1015" s="20"/>
      <c r="J1015" s="26"/>
      <c r="K1015" s="45"/>
      <c r="L1015" s="27"/>
      <c r="M1015" s="27"/>
      <c r="N1015" s="27"/>
      <c r="O1015" s="28"/>
      <c r="P1015" s="29"/>
      <c r="Q1015" s="30"/>
      <c r="R1015" s="29"/>
    </row>
    <row r="1016" spans="1:18" ht="15">
      <c r="A1016" s="7"/>
      <c r="B1016" s="31"/>
      <c r="C1016" s="9"/>
      <c r="D1016" s="94"/>
      <c r="E1016" s="33"/>
      <c r="F1016" s="113"/>
      <c r="G1016" s="13"/>
      <c r="H1016" s="13"/>
      <c r="I1016" s="9"/>
      <c r="J1016" s="34"/>
      <c r="K1016" s="49"/>
      <c r="L1016" s="100"/>
      <c r="M1016" s="100"/>
      <c r="N1016" s="100"/>
      <c r="O1016" s="101"/>
      <c r="P1016" s="87"/>
      <c r="Q1016" s="86"/>
      <c r="R1016" s="87"/>
    </row>
    <row r="1017" spans="1:18" ht="15">
      <c r="A1017" s="18"/>
      <c r="B1017" s="39"/>
      <c r="C1017" s="20"/>
      <c r="D1017" s="92"/>
      <c r="E1017" s="22"/>
      <c r="F1017" s="115"/>
      <c r="G1017" s="41"/>
      <c r="H1017" s="41"/>
      <c r="I1017" s="20"/>
      <c r="J1017" s="26"/>
      <c r="K1017" s="45"/>
      <c r="L1017" s="27"/>
      <c r="M1017" s="27"/>
      <c r="N1017" s="27"/>
      <c r="O1017" s="28"/>
      <c r="P1017" s="29"/>
      <c r="Q1017" s="30"/>
      <c r="R1017" s="29"/>
    </row>
    <row r="1018" spans="1:18" ht="15">
      <c r="A1018" s="7"/>
      <c r="B1018" s="31"/>
      <c r="C1018" s="9"/>
      <c r="D1018" s="94"/>
      <c r="E1018" s="33"/>
      <c r="F1018" s="113"/>
      <c r="G1018" s="13"/>
      <c r="H1018" s="13"/>
      <c r="I1018" s="9"/>
      <c r="J1018" s="34"/>
      <c r="K1018" s="49"/>
      <c r="L1018" s="100"/>
      <c r="M1018" s="100"/>
      <c r="N1018" s="100"/>
      <c r="O1018" s="101"/>
      <c r="P1018" s="87"/>
      <c r="Q1018" s="86"/>
      <c r="R1018" s="87"/>
    </row>
    <row r="1019" spans="1:18" ht="15">
      <c r="A1019" s="18"/>
      <c r="B1019" s="39"/>
      <c r="C1019" s="20"/>
      <c r="D1019" s="92"/>
      <c r="E1019" s="22"/>
      <c r="F1019" s="115"/>
      <c r="G1019" s="41"/>
      <c r="H1019" s="41"/>
      <c r="I1019" s="20"/>
      <c r="J1019" s="26"/>
      <c r="K1019" s="45"/>
      <c r="L1019" s="27"/>
      <c r="M1019" s="27"/>
      <c r="N1019" s="27"/>
      <c r="O1019" s="28"/>
      <c r="P1019" s="29"/>
      <c r="Q1019" s="30"/>
      <c r="R1019" s="29"/>
    </row>
    <row r="1020" spans="1:18" ht="15">
      <c r="A1020" s="7"/>
      <c r="B1020" s="31"/>
      <c r="C1020" s="9"/>
      <c r="D1020" s="94"/>
      <c r="E1020" s="33"/>
      <c r="F1020" s="113"/>
      <c r="G1020" s="13"/>
      <c r="H1020" s="13"/>
      <c r="I1020" s="9"/>
      <c r="J1020" s="34"/>
      <c r="K1020" s="49"/>
      <c r="L1020" s="100"/>
      <c r="M1020" s="100"/>
      <c r="N1020" s="100"/>
      <c r="O1020" s="101"/>
      <c r="P1020" s="87"/>
      <c r="Q1020" s="86"/>
      <c r="R1020" s="87"/>
    </row>
    <row r="1021" spans="1:18" ht="15">
      <c r="A1021" s="18"/>
      <c r="B1021" s="39"/>
      <c r="C1021" s="20"/>
      <c r="D1021" s="92"/>
      <c r="E1021" s="22"/>
      <c r="F1021" s="115"/>
      <c r="G1021" s="41"/>
      <c r="H1021" s="41"/>
      <c r="I1021" s="20"/>
      <c r="J1021" s="26"/>
      <c r="K1021" s="45"/>
      <c r="L1021" s="27"/>
      <c r="M1021" s="27"/>
      <c r="N1021" s="27"/>
      <c r="O1021" s="28"/>
      <c r="P1021" s="29"/>
      <c r="Q1021" s="30"/>
      <c r="R1021" s="29"/>
    </row>
    <row r="1022" spans="1:18" ht="15">
      <c r="A1022" s="7"/>
      <c r="B1022" s="31"/>
      <c r="C1022" s="9"/>
      <c r="D1022" s="94"/>
      <c r="E1022" s="33"/>
      <c r="F1022" s="113"/>
      <c r="G1022" s="13"/>
      <c r="H1022" s="13"/>
      <c r="I1022" s="9"/>
      <c r="J1022" s="34"/>
      <c r="K1022" s="49"/>
      <c r="L1022" s="100"/>
      <c r="M1022" s="100"/>
      <c r="N1022" s="100"/>
      <c r="O1022" s="101"/>
      <c r="P1022" s="87"/>
      <c r="Q1022" s="86"/>
      <c r="R1022" s="87"/>
    </row>
    <row r="1023" spans="1:18" ht="15">
      <c r="A1023" s="18"/>
      <c r="B1023" s="39"/>
      <c r="C1023" s="20"/>
      <c r="D1023" s="92"/>
      <c r="E1023" s="22"/>
      <c r="F1023" s="115"/>
      <c r="G1023" s="41"/>
      <c r="H1023" s="41"/>
      <c r="I1023" s="20"/>
      <c r="J1023" s="26"/>
      <c r="K1023" s="45"/>
      <c r="L1023" s="27"/>
      <c r="M1023" s="27"/>
      <c r="N1023" s="27"/>
      <c r="O1023" s="28"/>
      <c r="P1023" s="29"/>
      <c r="Q1023" s="30"/>
      <c r="R1023" s="29"/>
    </row>
    <row r="1024" spans="1:18" ht="15">
      <c r="A1024" s="7"/>
      <c r="B1024" s="31"/>
      <c r="C1024" s="9"/>
      <c r="D1024" s="94"/>
      <c r="E1024" s="33"/>
      <c r="F1024" s="113"/>
      <c r="G1024" s="13"/>
      <c r="H1024" s="13"/>
      <c r="I1024" s="9"/>
      <c r="J1024" s="34"/>
      <c r="K1024" s="49"/>
      <c r="L1024" s="100"/>
      <c r="M1024" s="100"/>
      <c r="N1024" s="100"/>
      <c r="O1024" s="101"/>
      <c r="P1024" s="87"/>
      <c r="Q1024" s="86"/>
      <c r="R1024" s="87"/>
    </row>
    <row r="1025" spans="1:18" ht="15">
      <c r="A1025" s="18"/>
      <c r="B1025" s="39"/>
      <c r="C1025" s="20"/>
      <c r="D1025" s="92"/>
      <c r="E1025" s="22"/>
      <c r="F1025" s="115"/>
      <c r="G1025" s="41"/>
      <c r="H1025" s="41"/>
      <c r="I1025" s="20"/>
      <c r="J1025" s="26"/>
      <c r="K1025" s="45"/>
      <c r="L1025" s="27"/>
      <c r="M1025" s="27"/>
      <c r="N1025" s="27"/>
      <c r="O1025" s="28"/>
      <c r="P1025" s="29"/>
      <c r="Q1025" s="30"/>
      <c r="R1025" s="29"/>
    </row>
    <row r="1026" spans="1:18" ht="15">
      <c r="A1026" s="7"/>
      <c r="B1026" s="31"/>
      <c r="C1026" s="9"/>
      <c r="D1026" s="94"/>
      <c r="E1026" s="33"/>
      <c r="F1026" s="113"/>
      <c r="G1026" s="13"/>
      <c r="H1026" s="13"/>
      <c r="I1026" s="9"/>
      <c r="J1026" s="34"/>
      <c r="K1026" s="49"/>
      <c r="L1026" s="100"/>
      <c r="M1026" s="100"/>
      <c r="N1026" s="100"/>
      <c r="O1026" s="101"/>
      <c r="P1026" s="87"/>
      <c r="Q1026" s="86"/>
      <c r="R1026" s="87"/>
    </row>
    <row r="1027" spans="1:18" ht="15">
      <c r="A1027" s="18"/>
      <c r="B1027" s="39"/>
      <c r="C1027" s="20"/>
      <c r="D1027" s="92"/>
      <c r="E1027" s="22"/>
      <c r="F1027" s="115"/>
      <c r="G1027" s="41"/>
      <c r="H1027" s="41"/>
      <c r="I1027" s="20"/>
      <c r="J1027" s="26"/>
      <c r="K1027" s="45"/>
      <c r="L1027" s="27"/>
      <c r="M1027" s="27"/>
      <c r="N1027" s="27"/>
      <c r="O1027" s="28"/>
      <c r="P1027" s="29"/>
      <c r="Q1027" s="30"/>
      <c r="R1027" s="29"/>
    </row>
    <row r="1028" spans="1:18" ht="15">
      <c r="A1028" s="7"/>
      <c r="B1028" s="31"/>
      <c r="C1028" s="9"/>
      <c r="D1028" s="94"/>
      <c r="E1028" s="33"/>
      <c r="F1028" s="113"/>
      <c r="G1028" s="13"/>
      <c r="H1028" s="13"/>
      <c r="I1028" s="9"/>
      <c r="J1028" s="34"/>
      <c r="K1028" s="49"/>
      <c r="L1028" s="100"/>
      <c r="M1028" s="100"/>
      <c r="N1028" s="100"/>
      <c r="O1028" s="101"/>
      <c r="P1028" s="87"/>
      <c r="Q1028" s="86"/>
      <c r="R1028" s="87"/>
    </row>
    <row r="1029" spans="1:18" ht="15">
      <c r="A1029" s="18"/>
      <c r="B1029" s="39"/>
      <c r="C1029" s="20"/>
      <c r="D1029" s="92"/>
      <c r="E1029" s="22"/>
      <c r="F1029" s="115"/>
      <c r="G1029" s="41"/>
      <c r="H1029" s="41"/>
      <c r="I1029" s="20"/>
      <c r="J1029" s="26"/>
      <c r="K1029" s="45"/>
      <c r="L1029" s="27"/>
      <c r="M1029" s="27"/>
      <c r="N1029" s="27"/>
      <c r="O1029" s="28"/>
      <c r="P1029" s="29"/>
      <c r="Q1029" s="30"/>
      <c r="R1029" s="29"/>
    </row>
    <row r="1030" spans="1:18" ht="15">
      <c r="A1030" s="7"/>
      <c r="B1030" s="31"/>
      <c r="C1030" s="9"/>
      <c r="D1030" s="94"/>
      <c r="E1030" s="33"/>
      <c r="F1030" s="113"/>
      <c r="G1030" s="13"/>
      <c r="H1030" s="13"/>
      <c r="I1030" s="9"/>
      <c r="J1030" s="34"/>
      <c r="K1030" s="49"/>
      <c r="L1030" s="100"/>
      <c r="M1030" s="100"/>
      <c r="N1030" s="100"/>
      <c r="O1030" s="101"/>
      <c r="P1030" s="87"/>
      <c r="Q1030" s="86"/>
      <c r="R1030" s="87"/>
    </row>
    <row r="1031" spans="1:18" ht="15">
      <c r="A1031" s="18"/>
      <c r="B1031" s="39"/>
      <c r="C1031" s="20"/>
      <c r="D1031" s="92"/>
      <c r="E1031" s="22"/>
      <c r="F1031" s="115"/>
      <c r="G1031" s="41"/>
      <c r="H1031" s="41"/>
      <c r="I1031" s="20"/>
      <c r="J1031" s="26"/>
      <c r="K1031" s="45"/>
      <c r="L1031" s="27"/>
      <c r="M1031" s="27"/>
      <c r="N1031" s="27"/>
      <c r="O1031" s="28"/>
      <c r="P1031" s="29"/>
      <c r="Q1031" s="30"/>
      <c r="R1031" s="29"/>
    </row>
    <row r="1032" spans="1:18" ht="15">
      <c r="A1032" s="7"/>
      <c r="B1032" s="31"/>
      <c r="C1032" s="9"/>
      <c r="D1032" s="94"/>
      <c r="E1032" s="33"/>
      <c r="F1032" s="113"/>
      <c r="G1032" s="13"/>
      <c r="H1032" s="13"/>
      <c r="I1032" s="9"/>
      <c r="J1032" s="34"/>
      <c r="K1032" s="49"/>
      <c r="L1032" s="100"/>
      <c r="M1032" s="100"/>
      <c r="N1032" s="100"/>
      <c r="O1032" s="101"/>
      <c r="P1032" s="87"/>
      <c r="Q1032" s="86"/>
      <c r="R1032" s="87"/>
    </row>
    <row r="1033" spans="1:18" ht="15">
      <c r="A1033" s="18"/>
      <c r="B1033" s="39"/>
      <c r="C1033" s="20"/>
      <c r="D1033" s="92"/>
      <c r="E1033" s="22"/>
      <c r="F1033" s="115"/>
      <c r="G1033" s="41"/>
      <c r="H1033" s="41"/>
      <c r="I1033" s="20"/>
      <c r="J1033" s="26"/>
      <c r="K1033" s="45"/>
      <c r="L1033" s="27"/>
      <c r="M1033" s="27"/>
      <c r="N1033" s="27"/>
      <c r="O1033" s="28"/>
      <c r="P1033" s="29"/>
      <c r="Q1033" s="30"/>
      <c r="R1033" s="29"/>
    </row>
    <row r="1034" spans="1:18" ht="15">
      <c r="A1034" s="7"/>
      <c r="B1034" s="31"/>
      <c r="C1034" s="9"/>
      <c r="D1034" s="94"/>
      <c r="E1034" s="33"/>
      <c r="F1034" s="113"/>
      <c r="G1034" s="13"/>
      <c r="H1034" s="13"/>
      <c r="I1034" s="9"/>
      <c r="J1034" s="34"/>
      <c r="K1034" s="49"/>
      <c r="L1034" s="100"/>
      <c r="M1034" s="100"/>
      <c r="N1034" s="100"/>
      <c r="O1034" s="101"/>
      <c r="P1034" s="87"/>
      <c r="Q1034" s="86"/>
      <c r="R1034" s="87"/>
    </row>
    <row r="1035" spans="1:18" ht="15">
      <c r="A1035" s="18"/>
      <c r="B1035" s="39"/>
      <c r="C1035" s="20"/>
      <c r="D1035" s="92"/>
      <c r="E1035" s="22"/>
      <c r="F1035" s="115"/>
      <c r="G1035" s="41"/>
      <c r="H1035" s="41"/>
      <c r="I1035" s="20"/>
      <c r="J1035" s="26"/>
      <c r="K1035" s="45"/>
      <c r="L1035" s="27"/>
      <c r="M1035" s="27"/>
      <c r="N1035" s="27"/>
      <c r="O1035" s="28"/>
      <c r="P1035" s="29"/>
      <c r="Q1035" s="30"/>
      <c r="R1035" s="29"/>
    </row>
    <row r="1036" spans="1:18" ht="15">
      <c r="A1036" s="7"/>
      <c r="B1036" s="31"/>
      <c r="C1036" s="9"/>
      <c r="D1036" s="94"/>
      <c r="E1036" s="33"/>
      <c r="F1036" s="113"/>
      <c r="G1036" s="13"/>
      <c r="H1036" s="13"/>
      <c r="I1036" s="9"/>
      <c r="J1036" s="34"/>
      <c r="K1036" s="49"/>
      <c r="L1036" s="100"/>
      <c r="M1036" s="100"/>
      <c r="N1036" s="100"/>
      <c r="O1036" s="101"/>
      <c r="P1036" s="87"/>
      <c r="Q1036" s="86"/>
      <c r="R1036" s="87"/>
    </row>
    <row r="1037" spans="1:18" ht="15">
      <c r="A1037" s="18"/>
      <c r="B1037" s="39"/>
      <c r="C1037" s="20"/>
      <c r="D1037" s="92"/>
      <c r="E1037" s="22"/>
      <c r="F1037" s="115"/>
      <c r="G1037" s="41"/>
      <c r="H1037" s="41"/>
      <c r="I1037" s="20"/>
      <c r="J1037" s="26"/>
      <c r="K1037" s="45"/>
      <c r="L1037" s="27"/>
      <c r="M1037" s="27"/>
      <c r="N1037" s="27"/>
      <c r="O1037" s="28"/>
      <c r="P1037" s="29"/>
      <c r="Q1037" s="30"/>
      <c r="R1037" s="29"/>
    </row>
    <row r="1038" spans="1:18" ht="15">
      <c r="A1038" s="7"/>
      <c r="B1038" s="31"/>
      <c r="C1038" s="9"/>
      <c r="D1038" s="94"/>
      <c r="E1038" s="33"/>
      <c r="F1038" s="113"/>
      <c r="G1038" s="13"/>
      <c r="H1038" s="13"/>
      <c r="I1038" s="9"/>
      <c r="J1038" s="34"/>
      <c r="K1038" s="49"/>
      <c r="L1038" s="100"/>
      <c r="M1038" s="100"/>
      <c r="N1038" s="100"/>
      <c r="O1038" s="101"/>
      <c r="P1038" s="87"/>
      <c r="Q1038" s="86"/>
      <c r="R1038" s="87"/>
    </row>
    <row r="1039" spans="1:18" ht="15">
      <c r="A1039" s="18"/>
      <c r="B1039" s="39"/>
      <c r="C1039" s="20"/>
      <c r="D1039" s="92"/>
      <c r="E1039" s="22"/>
      <c r="F1039" s="115"/>
      <c r="G1039" s="41"/>
      <c r="H1039" s="41"/>
      <c r="I1039" s="20"/>
      <c r="J1039" s="26"/>
      <c r="K1039" s="45"/>
      <c r="L1039" s="27"/>
      <c r="M1039" s="27"/>
      <c r="N1039" s="27"/>
      <c r="O1039" s="28"/>
      <c r="P1039" s="29"/>
      <c r="Q1039" s="30"/>
      <c r="R1039" s="29"/>
    </row>
    <row r="1040" spans="1:18" ht="15">
      <c r="A1040" s="7"/>
      <c r="B1040" s="31"/>
      <c r="C1040" s="9"/>
      <c r="D1040" s="94"/>
      <c r="E1040" s="33"/>
      <c r="F1040" s="113"/>
      <c r="G1040" s="13"/>
      <c r="H1040" s="13"/>
      <c r="I1040" s="9"/>
      <c r="J1040" s="34"/>
      <c r="K1040" s="49"/>
      <c r="L1040" s="100"/>
      <c r="M1040" s="100"/>
      <c r="N1040" s="100"/>
      <c r="O1040" s="101"/>
      <c r="P1040" s="87"/>
      <c r="Q1040" s="86"/>
      <c r="R1040" s="87"/>
    </row>
    <row r="1041" spans="1:18" ht="15">
      <c r="A1041" s="18"/>
      <c r="B1041" s="39"/>
      <c r="C1041" s="20"/>
      <c r="D1041" s="92"/>
      <c r="E1041" s="22"/>
      <c r="F1041" s="115"/>
      <c r="G1041" s="41"/>
      <c r="H1041" s="41"/>
      <c r="I1041" s="20"/>
      <c r="J1041" s="26"/>
      <c r="K1041" s="45"/>
      <c r="L1041" s="27"/>
      <c r="M1041" s="27"/>
      <c r="N1041" s="27"/>
      <c r="O1041" s="28"/>
      <c r="P1041" s="29"/>
      <c r="Q1041" s="30"/>
      <c r="R1041" s="29"/>
    </row>
    <row r="1042" spans="1:18" ht="15">
      <c r="A1042" s="7"/>
      <c r="B1042" s="31"/>
      <c r="C1042" s="9"/>
      <c r="D1042" s="94"/>
      <c r="E1042" s="33"/>
      <c r="F1042" s="113"/>
      <c r="G1042" s="13"/>
      <c r="H1042" s="13"/>
      <c r="I1042" s="9"/>
      <c r="J1042" s="34"/>
      <c r="K1042" s="49"/>
      <c r="L1042" s="100"/>
      <c r="M1042" s="100"/>
      <c r="N1042" s="100"/>
      <c r="O1042" s="101"/>
      <c r="P1042" s="87"/>
      <c r="Q1042" s="86"/>
      <c r="R1042" s="87"/>
    </row>
    <row r="1043" spans="1:18" ht="15">
      <c r="A1043" s="18"/>
      <c r="B1043" s="39"/>
      <c r="C1043" s="20"/>
      <c r="D1043" s="92"/>
      <c r="E1043" s="22"/>
      <c r="F1043" s="115"/>
      <c r="G1043" s="41"/>
      <c r="H1043" s="41"/>
      <c r="I1043" s="20"/>
      <c r="J1043" s="26"/>
      <c r="K1043" s="45"/>
      <c r="L1043" s="27"/>
      <c r="M1043" s="27"/>
      <c r="N1043" s="27"/>
      <c r="O1043" s="28"/>
      <c r="P1043" s="29"/>
      <c r="Q1043" s="30"/>
      <c r="R1043" s="29"/>
    </row>
    <row r="1044" spans="1:18" ht="15">
      <c r="A1044" s="7"/>
      <c r="B1044" s="31"/>
      <c r="C1044" s="9"/>
      <c r="D1044" s="94"/>
      <c r="E1044" s="33"/>
      <c r="F1044" s="113"/>
      <c r="G1044" s="13"/>
      <c r="H1044" s="13"/>
      <c r="I1044" s="9"/>
      <c r="J1044" s="34"/>
      <c r="K1044" s="49"/>
      <c r="L1044" s="100"/>
      <c r="M1044" s="100"/>
      <c r="N1044" s="100"/>
      <c r="O1044" s="101"/>
      <c r="P1044" s="87"/>
      <c r="Q1044" s="86"/>
      <c r="R1044" s="87"/>
    </row>
    <row r="1045" spans="1:18" ht="15">
      <c r="A1045" s="18"/>
      <c r="B1045" s="39"/>
      <c r="C1045" s="20"/>
      <c r="D1045" s="92"/>
      <c r="E1045" s="22"/>
      <c r="F1045" s="115"/>
      <c r="G1045" s="41"/>
      <c r="H1045" s="41"/>
      <c r="I1045" s="20"/>
      <c r="J1045" s="26"/>
      <c r="K1045" s="45"/>
      <c r="L1045" s="27"/>
      <c r="M1045" s="27"/>
      <c r="N1045" s="27"/>
      <c r="O1045" s="28"/>
      <c r="P1045" s="29"/>
      <c r="Q1045" s="30"/>
      <c r="R1045" s="29"/>
    </row>
    <row r="1046" spans="1:18" ht="15">
      <c r="A1046" s="7"/>
      <c r="B1046" s="31"/>
      <c r="C1046" s="9"/>
      <c r="D1046" s="94"/>
      <c r="E1046" s="33"/>
      <c r="F1046" s="113"/>
      <c r="G1046" s="13"/>
      <c r="H1046" s="13"/>
      <c r="I1046" s="9"/>
      <c r="J1046" s="34"/>
      <c r="K1046" s="49"/>
      <c r="L1046" s="100"/>
      <c r="M1046" s="100"/>
      <c r="N1046" s="100"/>
      <c r="O1046" s="101"/>
      <c r="P1046" s="87"/>
      <c r="Q1046" s="86"/>
      <c r="R1046" s="87"/>
    </row>
    <row r="1047" spans="1:18" ht="15">
      <c r="A1047" s="18"/>
      <c r="B1047" s="39"/>
      <c r="C1047" s="20"/>
      <c r="D1047" s="92"/>
      <c r="E1047" s="22"/>
      <c r="F1047" s="115"/>
      <c r="G1047" s="41"/>
      <c r="H1047" s="41"/>
      <c r="I1047" s="20"/>
      <c r="J1047" s="26"/>
      <c r="K1047" s="45"/>
      <c r="L1047" s="27"/>
      <c r="M1047" s="27"/>
      <c r="N1047" s="27"/>
      <c r="O1047" s="28"/>
      <c r="P1047" s="29"/>
      <c r="Q1047" s="30"/>
      <c r="R1047" s="29"/>
    </row>
    <row r="1048" spans="1:18" ht="15">
      <c r="A1048" s="7"/>
      <c r="B1048" s="31"/>
      <c r="C1048" s="9"/>
      <c r="D1048" s="94"/>
      <c r="E1048" s="33"/>
      <c r="F1048" s="113"/>
      <c r="G1048" s="13"/>
      <c r="H1048" s="13"/>
      <c r="I1048" s="9"/>
      <c r="J1048" s="34"/>
      <c r="K1048" s="49"/>
      <c r="L1048" s="100"/>
      <c r="M1048" s="100"/>
      <c r="N1048" s="100"/>
      <c r="O1048" s="101"/>
      <c r="P1048" s="87"/>
      <c r="Q1048" s="86"/>
      <c r="R1048" s="87"/>
    </row>
    <row r="1049" spans="1:18" ht="15">
      <c r="A1049" s="18"/>
      <c r="B1049" s="39"/>
      <c r="C1049" s="20"/>
      <c r="D1049" s="92"/>
      <c r="E1049" s="22"/>
      <c r="F1049" s="115"/>
      <c r="G1049" s="41"/>
      <c r="H1049" s="41"/>
      <c r="I1049" s="20"/>
      <c r="J1049" s="26"/>
      <c r="K1049" s="45"/>
      <c r="L1049" s="27"/>
      <c r="M1049" s="27"/>
      <c r="N1049" s="27"/>
      <c r="O1049" s="28"/>
      <c r="P1049" s="29"/>
      <c r="Q1049" s="30"/>
      <c r="R1049" s="29"/>
    </row>
    <row r="1050" spans="1:18" ht="15">
      <c r="A1050" s="7"/>
      <c r="B1050" s="31"/>
      <c r="C1050" s="9"/>
      <c r="D1050" s="94"/>
      <c r="E1050" s="33"/>
      <c r="F1050" s="113"/>
      <c r="G1050" s="13"/>
      <c r="H1050" s="13"/>
      <c r="I1050" s="9"/>
      <c r="J1050" s="34"/>
      <c r="K1050" s="49"/>
      <c r="L1050" s="100"/>
      <c r="M1050" s="100"/>
      <c r="N1050" s="100"/>
      <c r="O1050" s="101"/>
      <c r="P1050" s="87"/>
      <c r="Q1050" s="86"/>
      <c r="R1050" s="87"/>
    </row>
    <row r="1051" spans="1:18" ht="15">
      <c r="A1051" s="18"/>
      <c r="B1051" s="39"/>
      <c r="C1051" s="20"/>
      <c r="D1051" s="92"/>
      <c r="E1051" s="22"/>
      <c r="F1051" s="115"/>
      <c r="G1051" s="41"/>
      <c r="H1051" s="41"/>
      <c r="I1051" s="20"/>
      <c r="J1051" s="26"/>
      <c r="K1051" s="45"/>
      <c r="L1051" s="27"/>
      <c r="M1051" s="27"/>
      <c r="N1051" s="27"/>
      <c r="O1051" s="28"/>
      <c r="P1051" s="29"/>
      <c r="Q1051" s="30"/>
      <c r="R1051" s="29"/>
    </row>
    <row r="1052" spans="1:18" ht="15">
      <c r="A1052" s="7"/>
      <c r="B1052" s="31"/>
      <c r="C1052" s="9"/>
      <c r="D1052" s="94"/>
      <c r="E1052" s="33"/>
      <c r="F1052" s="113"/>
      <c r="G1052" s="13"/>
      <c r="H1052" s="13"/>
      <c r="I1052" s="9"/>
      <c r="J1052" s="34"/>
      <c r="K1052" s="49"/>
      <c r="L1052" s="100"/>
      <c r="M1052" s="100"/>
      <c r="N1052" s="100"/>
      <c r="O1052" s="101"/>
      <c r="P1052" s="87"/>
      <c r="Q1052" s="86"/>
      <c r="R1052" s="87"/>
    </row>
    <row r="1053" spans="1:18" ht="15">
      <c r="A1053" s="18"/>
      <c r="B1053" s="39"/>
      <c r="C1053" s="20"/>
      <c r="D1053" s="92"/>
      <c r="E1053" s="22"/>
      <c r="F1053" s="115"/>
      <c r="G1053" s="41"/>
      <c r="H1053" s="41"/>
      <c r="I1053" s="20"/>
      <c r="J1053" s="26"/>
      <c r="K1053" s="45"/>
      <c r="L1053" s="27"/>
      <c r="M1053" s="27"/>
      <c r="N1053" s="27"/>
      <c r="O1053" s="28"/>
      <c r="P1053" s="29"/>
      <c r="Q1053" s="30"/>
      <c r="R1053" s="29"/>
    </row>
    <row r="1054" spans="1:18" ht="15">
      <c r="A1054" s="7"/>
      <c r="B1054" s="31"/>
      <c r="C1054" s="9"/>
      <c r="D1054" s="94"/>
      <c r="E1054" s="33"/>
      <c r="F1054" s="113"/>
      <c r="G1054" s="13"/>
      <c r="H1054" s="13"/>
      <c r="I1054" s="9"/>
      <c r="J1054" s="34"/>
      <c r="K1054" s="49"/>
      <c r="L1054" s="100"/>
      <c r="M1054" s="100"/>
      <c r="N1054" s="100"/>
      <c r="O1054" s="101"/>
      <c r="P1054" s="87"/>
      <c r="Q1054" s="86"/>
      <c r="R1054" s="87"/>
    </row>
    <row r="1055" spans="1:18" ht="15">
      <c r="A1055" s="18"/>
      <c r="B1055" s="39"/>
      <c r="C1055" s="20"/>
      <c r="D1055" s="92"/>
      <c r="E1055" s="22"/>
      <c r="F1055" s="115"/>
      <c r="G1055" s="41"/>
      <c r="H1055" s="41"/>
      <c r="I1055" s="20"/>
      <c r="J1055" s="26"/>
      <c r="K1055" s="45"/>
      <c r="L1055" s="27"/>
      <c r="M1055" s="27"/>
      <c r="N1055" s="27"/>
      <c r="O1055" s="28"/>
      <c r="P1055" s="29"/>
      <c r="Q1055" s="30"/>
      <c r="R1055" s="29"/>
    </row>
    <row r="1056" spans="1:18" ht="15">
      <c r="A1056" s="7"/>
      <c r="B1056" s="31"/>
      <c r="C1056" s="9"/>
      <c r="D1056" s="94"/>
      <c r="E1056" s="33"/>
      <c r="F1056" s="113"/>
      <c r="G1056" s="13"/>
      <c r="H1056" s="13"/>
      <c r="I1056" s="9"/>
      <c r="J1056" s="34"/>
      <c r="K1056" s="49"/>
      <c r="L1056" s="100"/>
      <c r="M1056" s="100"/>
      <c r="N1056" s="100"/>
      <c r="O1056" s="101"/>
      <c r="P1056" s="87"/>
      <c r="Q1056" s="86"/>
      <c r="R1056" s="87"/>
    </row>
    <row r="1057" spans="1:18" ht="15">
      <c r="A1057" s="18"/>
      <c r="B1057" s="39"/>
      <c r="C1057" s="20"/>
      <c r="D1057" s="92"/>
      <c r="E1057" s="22"/>
      <c r="F1057" s="115"/>
      <c r="G1057" s="41"/>
      <c r="H1057" s="41"/>
      <c r="I1057" s="20"/>
      <c r="J1057" s="26"/>
      <c r="K1057" s="45"/>
      <c r="L1057" s="27"/>
      <c r="M1057" s="27"/>
      <c r="N1057" s="27"/>
      <c r="O1057" s="28"/>
      <c r="P1057" s="29"/>
      <c r="Q1057" s="30"/>
      <c r="R1057" s="29"/>
    </row>
    <row r="1058" spans="1:18" ht="15">
      <c r="A1058" s="7"/>
      <c r="B1058" s="31"/>
      <c r="C1058" s="9"/>
      <c r="D1058" s="94"/>
      <c r="E1058" s="33"/>
      <c r="F1058" s="113"/>
      <c r="G1058" s="13"/>
      <c r="H1058" s="13"/>
      <c r="I1058" s="9"/>
      <c r="J1058" s="34"/>
      <c r="K1058" s="49"/>
      <c r="L1058" s="100"/>
      <c r="M1058" s="100"/>
      <c r="N1058" s="100"/>
      <c r="O1058" s="101"/>
      <c r="P1058" s="87"/>
      <c r="Q1058" s="86"/>
      <c r="R1058" s="87"/>
    </row>
    <row r="1059" spans="1:18" ht="15">
      <c r="A1059" s="18"/>
      <c r="B1059" s="39"/>
      <c r="C1059" s="20"/>
      <c r="D1059" s="92"/>
      <c r="E1059" s="22"/>
      <c r="F1059" s="115"/>
      <c r="G1059" s="41"/>
      <c r="H1059" s="41"/>
      <c r="I1059" s="20"/>
      <c r="J1059" s="26"/>
      <c r="K1059" s="45"/>
      <c r="L1059" s="27"/>
      <c r="M1059" s="27"/>
      <c r="N1059" s="27"/>
      <c r="O1059" s="28"/>
      <c r="P1059" s="29"/>
      <c r="Q1059" s="30"/>
      <c r="R1059" s="29"/>
    </row>
    <row r="1060" spans="1:18" ht="15">
      <c r="A1060" s="7"/>
      <c r="B1060" s="31"/>
      <c r="C1060" s="9"/>
      <c r="D1060" s="94"/>
      <c r="E1060" s="33"/>
      <c r="F1060" s="113"/>
      <c r="G1060" s="13"/>
      <c r="H1060" s="13"/>
      <c r="I1060" s="9"/>
      <c r="J1060" s="34"/>
      <c r="K1060" s="49"/>
      <c r="L1060" s="100"/>
      <c r="M1060" s="100"/>
      <c r="N1060" s="100"/>
      <c r="O1060" s="101"/>
      <c r="P1060" s="87"/>
      <c r="Q1060" s="86"/>
      <c r="R1060" s="87"/>
    </row>
    <row r="1061" spans="1:18" ht="15">
      <c r="A1061" s="18"/>
      <c r="B1061" s="39"/>
      <c r="C1061" s="20"/>
      <c r="D1061" s="92"/>
      <c r="E1061" s="22"/>
      <c r="F1061" s="115"/>
      <c r="G1061" s="41"/>
      <c r="H1061" s="41"/>
      <c r="I1061" s="20"/>
      <c r="J1061" s="26"/>
      <c r="K1061" s="45"/>
      <c r="L1061" s="27"/>
      <c r="M1061" s="27"/>
      <c r="N1061" s="27"/>
      <c r="O1061" s="28"/>
      <c r="P1061" s="29"/>
      <c r="Q1061" s="30"/>
      <c r="R1061" s="29"/>
    </row>
    <row r="1062" spans="1:18" ht="15">
      <c r="A1062" s="7"/>
      <c r="B1062" s="31"/>
      <c r="C1062" s="9"/>
      <c r="D1062" s="94"/>
      <c r="E1062" s="33"/>
      <c r="F1062" s="113"/>
      <c r="G1062" s="13"/>
      <c r="H1062" s="13"/>
      <c r="I1062" s="9"/>
      <c r="J1062" s="34"/>
      <c r="K1062" s="49"/>
      <c r="L1062" s="100"/>
      <c r="M1062" s="100"/>
      <c r="N1062" s="100"/>
      <c r="O1062" s="101"/>
      <c r="P1062" s="87"/>
      <c r="Q1062" s="86"/>
      <c r="R1062" s="87"/>
    </row>
    <row r="1063" spans="1:18" ht="15">
      <c r="A1063" s="18"/>
      <c r="B1063" s="39"/>
      <c r="C1063" s="20"/>
      <c r="D1063" s="92"/>
      <c r="E1063" s="22"/>
      <c r="F1063" s="115"/>
      <c r="G1063" s="41"/>
      <c r="H1063" s="41"/>
      <c r="I1063" s="20"/>
      <c r="J1063" s="26"/>
      <c r="K1063" s="45"/>
      <c r="L1063" s="27"/>
      <c r="M1063" s="27"/>
      <c r="N1063" s="27"/>
      <c r="O1063" s="28"/>
      <c r="P1063" s="29"/>
      <c r="Q1063" s="30"/>
      <c r="R1063" s="29"/>
    </row>
    <row r="1064" spans="1:18" ht="15">
      <c r="A1064" s="7"/>
      <c r="B1064" s="31"/>
      <c r="C1064" s="9"/>
      <c r="D1064" s="94"/>
      <c r="E1064" s="33"/>
      <c r="F1064" s="113"/>
      <c r="G1064" s="13"/>
      <c r="H1064" s="13"/>
      <c r="I1064" s="9"/>
      <c r="J1064" s="34"/>
      <c r="K1064" s="49"/>
      <c r="L1064" s="100"/>
      <c r="M1064" s="100"/>
      <c r="N1064" s="100"/>
      <c r="O1064" s="101"/>
      <c r="P1064" s="87"/>
      <c r="Q1064" s="86"/>
      <c r="R1064" s="87"/>
    </row>
    <row r="1065" spans="1:18" ht="15">
      <c r="A1065" s="18"/>
      <c r="B1065" s="39"/>
      <c r="C1065" s="20"/>
      <c r="D1065" s="92"/>
      <c r="E1065" s="22"/>
      <c r="F1065" s="115"/>
      <c r="G1065" s="41"/>
      <c r="H1065" s="41"/>
      <c r="I1065" s="20"/>
      <c r="J1065" s="26"/>
      <c r="K1065" s="45"/>
      <c r="L1065" s="27"/>
      <c r="M1065" s="27"/>
      <c r="N1065" s="27"/>
      <c r="O1065" s="28"/>
      <c r="P1065" s="29"/>
      <c r="Q1065" s="30"/>
      <c r="R1065" s="29"/>
    </row>
    <row r="1066" spans="1:18" ht="15">
      <c r="A1066" s="7"/>
      <c r="B1066" s="31"/>
      <c r="C1066" s="9"/>
      <c r="D1066" s="94"/>
      <c r="E1066" s="33"/>
      <c r="F1066" s="113"/>
      <c r="G1066" s="13"/>
      <c r="H1066" s="13"/>
      <c r="I1066" s="9"/>
      <c r="J1066" s="34"/>
      <c r="K1066" s="49"/>
      <c r="L1066" s="100"/>
      <c r="M1066" s="100"/>
      <c r="N1066" s="100"/>
      <c r="O1066" s="101"/>
      <c r="P1066" s="87"/>
      <c r="Q1066" s="86"/>
      <c r="R1066" s="87"/>
    </row>
    <row r="1067" spans="1:18" ht="15">
      <c r="A1067" s="18"/>
      <c r="B1067" s="39"/>
      <c r="C1067" s="20"/>
      <c r="D1067" s="92"/>
      <c r="E1067" s="22"/>
      <c r="F1067" s="115"/>
      <c r="G1067" s="41"/>
      <c r="H1067" s="41"/>
      <c r="I1067" s="20"/>
      <c r="J1067" s="26"/>
      <c r="K1067" s="45"/>
      <c r="L1067" s="27"/>
      <c r="M1067" s="27"/>
      <c r="N1067" s="27"/>
      <c r="O1067" s="28"/>
      <c r="P1067" s="29"/>
      <c r="Q1067" s="30"/>
      <c r="R1067" s="29"/>
    </row>
    <row r="1068" spans="1:18" ht="15">
      <c r="A1068" s="7"/>
      <c r="B1068" s="31"/>
      <c r="C1068" s="9"/>
      <c r="D1068" s="94"/>
      <c r="E1068" s="33"/>
      <c r="F1068" s="113"/>
      <c r="G1068" s="13"/>
      <c r="H1068" s="13"/>
      <c r="I1068" s="9"/>
      <c r="J1068" s="34"/>
      <c r="K1068" s="49"/>
      <c r="L1068" s="100"/>
      <c r="M1068" s="100"/>
      <c r="N1068" s="100"/>
      <c r="O1068" s="101"/>
      <c r="P1068" s="87"/>
      <c r="Q1068" s="86"/>
      <c r="R1068" s="87"/>
    </row>
    <row r="1069" spans="1:18" ht="15">
      <c r="A1069" s="18"/>
      <c r="B1069" s="39"/>
      <c r="C1069" s="20"/>
      <c r="D1069" s="92"/>
      <c r="E1069" s="22"/>
      <c r="F1069" s="115"/>
      <c r="G1069" s="41"/>
      <c r="H1069" s="41"/>
      <c r="I1069" s="20"/>
      <c r="J1069" s="26"/>
      <c r="K1069" s="45"/>
      <c r="L1069" s="27"/>
      <c r="M1069" s="27"/>
      <c r="N1069" s="27"/>
      <c r="O1069" s="28"/>
      <c r="P1069" s="29"/>
      <c r="Q1069" s="30"/>
      <c r="R1069" s="29"/>
    </row>
    <row r="1070" spans="1:18" ht="15">
      <c r="A1070" s="7"/>
      <c r="B1070" s="31"/>
      <c r="C1070" s="9"/>
      <c r="D1070" s="94"/>
      <c r="E1070" s="33"/>
      <c r="F1070" s="113"/>
      <c r="G1070" s="13"/>
      <c r="H1070" s="13"/>
      <c r="I1070" s="9"/>
      <c r="J1070" s="34"/>
      <c r="K1070" s="49"/>
      <c r="L1070" s="100"/>
      <c r="M1070" s="100"/>
      <c r="N1070" s="100"/>
      <c r="O1070" s="101"/>
      <c r="P1070" s="87"/>
      <c r="Q1070" s="86"/>
      <c r="R1070" s="87"/>
    </row>
    <row r="1071" spans="1:18" ht="15">
      <c r="A1071" s="18"/>
      <c r="B1071" s="39"/>
      <c r="C1071" s="20"/>
      <c r="D1071" s="92"/>
      <c r="E1071" s="22"/>
      <c r="F1071" s="115"/>
      <c r="G1071" s="41"/>
      <c r="H1071" s="41"/>
      <c r="I1071" s="20"/>
      <c r="J1071" s="26"/>
      <c r="K1071" s="45"/>
      <c r="L1071" s="27"/>
      <c r="M1071" s="27"/>
      <c r="N1071" s="27"/>
      <c r="O1071" s="28"/>
      <c r="P1071" s="29"/>
      <c r="Q1071" s="30"/>
      <c r="R1071" s="29"/>
    </row>
    <row r="1072" spans="1:18" ht="15">
      <c r="A1072" s="7"/>
      <c r="B1072" s="31"/>
      <c r="C1072" s="9"/>
      <c r="D1072" s="94"/>
      <c r="E1072" s="33"/>
      <c r="F1072" s="113"/>
      <c r="G1072" s="13"/>
      <c r="H1072" s="13"/>
      <c r="I1072" s="9"/>
      <c r="J1072" s="34"/>
      <c r="K1072" s="49"/>
      <c r="L1072" s="100"/>
      <c r="M1072" s="100"/>
      <c r="N1072" s="100"/>
      <c r="O1072" s="101"/>
      <c r="P1072" s="87"/>
      <c r="Q1072" s="86"/>
      <c r="R1072" s="87"/>
    </row>
    <row r="1073" spans="1:18" ht="15">
      <c r="A1073" s="18"/>
      <c r="B1073" s="39"/>
      <c r="C1073" s="20"/>
      <c r="D1073" s="92"/>
      <c r="E1073" s="22"/>
      <c r="F1073" s="115"/>
      <c r="G1073" s="41"/>
      <c r="H1073" s="41"/>
      <c r="I1073" s="20"/>
      <c r="J1073" s="26"/>
      <c r="K1073" s="45"/>
      <c r="L1073" s="27"/>
      <c r="M1073" s="27"/>
      <c r="N1073" s="27"/>
      <c r="O1073" s="28"/>
      <c r="P1073" s="29"/>
      <c r="Q1073" s="30"/>
      <c r="R1073" s="29"/>
    </row>
    <row r="1074" spans="1:18" ht="15">
      <c r="A1074" s="7"/>
      <c r="B1074" s="31"/>
      <c r="C1074" s="9"/>
      <c r="D1074" s="94"/>
      <c r="E1074" s="33"/>
      <c r="F1074" s="113"/>
      <c r="G1074" s="13"/>
      <c r="H1074" s="13"/>
      <c r="I1074" s="9"/>
      <c r="J1074" s="34"/>
      <c r="K1074" s="49"/>
      <c r="L1074" s="100"/>
      <c r="M1074" s="100"/>
      <c r="N1074" s="100"/>
      <c r="O1074" s="101"/>
      <c r="P1074" s="87"/>
      <c r="Q1074" s="86"/>
      <c r="R1074" s="87"/>
    </row>
    <row r="1075" spans="1:18" ht="15">
      <c r="A1075" s="18"/>
      <c r="B1075" s="39"/>
      <c r="C1075" s="20"/>
      <c r="D1075" s="92"/>
      <c r="E1075" s="22"/>
      <c r="F1075" s="115"/>
      <c r="G1075" s="41"/>
      <c r="H1075" s="41"/>
      <c r="I1075" s="20"/>
      <c r="J1075" s="26"/>
      <c r="K1075" s="45"/>
      <c r="L1075" s="27"/>
      <c r="M1075" s="27"/>
      <c r="N1075" s="27"/>
      <c r="O1075" s="28"/>
      <c r="P1075" s="29"/>
      <c r="Q1075" s="30"/>
      <c r="R1075" s="29"/>
    </row>
    <row r="1076" spans="1:18" ht="15">
      <c r="A1076" s="7"/>
      <c r="B1076" s="31"/>
      <c r="C1076" s="9"/>
      <c r="D1076" s="94"/>
      <c r="E1076" s="33"/>
      <c r="F1076" s="113"/>
      <c r="G1076" s="13"/>
      <c r="H1076" s="13"/>
      <c r="I1076" s="9"/>
      <c r="J1076" s="34"/>
      <c r="K1076" s="49"/>
      <c r="L1076" s="100"/>
      <c r="M1076" s="100"/>
      <c r="N1076" s="100"/>
      <c r="O1076" s="101"/>
      <c r="P1076" s="87"/>
      <c r="Q1076" s="86"/>
      <c r="R1076" s="87"/>
    </row>
    <row r="1077" spans="1:18" ht="15">
      <c r="A1077" s="18"/>
      <c r="B1077" s="39"/>
      <c r="C1077" s="20"/>
      <c r="D1077" s="92"/>
      <c r="E1077" s="22"/>
      <c r="F1077" s="115"/>
      <c r="G1077" s="41"/>
      <c r="H1077" s="41"/>
      <c r="I1077" s="20"/>
      <c r="J1077" s="26"/>
      <c r="K1077" s="45"/>
      <c r="L1077" s="27"/>
      <c r="M1077" s="27"/>
      <c r="N1077" s="27"/>
      <c r="O1077" s="28"/>
      <c r="P1077" s="29"/>
      <c r="Q1077" s="30"/>
      <c r="R1077" s="29"/>
    </row>
    <row r="1078" spans="1:18" ht="15">
      <c r="A1078" s="7"/>
      <c r="B1078" s="31"/>
      <c r="C1078" s="9"/>
      <c r="D1078" s="94"/>
      <c r="E1078" s="33"/>
      <c r="F1078" s="113"/>
      <c r="G1078" s="13"/>
      <c r="H1078" s="13"/>
      <c r="I1078" s="9"/>
      <c r="J1078" s="34"/>
      <c r="K1078" s="49"/>
      <c r="L1078" s="100"/>
      <c r="M1078" s="100"/>
      <c r="N1078" s="100"/>
      <c r="O1078" s="101"/>
      <c r="P1078" s="87"/>
      <c r="Q1078" s="86"/>
      <c r="R1078" s="87"/>
    </row>
    <row r="1079" spans="1:18" ht="15">
      <c r="A1079" s="18"/>
      <c r="B1079" s="39"/>
      <c r="C1079" s="20"/>
      <c r="D1079" s="92"/>
      <c r="E1079" s="22"/>
      <c r="F1079" s="115"/>
      <c r="G1079" s="41"/>
      <c r="H1079" s="41"/>
      <c r="I1079" s="20"/>
      <c r="J1079" s="26"/>
      <c r="K1079" s="45"/>
      <c r="L1079" s="27"/>
      <c r="M1079" s="27"/>
      <c r="N1079" s="27"/>
      <c r="O1079" s="28"/>
      <c r="P1079" s="29"/>
      <c r="Q1079" s="30"/>
      <c r="R1079" s="29"/>
    </row>
    <row r="1080" spans="1:18" ht="15">
      <c r="A1080" s="7"/>
      <c r="B1080" s="31"/>
      <c r="C1080" s="9"/>
      <c r="D1080" s="94"/>
      <c r="E1080" s="33"/>
      <c r="F1080" s="113"/>
      <c r="G1080" s="13"/>
      <c r="H1080" s="13"/>
      <c r="I1080" s="9"/>
      <c r="J1080" s="34"/>
      <c r="K1080" s="49"/>
      <c r="L1080" s="100"/>
      <c r="M1080" s="100"/>
      <c r="N1080" s="100"/>
      <c r="O1080" s="101"/>
      <c r="P1080" s="87"/>
      <c r="Q1080" s="86"/>
      <c r="R1080" s="87"/>
    </row>
    <row r="1081" spans="1:18" ht="15">
      <c r="A1081" s="18"/>
      <c r="B1081" s="39"/>
      <c r="C1081" s="20"/>
      <c r="D1081" s="92"/>
      <c r="E1081" s="22"/>
      <c r="F1081" s="115"/>
      <c r="G1081" s="41"/>
      <c r="H1081" s="41"/>
      <c r="I1081" s="20"/>
      <c r="J1081" s="26"/>
      <c r="K1081" s="45"/>
      <c r="L1081" s="27"/>
      <c r="M1081" s="27"/>
      <c r="N1081" s="27"/>
      <c r="O1081" s="28"/>
      <c r="P1081" s="29"/>
      <c r="Q1081" s="30"/>
      <c r="R1081" s="29"/>
    </row>
    <row r="1082" spans="1:18" ht="15">
      <c r="A1082" s="7"/>
      <c r="B1082" s="31"/>
      <c r="C1082" s="9"/>
      <c r="D1082" s="94"/>
      <c r="E1082" s="33"/>
      <c r="F1082" s="113"/>
      <c r="G1082" s="13"/>
      <c r="H1082" s="13"/>
      <c r="I1082" s="9"/>
      <c r="J1082" s="34"/>
      <c r="K1082" s="49"/>
      <c r="L1082" s="100"/>
      <c r="M1082" s="100"/>
      <c r="N1082" s="100"/>
      <c r="O1082" s="101"/>
      <c r="P1082" s="87"/>
      <c r="Q1082" s="86"/>
      <c r="R1082" s="87"/>
    </row>
    <row r="1083" spans="1:18" ht="15">
      <c r="A1083" s="18"/>
      <c r="B1083" s="39"/>
      <c r="C1083" s="20"/>
      <c r="D1083" s="92"/>
      <c r="E1083" s="22"/>
      <c r="F1083" s="115"/>
      <c r="G1083" s="41"/>
      <c r="H1083" s="41"/>
      <c r="I1083" s="20"/>
      <c r="J1083" s="26"/>
      <c r="K1083" s="45"/>
      <c r="L1083" s="27"/>
      <c r="M1083" s="27"/>
      <c r="N1083" s="27"/>
      <c r="O1083" s="28"/>
      <c r="P1083" s="29"/>
      <c r="Q1083" s="30"/>
      <c r="R1083" s="29"/>
    </row>
    <row r="1084" spans="1:18" ht="15">
      <c r="A1084" s="7"/>
      <c r="B1084" s="31"/>
      <c r="C1084" s="9"/>
      <c r="D1084" s="94"/>
      <c r="E1084" s="33"/>
      <c r="F1084" s="113"/>
      <c r="G1084" s="13"/>
      <c r="H1084" s="13"/>
      <c r="I1084" s="9"/>
      <c r="J1084" s="34"/>
      <c r="K1084" s="49"/>
      <c r="L1084" s="100"/>
      <c r="M1084" s="100"/>
      <c r="N1084" s="100"/>
      <c r="O1084" s="101"/>
      <c r="P1084" s="87"/>
      <c r="Q1084" s="86"/>
      <c r="R1084" s="87"/>
    </row>
    <row r="1085" spans="1:18" ht="15">
      <c r="A1085" s="18"/>
      <c r="B1085" s="39"/>
      <c r="C1085" s="20"/>
      <c r="D1085" s="92"/>
      <c r="E1085" s="22"/>
      <c r="F1085" s="115"/>
      <c r="G1085" s="41"/>
      <c r="H1085" s="41"/>
      <c r="I1085" s="20"/>
      <c r="J1085" s="26"/>
      <c r="K1085" s="45"/>
      <c r="L1085" s="27"/>
      <c r="M1085" s="27"/>
      <c r="N1085" s="27"/>
      <c r="O1085" s="28"/>
      <c r="P1085" s="29"/>
      <c r="Q1085" s="30"/>
      <c r="R1085" s="29"/>
    </row>
    <row r="1086" spans="1:18" ht="15">
      <c r="A1086" s="7"/>
      <c r="B1086" s="31"/>
      <c r="C1086" s="9"/>
      <c r="D1086" s="94"/>
      <c r="E1086" s="33"/>
      <c r="F1086" s="113"/>
      <c r="G1086" s="13"/>
      <c r="H1086" s="13"/>
      <c r="I1086" s="9"/>
      <c r="J1086" s="34"/>
      <c r="K1086" s="49"/>
      <c r="L1086" s="100"/>
      <c r="M1086" s="100"/>
      <c r="N1086" s="100"/>
      <c r="O1086" s="101"/>
      <c r="P1086" s="87"/>
      <c r="Q1086" s="86"/>
      <c r="R1086" s="87"/>
    </row>
    <row r="1087" spans="1:18" ht="15">
      <c r="A1087" s="18"/>
      <c r="B1087" s="39"/>
      <c r="C1087" s="20"/>
      <c r="D1087" s="92"/>
      <c r="E1087" s="22"/>
      <c r="F1087" s="115"/>
      <c r="G1087" s="41"/>
      <c r="H1087" s="41"/>
      <c r="I1087" s="20"/>
      <c r="J1087" s="26"/>
      <c r="K1087" s="45"/>
      <c r="L1087" s="27"/>
      <c r="M1087" s="27"/>
      <c r="N1087" s="27"/>
      <c r="O1087" s="28"/>
      <c r="P1087" s="29"/>
      <c r="Q1087" s="30"/>
      <c r="R1087" s="29"/>
    </row>
    <row r="1088" spans="1:18" ht="15">
      <c r="A1088" s="7"/>
      <c r="B1088" s="31"/>
      <c r="C1088" s="9"/>
      <c r="D1088" s="94"/>
      <c r="E1088" s="33"/>
      <c r="F1088" s="113"/>
      <c r="G1088" s="13"/>
      <c r="H1088" s="13"/>
      <c r="I1088" s="9"/>
      <c r="J1088" s="34"/>
      <c r="K1088" s="49"/>
      <c r="L1088" s="100"/>
      <c r="M1088" s="100"/>
      <c r="N1088" s="100"/>
      <c r="O1088" s="101"/>
      <c r="P1088" s="87"/>
      <c r="Q1088" s="86"/>
      <c r="R1088" s="87"/>
    </row>
    <row r="1089" spans="1:18" ht="15">
      <c r="A1089" s="18"/>
      <c r="B1089" s="39"/>
      <c r="C1089" s="20"/>
      <c r="D1089" s="92"/>
      <c r="E1089" s="22"/>
      <c r="F1089" s="115"/>
      <c r="G1089" s="41"/>
      <c r="H1089" s="41"/>
      <c r="I1089" s="20"/>
      <c r="J1089" s="26"/>
      <c r="K1089" s="45"/>
      <c r="L1089" s="27"/>
      <c r="M1089" s="27"/>
      <c r="N1089" s="27"/>
      <c r="O1089" s="28"/>
      <c r="P1089" s="29"/>
      <c r="Q1089" s="30"/>
      <c r="R1089" s="29"/>
    </row>
    <row r="1090" spans="1:18" ht="15">
      <c r="A1090" s="7"/>
      <c r="B1090" s="31"/>
      <c r="C1090" s="9"/>
      <c r="D1090" s="94"/>
      <c r="E1090" s="33"/>
      <c r="F1090" s="113"/>
      <c r="G1090" s="13"/>
      <c r="H1090" s="13"/>
      <c r="I1090" s="9"/>
      <c r="J1090" s="34"/>
      <c r="K1090" s="49"/>
      <c r="L1090" s="100"/>
      <c r="M1090" s="100"/>
      <c r="N1090" s="100"/>
      <c r="O1090" s="101"/>
      <c r="P1090" s="87"/>
      <c r="Q1090" s="86"/>
      <c r="R1090" s="87"/>
    </row>
    <row r="1091" spans="1:18" ht="15">
      <c r="A1091" s="18"/>
      <c r="B1091" s="39"/>
      <c r="C1091" s="20"/>
      <c r="D1091" s="92"/>
      <c r="E1091" s="22"/>
      <c r="F1091" s="115"/>
      <c r="G1091" s="41"/>
      <c r="H1091" s="41"/>
      <c r="I1091" s="20"/>
      <c r="J1091" s="26"/>
      <c r="K1091" s="45"/>
      <c r="L1091" s="27"/>
      <c r="M1091" s="27"/>
      <c r="N1091" s="27"/>
      <c r="O1091" s="28"/>
      <c r="P1091" s="29"/>
      <c r="Q1091" s="30"/>
      <c r="R1091" s="29"/>
    </row>
    <row r="1092" spans="1:18" ht="15">
      <c r="A1092" s="7"/>
      <c r="B1092" s="31"/>
      <c r="C1092" s="9"/>
      <c r="D1092" s="94"/>
      <c r="E1092" s="33"/>
      <c r="F1092" s="113"/>
      <c r="G1092" s="13"/>
      <c r="H1092" s="13"/>
      <c r="I1092" s="9"/>
      <c r="J1092" s="34"/>
      <c r="K1092" s="49"/>
      <c r="L1092" s="100"/>
      <c r="M1092" s="100"/>
      <c r="N1092" s="100"/>
      <c r="O1092" s="101"/>
      <c r="P1092" s="87"/>
      <c r="Q1092" s="86"/>
      <c r="R1092" s="87"/>
    </row>
    <row r="1093" spans="1:18" ht="15">
      <c r="A1093" s="18"/>
      <c r="B1093" s="39"/>
      <c r="C1093" s="20"/>
      <c r="D1093" s="92"/>
      <c r="E1093" s="22"/>
      <c r="F1093" s="115"/>
      <c r="G1093" s="41"/>
      <c r="H1093" s="41"/>
      <c r="I1093" s="20"/>
      <c r="J1093" s="26"/>
      <c r="K1093" s="45"/>
      <c r="L1093" s="27"/>
      <c r="M1093" s="27"/>
      <c r="N1093" s="27"/>
      <c r="O1093" s="28"/>
      <c r="P1093" s="29"/>
      <c r="Q1093" s="30"/>
      <c r="R1093" s="29"/>
    </row>
    <row r="1094" spans="1:18" ht="15">
      <c r="A1094" s="7"/>
      <c r="B1094" s="31"/>
      <c r="C1094" s="9"/>
      <c r="D1094" s="94"/>
      <c r="E1094" s="33"/>
      <c r="F1094" s="113"/>
      <c r="G1094" s="13"/>
      <c r="H1094" s="13"/>
      <c r="I1094" s="9"/>
      <c r="J1094" s="34"/>
      <c r="K1094" s="49"/>
      <c r="L1094" s="100"/>
      <c r="M1094" s="100"/>
      <c r="N1094" s="100"/>
      <c r="O1094" s="101"/>
      <c r="P1094" s="87"/>
      <c r="Q1094" s="86"/>
      <c r="R1094" s="87"/>
    </row>
    <row r="1095" spans="1:18" ht="15">
      <c r="A1095" s="18"/>
      <c r="B1095" s="39"/>
      <c r="C1095" s="20"/>
      <c r="D1095" s="92"/>
      <c r="E1095" s="22"/>
      <c r="F1095" s="115"/>
      <c r="G1095" s="41"/>
      <c r="H1095" s="41"/>
      <c r="I1095" s="20"/>
      <c r="J1095" s="26"/>
      <c r="K1095" s="45"/>
      <c r="L1095" s="27"/>
      <c r="M1095" s="27"/>
      <c r="N1095" s="27"/>
      <c r="O1095" s="28"/>
      <c r="P1095" s="29"/>
      <c r="Q1095" s="30"/>
      <c r="R1095" s="29"/>
    </row>
    <row r="1096" spans="1:18" ht="15">
      <c r="A1096" s="7"/>
      <c r="B1096" s="31"/>
      <c r="C1096" s="9"/>
      <c r="D1096" s="94"/>
      <c r="E1096" s="33"/>
      <c r="F1096" s="113"/>
      <c r="G1096" s="13"/>
      <c r="H1096" s="13"/>
      <c r="I1096" s="9"/>
      <c r="J1096" s="34"/>
      <c r="K1096" s="49"/>
      <c r="L1096" s="100"/>
      <c r="M1096" s="100"/>
      <c r="N1096" s="100"/>
      <c r="O1096" s="101"/>
      <c r="P1096" s="87"/>
      <c r="Q1096" s="86"/>
      <c r="R1096" s="87"/>
    </row>
    <row r="1097" spans="1:18" ht="15">
      <c r="A1097" s="18"/>
      <c r="B1097" s="39"/>
      <c r="C1097" s="20"/>
      <c r="D1097" s="92"/>
      <c r="E1097" s="22"/>
      <c r="F1097" s="115"/>
      <c r="G1097" s="41"/>
      <c r="H1097" s="41"/>
      <c r="I1097" s="20"/>
      <c r="J1097" s="26"/>
      <c r="K1097" s="45"/>
      <c r="L1097" s="27"/>
      <c r="M1097" s="27"/>
      <c r="N1097" s="27"/>
      <c r="O1097" s="28"/>
      <c r="P1097" s="29"/>
      <c r="Q1097" s="30"/>
      <c r="R1097" s="29"/>
    </row>
    <row r="1098" spans="1:18" ht="15">
      <c r="A1098" s="7"/>
      <c r="B1098" s="31"/>
      <c r="C1098" s="9"/>
      <c r="D1098" s="94"/>
      <c r="E1098" s="33"/>
      <c r="F1098" s="113"/>
      <c r="G1098" s="13"/>
      <c r="H1098" s="13"/>
      <c r="I1098" s="9"/>
      <c r="J1098" s="34"/>
      <c r="K1098" s="49"/>
      <c r="L1098" s="100"/>
      <c r="M1098" s="100"/>
      <c r="N1098" s="100"/>
      <c r="O1098" s="101"/>
      <c r="P1098" s="87"/>
      <c r="Q1098" s="86"/>
      <c r="R1098" s="87"/>
    </row>
    <row r="1099" spans="1:18" ht="15">
      <c r="A1099" s="18"/>
      <c r="B1099" s="39"/>
      <c r="C1099" s="20"/>
      <c r="D1099" s="92"/>
      <c r="E1099" s="22"/>
      <c r="F1099" s="115"/>
      <c r="G1099" s="41"/>
      <c r="H1099" s="41"/>
      <c r="I1099" s="20"/>
      <c r="J1099" s="26"/>
      <c r="K1099" s="45"/>
      <c r="L1099" s="27"/>
      <c r="M1099" s="27"/>
      <c r="N1099" s="27"/>
      <c r="O1099" s="28"/>
      <c r="P1099" s="29"/>
      <c r="Q1099" s="30"/>
      <c r="R1099" s="29"/>
    </row>
    <row r="1100" spans="1:18" ht="15">
      <c r="A1100" s="7"/>
      <c r="B1100" s="31"/>
      <c r="C1100" s="9"/>
      <c r="D1100" s="94"/>
      <c r="E1100" s="33"/>
      <c r="F1100" s="113"/>
      <c r="G1100" s="13"/>
      <c r="H1100" s="13"/>
      <c r="I1100" s="9"/>
      <c r="J1100" s="34"/>
      <c r="K1100" s="49"/>
      <c r="L1100" s="100"/>
      <c r="M1100" s="100"/>
      <c r="N1100" s="100"/>
      <c r="O1100" s="101"/>
      <c r="P1100" s="87"/>
      <c r="Q1100" s="86"/>
      <c r="R1100" s="87"/>
    </row>
    <row r="1101" spans="1:18" ht="15">
      <c r="A1101" s="18"/>
      <c r="B1101" s="39"/>
      <c r="C1101" s="20"/>
      <c r="D1101" s="92"/>
      <c r="E1101" s="22"/>
      <c r="F1101" s="115"/>
      <c r="G1101" s="41"/>
      <c r="H1101" s="41"/>
      <c r="I1101" s="20"/>
      <c r="J1101" s="26"/>
      <c r="K1101" s="45"/>
      <c r="L1101" s="27"/>
      <c r="M1101" s="27"/>
      <c r="N1101" s="27"/>
      <c r="O1101" s="28"/>
      <c r="P1101" s="29"/>
      <c r="Q1101" s="30"/>
      <c r="R1101" s="29"/>
    </row>
    <row r="1102" spans="1:18" ht="15">
      <c r="A1102" s="7"/>
      <c r="B1102" s="31"/>
      <c r="C1102" s="9"/>
      <c r="D1102" s="94"/>
      <c r="E1102" s="33"/>
      <c r="F1102" s="113"/>
      <c r="G1102" s="13"/>
      <c r="H1102" s="13"/>
      <c r="I1102" s="9"/>
      <c r="J1102" s="34"/>
      <c r="K1102" s="49"/>
      <c r="L1102" s="100"/>
      <c r="M1102" s="100"/>
      <c r="N1102" s="100"/>
      <c r="O1102" s="101"/>
      <c r="P1102" s="87"/>
      <c r="Q1102" s="86"/>
      <c r="R1102" s="87"/>
    </row>
    <row r="1103" spans="1:18" ht="15">
      <c r="A1103" s="18"/>
      <c r="B1103" s="39"/>
      <c r="C1103" s="20"/>
      <c r="D1103" s="92"/>
      <c r="E1103" s="22"/>
      <c r="F1103" s="115"/>
      <c r="G1103" s="41"/>
      <c r="H1103" s="41"/>
      <c r="I1103" s="20"/>
      <c r="J1103" s="26"/>
      <c r="K1103" s="45"/>
      <c r="L1103" s="27"/>
      <c r="M1103" s="27"/>
      <c r="N1103" s="27"/>
      <c r="O1103" s="28"/>
      <c r="P1103" s="29"/>
      <c r="Q1103" s="30"/>
      <c r="R1103" s="29"/>
    </row>
    <row r="1104" spans="1:18" ht="15">
      <c r="A1104" s="7"/>
      <c r="B1104" s="31"/>
      <c r="C1104" s="9"/>
      <c r="D1104" s="94"/>
      <c r="E1104" s="33"/>
      <c r="F1104" s="113"/>
      <c r="G1104" s="13"/>
      <c r="H1104" s="13"/>
      <c r="I1104" s="9"/>
      <c r="J1104" s="34"/>
      <c r="K1104" s="49"/>
      <c r="L1104" s="100"/>
      <c r="M1104" s="100"/>
      <c r="N1104" s="100"/>
      <c r="O1104" s="101"/>
      <c r="P1104" s="87"/>
      <c r="Q1104" s="86"/>
      <c r="R1104" s="87"/>
    </row>
    <row r="1105" spans="1:18" ht="15">
      <c r="A1105" s="18"/>
      <c r="B1105" s="39"/>
      <c r="C1105" s="20"/>
      <c r="D1105" s="92"/>
      <c r="E1105" s="22"/>
      <c r="F1105" s="115"/>
      <c r="G1105" s="41"/>
      <c r="H1105" s="41"/>
      <c r="I1105" s="20"/>
      <c r="J1105" s="26"/>
      <c r="K1105" s="45"/>
      <c r="L1105" s="27"/>
      <c r="M1105" s="27"/>
      <c r="N1105" s="27"/>
      <c r="O1105" s="28"/>
      <c r="P1105" s="29"/>
      <c r="Q1105" s="30"/>
      <c r="R1105" s="29"/>
    </row>
    <row r="1106" spans="1:18" ht="15">
      <c r="A1106" s="7"/>
      <c r="B1106" s="31"/>
      <c r="C1106" s="9"/>
      <c r="D1106" s="94"/>
      <c r="E1106" s="33"/>
      <c r="F1106" s="113"/>
      <c r="G1106" s="13"/>
      <c r="H1106" s="13"/>
      <c r="I1106" s="9"/>
      <c r="J1106" s="34"/>
      <c r="K1106" s="49"/>
      <c r="L1106" s="100"/>
      <c r="M1106" s="100"/>
      <c r="N1106" s="100"/>
      <c r="O1106" s="101"/>
      <c r="P1106" s="87"/>
      <c r="Q1106" s="86"/>
      <c r="R1106" s="87"/>
    </row>
    <row r="1107" spans="1:18" ht="15">
      <c r="A1107" s="18"/>
      <c r="B1107" s="39"/>
      <c r="C1107" s="20"/>
      <c r="D1107" s="92"/>
      <c r="E1107" s="22"/>
      <c r="F1107" s="115"/>
      <c r="G1107" s="41"/>
      <c r="H1107" s="41"/>
      <c r="I1107" s="20"/>
      <c r="J1107" s="26"/>
      <c r="K1107" s="45"/>
      <c r="L1107" s="27"/>
      <c r="M1107" s="27"/>
      <c r="N1107" s="27"/>
      <c r="O1107" s="28"/>
      <c r="P1107" s="29"/>
      <c r="Q1107" s="30"/>
      <c r="R1107" s="29"/>
    </row>
    <row r="1108" spans="1:18" ht="15">
      <c r="A1108" s="7"/>
      <c r="B1108" s="31"/>
      <c r="C1108" s="9"/>
      <c r="D1108" s="94"/>
      <c r="E1108" s="33"/>
      <c r="F1108" s="113"/>
      <c r="G1108" s="13"/>
      <c r="H1108" s="13"/>
      <c r="I1108" s="9"/>
      <c r="J1108" s="34"/>
      <c r="K1108" s="49"/>
      <c r="L1108" s="100"/>
      <c r="M1108" s="100"/>
      <c r="N1108" s="100"/>
      <c r="O1108" s="101"/>
      <c r="P1108" s="87"/>
      <c r="Q1108" s="86"/>
      <c r="R1108" s="87"/>
    </row>
    <row r="1109" spans="1:18" ht="15">
      <c r="A1109" s="18"/>
      <c r="B1109" s="39"/>
      <c r="C1109" s="20"/>
      <c r="D1109" s="92"/>
      <c r="E1109" s="22"/>
      <c r="F1109" s="115"/>
      <c r="G1109" s="41"/>
      <c r="H1109" s="41"/>
      <c r="I1109" s="20"/>
      <c r="J1109" s="26"/>
      <c r="K1109" s="45"/>
      <c r="L1109" s="27"/>
      <c r="M1109" s="27"/>
      <c r="N1109" s="27"/>
      <c r="O1109" s="28"/>
      <c r="P1109" s="29"/>
      <c r="Q1109" s="30"/>
      <c r="R1109" s="29"/>
    </row>
    <row r="1110" spans="1:18" ht="15">
      <c r="A1110" s="7"/>
      <c r="B1110" s="31"/>
      <c r="C1110" s="9"/>
      <c r="D1110" s="94"/>
      <c r="E1110" s="33"/>
      <c r="F1110" s="113"/>
      <c r="G1110" s="13"/>
      <c r="H1110" s="13"/>
      <c r="I1110" s="9"/>
      <c r="J1110" s="34"/>
      <c r="K1110" s="49"/>
      <c r="L1110" s="100"/>
      <c r="M1110" s="100"/>
      <c r="N1110" s="100"/>
      <c r="O1110" s="101"/>
      <c r="P1110" s="87"/>
      <c r="Q1110" s="86"/>
      <c r="R1110" s="87"/>
    </row>
    <row r="1111" spans="1:18" ht="15">
      <c r="A1111" s="18"/>
      <c r="B1111" s="39"/>
      <c r="C1111" s="20"/>
      <c r="D1111" s="92"/>
      <c r="E1111" s="22"/>
      <c r="F1111" s="115"/>
      <c r="G1111" s="41"/>
      <c r="H1111" s="41"/>
      <c r="I1111" s="20"/>
      <c r="J1111" s="26"/>
      <c r="K1111" s="45"/>
      <c r="L1111" s="27"/>
      <c r="M1111" s="27"/>
      <c r="N1111" s="27"/>
      <c r="O1111" s="28"/>
      <c r="P1111" s="29"/>
      <c r="Q1111" s="30"/>
      <c r="R1111" s="29"/>
    </row>
    <row r="1112" spans="1:18" ht="15">
      <c r="A1112" s="7"/>
      <c r="B1112" s="31"/>
      <c r="C1112" s="9"/>
      <c r="D1112" s="94"/>
      <c r="E1112" s="33"/>
      <c r="F1112" s="113"/>
      <c r="G1112" s="13"/>
      <c r="H1112" s="13"/>
      <c r="I1112" s="9"/>
      <c r="J1112" s="34"/>
      <c r="K1112" s="49"/>
      <c r="L1112" s="100"/>
      <c r="M1112" s="100"/>
      <c r="N1112" s="100"/>
      <c r="O1112" s="101"/>
      <c r="P1112" s="87"/>
      <c r="Q1112" s="86"/>
      <c r="R1112" s="87"/>
    </row>
    <row r="1113" spans="1:18" ht="15">
      <c r="A1113" s="18"/>
      <c r="B1113" s="39"/>
      <c r="C1113" s="20"/>
      <c r="D1113" s="92"/>
      <c r="E1113" s="22"/>
      <c r="F1113" s="115"/>
      <c r="G1113" s="41"/>
      <c r="H1113" s="41"/>
      <c r="I1113" s="20"/>
      <c r="J1113" s="26"/>
      <c r="K1113" s="45"/>
      <c r="L1113" s="27"/>
      <c r="M1113" s="27"/>
      <c r="N1113" s="27"/>
      <c r="O1113" s="28"/>
      <c r="P1113" s="29"/>
      <c r="Q1113" s="30"/>
      <c r="R1113" s="29"/>
    </row>
    <row r="1114" spans="1:18" ht="15">
      <c r="A1114" s="7"/>
      <c r="B1114" s="31"/>
      <c r="C1114" s="9"/>
      <c r="D1114" s="94"/>
      <c r="E1114" s="33"/>
      <c r="F1114" s="113"/>
      <c r="G1114" s="13"/>
      <c r="H1114" s="13"/>
      <c r="I1114" s="9"/>
      <c r="J1114" s="34"/>
      <c r="K1114" s="49"/>
      <c r="L1114" s="100"/>
      <c r="M1114" s="100"/>
      <c r="N1114" s="100"/>
      <c r="O1114" s="101"/>
      <c r="P1114" s="87"/>
      <c r="Q1114" s="86"/>
      <c r="R1114" s="87"/>
    </row>
    <row r="1115" spans="1:18" ht="15">
      <c r="A1115" s="18"/>
      <c r="B1115" s="39"/>
      <c r="C1115" s="20"/>
      <c r="D1115" s="92"/>
      <c r="E1115" s="22"/>
      <c r="F1115" s="115"/>
      <c r="G1115" s="41"/>
      <c r="H1115" s="41"/>
      <c r="I1115" s="20"/>
      <c r="J1115" s="26"/>
      <c r="K1115" s="45"/>
      <c r="L1115" s="27"/>
      <c r="M1115" s="27"/>
      <c r="N1115" s="27"/>
      <c r="O1115" s="28"/>
      <c r="P1115" s="29"/>
      <c r="Q1115" s="30"/>
      <c r="R1115" s="29"/>
    </row>
    <row r="1116" spans="1:18" ht="15">
      <c r="A1116" s="7"/>
      <c r="B1116" s="31"/>
      <c r="C1116" s="9"/>
      <c r="D1116" s="94"/>
      <c r="E1116" s="33"/>
      <c r="F1116" s="113"/>
      <c r="G1116" s="13"/>
      <c r="H1116" s="13"/>
      <c r="I1116" s="9"/>
      <c r="J1116" s="34"/>
      <c r="K1116" s="49"/>
      <c r="L1116" s="100"/>
      <c r="M1116" s="100"/>
      <c r="N1116" s="100"/>
      <c r="O1116" s="101"/>
      <c r="P1116" s="87"/>
      <c r="Q1116" s="86"/>
      <c r="R1116" s="87"/>
    </row>
    <row r="1117" spans="1:18" ht="15">
      <c r="A1117" s="18"/>
      <c r="B1117" s="39"/>
      <c r="C1117" s="20"/>
      <c r="D1117" s="92"/>
      <c r="E1117" s="22"/>
      <c r="F1117" s="115"/>
      <c r="G1117" s="41"/>
      <c r="H1117" s="41"/>
      <c r="I1117" s="20"/>
      <c r="J1117" s="26"/>
      <c r="K1117" s="45"/>
      <c r="L1117" s="27"/>
      <c r="M1117" s="27"/>
      <c r="N1117" s="27"/>
      <c r="O1117" s="28"/>
      <c r="P1117" s="29"/>
      <c r="Q1117" s="30"/>
      <c r="R1117" s="29"/>
    </row>
    <row r="1118" spans="1:18" ht="15">
      <c r="A1118" s="7"/>
      <c r="B1118" s="31"/>
      <c r="C1118" s="9"/>
      <c r="D1118" s="94"/>
      <c r="E1118" s="33"/>
      <c r="F1118" s="113"/>
      <c r="G1118" s="13"/>
      <c r="H1118" s="13"/>
      <c r="I1118" s="9"/>
      <c r="J1118" s="34"/>
      <c r="K1118" s="49"/>
      <c r="L1118" s="100"/>
      <c r="M1118" s="100"/>
      <c r="N1118" s="100"/>
      <c r="O1118" s="101"/>
      <c r="P1118" s="87"/>
      <c r="Q1118" s="86"/>
      <c r="R1118" s="87"/>
    </row>
    <row r="1119" spans="1:18" ht="15">
      <c r="A1119" s="18"/>
      <c r="B1119" s="39"/>
      <c r="C1119" s="20"/>
      <c r="D1119" s="92"/>
      <c r="E1119" s="22"/>
      <c r="F1119" s="115"/>
      <c r="G1119" s="41"/>
      <c r="H1119" s="41"/>
      <c r="I1119" s="20"/>
      <c r="J1119" s="26"/>
      <c r="K1119" s="45"/>
      <c r="L1119" s="27"/>
      <c r="M1119" s="27"/>
      <c r="N1119" s="27"/>
      <c r="O1119" s="28"/>
      <c r="P1119" s="29"/>
      <c r="Q1119" s="30"/>
      <c r="R1119" s="29"/>
    </row>
    <row r="1120" spans="1:18" ht="15">
      <c r="A1120" s="7"/>
      <c r="B1120" s="31"/>
      <c r="C1120" s="9"/>
      <c r="D1120" s="94"/>
      <c r="E1120" s="33"/>
      <c r="F1120" s="113"/>
      <c r="G1120" s="13"/>
      <c r="H1120" s="13"/>
      <c r="I1120" s="9"/>
      <c r="J1120" s="34"/>
      <c r="K1120" s="49"/>
      <c r="L1120" s="100"/>
      <c r="M1120" s="100"/>
      <c r="N1120" s="100"/>
      <c r="O1120" s="101"/>
      <c r="P1120" s="87"/>
      <c r="Q1120" s="86"/>
      <c r="R1120" s="87"/>
    </row>
    <row r="1121" spans="1:18" ht="15">
      <c r="A1121" s="18"/>
      <c r="B1121" s="39"/>
      <c r="C1121" s="20"/>
      <c r="D1121" s="92"/>
      <c r="E1121" s="22"/>
      <c r="F1121" s="115"/>
      <c r="G1121" s="41"/>
      <c r="H1121" s="41"/>
      <c r="I1121" s="20"/>
      <c r="J1121" s="26"/>
      <c r="K1121" s="45"/>
      <c r="L1121" s="27"/>
      <c r="M1121" s="27"/>
      <c r="N1121" s="27"/>
      <c r="O1121" s="28"/>
      <c r="P1121" s="29"/>
      <c r="Q1121" s="30"/>
      <c r="R1121" s="29"/>
    </row>
    <row r="1122" spans="1:18" ht="15">
      <c r="A1122" s="7"/>
      <c r="B1122" s="31"/>
      <c r="C1122" s="9"/>
      <c r="D1122" s="94"/>
      <c r="E1122" s="33"/>
      <c r="F1122" s="113"/>
      <c r="G1122" s="13"/>
      <c r="H1122" s="13"/>
      <c r="I1122" s="9"/>
      <c r="J1122" s="34"/>
      <c r="K1122" s="49"/>
      <c r="L1122" s="100"/>
      <c r="M1122" s="100"/>
      <c r="N1122" s="100"/>
      <c r="O1122" s="101"/>
      <c r="P1122" s="87"/>
      <c r="Q1122" s="86"/>
      <c r="R1122" s="87"/>
    </row>
    <row r="1123" spans="1:18" ht="15">
      <c r="A1123" s="18"/>
      <c r="B1123" s="39"/>
      <c r="C1123" s="20"/>
      <c r="D1123" s="92"/>
      <c r="E1123" s="22"/>
      <c r="F1123" s="115"/>
      <c r="G1123" s="41"/>
      <c r="H1123" s="41"/>
      <c r="I1123" s="20"/>
      <c r="J1123" s="26"/>
      <c r="K1123" s="45"/>
      <c r="L1123" s="27"/>
      <c r="M1123" s="27"/>
      <c r="N1123" s="27"/>
      <c r="O1123" s="28"/>
      <c r="P1123" s="29"/>
      <c r="Q1123" s="30"/>
      <c r="R1123" s="29"/>
    </row>
    <row r="1124" spans="1:18" ht="15">
      <c r="A1124" s="7"/>
      <c r="B1124" s="31"/>
      <c r="C1124" s="9"/>
      <c r="D1124" s="94"/>
      <c r="E1124" s="33"/>
      <c r="F1124" s="113"/>
      <c r="G1124" s="13"/>
      <c r="H1124" s="13"/>
      <c r="I1124" s="9"/>
      <c r="J1124" s="34"/>
      <c r="K1124" s="49"/>
      <c r="L1124" s="100"/>
      <c r="M1124" s="100"/>
      <c r="N1124" s="100"/>
      <c r="O1124" s="101"/>
      <c r="P1124" s="87"/>
      <c r="Q1124" s="86"/>
      <c r="R1124" s="87"/>
    </row>
    <row r="1125" spans="1:18" ht="15">
      <c r="A1125" s="18"/>
      <c r="B1125" s="39"/>
      <c r="C1125" s="20"/>
      <c r="D1125" s="92"/>
      <c r="E1125" s="22"/>
      <c r="F1125" s="115"/>
      <c r="G1125" s="41"/>
      <c r="H1125" s="41"/>
      <c r="I1125" s="20"/>
      <c r="J1125" s="26"/>
      <c r="K1125" s="45"/>
      <c r="L1125" s="27"/>
      <c r="M1125" s="27"/>
      <c r="N1125" s="27"/>
      <c r="O1125" s="28"/>
      <c r="P1125" s="29"/>
      <c r="Q1125" s="30"/>
      <c r="R1125" s="29"/>
    </row>
    <row r="1126" spans="1:18" ht="15">
      <c r="A1126" s="7"/>
      <c r="B1126" s="31"/>
      <c r="C1126" s="9"/>
      <c r="D1126" s="94"/>
      <c r="E1126" s="33"/>
      <c r="F1126" s="113"/>
      <c r="G1126" s="13"/>
      <c r="H1126" s="13"/>
      <c r="I1126" s="9"/>
      <c r="J1126" s="34"/>
      <c r="K1126" s="49"/>
      <c r="L1126" s="100"/>
      <c r="M1126" s="100"/>
      <c r="N1126" s="100"/>
      <c r="O1126" s="101"/>
      <c r="P1126" s="87"/>
      <c r="Q1126" s="86"/>
      <c r="R1126" s="87"/>
    </row>
    <row r="1127" spans="1:18" ht="15">
      <c r="A1127" s="18"/>
      <c r="B1127" s="39"/>
      <c r="C1127" s="20"/>
      <c r="D1127" s="92"/>
      <c r="E1127" s="22"/>
      <c r="F1127" s="115"/>
      <c r="G1127" s="41"/>
      <c r="H1127" s="41"/>
      <c r="I1127" s="20"/>
      <c r="J1127" s="26"/>
      <c r="K1127" s="45"/>
      <c r="L1127" s="27"/>
      <c r="M1127" s="27"/>
      <c r="N1127" s="27"/>
      <c r="O1127" s="28"/>
      <c r="P1127" s="29"/>
      <c r="Q1127" s="30"/>
      <c r="R1127" s="29"/>
    </row>
    <row r="1128" spans="1:18" ht="15">
      <c r="A1128" s="7"/>
      <c r="B1128" s="31"/>
      <c r="C1128" s="9"/>
      <c r="D1128" s="94"/>
      <c r="E1128" s="33"/>
      <c r="F1128" s="113"/>
      <c r="G1128" s="13"/>
      <c r="H1128" s="13"/>
      <c r="I1128" s="9"/>
      <c r="J1128" s="34"/>
      <c r="K1128" s="49"/>
      <c r="L1128" s="100"/>
      <c r="M1128" s="100"/>
      <c r="N1128" s="100"/>
      <c r="O1128" s="101"/>
      <c r="P1128" s="87"/>
      <c r="Q1128" s="86"/>
      <c r="R1128" s="87"/>
    </row>
    <row r="1129" spans="1:18" ht="15">
      <c r="A1129" s="18"/>
      <c r="B1129" s="39"/>
      <c r="C1129" s="20"/>
      <c r="D1129" s="92"/>
      <c r="E1129" s="22"/>
      <c r="F1129" s="115"/>
      <c r="G1129" s="41"/>
      <c r="H1129" s="41"/>
      <c r="I1129" s="20"/>
      <c r="J1129" s="26"/>
      <c r="K1129" s="45"/>
      <c r="L1129" s="27"/>
      <c r="M1129" s="27"/>
      <c r="N1129" s="27"/>
      <c r="O1129" s="28"/>
      <c r="P1129" s="29"/>
      <c r="Q1129" s="30"/>
      <c r="R1129" s="29"/>
    </row>
    <row r="1130" spans="1:18" ht="15">
      <c r="A1130" s="7"/>
      <c r="B1130" s="31"/>
      <c r="C1130" s="9"/>
      <c r="D1130" s="94"/>
      <c r="E1130" s="33"/>
      <c r="F1130" s="113"/>
      <c r="G1130" s="13"/>
      <c r="H1130" s="13"/>
      <c r="I1130" s="9"/>
      <c r="J1130" s="34"/>
      <c r="K1130" s="49"/>
      <c r="L1130" s="100"/>
      <c r="M1130" s="100"/>
      <c r="N1130" s="100"/>
      <c r="O1130" s="101"/>
      <c r="P1130" s="87"/>
      <c r="Q1130" s="86"/>
      <c r="R1130" s="87"/>
    </row>
    <row r="1131" spans="1:18" ht="15">
      <c r="A1131" s="18"/>
      <c r="B1131" s="39"/>
      <c r="C1131" s="20"/>
      <c r="D1131" s="92"/>
      <c r="E1131" s="22"/>
      <c r="F1131" s="115"/>
      <c r="G1131" s="41"/>
      <c r="H1131" s="41"/>
      <c r="I1131" s="20"/>
      <c r="J1131" s="26"/>
      <c r="K1131" s="45"/>
      <c r="L1131" s="27"/>
      <c r="M1131" s="27"/>
      <c r="N1131" s="27"/>
      <c r="O1131" s="28"/>
      <c r="P1131" s="29"/>
      <c r="Q1131" s="30"/>
      <c r="R1131" s="29"/>
    </row>
    <row r="1132" spans="1:18" ht="15">
      <c r="A1132" s="7"/>
      <c r="B1132" s="31"/>
      <c r="C1132" s="9"/>
      <c r="D1132" s="94"/>
      <c r="E1132" s="33"/>
      <c r="F1132" s="113"/>
      <c r="G1132" s="13"/>
      <c r="H1132" s="13"/>
      <c r="I1132" s="9"/>
      <c r="J1132" s="34"/>
      <c r="K1132" s="49"/>
      <c r="L1132" s="100"/>
      <c r="M1132" s="100"/>
      <c r="N1132" s="100"/>
      <c r="O1132" s="101"/>
      <c r="P1132" s="87"/>
      <c r="Q1132" s="86"/>
      <c r="R1132" s="87"/>
    </row>
    <row r="1133" spans="1:18" ht="15">
      <c r="A1133" s="18"/>
      <c r="B1133" s="39"/>
      <c r="C1133" s="20"/>
      <c r="D1133" s="92"/>
      <c r="E1133" s="22"/>
      <c r="F1133" s="115"/>
      <c r="G1133" s="41"/>
      <c r="H1133" s="41"/>
      <c r="I1133" s="20"/>
      <c r="J1133" s="26"/>
      <c r="K1133" s="45"/>
      <c r="L1133" s="27"/>
      <c r="M1133" s="27"/>
      <c r="N1133" s="27"/>
      <c r="O1133" s="28"/>
      <c r="P1133" s="29"/>
      <c r="Q1133" s="30"/>
      <c r="R1133" s="29"/>
    </row>
    <row r="1134" spans="1:18" ht="15">
      <c r="A1134" s="7"/>
      <c r="B1134" s="31"/>
      <c r="C1134" s="9"/>
      <c r="D1134" s="94"/>
      <c r="E1134" s="33"/>
      <c r="F1134" s="113"/>
      <c r="G1134" s="13"/>
      <c r="H1134" s="13"/>
      <c r="I1134" s="9"/>
      <c r="J1134" s="34"/>
      <c r="K1134" s="49"/>
      <c r="L1134" s="100"/>
      <c r="M1134" s="100"/>
      <c r="N1134" s="100"/>
      <c r="O1134" s="101"/>
      <c r="P1134" s="87"/>
      <c r="Q1134" s="86"/>
      <c r="R1134" s="87"/>
    </row>
    <row r="1135" spans="1:18" ht="15">
      <c r="A1135" s="18"/>
      <c r="B1135" s="39"/>
      <c r="C1135" s="20"/>
      <c r="D1135" s="92"/>
      <c r="E1135" s="22"/>
      <c r="F1135" s="115"/>
      <c r="G1135" s="41"/>
      <c r="H1135" s="41"/>
      <c r="I1135" s="20"/>
      <c r="J1135" s="26"/>
      <c r="K1135" s="45"/>
      <c r="L1135" s="27"/>
      <c r="M1135" s="27"/>
      <c r="N1135" s="27"/>
      <c r="O1135" s="28"/>
      <c r="P1135" s="29"/>
      <c r="Q1135" s="30"/>
      <c r="R1135" s="29"/>
    </row>
    <row r="1136" spans="1:18" ht="15">
      <c r="A1136" s="7"/>
      <c r="B1136" s="31"/>
      <c r="C1136" s="9"/>
      <c r="D1136" s="94"/>
      <c r="E1136" s="33"/>
      <c r="F1136" s="113"/>
      <c r="G1136" s="13"/>
      <c r="H1136" s="13"/>
      <c r="I1136" s="9"/>
      <c r="J1136" s="34"/>
      <c r="K1136" s="49"/>
      <c r="L1136" s="100"/>
      <c r="M1136" s="100"/>
      <c r="N1136" s="100"/>
      <c r="O1136" s="101"/>
      <c r="P1136" s="87"/>
      <c r="Q1136" s="86"/>
      <c r="R1136" s="87"/>
    </row>
    <row r="1137" spans="1:18" ht="15">
      <c r="A1137" s="18"/>
      <c r="B1137" s="39"/>
      <c r="C1137" s="20"/>
      <c r="D1137" s="92"/>
      <c r="E1137" s="22"/>
      <c r="F1137" s="115"/>
      <c r="G1137" s="41"/>
      <c r="H1137" s="41"/>
      <c r="I1137" s="20"/>
      <c r="J1137" s="26"/>
      <c r="K1137" s="45"/>
      <c r="L1137" s="27"/>
      <c r="M1137" s="27"/>
      <c r="N1137" s="27"/>
      <c r="O1137" s="28"/>
      <c r="P1137" s="29"/>
      <c r="Q1137" s="30"/>
      <c r="R1137" s="29"/>
    </row>
    <row r="1138" spans="1:18" ht="15">
      <c r="A1138" s="7"/>
      <c r="B1138" s="31"/>
      <c r="C1138" s="9"/>
      <c r="D1138" s="94"/>
      <c r="E1138" s="33"/>
      <c r="F1138" s="113"/>
      <c r="G1138" s="13"/>
      <c r="H1138" s="13"/>
      <c r="I1138" s="9"/>
      <c r="J1138" s="34"/>
      <c r="K1138" s="49"/>
      <c r="L1138" s="100"/>
      <c r="M1138" s="100"/>
      <c r="N1138" s="100"/>
      <c r="O1138" s="101"/>
      <c r="P1138" s="87"/>
      <c r="Q1138" s="86"/>
      <c r="R1138" s="87"/>
    </row>
    <row r="1139" spans="1:18" ht="15">
      <c r="A1139" s="18"/>
      <c r="B1139" s="39"/>
      <c r="C1139" s="20"/>
      <c r="D1139" s="92"/>
      <c r="E1139" s="22"/>
      <c r="F1139" s="115"/>
      <c r="G1139" s="41"/>
      <c r="H1139" s="41"/>
      <c r="I1139" s="20"/>
      <c r="J1139" s="26"/>
      <c r="K1139" s="45"/>
      <c r="L1139" s="27"/>
      <c r="M1139" s="27"/>
      <c r="N1139" s="27"/>
      <c r="O1139" s="28"/>
      <c r="P1139" s="29"/>
      <c r="Q1139" s="30"/>
      <c r="R1139" s="29"/>
    </row>
    <row r="1140" spans="1:18" ht="15">
      <c r="A1140" s="7"/>
      <c r="B1140" s="31"/>
      <c r="C1140" s="9"/>
      <c r="D1140" s="94"/>
      <c r="E1140" s="33"/>
      <c r="F1140" s="113"/>
      <c r="G1140" s="13"/>
      <c r="H1140" s="13"/>
      <c r="I1140" s="9"/>
      <c r="J1140" s="34"/>
      <c r="K1140" s="49"/>
      <c r="L1140" s="100"/>
      <c r="M1140" s="100"/>
      <c r="N1140" s="100"/>
      <c r="O1140" s="101"/>
      <c r="P1140" s="87"/>
      <c r="Q1140" s="86"/>
      <c r="R1140" s="87"/>
    </row>
    <row r="1141" spans="1:18" ht="15">
      <c r="A1141" s="18"/>
      <c r="B1141" s="39"/>
      <c r="C1141" s="20"/>
      <c r="D1141" s="92"/>
      <c r="E1141" s="22"/>
      <c r="F1141" s="115"/>
      <c r="G1141" s="41"/>
      <c r="H1141" s="41"/>
      <c r="I1141" s="20"/>
      <c r="J1141" s="26"/>
      <c r="K1141" s="45"/>
      <c r="L1141" s="27"/>
      <c r="M1141" s="27"/>
      <c r="N1141" s="27"/>
      <c r="O1141" s="28"/>
      <c r="P1141" s="29"/>
      <c r="Q1141" s="30"/>
      <c r="R1141" s="29"/>
    </row>
    <row r="1142" spans="1:18" ht="15">
      <c r="A1142" s="7"/>
      <c r="B1142" s="31"/>
      <c r="C1142" s="9"/>
      <c r="D1142" s="94"/>
      <c r="E1142" s="33"/>
      <c r="F1142" s="113"/>
      <c r="G1142" s="13"/>
      <c r="H1142" s="13"/>
      <c r="I1142" s="9"/>
      <c r="J1142" s="34"/>
      <c r="K1142" s="49"/>
      <c r="L1142" s="100"/>
      <c r="M1142" s="100"/>
      <c r="N1142" s="100"/>
      <c r="O1142" s="101"/>
      <c r="P1142" s="87"/>
      <c r="Q1142" s="86"/>
      <c r="R1142" s="87"/>
    </row>
  </sheetData>
  <autoFilter ref="A1:R332" xr:uid="{00000000-0009-0000-0000-000001000000}">
    <filterColumn colId="3">
      <filters>
        <filter val="EVA"/>
        <filter val="Thayane"/>
      </filters>
    </filterColumn>
    <filterColumn colId="10">
      <filters>
        <filter val="Ativo"/>
        <filter val="Cancelado"/>
      </filters>
    </filterColumn>
  </autoFilter>
  <customSheetViews>
    <customSheetView guid="{C401CFB8-6CC2-4AF7-B0F7-386C65A26803}" filter="1" showAutoFilter="1">
      <pageMargins left="0.511811024" right="0.511811024" top="0.78740157499999996" bottom="0.78740157499999996" header="0.31496062000000002" footer="0.31496062000000002"/>
      <autoFilter ref="A1:Q356" xr:uid="{A466DC09-9D27-48F2-B121-8C9283E0F380}">
        <filterColumn colId="3">
          <filters blank="1">
            <filter val="EVA"/>
            <filter val="Paulo"/>
          </filters>
        </filterColumn>
      </autoFilter>
    </customSheetView>
    <customSheetView guid="{13E28C2B-38A1-441C-9B61-F0BCCACF3521}" filter="1" showAutoFilter="1">
      <pageMargins left="0.511811024" right="0.511811024" top="0.78740157499999996" bottom="0.78740157499999996" header="0.31496062000000002" footer="0.31496062000000002"/>
      <autoFilter ref="A1:Q158" xr:uid="{70C15EFB-A92B-4368-9F52-A79F4636B142}"/>
    </customSheetView>
    <customSheetView guid="{CC9F39EC-BE4D-4838-97E9-312FD09B224E}" filter="1" showAutoFilter="1">
      <pageMargins left="0.511811024" right="0.511811024" top="0.78740157499999996" bottom="0.78740157499999996" header="0.31496062000000002" footer="0.31496062000000002"/>
      <autoFilter ref="A1:Q158" xr:uid="{B7934651-95D8-432E-8C5B-5102D9106067}"/>
    </customSheetView>
    <customSheetView guid="{2F677BAB-4C4C-4C5D-94FD-F7A2D75CD6AF}" filter="1" showAutoFilter="1">
      <pageMargins left="0.511811024" right="0.511811024" top="0.78740157499999996" bottom="0.78740157499999996" header="0.31496062000000002" footer="0.31496062000000002"/>
      <autoFilter ref="A1:Q356" xr:uid="{7DEB6974-F12B-4E82-ACF6-26A10EFEE32D}">
        <filterColumn colId="3">
          <filters blank="1">
            <filter val="EVA"/>
            <filter val="Ingrid"/>
          </filters>
        </filterColumn>
      </autoFilter>
    </customSheetView>
    <customSheetView guid="{B1DECFCB-DFCF-4E67-B6A1-95376468E047}" filter="1" showAutoFilter="1">
      <pageMargins left="0.511811024" right="0.511811024" top="0.78740157499999996" bottom="0.78740157499999996" header="0.31496062000000002" footer="0.31496062000000002"/>
      <autoFilter ref="A1:Q554" xr:uid="{A2FBD9EB-2C80-461A-B612-0A8DA0420723}">
        <filterColumn colId="8">
          <filters>
            <filter val="Procuradoria"/>
          </filters>
        </filterColumn>
        <filterColumn colId="10">
          <filters blank="1">
            <filter val="Ativo"/>
            <filter val="Suspenso"/>
          </filters>
        </filterColumn>
      </autoFilter>
    </customSheetView>
    <customSheetView guid="{0151C471-2A36-4202-A94C-208BFAB8F92A}" filter="1" showAutoFilter="1">
      <pageMargins left="0.511811024" right="0.511811024" top="0.78740157499999996" bottom="0.78740157499999996" header="0.31496062000000002" footer="0.31496062000000002"/>
      <autoFilter ref="A1:Q158" xr:uid="{C3E53749-4A93-4194-90F2-9EEFD76A34D1}">
        <filterColumn colId="10">
          <filters>
            <filter val="Ativo"/>
            <filter val="Cancelado"/>
            <filter val="Suspenso"/>
          </filters>
        </filterColumn>
      </autoFilter>
    </customSheetView>
    <customSheetView guid="{A1901A75-5FA7-4FF2-B01D-69B3CA81402C}" filter="1" showAutoFilter="1">
      <pageMargins left="0.511811024" right="0.511811024" top="0.78740157499999996" bottom="0.78740157499999996" header="0.31496062000000002" footer="0.31496062000000002"/>
      <autoFilter ref="A1:Q200" xr:uid="{44666A4E-E3CF-491B-BCE9-CE43C78348FB}">
        <filterColumn colId="3">
          <filters>
            <filter val="Larissa"/>
          </filters>
        </filterColumn>
      </autoFilter>
    </customSheetView>
    <customSheetView guid="{E81027EF-1912-4F96-9D16-5DCA015428A5}" filter="1" showAutoFilter="1">
      <pageMargins left="0.511811024" right="0.511811024" top="0.78740157499999996" bottom="0.78740157499999996" header="0.31496062000000002" footer="0.31496062000000002"/>
      <autoFilter ref="A1:Q158" xr:uid="{66C8D56D-A132-410B-AAF9-33E2DDF5D3D2}"/>
    </customSheetView>
    <customSheetView guid="{FBBB244B-0092-4C06-833B-C9F3D0BAA9F3}" filter="1" showAutoFilter="1">
      <pageMargins left="0.511811024" right="0.511811024" top="0.78740157499999996" bottom="0.78740157499999996" header="0.31496062000000002" footer="0.31496062000000002"/>
      <autoFilter ref="A1:Q356" xr:uid="{0F199126-9423-4D8D-962E-43CB057CC887}">
        <filterColumn colId="3">
          <filters blank="1">
            <filter val="Aparecida"/>
            <filter val="Beatriz"/>
            <filter val="Caroline"/>
            <filter val="Eva"/>
            <filter val="Nathalia"/>
            <filter val="Sirlei"/>
          </filters>
        </filterColumn>
        <filterColumn colId="10">
          <filters blank="1">
            <filter val="Ativo"/>
          </filters>
        </filterColumn>
        <filterColumn colId="12">
          <filters blank="1">
            <filter val="01/04/2024"/>
            <filter val="01/06/2024"/>
            <filter val="01/07/2024"/>
            <filter val="02/04/2024"/>
            <filter val="02/07/2024"/>
            <filter val="03/04/2024"/>
            <filter val="03/07/2024"/>
            <filter val="03/09/2024"/>
            <filter val="04/03/2024"/>
            <filter val="04/04/2024"/>
            <filter val="04/07/2024"/>
            <filter val="04/10/2024"/>
            <filter val="04/12/2023"/>
            <filter val="04/12/2024"/>
            <filter val="05/02/2024"/>
            <filter val="05/06/2024"/>
            <filter val="05/12/2023"/>
            <filter val="06/01/2024 _x000a_A 06/01/2026"/>
            <filter val="06/01/2025"/>
            <filter val="06/02/2024"/>
            <filter val="06/06/2024"/>
            <filter val="06/08/2024"/>
            <filter val="06/11/2024"/>
            <filter val="06/12/2023"/>
            <filter val="07/01/2025"/>
            <filter val="07/08/2024"/>
            <filter val="07/10/2024"/>
            <filter val="08/01/2024"/>
            <filter val="08/01/2025"/>
            <filter val="08/02/2024"/>
            <filter val="08/04/2024"/>
            <filter val="08/05/2024"/>
            <filter val="08/07/2024"/>
            <filter val="08/08/2024"/>
            <filter val="08/10/2024"/>
            <filter val="09/01/2025"/>
            <filter val="09/02/2024"/>
            <filter val="09/07/2024"/>
            <filter val="09/072024"/>
            <filter val="09/08/2024"/>
            <filter val="10/04/2024"/>
            <filter val="10/06/2024"/>
            <filter val="10/07/2024"/>
            <filter val="10/09/2024"/>
            <filter val="11/03/2024"/>
            <filter val="11/04/2024"/>
            <filter val="11/06/2024"/>
            <filter val="11/07/2024"/>
            <filter val="11/09/2024"/>
            <filter val="11/11/2024"/>
            <filter val="12/03/2024"/>
            <filter val="12/04/2024"/>
            <filter val="12/09/2024"/>
            <filter val="12/12/2023"/>
            <filter val="12/12/2024"/>
            <filter val="13/01/2025"/>
            <filter val="13/03/2024"/>
            <filter val="13/11/2024"/>
            <filter val="13/12/2023"/>
            <filter val="14/02/2024"/>
            <filter val="14/05/2024"/>
            <filter val="14/10/2024"/>
            <filter val="14/11/2024"/>
            <filter val="14/12/2023"/>
            <filter val="15/01/2024"/>
            <filter val="15/02/2024"/>
            <filter val="15/04/2024"/>
            <filter val="15/05/2024"/>
            <filter val="15/07/2024"/>
            <filter val="16/01/2024"/>
            <filter val="16/01/2025"/>
            <filter val="16/02/2024"/>
            <filter val="16/04/2024"/>
            <filter val="16/05/2024"/>
            <filter val="16/07/2024"/>
            <filter val="16/10/2024"/>
            <filter val="17/01/2024"/>
            <filter val="17/04/2024"/>
            <filter val="17/06/2024"/>
            <filter val="17/07/2024"/>
            <filter val="17/09/2024"/>
            <filter val="17/10/2024"/>
            <filter val="18/03/2024"/>
            <filter val="18/04/2024"/>
            <filter val="18/06/2024"/>
            <filter val="18/07/2024"/>
            <filter val="18/11/2024"/>
            <filter val="18/12/2023"/>
            <filter val="19/02/2024"/>
            <filter val="19/03/2024"/>
            <filter val="19/04/2024"/>
            <filter val="19/09/2024"/>
            <filter val="19/12/2023"/>
            <filter val="20/02/2024"/>
            <filter val="20/03/2024"/>
            <filter val="20/05/2024"/>
            <filter val="20/06/2024"/>
            <filter val="20/09/2024"/>
            <filter val="20/12/2023"/>
            <filter val="21/02/2024"/>
            <filter val="21/03/2024"/>
            <filter val="21/05/2024"/>
            <filter val="21/08/2024"/>
            <filter val="21/10/2024"/>
            <filter val="21/11/2024"/>
            <filter val="22/01/2024"/>
            <filter val="22/03/2024"/>
            <filter val="22/04/2024"/>
            <filter val="22/05/2024"/>
            <filter val="22/07/2024"/>
            <filter val="22/08/2024"/>
            <filter val="22/10/2024"/>
            <filter val="23/01/2024"/>
            <filter val="23/02/2024"/>
            <filter val="23/05/2024"/>
            <filter val="23/07/2024"/>
            <filter val="23/09/2024"/>
            <filter val="23/10/2024"/>
            <filter val="24/01/2024"/>
            <filter val="24/06/2024"/>
            <filter val="24/10/2024"/>
            <filter val="25/01/2024"/>
            <filter val="25/03/2024"/>
            <filter val="25/04/2024"/>
            <filter val="25/06/2024"/>
            <filter val="25/09/2024"/>
            <filter val="25/11/2024"/>
            <filter val="26/03/2024"/>
            <filter val="26/04/2024"/>
            <filter val="26/06/2024"/>
            <filter val="26/09/2024"/>
            <filter val="26/11/2024"/>
            <filter val="27/02/2024"/>
            <filter val="27/03/2024"/>
            <filter val="27/05/2024"/>
            <filter val="27/06/2024"/>
            <filter val="27/11/2024"/>
            <filter val="28/03/2024"/>
            <filter val="28/05/2024"/>
            <filter val="28/12/2023"/>
            <filter val="29/01/2024"/>
            <filter val="29/04/2024"/>
            <filter val="29/05/2024"/>
            <filter val="29/08/2024"/>
            <filter val="29/10/2024"/>
            <filter val="30/09/2024"/>
            <filter val="30/10/2024"/>
            <filter val="30/11/2023"/>
            <filter val="31/07/2024"/>
            <filter val="31/10/2024"/>
          </filters>
        </filterColumn>
      </autoFilter>
    </customSheetView>
    <customSheetView guid="{6BADE8B1-EDB5-44C4-80D5-4A00735C3F6C}" filter="1" showAutoFilter="1">
      <pageMargins left="0.511811024" right="0.511811024" top="0.78740157499999996" bottom="0.78740157499999996" header="0.31496062000000002" footer="0.31496062000000002"/>
      <autoFilter ref="A1:Q158" xr:uid="{6E19896C-D9DB-4CB1-840A-D19D85228807}">
        <filterColumn colId="1">
          <filters>
            <filter val="053/24"/>
            <filter val="ADES 017"/>
            <filter val="ADESÃO 002"/>
            <filter val="ADESAO 018/23"/>
            <filter val="CH 009"/>
            <filter val="CONC 002"/>
            <filter val="CONC 003"/>
            <filter val="CONC 004"/>
            <filter val="CONC 011"/>
            <filter val="CP 001"/>
            <filter val="CRED. 003/23"/>
            <filter val="DISP 002"/>
            <filter val="DISP 03/24"/>
            <filter val="INEX 001"/>
            <filter val="INEX 002/24"/>
            <filter val="INEX 004"/>
            <filter val="INEX 005"/>
            <filter val="INEX 007"/>
            <filter val="INEX 008"/>
            <filter val="INEX 03/24"/>
            <filter val="INEX 035/22"/>
            <filter val="INEX 040"/>
            <filter val="INEX 042"/>
            <filter val="INEX. 006"/>
            <filter val="INEX.14/23"/>
            <filter val="INEX.40/23"/>
            <filter val="LEI 002/24"/>
            <filter val="LEILÃO 001"/>
            <filter val="LEILAO 003"/>
            <filter val="LEILÃO 004"/>
            <filter val="PE 001"/>
            <filter val="PE 003"/>
            <filter val="PE 005"/>
            <filter val="PE 006"/>
            <filter val="PE 007"/>
            <filter val="PE 008"/>
            <filter val="PE 009"/>
            <filter val="PE 010"/>
            <filter val="PE 011"/>
            <filter val="PE 012/24"/>
            <filter val="PE 013"/>
            <filter val="PE 014"/>
            <filter val="PE 015"/>
            <filter val="PE 016"/>
            <filter val="PE 017"/>
            <filter val="PE 018"/>
            <filter val="PE 019"/>
            <filter val="PE 020/24"/>
            <filter val="PE 021"/>
            <filter val="PE 022"/>
            <filter val="PE 023"/>
            <filter val="PE 024"/>
            <filter val="PE 025/24"/>
            <filter val="PE 026"/>
            <filter val="PE 028"/>
            <filter val="PE 029"/>
            <filter val="PE 030/24"/>
            <filter val="PE 031"/>
            <filter val="PE 032"/>
            <filter val="PE 033"/>
            <filter val="PE 034"/>
            <filter val="PE 035"/>
            <filter val="PE 036"/>
            <filter val="PE 037/24"/>
            <filter val="PE 039/24"/>
            <filter val="PE 040/24"/>
            <filter val="PE 042"/>
            <filter val="PE 043"/>
            <filter val="PE 048"/>
            <filter val="PE 049"/>
            <filter val="PE 051"/>
            <filter val="PE 078"/>
            <filter val="PE 111"/>
            <filter val="PE 113"/>
            <filter val="PE 114"/>
            <filter val="PE 115"/>
            <filter val="PE 118"/>
            <filter val="PE 120"/>
            <filter val="PE 121"/>
            <filter val="PE 122"/>
            <filter val="PE 123"/>
            <filter val="PE 124"/>
            <filter val="PE 125 23"/>
            <filter val="PE 126/2023"/>
            <filter val="PE 27/24"/>
            <filter val="PE 38"/>
            <filter val="TP 017"/>
            <filter val="TP 018"/>
            <filter val="TP 020"/>
            <filter val="TP 021"/>
            <filter val="TP 022"/>
            <filter val="TP 023"/>
          </filters>
        </filterColumn>
        <filterColumn colId="10">
          <filters>
            <filter val="Ativo"/>
            <filter val="Suspenso"/>
          </filters>
        </filterColumn>
      </autoFilter>
    </customSheetView>
    <customSheetView guid="{A4136030-FAAF-4F60-85E7-AF2D6882FD1B}" filter="1" showAutoFilter="1">
      <pageMargins left="0.511811024" right="0.511811024" top="0.78740157499999996" bottom="0.78740157499999996" header="0.31496062000000002" footer="0.31496062000000002"/>
      <autoFilter ref="A1:Q897" xr:uid="{9FD2E39D-8447-4626-B740-DF88C124A1FA}">
        <filterColumn colId="3">
          <filters>
            <filter val="Eva"/>
          </filters>
        </filterColumn>
        <filterColumn colId="10">
          <filters blank="1">
            <filter val="Ativo"/>
          </filters>
        </filterColumn>
      </autoFilter>
    </customSheetView>
    <customSheetView guid="{D042D933-F00D-40EB-B63F-85F5598C0960}" filter="1" showAutoFilter="1">
      <pageMargins left="0.511811024" right="0.511811024" top="0.78740157499999996" bottom="0.78740157499999996" header="0.31496062000000002" footer="0.31496062000000002"/>
      <autoFilter ref="A1:Q158" xr:uid="{BEB0D052-A154-4275-BB79-30D80E8905B9}">
        <filterColumn colId="3">
          <filters>
            <filter val="Thayane"/>
          </filters>
        </filterColumn>
        <filterColumn colId="10">
          <filters>
            <filter val="Ativo"/>
            <filter val="Cancelado"/>
            <filter val="Suspenso"/>
          </filters>
        </filterColumn>
      </autoFilter>
    </customSheetView>
  </customSheetViews>
  <conditionalFormatting sqref="C2:C1142">
    <cfRule type="containsText" dxfId="2" priority="1" operator="containsText" text="PROCESSO FÍSICO">
      <formula>NOT(ISERROR(SEARCH(("PROCESSO FÍSICO"),(C2))))</formula>
    </cfRule>
    <cfRule type="containsText" dxfId="1" priority="2" operator="containsText" text="PROC FÍSICO">
      <formula>NOT(ISERROR(SEARCH(("PROC FÍSICO"),(C2))))</formula>
    </cfRule>
  </conditionalFormatting>
  <conditionalFormatting sqref="J1 I2:I66 J60 I68:I1142">
    <cfRule type="notContainsBlanks" dxfId="0" priority="3">
      <formula>LEN(TRIM(J1))&gt;0</formula>
    </cfRule>
  </conditionalFormatting>
  <dataValidations count="5">
    <dataValidation type="list" allowBlank="1" showErrorMessage="1" sqref="P2:P83 P85:P1142" xr:uid="{00000000-0002-0000-0100-000000000000}">
      <formula1>Fase</formula1>
    </dataValidation>
    <dataValidation type="custom" allowBlank="1" showDropDown="1" showInputMessage="1" showErrorMessage="1" prompt="Insira uma data Válida. Ex.: 01/01 ou 01/01/2023" sqref="E2:F248 E249 E250:F1062" xr:uid="{00000000-0002-0000-0100-000001000000}">
      <formula1>OR(NOT(ISERROR(DATEVALUE(E2))), AND(ISNUMBER(E2), LEFT(CELL("format", E2))="D"))</formula1>
    </dataValidation>
    <dataValidation type="list" allowBlank="1" showErrorMessage="1" sqref="I2:I353 I357:I659" xr:uid="{00000000-0002-0000-0100-000002000000}">
      <formula1>locais</formula1>
    </dataValidation>
    <dataValidation type="list" allowBlank="1" showErrorMessage="1" sqref="D2:D353 D357:D1142 O2:O1142" xr:uid="{00000000-0002-0000-0100-000003000000}">
      <formula1>Responsáveis</formula1>
    </dataValidation>
    <dataValidation type="list" allowBlank="1" showErrorMessage="1" sqref="K2:K995" xr:uid="{00000000-0002-0000-0100-000004000000}">
      <formula1>Status</formula1>
    </dataValidation>
  </dataValidations>
  <printOptions horizontalCentered="1"/>
  <pageMargins left="0.25" right="0.25"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2"/>
  <sheetViews>
    <sheetView workbookViewId="0"/>
  </sheetViews>
  <sheetFormatPr defaultColWidth="11.25" defaultRowHeight="15.75" customHeight="1"/>
  <sheetData>
    <row r="1" spans="1:6">
      <c r="A1" s="161" t="s">
        <v>1139</v>
      </c>
      <c r="B1" s="161" t="s">
        <v>1140</v>
      </c>
      <c r="C1" s="161" t="s">
        <v>1141</v>
      </c>
      <c r="D1" s="161" t="s">
        <v>1142</v>
      </c>
      <c r="E1" s="161" t="s">
        <v>1</v>
      </c>
      <c r="F1" s="162" t="s">
        <v>1143</v>
      </c>
    </row>
    <row r="2" spans="1:6">
      <c r="B2" s="1" t="s">
        <v>1144</v>
      </c>
      <c r="C2" s="1" t="s">
        <v>1145</v>
      </c>
      <c r="F2" s="163" t="s">
        <v>1146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LICITAÇÃO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Paulo Henrique Brincker</cp:lastModifiedBy>
  <dcterms:modified xsi:type="dcterms:W3CDTF">2024-12-09T14:45:53Z</dcterms:modified>
</cp:coreProperties>
</file>