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55" yWindow="315" windowWidth="16140" windowHeight="6900" activeTab="1"/>
  </bookViews>
  <sheets>
    <sheet name="Esi" sheetId="1" r:id="rId1"/>
    <sheet name="re" sheetId="4" r:id="rId2"/>
    <sheet name="Ae" sheetId="2" r:id="rId3"/>
    <sheet name="Ve" sheetId="3" r:id="rId4"/>
  </sheets>
  <definedNames>
    <definedName name="angle">Esi!$C$33</definedName>
    <definedName name="Angle_Oc">Esi!$C$40</definedName>
    <definedName name="Co">Esi!$C$9</definedName>
    <definedName name="Cp">Esi!$C$16</definedName>
    <definedName name="del_C">Esi!$C$22</definedName>
    <definedName name="del_T">Esi!$C$23</definedName>
    <definedName name="Dl">Esi!$C$26</definedName>
    <definedName name="dt">Esi!$G$4</definedName>
    <definedName name="dT0">Esi!$E$5</definedName>
    <definedName name="dTreal">Esi!$E$6</definedName>
    <definedName name="esi0">Esi!$G$5</definedName>
    <definedName name="esiinf">Esi!$G$6</definedName>
    <definedName name="f1_">Esi!$C$29</definedName>
    <definedName name="f1Oc">Esi!$C$37</definedName>
    <definedName name="f2_">Esi!$C$30</definedName>
    <definedName name="f2Oc">Esi!$C$38</definedName>
    <definedName name="f3_">Esi!$C$31</definedName>
    <definedName name="f3Oc">Esi!$C$39</definedName>
    <definedName name="f4_">Esi!$E$29</definedName>
    <definedName name="f4Oc">Esi!$E$37</definedName>
    <definedName name="kpart">Esi!$C$7</definedName>
    <definedName name="Lf">Esi!$C$15</definedName>
    <definedName name="Lf_Cp">Esi!$E$13</definedName>
    <definedName name="Lo">Esi!$C$32</definedName>
    <definedName name="ml">Esi!$C$6</definedName>
    <definedName name="omegaC">Esi!$C$24</definedName>
    <definedName name="omegaT">Esi!$C$25</definedName>
    <definedName name="pl">Esi!$C$14</definedName>
    <definedName name="ps">Esi!$C$13</definedName>
    <definedName name="re0">Esi!$E$32</definedName>
    <definedName name="re0Oc">Esi!$E$39</definedName>
    <definedName name="t1_">Esi!$C$34</definedName>
    <definedName name="t1Oc">Esi!$C$41</definedName>
    <definedName name="t2_">Esi!$E$34</definedName>
    <definedName name="t2Oc">Esi!$E$41</definedName>
    <definedName name="Tliq">Esi!$C$8</definedName>
    <definedName name="Tm">Esi!$C$5</definedName>
    <definedName name="To">Esi!$E$7</definedName>
    <definedName name="ve">Esi!$E$14</definedName>
    <definedName name="veOc">Esi!$E$42</definedName>
  </definedNames>
  <calcPr calcId="124519"/>
</workbook>
</file>

<file path=xl/calcChain.xml><?xml version="1.0" encoding="utf-8"?>
<calcChain xmlns="http://schemas.openxmlformats.org/spreadsheetml/2006/main">
  <c r="A104" i="4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B103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B908" s="1"/>
  <c r="B909" s="1"/>
  <c r="B910" s="1"/>
  <c r="B911" s="1"/>
  <c r="B912" s="1"/>
  <c r="B913" s="1"/>
  <c r="B914" s="1"/>
  <c r="B915" s="1"/>
  <c r="B916" s="1"/>
  <c r="B917" s="1"/>
  <c r="B918" s="1"/>
  <c r="B919" s="1"/>
  <c r="B920" s="1"/>
  <c r="B921" s="1"/>
  <c r="B922" s="1"/>
  <c r="B923" s="1"/>
  <c r="B924" s="1"/>
  <c r="B925" s="1"/>
  <c r="B926" s="1"/>
  <c r="B927" s="1"/>
  <c r="B928" s="1"/>
  <c r="B929" s="1"/>
  <c r="B930" s="1"/>
  <c r="B931" s="1"/>
  <c r="B932" s="1"/>
  <c r="B933" s="1"/>
  <c r="B934" s="1"/>
  <c r="B935" s="1"/>
  <c r="B936" s="1"/>
  <c r="B937" s="1"/>
  <c r="B938" s="1"/>
  <c r="B939" s="1"/>
  <c r="B940" s="1"/>
  <c r="B941" s="1"/>
  <c r="B942" s="1"/>
  <c r="B943" s="1"/>
  <c r="B944" s="1"/>
  <c r="B945" s="1"/>
  <c r="B946" s="1"/>
  <c r="B947" s="1"/>
  <c r="B948" s="1"/>
  <c r="B949" s="1"/>
  <c r="B950" s="1"/>
  <c r="B951" s="1"/>
  <c r="B952" s="1"/>
  <c r="B953" s="1"/>
  <c r="B954" s="1"/>
  <c r="B955" s="1"/>
  <c r="B956" s="1"/>
  <c r="B957" s="1"/>
  <c r="B958" s="1"/>
  <c r="B959" s="1"/>
  <c r="B960" s="1"/>
  <c r="B961" s="1"/>
  <c r="B962" s="1"/>
  <c r="B963" s="1"/>
  <c r="B964" s="1"/>
  <c r="B965" s="1"/>
  <c r="B966" s="1"/>
  <c r="B967" s="1"/>
  <c r="B968" s="1"/>
  <c r="B969" s="1"/>
  <c r="B970" s="1"/>
  <c r="B971" s="1"/>
  <c r="B972" s="1"/>
  <c r="B973" s="1"/>
  <c r="B974" s="1"/>
  <c r="B975" s="1"/>
  <c r="B976" s="1"/>
  <c r="B977" s="1"/>
  <c r="B978" s="1"/>
  <c r="B979" s="1"/>
  <c r="B980" s="1"/>
  <c r="B981" s="1"/>
  <c r="B982" s="1"/>
  <c r="B983" s="1"/>
  <c r="B984" s="1"/>
  <c r="B985" s="1"/>
  <c r="B986" s="1"/>
  <c r="B987" s="1"/>
  <c r="B988" s="1"/>
  <c r="B989" s="1"/>
  <c r="B990" s="1"/>
  <c r="B991" s="1"/>
  <c r="B992" s="1"/>
  <c r="B993" s="1"/>
  <c r="B994" s="1"/>
  <c r="B995" s="1"/>
  <c r="B996" s="1"/>
  <c r="B997" s="1"/>
  <c r="B998" s="1"/>
  <c r="B999" s="1"/>
  <c r="B1000" s="1"/>
  <c r="B1001" s="1"/>
  <c r="B1002" s="1"/>
  <c r="A103"/>
  <c r="D103" i="3"/>
  <c r="C103"/>
  <c r="C104" s="1"/>
  <c r="B103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B908" s="1"/>
  <c r="B909" s="1"/>
  <c r="B910" s="1"/>
  <c r="B911" s="1"/>
  <c r="B912" s="1"/>
  <c r="B913" s="1"/>
  <c r="B914" s="1"/>
  <c r="B915" s="1"/>
  <c r="B916" s="1"/>
  <c r="B917" s="1"/>
  <c r="B918" s="1"/>
  <c r="B919" s="1"/>
  <c r="B920" s="1"/>
  <c r="B921" s="1"/>
  <c r="B922" s="1"/>
  <c r="B923" s="1"/>
  <c r="B924" s="1"/>
  <c r="B925" s="1"/>
  <c r="B926" s="1"/>
  <c r="B927" s="1"/>
  <c r="B928" s="1"/>
  <c r="B929" s="1"/>
  <c r="B930" s="1"/>
  <c r="B931" s="1"/>
  <c r="B932" s="1"/>
  <c r="B933" s="1"/>
  <c r="B934" s="1"/>
  <c r="B935" s="1"/>
  <c r="B936" s="1"/>
  <c r="B937" s="1"/>
  <c r="B938" s="1"/>
  <c r="B939" s="1"/>
  <c r="B940" s="1"/>
  <c r="B941" s="1"/>
  <c r="B942" s="1"/>
  <c r="B943" s="1"/>
  <c r="B944" s="1"/>
  <c r="B945" s="1"/>
  <c r="B946" s="1"/>
  <c r="B947" s="1"/>
  <c r="B948" s="1"/>
  <c r="B949" s="1"/>
  <c r="B950" s="1"/>
  <c r="B951" s="1"/>
  <c r="B952" s="1"/>
  <c r="B953" s="1"/>
  <c r="B954" s="1"/>
  <c r="B955" s="1"/>
  <c r="B956" s="1"/>
  <c r="B957" s="1"/>
  <c r="B958" s="1"/>
  <c r="B959" s="1"/>
  <c r="B960" s="1"/>
  <c r="B961" s="1"/>
  <c r="B962" s="1"/>
  <c r="B963" s="1"/>
  <c r="B964" s="1"/>
  <c r="B965" s="1"/>
  <c r="B966" s="1"/>
  <c r="B967" s="1"/>
  <c r="B968" s="1"/>
  <c r="B969" s="1"/>
  <c r="B970" s="1"/>
  <c r="B971" s="1"/>
  <c r="B972" s="1"/>
  <c r="B973" s="1"/>
  <c r="B974" s="1"/>
  <c r="B975" s="1"/>
  <c r="B976" s="1"/>
  <c r="B977" s="1"/>
  <c r="B978" s="1"/>
  <c r="B979" s="1"/>
  <c r="B980" s="1"/>
  <c r="B981" s="1"/>
  <c r="B982" s="1"/>
  <c r="B983" s="1"/>
  <c r="B984" s="1"/>
  <c r="B985" s="1"/>
  <c r="B986" s="1"/>
  <c r="B987" s="1"/>
  <c r="B988" s="1"/>
  <c r="B989" s="1"/>
  <c r="B990" s="1"/>
  <c r="B991" s="1"/>
  <c r="B992" s="1"/>
  <c r="B993" s="1"/>
  <c r="B994" s="1"/>
  <c r="B995" s="1"/>
  <c r="B996" s="1"/>
  <c r="B997" s="1"/>
  <c r="B998" s="1"/>
  <c r="B999" s="1"/>
  <c r="B1000" s="1"/>
  <c r="B1001" s="1"/>
  <c r="B1002" s="1"/>
  <c r="B1002" i="2"/>
  <c r="C1002" s="1"/>
  <c r="A1002"/>
  <c r="B1001"/>
  <c r="C1001" s="1"/>
  <c r="A1001"/>
  <c r="B103"/>
  <c r="C103" s="1"/>
  <c r="A103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K407" i="1"/>
  <c r="K406"/>
  <c r="K226"/>
  <c r="K227" s="1"/>
  <c r="C39"/>
  <c r="E40"/>
  <c r="A3" i="4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B3" i="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A3" i="2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C38" i="1"/>
  <c r="C37"/>
  <c r="E36" s="1"/>
  <c r="O2"/>
  <c r="P2"/>
  <c r="C41"/>
  <c r="C40"/>
  <c r="E41" s="1"/>
  <c r="C26"/>
  <c r="E34"/>
  <c r="C34"/>
  <c r="C33"/>
  <c r="E32"/>
  <c r="L2" s="1"/>
  <c r="L3" s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231" s="1"/>
  <c r="L232" s="1"/>
  <c r="L233" s="1"/>
  <c r="L234" s="1"/>
  <c r="L235" s="1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4" s="1"/>
  <c r="L285" s="1"/>
  <c r="L286" s="1"/>
  <c r="L287" s="1"/>
  <c r="L288" s="1"/>
  <c r="L289" s="1"/>
  <c r="L290" s="1"/>
  <c r="L291" s="1"/>
  <c r="L292" s="1"/>
  <c r="L293" s="1"/>
  <c r="L294" s="1"/>
  <c r="L295" s="1"/>
  <c r="L296" s="1"/>
  <c r="L297" s="1"/>
  <c r="L298" s="1"/>
  <c r="L299" s="1"/>
  <c r="L300" s="1"/>
  <c r="L301" s="1"/>
  <c r="L302" s="1"/>
  <c r="L303" s="1"/>
  <c r="L304" s="1"/>
  <c r="L305" s="1"/>
  <c r="L306" s="1"/>
  <c r="L307" s="1"/>
  <c r="L308" s="1"/>
  <c r="L309" s="1"/>
  <c r="L310" s="1"/>
  <c r="L311" s="1"/>
  <c r="L312" s="1"/>
  <c r="L313" s="1"/>
  <c r="L314" s="1"/>
  <c r="L315" s="1"/>
  <c r="L316" s="1"/>
  <c r="L317" s="1"/>
  <c r="L318" s="1"/>
  <c r="L319" s="1"/>
  <c r="L320" s="1"/>
  <c r="L321" s="1"/>
  <c r="L322" s="1"/>
  <c r="L323" s="1"/>
  <c r="L324" s="1"/>
  <c r="L325" s="1"/>
  <c r="L326" s="1"/>
  <c r="L327" s="1"/>
  <c r="L328" s="1"/>
  <c r="L329" s="1"/>
  <c r="L330" s="1"/>
  <c r="L331" s="1"/>
  <c r="L332" s="1"/>
  <c r="L333" s="1"/>
  <c r="L334" s="1"/>
  <c r="L335" s="1"/>
  <c r="L336" s="1"/>
  <c r="L337" s="1"/>
  <c r="L338" s="1"/>
  <c r="L339" s="1"/>
  <c r="L340" s="1"/>
  <c r="L341" s="1"/>
  <c r="L342" s="1"/>
  <c r="L343" s="1"/>
  <c r="L344" s="1"/>
  <c r="L345" s="1"/>
  <c r="L346" s="1"/>
  <c r="L347" s="1"/>
  <c r="L348" s="1"/>
  <c r="L349" s="1"/>
  <c r="L350" s="1"/>
  <c r="L351" s="1"/>
  <c r="L352" s="1"/>
  <c r="L353" s="1"/>
  <c r="L354" s="1"/>
  <c r="L355" s="1"/>
  <c r="L356" s="1"/>
  <c r="L357" s="1"/>
  <c r="L358" s="1"/>
  <c r="L359" s="1"/>
  <c r="L360" s="1"/>
  <c r="L361" s="1"/>
  <c r="L362" s="1"/>
  <c r="L363" s="1"/>
  <c r="L364" s="1"/>
  <c r="L365" s="1"/>
  <c r="L366" s="1"/>
  <c r="L367" s="1"/>
  <c r="L368" s="1"/>
  <c r="L369" s="1"/>
  <c r="L370" s="1"/>
  <c r="L371" s="1"/>
  <c r="L372" s="1"/>
  <c r="L373" s="1"/>
  <c r="L374" s="1"/>
  <c r="L375" s="1"/>
  <c r="L376" s="1"/>
  <c r="L377" s="1"/>
  <c r="L378" s="1"/>
  <c r="L379" s="1"/>
  <c r="L380" s="1"/>
  <c r="L381" s="1"/>
  <c r="L382" s="1"/>
  <c r="L383" s="1"/>
  <c r="L384" s="1"/>
  <c r="L385" s="1"/>
  <c r="L386" s="1"/>
  <c r="L387" s="1"/>
  <c r="L388" s="1"/>
  <c r="L389" s="1"/>
  <c r="L390" s="1"/>
  <c r="L391" s="1"/>
  <c r="L392" s="1"/>
  <c r="L393" s="1"/>
  <c r="L394" s="1"/>
  <c r="L395" s="1"/>
  <c r="L396" s="1"/>
  <c r="L397" s="1"/>
  <c r="L398" s="1"/>
  <c r="L399" s="1"/>
  <c r="L400" s="1"/>
  <c r="L401" s="1"/>
  <c r="L402" s="1"/>
  <c r="L403" s="1"/>
  <c r="L404" s="1"/>
  <c r="L405" s="1"/>
  <c r="L406" s="1"/>
  <c r="K3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E9"/>
  <c r="E22"/>
  <c r="E5"/>
  <c r="E6" s="1"/>
  <c r="D104" i="3" l="1"/>
  <c r="C105"/>
  <c r="B104" i="2"/>
  <c r="K408" i="1"/>
  <c r="L407"/>
  <c r="L408" s="1"/>
  <c r="L409" s="1"/>
  <c r="L410" s="1"/>
  <c r="L411" s="1"/>
  <c r="L412" s="1"/>
  <c r="L413" s="1"/>
  <c r="L414" s="1"/>
  <c r="L415" s="1"/>
  <c r="L416" s="1"/>
  <c r="L417" s="1"/>
  <c r="L418" s="1"/>
  <c r="L419" s="1"/>
  <c r="L420" s="1"/>
  <c r="L421" s="1"/>
  <c r="L422" s="1"/>
  <c r="L423" s="1"/>
  <c r="L424" s="1"/>
  <c r="L425" s="1"/>
  <c r="L426" s="1"/>
  <c r="L427" s="1"/>
  <c r="L428" s="1"/>
  <c r="L429" s="1"/>
  <c r="L430" s="1"/>
  <c r="L431" s="1"/>
  <c r="L432" s="1"/>
  <c r="L433" s="1"/>
  <c r="L434" s="1"/>
  <c r="L435" s="1"/>
  <c r="L436" s="1"/>
  <c r="L437" s="1"/>
  <c r="L438" s="1"/>
  <c r="L439" s="1"/>
  <c r="L440" s="1"/>
  <c r="L441" s="1"/>
  <c r="L442" s="1"/>
  <c r="L443" s="1"/>
  <c r="L444" s="1"/>
  <c r="L445" s="1"/>
  <c r="L446" s="1"/>
  <c r="L447" s="1"/>
  <c r="L448" s="1"/>
  <c r="L449" s="1"/>
  <c r="L450" s="1"/>
  <c r="L451" s="1"/>
  <c r="L452" s="1"/>
  <c r="L453" s="1"/>
  <c r="L454" s="1"/>
  <c r="L455" s="1"/>
  <c r="L456" s="1"/>
  <c r="L457" s="1"/>
  <c r="L458" s="1"/>
  <c r="L459" s="1"/>
  <c r="L460" s="1"/>
  <c r="L461" s="1"/>
  <c r="L462" s="1"/>
  <c r="L463" s="1"/>
  <c r="L464" s="1"/>
  <c r="L465" s="1"/>
  <c r="L466" s="1"/>
  <c r="L467" s="1"/>
  <c r="L468" s="1"/>
  <c r="L469" s="1"/>
  <c r="L470" s="1"/>
  <c r="L471" s="1"/>
  <c r="L472" s="1"/>
  <c r="L473" s="1"/>
  <c r="L474" s="1"/>
  <c r="L475" s="1"/>
  <c r="L476" s="1"/>
  <c r="L477" s="1"/>
  <c r="L478" s="1"/>
  <c r="L479" s="1"/>
  <c r="L480" s="1"/>
  <c r="L481" s="1"/>
  <c r="L482" s="1"/>
  <c r="L483" s="1"/>
  <c r="L484" s="1"/>
  <c r="L485" s="1"/>
  <c r="L486" s="1"/>
  <c r="L487" s="1"/>
  <c r="L488" s="1"/>
  <c r="L489" s="1"/>
  <c r="L490" s="1"/>
  <c r="L491" s="1"/>
  <c r="L492" s="1"/>
  <c r="L493" s="1"/>
  <c r="L494" s="1"/>
  <c r="L495" s="1"/>
  <c r="L496" s="1"/>
  <c r="L497" s="1"/>
  <c r="L498" s="1"/>
  <c r="L499" s="1"/>
  <c r="L500" s="1"/>
  <c r="L501" s="1"/>
  <c r="L502" s="1"/>
  <c r="L503" s="1"/>
  <c r="L504" s="1"/>
  <c r="L505" s="1"/>
  <c r="L506" s="1"/>
  <c r="L507" s="1"/>
  <c r="L508" s="1"/>
  <c r="L509" s="1"/>
  <c r="L510" s="1"/>
  <c r="L511" s="1"/>
  <c r="L512" s="1"/>
  <c r="L513" s="1"/>
  <c r="L514" s="1"/>
  <c r="L515" s="1"/>
  <c r="L516" s="1"/>
  <c r="L517" s="1"/>
  <c r="L518" s="1"/>
  <c r="L519" s="1"/>
  <c r="L520" s="1"/>
  <c r="L521" s="1"/>
  <c r="L522" s="1"/>
  <c r="L523" s="1"/>
  <c r="L524" s="1"/>
  <c r="L525" s="1"/>
  <c r="L526" s="1"/>
  <c r="L527" s="1"/>
  <c r="L528" s="1"/>
  <c r="L529" s="1"/>
  <c r="L530" s="1"/>
  <c r="L531" s="1"/>
  <c r="L532" s="1"/>
  <c r="L533" s="1"/>
  <c r="L534" s="1"/>
  <c r="L535" s="1"/>
  <c r="L536" s="1"/>
  <c r="L537" s="1"/>
  <c r="L538" s="1"/>
  <c r="L539" s="1"/>
  <c r="L540" s="1"/>
  <c r="L541" s="1"/>
  <c r="L542" s="1"/>
  <c r="L543" s="1"/>
  <c r="L544" s="1"/>
  <c r="L545" s="1"/>
  <c r="L546" s="1"/>
  <c r="L547" s="1"/>
  <c r="L548" s="1"/>
  <c r="L549" s="1"/>
  <c r="L550" s="1"/>
  <c r="L551" s="1"/>
  <c r="L552" s="1"/>
  <c r="L553" s="1"/>
  <c r="L554" s="1"/>
  <c r="L555" s="1"/>
  <c r="L556" s="1"/>
  <c r="L557" s="1"/>
  <c r="L558" s="1"/>
  <c r="L559" s="1"/>
  <c r="L560" s="1"/>
  <c r="L561" s="1"/>
  <c r="L562" s="1"/>
  <c r="L563" s="1"/>
  <c r="L564" s="1"/>
  <c r="L565" s="1"/>
  <c r="L566" s="1"/>
  <c r="L567" s="1"/>
  <c r="L568" s="1"/>
  <c r="L569" s="1"/>
  <c r="L570" s="1"/>
  <c r="L571" s="1"/>
  <c r="L572" s="1"/>
  <c r="L573" s="1"/>
  <c r="L574" s="1"/>
  <c r="L575" s="1"/>
  <c r="L576" s="1"/>
  <c r="L577" s="1"/>
  <c r="L578" s="1"/>
  <c r="L579" s="1"/>
  <c r="L580" s="1"/>
  <c r="L581" s="1"/>
  <c r="L582" s="1"/>
  <c r="L583" s="1"/>
  <c r="L584" s="1"/>
  <c r="L585" s="1"/>
  <c r="L586" s="1"/>
  <c r="L587" s="1"/>
  <c r="L588" s="1"/>
  <c r="L589" s="1"/>
  <c r="L590" s="1"/>
  <c r="L591" s="1"/>
  <c r="L592" s="1"/>
  <c r="L593" s="1"/>
  <c r="L594" s="1"/>
  <c r="L595" s="1"/>
  <c r="L596" s="1"/>
  <c r="L597" s="1"/>
  <c r="L598" s="1"/>
  <c r="L599" s="1"/>
  <c r="L600" s="1"/>
  <c r="L601" s="1"/>
  <c r="L602" s="1"/>
  <c r="L603" s="1"/>
  <c r="L604" s="1"/>
  <c r="L605" s="1"/>
  <c r="L606" s="1"/>
  <c r="L607" s="1"/>
  <c r="L608" s="1"/>
  <c r="L609" s="1"/>
  <c r="L610" s="1"/>
  <c r="L611" s="1"/>
  <c r="L612" s="1"/>
  <c r="L613" s="1"/>
  <c r="L614" s="1"/>
  <c r="L615" s="1"/>
  <c r="L616" s="1"/>
  <c r="L617" s="1"/>
  <c r="L618" s="1"/>
  <c r="L619" s="1"/>
  <c r="L620" s="1"/>
  <c r="L621" s="1"/>
  <c r="L622" s="1"/>
  <c r="L623" s="1"/>
  <c r="L624" s="1"/>
  <c r="L625" s="1"/>
  <c r="L626" s="1"/>
  <c r="L627" s="1"/>
  <c r="L628" s="1"/>
  <c r="L629" s="1"/>
  <c r="L630" s="1"/>
  <c r="L631" s="1"/>
  <c r="L632" s="1"/>
  <c r="L633" s="1"/>
  <c r="L634" s="1"/>
  <c r="L635" s="1"/>
  <c r="L636" s="1"/>
  <c r="L637" s="1"/>
  <c r="L638" s="1"/>
  <c r="L639" s="1"/>
  <c r="L640" s="1"/>
  <c r="L641" s="1"/>
  <c r="L642" s="1"/>
  <c r="L643" s="1"/>
  <c r="L644" s="1"/>
  <c r="L645" s="1"/>
  <c r="L646" s="1"/>
  <c r="L647" s="1"/>
  <c r="L648" s="1"/>
  <c r="L649" s="1"/>
  <c r="L650" s="1"/>
  <c r="L651" s="1"/>
  <c r="L652" s="1"/>
  <c r="L653" s="1"/>
  <c r="L654" s="1"/>
  <c r="L655" s="1"/>
  <c r="L656" s="1"/>
  <c r="L657" s="1"/>
  <c r="L658" s="1"/>
  <c r="L659" s="1"/>
  <c r="L660" s="1"/>
  <c r="L661" s="1"/>
  <c r="L662" s="1"/>
  <c r="L663" s="1"/>
  <c r="L664" s="1"/>
  <c r="L665" s="1"/>
  <c r="L666" s="1"/>
  <c r="L667" s="1"/>
  <c r="L668" s="1"/>
  <c r="L669" s="1"/>
  <c r="L670" s="1"/>
  <c r="L671" s="1"/>
  <c r="L672" s="1"/>
  <c r="L673" s="1"/>
  <c r="L674" s="1"/>
  <c r="L675" s="1"/>
  <c r="L676" s="1"/>
  <c r="L677" s="1"/>
  <c r="L678" s="1"/>
  <c r="L679" s="1"/>
  <c r="L680" s="1"/>
  <c r="L681" s="1"/>
  <c r="L682" s="1"/>
  <c r="L683" s="1"/>
  <c r="L684" s="1"/>
  <c r="L685" s="1"/>
  <c r="L686" s="1"/>
  <c r="L687" s="1"/>
  <c r="L688" s="1"/>
  <c r="L689" s="1"/>
  <c r="L690" s="1"/>
  <c r="L691" s="1"/>
  <c r="L692" s="1"/>
  <c r="L693" s="1"/>
  <c r="L694" s="1"/>
  <c r="L695" s="1"/>
  <c r="L696" s="1"/>
  <c r="L697" s="1"/>
  <c r="L698" s="1"/>
  <c r="L699" s="1"/>
  <c r="L700" s="1"/>
  <c r="L701" s="1"/>
  <c r="L702" s="1"/>
  <c r="L703" s="1"/>
  <c r="L704" s="1"/>
  <c r="L705" s="1"/>
  <c r="L706" s="1"/>
  <c r="L707" s="1"/>
  <c r="L708" s="1"/>
  <c r="L709" s="1"/>
  <c r="L710" s="1"/>
  <c r="L711" s="1"/>
  <c r="L712" s="1"/>
  <c r="L713" s="1"/>
  <c r="L714" s="1"/>
  <c r="L715" s="1"/>
  <c r="L716" s="1"/>
  <c r="L717" s="1"/>
  <c r="L718" s="1"/>
  <c r="L719" s="1"/>
  <c r="L720" s="1"/>
  <c r="L721" s="1"/>
  <c r="L722" s="1"/>
  <c r="L723" s="1"/>
  <c r="L724" s="1"/>
  <c r="L725" s="1"/>
  <c r="L726" s="1"/>
  <c r="L727" s="1"/>
  <c r="L728" s="1"/>
  <c r="L729" s="1"/>
  <c r="L730" s="1"/>
  <c r="L731" s="1"/>
  <c r="L732" s="1"/>
  <c r="L733" s="1"/>
  <c r="L734" s="1"/>
  <c r="L735" s="1"/>
  <c r="L736" s="1"/>
  <c r="L737" s="1"/>
  <c r="L738" s="1"/>
  <c r="L739" s="1"/>
  <c r="L740" s="1"/>
  <c r="L741" s="1"/>
  <c r="L742" s="1"/>
  <c r="L743" s="1"/>
  <c r="L744" s="1"/>
  <c r="L745" s="1"/>
  <c r="L746" s="1"/>
  <c r="L747" s="1"/>
  <c r="L748" s="1"/>
  <c r="L749" s="1"/>
  <c r="L750" s="1"/>
  <c r="L751" s="1"/>
  <c r="L752" s="1"/>
  <c r="L753" s="1"/>
  <c r="L754" s="1"/>
  <c r="L755" s="1"/>
  <c r="L756" s="1"/>
  <c r="L757" s="1"/>
  <c r="L758" s="1"/>
  <c r="L759" s="1"/>
  <c r="L760" s="1"/>
  <c r="L761" s="1"/>
  <c r="L762" s="1"/>
  <c r="L763" s="1"/>
  <c r="L764" s="1"/>
  <c r="L765" s="1"/>
  <c r="L766" s="1"/>
  <c r="L767" s="1"/>
  <c r="L768" s="1"/>
  <c r="L769" s="1"/>
  <c r="L770" s="1"/>
  <c r="L771" s="1"/>
  <c r="L772" s="1"/>
  <c r="L773" s="1"/>
  <c r="L774" s="1"/>
  <c r="L775" s="1"/>
  <c r="L776" s="1"/>
  <c r="L777" s="1"/>
  <c r="L778" s="1"/>
  <c r="L779" s="1"/>
  <c r="L780" s="1"/>
  <c r="L781" s="1"/>
  <c r="L782" s="1"/>
  <c r="L783" s="1"/>
  <c r="L784" s="1"/>
  <c r="L785" s="1"/>
  <c r="L786" s="1"/>
  <c r="L787" s="1"/>
  <c r="L788" s="1"/>
  <c r="L789" s="1"/>
  <c r="L790" s="1"/>
  <c r="L791" s="1"/>
  <c r="L792" s="1"/>
  <c r="L793" s="1"/>
  <c r="L794" s="1"/>
  <c r="L795" s="1"/>
  <c r="L796" s="1"/>
  <c r="L797" s="1"/>
  <c r="L798" s="1"/>
  <c r="L799" s="1"/>
  <c r="L800" s="1"/>
  <c r="L801" s="1"/>
  <c r="L802" s="1"/>
  <c r="L803" s="1"/>
  <c r="L804" s="1"/>
  <c r="L805" s="1"/>
  <c r="L806" s="1"/>
  <c r="L807" s="1"/>
  <c r="L808" s="1"/>
  <c r="L809" s="1"/>
  <c r="L810" s="1"/>
  <c r="L811" s="1"/>
  <c r="L812" s="1"/>
  <c r="L813" s="1"/>
  <c r="L814" s="1"/>
  <c r="L815" s="1"/>
  <c r="L816" s="1"/>
  <c r="L817" s="1"/>
  <c r="L818" s="1"/>
  <c r="L819" s="1"/>
  <c r="L820" s="1"/>
  <c r="L821" s="1"/>
  <c r="L822" s="1"/>
  <c r="L823" s="1"/>
  <c r="L824" s="1"/>
  <c r="L825" s="1"/>
  <c r="L826" s="1"/>
  <c r="L827" s="1"/>
  <c r="L828" s="1"/>
  <c r="L829" s="1"/>
  <c r="L830" s="1"/>
  <c r="L831" s="1"/>
  <c r="L832" s="1"/>
  <c r="L833" s="1"/>
  <c r="L834" s="1"/>
  <c r="L835" s="1"/>
  <c r="L836" s="1"/>
  <c r="L837" s="1"/>
  <c r="L838" s="1"/>
  <c r="L839" s="1"/>
  <c r="L840" s="1"/>
  <c r="L841" s="1"/>
  <c r="L842" s="1"/>
  <c r="L843" s="1"/>
  <c r="L844" s="1"/>
  <c r="L845" s="1"/>
  <c r="L846" s="1"/>
  <c r="L847" s="1"/>
  <c r="L848" s="1"/>
  <c r="L849" s="1"/>
  <c r="L850" s="1"/>
  <c r="L851" s="1"/>
  <c r="L852" s="1"/>
  <c r="L853" s="1"/>
  <c r="L854" s="1"/>
  <c r="L855" s="1"/>
  <c r="L856" s="1"/>
  <c r="L857" s="1"/>
  <c r="L858" s="1"/>
  <c r="L859" s="1"/>
  <c r="L860" s="1"/>
  <c r="L861" s="1"/>
  <c r="L862" s="1"/>
  <c r="L863" s="1"/>
  <c r="L864" s="1"/>
  <c r="L865" s="1"/>
  <c r="L866" s="1"/>
  <c r="L867" s="1"/>
  <c r="L868" s="1"/>
  <c r="L869" s="1"/>
  <c r="L870" s="1"/>
  <c r="L871" s="1"/>
  <c r="L872" s="1"/>
  <c r="L873" s="1"/>
  <c r="L874" s="1"/>
  <c r="L875" s="1"/>
  <c r="L876" s="1"/>
  <c r="L877" s="1"/>
  <c r="L878" s="1"/>
  <c r="L879" s="1"/>
  <c r="L880" s="1"/>
  <c r="L881" s="1"/>
  <c r="L882" s="1"/>
  <c r="L883" s="1"/>
  <c r="L884" s="1"/>
  <c r="L885" s="1"/>
  <c r="L886" s="1"/>
  <c r="L887" s="1"/>
  <c r="L888" s="1"/>
  <c r="L889" s="1"/>
  <c r="L890" s="1"/>
  <c r="L891" s="1"/>
  <c r="L892" s="1"/>
  <c r="L893" s="1"/>
  <c r="L894" s="1"/>
  <c r="L895" s="1"/>
  <c r="L896" s="1"/>
  <c r="L897" s="1"/>
  <c r="L898" s="1"/>
  <c r="L899" s="1"/>
  <c r="L900" s="1"/>
  <c r="L901" s="1"/>
  <c r="L902" s="1"/>
  <c r="L903" s="1"/>
  <c r="L904" s="1"/>
  <c r="L905" s="1"/>
  <c r="L906" s="1"/>
  <c r="L907" s="1"/>
  <c r="L908" s="1"/>
  <c r="L909" s="1"/>
  <c r="L910" s="1"/>
  <c r="L911" s="1"/>
  <c r="L912" s="1"/>
  <c r="L913" s="1"/>
  <c r="L914" s="1"/>
  <c r="L915" s="1"/>
  <c r="L916" s="1"/>
  <c r="L917" s="1"/>
  <c r="L918" s="1"/>
  <c r="L919" s="1"/>
  <c r="L920" s="1"/>
  <c r="L921" s="1"/>
  <c r="L922" s="1"/>
  <c r="L923" s="1"/>
  <c r="L924" s="1"/>
  <c r="L925" s="1"/>
  <c r="L926" s="1"/>
  <c r="L927" s="1"/>
  <c r="L928" s="1"/>
  <c r="L929" s="1"/>
  <c r="L930" s="1"/>
  <c r="L931" s="1"/>
  <c r="L932" s="1"/>
  <c r="L933" s="1"/>
  <c r="L934" s="1"/>
  <c r="L935" s="1"/>
  <c r="L936" s="1"/>
  <c r="L937" s="1"/>
  <c r="L938" s="1"/>
  <c r="L939" s="1"/>
  <c r="L940" s="1"/>
  <c r="L941" s="1"/>
  <c r="L942" s="1"/>
  <c r="L943" s="1"/>
  <c r="L944" s="1"/>
  <c r="L945" s="1"/>
  <c r="L946" s="1"/>
  <c r="L947" s="1"/>
  <c r="L948" s="1"/>
  <c r="L949" s="1"/>
  <c r="L950" s="1"/>
  <c r="L951" s="1"/>
  <c r="L952" s="1"/>
  <c r="L953" s="1"/>
  <c r="L954" s="1"/>
  <c r="L955" s="1"/>
  <c r="L956" s="1"/>
  <c r="L957" s="1"/>
  <c r="L958" s="1"/>
  <c r="L959" s="1"/>
  <c r="L960" s="1"/>
  <c r="L961" s="1"/>
  <c r="L962" s="1"/>
  <c r="L963" s="1"/>
  <c r="L964" s="1"/>
  <c r="L965" s="1"/>
  <c r="L966" s="1"/>
  <c r="L967" s="1"/>
  <c r="L968" s="1"/>
  <c r="L969" s="1"/>
  <c r="L970" s="1"/>
  <c r="L971" s="1"/>
  <c r="L972" s="1"/>
  <c r="L973" s="1"/>
  <c r="L974" s="1"/>
  <c r="L975" s="1"/>
  <c r="L976" s="1"/>
  <c r="L977" s="1"/>
  <c r="L978" s="1"/>
  <c r="L979" s="1"/>
  <c r="L980" s="1"/>
  <c r="L981" s="1"/>
  <c r="L982" s="1"/>
  <c r="L983" s="1"/>
  <c r="L984" s="1"/>
  <c r="L985" s="1"/>
  <c r="L986" s="1"/>
  <c r="L987" s="1"/>
  <c r="L988" s="1"/>
  <c r="L989" s="1"/>
  <c r="L990" s="1"/>
  <c r="L991" s="1"/>
  <c r="L992" s="1"/>
  <c r="L993" s="1"/>
  <c r="L994" s="1"/>
  <c r="L995" s="1"/>
  <c r="L996" s="1"/>
  <c r="L997" s="1"/>
  <c r="L998" s="1"/>
  <c r="L999" s="1"/>
  <c r="L1000" s="1"/>
  <c r="L1001" s="1"/>
  <c r="L1002" s="1"/>
  <c r="L1003" s="1"/>
  <c r="K228"/>
  <c r="C31"/>
  <c r="C29" s="1"/>
  <c r="C30"/>
  <c r="E37"/>
  <c r="K32"/>
  <c r="C8"/>
  <c r="E7" s="1"/>
  <c r="C106" i="3" l="1"/>
  <c r="D105"/>
  <c r="C104" i="2"/>
  <c r="B105"/>
  <c r="E39" i="1"/>
  <c r="B2" i="4" s="1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E44" i="1"/>
  <c r="E42" s="1"/>
  <c r="E43" s="1"/>
  <c r="K409"/>
  <c r="K229"/>
  <c r="C2" i="3"/>
  <c r="E28" i="1"/>
  <c r="C32"/>
  <c r="E33"/>
  <c r="E29"/>
  <c r="K33"/>
  <c r="E8"/>
  <c r="C14"/>
  <c r="C13"/>
  <c r="C107" i="3" l="1"/>
  <c r="D106"/>
  <c r="C105" i="2"/>
  <c r="B106"/>
  <c r="K410" i="1"/>
  <c r="K230"/>
  <c r="C3" i="3"/>
  <c r="D2"/>
  <c r="N2" i="1"/>
  <c r="B2" i="2"/>
  <c r="G6" i="1"/>
  <c r="P20" s="1"/>
  <c r="M3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M127" s="1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M181" s="1"/>
  <c r="M182" s="1"/>
  <c r="M183" s="1"/>
  <c r="M184" s="1"/>
  <c r="M185" s="1"/>
  <c r="M186" s="1"/>
  <c r="M187" s="1"/>
  <c r="M188" s="1"/>
  <c r="M189" s="1"/>
  <c r="M190" s="1"/>
  <c r="M191" s="1"/>
  <c r="M192" s="1"/>
  <c r="M193" s="1"/>
  <c r="M194" s="1"/>
  <c r="M195" s="1"/>
  <c r="M196" s="1"/>
  <c r="M197" s="1"/>
  <c r="M198" s="1"/>
  <c r="M199" s="1"/>
  <c r="M200" s="1"/>
  <c r="M201" s="1"/>
  <c r="M202" s="1"/>
  <c r="M203" s="1"/>
  <c r="M204" s="1"/>
  <c r="M205" s="1"/>
  <c r="M206" s="1"/>
  <c r="M207" s="1"/>
  <c r="M208" s="1"/>
  <c r="M209" s="1"/>
  <c r="M210" s="1"/>
  <c r="M211" s="1"/>
  <c r="M212" s="1"/>
  <c r="M213" s="1"/>
  <c r="M214" s="1"/>
  <c r="M215" s="1"/>
  <c r="M216" s="1"/>
  <c r="M217" s="1"/>
  <c r="M218" s="1"/>
  <c r="M219" s="1"/>
  <c r="M220" s="1"/>
  <c r="M221" s="1"/>
  <c r="M222" s="1"/>
  <c r="M223" s="1"/>
  <c r="M224" s="1"/>
  <c r="M225" s="1"/>
  <c r="M226" s="1"/>
  <c r="M227" s="1"/>
  <c r="M228" s="1"/>
  <c r="M229" s="1"/>
  <c r="M230" s="1"/>
  <c r="M231" s="1"/>
  <c r="M232" s="1"/>
  <c r="M233" s="1"/>
  <c r="M234" s="1"/>
  <c r="M235" s="1"/>
  <c r="M236" s="1"/>
  <c r="M237" s="1"/>
  <c r="M238" s="1"/>
  <c r="M239" s="1"/>
  <c r="M240" s="1"/>
  <c r="M241" s="1"/>
  <c r="M242" s="1"/>
  <c r="M243" s="1"/>
  <c r="M244" s="1"/>
  <c r="M245" s="1"/>
  <c r="M246" s="1"/>
  <c r="M247" s="1"/>
  <c r="M248" s="1"/>
  <c r="M249" s="1"/>
  <c r="M250" s="1"/>
  <c r="M251" s="1"/>
  <c r="M252" s="1"/>
  <c r="M253" s="1"/>
  <c r="M254" s="1"/>
  <c r="M255" s="1"/>
  <c r="M256" s="1"/>
  <c r="M257" s="1"/>
  <c r="M258" s="1"/>
  <c r="M259" s="1"/>
  <c r="M260" s="1"/>
  <c r="M261" s="1"/>
  <c r="M262" s="1"/>
  <c r="M263" s="1"/>
  <c r="M264" s="1"/>
  <c r="M265" s="1"/>
  <c r="M266" s="1"/>
  <c r="M267" s="1"/>
  <c r="M268" s="1"/>
  <c r="M269" s="1"/>
  <c r="M270" s="1"/>
  <c r="M271" s="1"/>
  <c r="M272" s="1"/>
  <c r="M273" s="1"/>
  <c r="M274" s="1"/>
  <c r="M275" s="1"/>
  <c r="M276" s="1"/>
  <c r="M277" s="1"/>
  <c r="M278" s="1"/>
  <c r="M279" s="1"/>
  <c r="M280" s="1"/>
  <c r="M281" s="1"/>
  <c r="M282" s="1"/>
  <c r="M283" s="1"/>
  <c r="M284" s="1"/>
  <c r="M285" s="1"/>
  <c r="M286" s="1"/>
  <c r="M287" s="1"/>
  <c r="M288" s="1"/>
  <c r="M289" s="1"/>
  <c r="M290" s="1"/>
  <c r="M291" s="1"/>
  <c r="M292" s="1"/>
  <c r="M293" s="1"/>
  <c r="M294" s="1"/>
  <c r="M295" s="1"/>
  <c r="M296" s="1"/>
  <c r="M297" s="1"/>
  <c r="M298" s="1"/>
  <c r="M299" s="1"/>
  <c r="M300" s="1"/>
  <c r="M301" s="1"/>
  <c r="M302" s="1"/>
  <c r="M303" s="1"/>
  <c r="M304" s="1"/>
  <c r="M305" s="1"/>
  <c r="M306" s="1"/>
  <c r="M307" s="1"/>
  <c r="M308" s="1"/>
  <c r="M309" s="1"/>
  <c r="M310" s="1"/>
  <c r="M311" s="1"/>
  <c r="M312" s="1"/>
  <c r="M313" s="1"/>
  <c r="M314" s="1"/>
  <c r="M315" s="1"/>
  <c r="M316" s="1"/>
  <c r="M317" s="1"/>
  <c r="M318" s="1"/>
  <c r="M319" s="1"/>
  <c r="M320" s="1"/>
  <c r="M321" s="1"/>
  <c r="M322" s="1"/>
  <c r="M323" s="1"/>
  <c r="M324" s="1"/>
  <c r="M325" s="1"/>
  <c r="M326" s="1"/>
  <c r="M327" s="1"/>
  <c r="M328" s="1"/>
  <c r="M329" s="1"/>
  <c r="M330" s="1"/>
  <c r="M331" s="1"/>
  <c r="M332" s="1"/>
  <c r="M333" s="1"/>
  <c r="M334" s="1"/>
  <c r="M335" s="1"/>
  <c r="M336" s="1"/>
  <c r="M337" s="1"/>
  <c r="M338" s="1"/>
  <c r="M339" s="1"/>
  <c r="M340" s="1"/>
  <c r="M341" s="1"/>
  <c r="M342" s="1"/>
  <c r="M343" s="1"/>
  <c r="M344" s="1"/>
  <c r="M345" s="1"/>
  <c r="M346" s="1"/>
  <c r="M347" s="1"/>
  <c r="M348" s="1"/>
  <c r="M349" s="1"/>
  <c r="M350" s="1"/>
  <c r="M351" s="1"/>
  <c r="M352" s="1"/>
  <c r="M353" s="1"/>
  <c r="M354" s="1"/>
  <c r="M355" s="1"/>
  <c r="M356" s="1"/>
  <c r="M357" s="1"/>
  <c r="M358" s="1"/>
  <c r="M359" s="1"/>
  <c r="M360" s="1"/>
  <c r="M361" s="1"/>
  <c r="M362" s="1"/>
  <c r="M363" s="1"/>
  <c r="M364" s="1"/>
  <c r="M365" s="1"/>
  <c r="M366" s="1"/>
  <c r="M367" s="1"/>
  <c r="M368" s="1"/>
  <c r="M369" s="1"/>
  <c r="M370" s="1"/>
  <c r="M371" s="1"/>
  <c r="M372" s="1"/>
  <c r="M373" s="1"/>
  <c r="M374" s="1"/>
  <c r="M375" s="1"/>
  <c r="M376" s="1"/>
  <c r="M377" s="1"/>
  <c r="M378" s="1"/>
  <c r="M379" s="1"/>
  <c r="M380" s="1"/>
  <c r="M381" s="1"/>
  <c r="M382" s="1"/>
  <c r="M383" s="1"/>
  <c r="M384" s="1"/>
  <c r="M385" s="1"/>
  <c r="M386" s="1"/>
  <c r="M387" s="1"/>
  <c r="M388" s="1"/>
  <c r="M389" s="1"/>
  <c r="M390" s="1"/>
  <c r="M391" s="1"/>
  <c r="M392" s="1"/>
  <c r="M393" s="1"/>
  <c r="M394" s="1"/>
  <c r="M395" s="1"/>
  <c r="M396" s="1"/>
  <c r="M397" s="1"/>
  <c r="M398" s="1"/>
  <c r="M399" s="1"/>
  <c r="M400" s="1"/>
  <c r="M401" s="1"/>
  <c r="M402" s="1"/>
  <c r="M403" s="1"/>
  <c r="M404" s="1"/>
  <c r="M405" s="1"/>
  <c r="M406" s="1"/>
  <c r="M407" s="1"/>
  <c r="M408" s="1"/>
  <c r="M409" s="1"/>
  <c r="M410" s="1"/>
  <c r="M411" s="1"/>
  <c r="M412" s="1"/>
  <c r="M413" s="1"/>
  <c r="M414" s="1"/>
  <c r="M415" s="1"/>
  <c r="M416" s="1"/>
  <c r="M417" s="1"/>
  <c r="M418" s="1"/>
  <c r="M419" s="1"/>
  <c r="M420" s="1"/>
  <c r="M421" s="1"/>
  <c r="M422" s="1"/>
  <c r="M423" s="1"/>
  <c r="M424" s="1"/>
  <c r="M425" s="1"/>
  <c r="M426" s="1"/>
  <c r="M427" s="1"/>
  <c r="M428" s="1"/>
  <c r="M429" s="1"/>
  <c r="M430" s="1"/>
  <c r="M431" s="1"/>
  <c r="M432" s="1"/>
  <c r="M433" s="1"/>
  <c r="M434" s="1"/>
  <c r="M435" s="1"/>
  <c r="M436" s="1"/>
  <c r="M437" s="1"/>
  <c r="M438" s="1"/>
  <c r="M439" s="1"/>
  <c r="M440" s="1"/>
  <c r="M441" s="1"/>
  <c r="M442" s="1"/>
  <c r="M443" s="1"/>
  <c r="M444" s="1"/>
  <c r="M445" s="1"/>
  <c r="M446" s="1"/>
  <c r="M447" s="1"/>
  <c r="M448" s="1"/>
  <c r="M449" s="1"/>
  <c r="M450" s="1"/>
  <c r="M451" s="1"/>
  <c r="M452" s="1"/>
  <c r="M453" s="1"/>
  <c r="M454" s="1"/>
  <c r="M455" s="1"/>
  <c r="M456" s="1"/>
  <c r="M457" s="1"/>
  <c r="M458" s="1"/>
  <c r="M459" s="1"/>
  <c r="M460" s="1"/>
  <c r="M461" s="1"/>
  <c r="M462" s="1"/>
  <c r="M463" s="1"/>
  <c r="M464" s="1"/>
  <c r="M465" s="1"/>
  <c r="M466" s="1"/>
  <c r="M467" s="1"/>
  <c r="M468" s="1"/>
  <c r="M469" s="1"/>
  <c r="M470" s="1"/>
  <c r="M471" s="1"/>
  <c r="M472" s="1"/>
  <c r="M473" s="1"/>
  <c r="M474" s="1"/>
  <c r="M475" s="1"/>
  <c r="M476" s="1"/>
  <c r="M477" s="1"/>
  <c r="M478" s="1"/>
  <c r="M479" s="1"/>
  <c r="M480" s="1"/>
  <c r="M481" s="1"/>
  <c r="M482" s="1"/>
  <c r="M483" s="1"/>
  <c r="M484" s="1"/>
  <c r="M485" s="1"/>
  <c r="M486" s="1"/>
  <c r="M487" s="1"/>
  <c r="M488" s="1"/>
  <c r="M489" s="1"/>
  <c r="M490" s="1"/>
  <c r="M491" s="1"/>
  <c r="M492" s="1"/>
  <c r="M493" s="1"/>
  <c r="M494" s="1"/>
  <c r="M495" s="1"/>
  <c r="M496" s="1"/>
  <c r="M497" s="1"/>
  <c r="M498" s="1"/>
  <c r="M499" s="1"/>
  <c r="M500" s="1"/>
  <c r="M501" s="1"/>
  <c r="M502" s="1"/>
  <c r="M503" s="1"/>
  <c r="M504" s="1"/>
  <c r="M505" s="1"/>
  <c r="M506" s="1"/>
  <c r="M507" s="1"/>
  <c r="M508" s="1"/>
  <c r="M509" s="1"/>
  <c r="M510" s="1"/>
  <c r="M511" s="1"/>
  <c r="M512" s="1"/>
  <c r="M513" s="1"/>
  <c r="M514" s="1"/>
  <c r="M515" s="1"/>
  <c r="M516" s="1"/>
  <c r="M517" s="1"/>
  <c r="M518" s="1"/>
  <c r="M519" s="1"/>
  <c r="M520" s="1"/>
  <c r="M521" s="1"/>
  <c r="M522" s="1"/>
  <c r="M523" s="1"/>
  <c r="M524" s="1"/>
  <c r="M525" s="1"/>
  <c r="M526" s="1"/>
  <c r="M527" s="1"/>
  <c r="M528" s="1"/>
  <c r="M529" s="1"/>
  <c r="M530" s="1"/>
  <c r="M531" s="1"/>
  <c r="M532" s="1"/>
  <c r="M533" s="1"/>
  <c r="M534" s="1"/>
  <c r="M535" s="1"/>
  <c r="M536" s="1"/>
  <c r="M537" s="1"/>
  <c r="M538" s="1"/>
  <c r="M539" s="1"/>
  <c r="M540" s="1"/>
  <c r="M541" s="1"/>
  <c r="M542" s="1"/>
  <c r="M543" s="1"/>
  <c r="M544" s="1"/>
  <c r="M545" s="1"/>
  <c r="M546" s="1"/>
  <c r="M547" s="1"/>
  <c r="M548" s="1"/>
  <c r="M549" s="1"/>
  <c r="M550" s="1"/>
  <c r="M551" s="1"/>
  <c r="M552" s="1"/>
  <c r="M553" s="1"/>
  <c r="M554" s="1"/>
  <c r="M555" s="1"/>
  <c r="M556" s="1"/>
  <c r="M557" s="1"/>
  <c r="M558" s="1"/>
  <c r="M559" s="1"/>
  <c r="M560" s="1"/>
  <c r="M561" s="1"/>
  <c r="M562" s="1"/>
  <c r="M563" s="1"/>
  <c r="M564" s="1"/>
  <c r="M565" s="1"/>
  <c r="M566" s="1"/>
  <c r="M567" s="1"/>
  <c r="M568" s="1"/>
  <c r="M569" s="1"/>
  <c r="M570" s="1"/>
  <c r="M571" s="1"/>
  <c r="M572" s="1"/>
  <c r="M573" s="1"/>
  <c r="M574" s="1"/>
  <c r="M575" s="1"/>
  <c r="M576" s="1"/>
  <c r="M577" s="1"/>
  <c r="M578" s="1"/>
  <c r="M579" s="1"/>
  <c r="M580" s="1"/>
  <c r="M581" s="1"/>
  <c r="M582" s="1"/>
  <c r="M583" s="1"/>
  <c r="M584" s="1"/>
  <c r="M585" s="1"/>
  <c r="M586" s="1"/>
  <c r="M587" s="1"/>
  <c r="M588" s="1"/>
  <c r="M589" s="1"/>
  <c r="M590" s="1"/>
  <c r="M591" s="1"/>
  <c r="M592" s="1"/>
  <c r="M593" s="1"/>
  <c r="M594" s="1"/>
  <c r="M595" s="1"/>
  <c r="M596" s="1"/>
  <c r="M597" s="1"/>
  <c r="M598" s="1"/>
  <c r="M599" s="1"/>
  <c r="M600" s="1"/>
  <c r="M601" s="1"/>
  <c r="M602" s="1"/>
  <c r="M603" s="1"/>
  <c r="M604" s="1"/>
  <c r="M605" s="1"/>
  <c r="M606" s="1"/>
  <c r="M607" s="1"/>
  <c r="M608" s="1"/>
  <c r="M609" s="1"/>
  <c r="M610" s="1"/>
  <c r="M611" s="1"/>
  <c r="M612" s="1"/>
  <c r="M613" s="1"/>
  <c r="M614" s="1"/>
  <c r="M615" s="1"/>
  <c r="M616" s="1"/>
  <c r="M617" s="1"/>
  <c r="M618" s="1"/>
  <c r="M619" s="1"/>
  <c r="M620" s="1"/>
  <c r="M621" s="1"/>
  <c r="M622" s="1"/>
  <c r="M623" s="1"/>
  <c r="M624" s="1"/>
  <c r="M625" s="1"/>
  <c r="M626" s="1"/>
  <c r="M627" s="1"/>
  <c r="M628" s="1"/>
  <c r="M629" s="1"/>
  <c r="M630" s="1"/>
  <c r="M631" s="1"/>
  <c r="M632" s="1"/>
  <c r="M633" s="1"/>
  <c r="M634" s="1"/>
  <c r="M635" s="1"/>
  <c r="M636" s="1"/>
  <c r="M637" s="1"/>
  <c r="M638" s="1"/>
  <c r="M639" s="1"/>
  <c r="M640" s="1"/>
  <c r="M641" s="1"/>
  <c r="M642" s="1"/>
  <c r="M643" s="1"/>
  <c r="M644" s="1"/>
  <c r="M645" s="1"/>
  <c r="M646" s="1"/>
  <c r="M647" s="1"/>
  <c r="M648" s="1"/>
  <c r="M649" s="1"/>
  <c r="M650" s="1"/>
  <c r="M651" s="1"/>
  <c r="M652" s="1"/>
  <c r="M653" s="1"/>
  <c r="M654" s="1"/>
  <c r="M655" s="1"/>
  <c r="M656" s="1"/>
  <c r="M657" s="1"/>
  <c r="M658" s="1"/>
  <c r="M659" s="1"/>
  <c r="M660" s="1"/>
  <c r="M661" s="1"/>
  <c r="M662" s="1"/>
  <c r="M663" s="1"/>
  <c r="M664" s="1"/>
  <c r="M665" s="1"/>
  <c r="M666" s="1"/>
  <c r="M667" s="1"/>
  <c r="M668" s="1"/>
  <c r="M669" s="1"/>
  <c r="M670" s="1"/>
  <c r="M671" s="1"/>
  <c r="M672" s="1"/>
  <c r="M673" s="1"/>
  <c r="M674" s="1"/>
  <c r="M675" s="1"/>
  <c r="M676" s="1"/>
  <c r="M677" s="1"/>
  <c r="M678" s="1"/>
  <c r="M679" s="1"/>
  <c r="M680" s="1"/>
  <c r="M681" s="1"/>
  <c r="M682" s="1"/>
  <c r="M683" s="1"/>
  <c r="M684" s="1"/>
  <c r="M685" s="1"/>
  <c r="M686" s="1"/>
  <c r="M687" s="1"/>
  <c r="M688" s="1"/>
  <c r="M689" s="1"/>
  <c r="M690" s="1"/>
  <c r="M691" s="1"/>
  <c r="M692" s="1"/>
  <c r="M693" s="1"/>
  <c r="M694" s="1"/>
  <c r="M695" s="1"/>
  <c r="M696" s="1"/>
  <c r="M697" s="1"/>
  <c r="M698" s="1"/>
  <c r="M699" s="1"/>
  <c r="M700" s="1"/>
  <c r="M701" s="1"/>
  <c r="M702" s="1"/>
  <c r="M703" s="1"/>
  <c r="M704" s="1"/>
  <c r="M705" s="1"/>
  <c r="M706" s="1"/>
  <c r="M707" s="1"/>
  <c r="M708" s="1"/>
  <c r="M709" s="1"/>
  <c r="M710" s="1"/>
  <c r="M711" s="1"/>
  <c r="M712" s="1"/>
  <c r="M713" s="1"/>
  <c r="M714" s="1"/>
  <c r="M715" s="1"/>
  <c r="M716" s="1"/>
  <c r="M717" s="1"/>
  <c r="M718" s="1"/>
  <c r="M719" s="1"/>
  <c r="M720" s="1"/>
  <c r="M721" s="1"/>
  <c r="M722" s="1"/>
  <c r="M723" s="1"/>
  <c r="M724" s="1"/>
  <c r="M725" s="1"/>
  <c r="M726" s="1"/>
  <c r="M727" s="1"/>
  <c r="M728" s="1"/>
  <c r="M729" s="1"/>
  <c r="M730" s="1"/>
  <c r="M731" s="1"/>
  <c r="M732" s="1"/>
  <c r="M733" s="1"/>
  <c r="M734" s="1"/>
  <c r="M735" s="1"/>
  <c r="M736" s="1"/>
  <c r="M737" s="1"/>
  <c r="M738" s="1"/>
  <c r="M739" s="1"/>
  <c r="M740" s="1"/>
  <c r="M741" s="1"/>
  <c r="M742" s="1"/>
  <c r="M743" s="1"/>
  <c r="M744" s="1"/>
  <c r="M745" s="1"/>
  <c r="M746" s="1"/>
  <c r="M747" s="1"/>
  <c r="M748" s="1"/>
  <c r="M749" s="1"/>
  <c r="M750" s="1"/>
  <c r="M751" s="1"/>
  <c r="M752" s="1"/>
  <c r="M753" s="1"/>
  <c r="M754" s="1"/>
  <c r="M755" s="1"/>
  <c r="M756" s="1"/>
  <c r="M757" s="1"/>
  <c r="M758" s="1"/>
  <c r="M759" s="1"/>
  <c r="M760" s="1"/>
  <c r="M761" s="1"/>
  <c r="M762" s="1"/>
  <c r="M763" s="1"/>
  <c r="M764" s="1"/>
  <c r="M765" s="1"/>
  <c r="M766" s="1"/>
  <c r="M767" s="1"/>
  <c r="M768" s="1"/>
  <c r="M769" s="1"/>
  <c r="M770" s="1"/>
  <c r="M771" s="1"/>
  <c r="M772" s="1"/>
  <c r="M773" s="1"/>
  <c r="M774" s="1"/>
  <c r="M775" s="1"/>
  <c r="M776" s="1"/>
  <c r="M777" s="1"/>
  <c r="M778" s="1"/>
  <c r="M779" s="1"/>
  <c r="M780" s="1"/>
  <c r="M781" s="1"/>
  <c r="M782" s="1"/>
  <c r="M783" s="1"/>
  <c r="M784" s="1"/>
  <c r="M785" s="1"/>
  <c r="M786" s="1"/>
  <c r="M787" s="1"/>
  <c r="M788" s="1"/>
  <c r="M789" s="1"/>
  <c r="M790" s="1"/>
  <c r="M791" s="1"/>
  <c r="M792" s="1"/>
  <c r="M793" s="1"/>
  <c r="M794" s="1"/>
  <c r="M795" s="1"/>
  <c r="M796" s="1"/>
  <c r="M797" s="1"/>
  <c r="M798" s="1"/>
  <c r="M799" s="1"/>
  <c r="M800" s="1"/>
  <c r="M801" s="1"/>
  <c r="M802" s="1"/>
  <c r="M803" s="1"/>
  <c r="M804" s="1"/>
  <c r="M805" s="1"/>
  <c r="M806" s="1"/>
  <c r="M807" s="1"/>
  <c r="M808" s="1"/>
  <c r="M809" s="1"/>
  <c r="M810" s="1"/>
  <c r="M811" s="1"/>
  <c r="M812" s="1"/>
  <c r="M813" s="1"/>
  <c r="M814" s="1"/>
  <c r="M815" s="1"/>
  <c r="M816" s="1"/>
  <c r="M817" s="1"/>
  <c r="M818" s="1"/>
  <c r="M819" s="1"/>
  <c r="M820" s="1"/>
  <c r="M821" s="1"/>
  <c r="M822" s="1"/>
  <c r="M823" s="1"/>
  <c r="M824" s="1"/>
  <c r="M825" s="1"/>
  <c r="M826" s="1"/>
  <c r="M827" s="1"/>
  <c r="M828" s="1"/>
  <c r="M829" s="1"/>
  <c r="M830" s="1"/>
  <c r="M831" s="1"/>
  <c r="M832" s="1"/>
  <c r="M833" s="1"/>
  <c r="M834" s="1"/>
  <c r="M835" s="1"/>
  <c r="M836" s="1"/>
  <c r="M837" s="1"/>
  <c r="M838" s="1"/>
  <c r="M839" s="1"/>
  <c r="M840" s="1"/>
  <c r="M841" s="1"/>
  <c r="M842" s="1"/>
  <c r="M843" s="1"/>
  <c r="M844" s="1"/>
  <c r="M845" s="1"/>
  <c r="M846" s="1"/>
  <c r="M847" s="1"/>
  <c r="M848" s="1"/>
  <c r="M849" s="1"/>
  <c r="M850" s="1"/>
  <c r="M851" s="1"/>
  <c r="M852" s="1"/>
  <c r="M853" s="1"/>
  <c r="M854" s="1"/>
  <c r="M855" s="1"/>
  <c r="M856" s="1"/>
  <c r="M857" s="1"/>
  <c r="M858" s="1"/>
  <c r="M859" s="1"/>
  <c r="M860" s="1"/>
  <c r="M861" s="1"/>
  <c r="M862" s="1"/>
  <c r="M863" s="1"/>
  <c r="M864" s="1"/>
  <c r="M865" s="1"/>
  <c r="M866" s="1"/>
  <c r="M867" s="1"/>
  <c r="M868" s="1"/>
  <c r="M869" s="1"/>
  <c r="M870" s="1"/>
  <c r="M871" s="1"/>
  <c r="M872" s="1"/>
  <c r="M873" s="1"/>
  <c r="M874" s="1"/>
  <c r="M875" s="1"/>
  <c r="M876" s="1"/>
  <c r="M877" s="1"/>
  <c r="M878" s="1"/>
  <c r="M879" s="1"/>
  <c r="M880" s="1"/>
  <c r="M881" s="1"/>
  <c r="M882" s="1"/>
  <c r="M883" s="1"/>
  <c r="M884" s="1"/>
  <c r="M885" s="1"/>
  <c r="M886" s="1"/>
  <c r="M887" s="1"/>
  <c r="M888" s="1"/>
  <c r="M889" s="1"/>
  <c r="M890" s="1"/>
  <c r="M891" s="1"/>
  <c r="M892" s="1"/>
  <c r="M893" s="1"/>
  <c r="M894" s="1"/>
  <c r="M895" s="1"/>
  <c r="M896" s="1"/>
  <c r="M897" s="1"/>
  <c r="M898" s="1"/>
  <c r="M899" s="1"/>
  <c r="M900" s="1"/>
  <c r="M901" s="1"/>
  <c r="M902" s="1"/>
  <c r="M903" s="1"/>
  <c r="M904" s="1"/>
  <c r="M905" s="1"/>
  <c r="M906" s="1"/>
  <c r="M907" s="1"/>
  <c r="M908" s="1"/>
  <c r="M909" s="1"/>
  <c r="M910" s="1"/>
  <c r="M911" s="1"/>
  <c r="M912" s="1"/>
  <c r="M913" s="1"/>
  <c r="M914" s="1"/>
  <c r="M915" s="1"/>
  <c r="M916" s="1"/>
  <c r="M917" s="1"/>
  <c r="M918" s="1"/>
  <c r="M919" s="1"/>
  <c r="M920" s="1"/>
  <c r="M921" s="1"/>
  <c r="M922" s="1"/>
  <c r="M923" s="1"/>
  <c r="M924" s="1"/>
  <c r="M925" s="1"/>
  <c r="M926" s="1"/>
  <c r="M927" s="1"/>
  <c r="M928" s="1"/>
  <c r="M929" s="1"/>
  <c r="M930" s="1"/>
  <c r="M931" s="1"/>
  <c r="M932" s="1"/>
  <c r="M933" s="1"/>
  <c r="M934" s="1"/>
  <c r="M935" s="1"/>
  <c r="M936" s="1"/>
  <c r="M937" s="1"/>
  <c r="M938" s="1"/>
  <c r="M939" s="1"/>
  <c r="M940" s="1"/>
  <c r="M941" s="1"/>
  <c r="M942" s="1"/>
  <c r="M943" s="1"/>
  <c r="M944" s="1"/>
  <c r="M945" s="1"/>
  <c r="M946" s="1"/>
  <c r="M947" s="1"/>
  <c r="M948" s="1"/>
  <c r="M949" s="1"/>
  <c r="M950" s="1"/>
  <c r="M951" s="1"/>
  <c r="M952" s="1"/>
  <c r="M953" s="1"/>
  <c r="M954" s="1"/>
  <c r="M955" s="1"/>
  <c r="M956" s="1"/>
  <c r="M957" s="1"/>
  <c r="M958" s="1"/>
  <c r="M959" s="1"/>
  <c r="M960" s="1"/>
  <c r="M961" s="1"/>
  <c r="M962" s="1"/>
  <c r="M963" s="1"/>
  <c r="M964" s="1"/>
  <c r="M965" s="1"/>
  <c r="M966" s="1"/>
  <c r="M967" s="1"/>
  <c r="M968" s="1"/>
  <c r="M969" s="1"/>
  <c r="M970" s="1"/>
  <c r="M971" s="1"/>
  <c r="M972" s="1"/>
  <c r="M973" s="1"/>
  <c r="M974" s="1"/>
  <c r="M975" s="1"/>
  <c r="M976" s="1"/>
  <c r="M977" s="1"/>
  <c r="M978" s="1"/>
  <c r="M979" s="1"/>
  <c r="M980" s="1"/>
  <c r="M981" s="1"/>
  <c r="M982" s="1"/>
  <c r="M983" s="1"/>
  <c r="M984" s="1"/>
  <c r="M985" s="1"/>
  <c r="M986" s="1"/>
  <c r="M987" s="1"/>
  <c r="M988" s="1"/>
  <c r="M989" s="1"/>
  <c r="M990" s="1"/>
  <c r="M991" s="1"/>
  <c r="M992" s="1"/>
  <c r="M993" s="1"/>
  <c r="M994" s="1"/>
  <c r="M995" s="1"/>
  <c r="M996" s="1"/>
  <c r="M997" s="1"/>
  <c r="M998" s="1"/>
  <c r="M999" s="1"/>
  <c r="M1000" s="1"/>
  <c r="M1001" s="1"/>
  <c r="M1002" s="1"/>
  <c r="M1003" s="1"/>
  <c r="K34"/>
  <c r="D107" i="3" l="1"/>
  <c r="C108"/>
  <c r="C106" i="2"/>
  <c r="B107"/>
  <c r="P31" i="1"/>
  <c r="P19"/>
  <c r="P22"/>
  <c r="P17"/>
  <c r="P16"/>
  <c r="P33"/>
  <c r="P15"/>
  <c r="P10"/>
  <c r="P13"/>
  <c r="P4"/>
  <c r="P3"/>
  <c r="P6"/>
  <c r="P26"/>
  <c r="P29"/>
  <c r="P407"/>
  <c r="P227"/>
  <c r="P226"/>
  <c r="P406"/>
  <c r="P228"/>
  <c r="P408"/>
  <c r="P229"/>
  <c r="P409"/>
  <c r="K411"/>
  <c r="P410"/>
  <c r="P230"/>
  <c r="K231"/>
  <c r="D3" i="3"/>
  <c r="C4"/>
  <c r="Q2" i="1"/>
  <c r="N3"/>
  <c r="P24"/>
  <c r="B3" i="2"/>
  <c r="C2"/>
  <c r="P30" i="1"/>
  <c r="P11"/>
  <c r="P27"/>
  <c r="P18"/>
  <c r="P9"/>
  <c r="P25"/>
  <c r="P12"/>
  <c r="P28"/>
  <c r="P32"/>
  <c r="P7"/>
  <c r="P23"/>
  <c r="P14"/>
  <c r="P5"/>
  <c r="P21"/>
  <c r="P8"/>
  <c r="K35"/>
  <c r="P34"/>
  <c r="C109" i="3" l="1"/>
  <c r="D108"/>
  <c r="C107" i="2"/>
  <c r="B108"/>
  <c r="K412" i="1"/>
  <c r="P411"/>
  <c r="K232"/>
  <c r="P231"/>
  <c r="D4" i="3"/>
  <c r="C5"/>
  <c r="Q3" i="1"/>
  <c r="N4"/>
  <c r="O3"/>
  <c r="C3" i="2"/>
  <c r="B4"/>
  <c r="P35" i="1"/>
  <c r="K36"/>
  <c r="C110" i="3" l="1"/>
  <c r="D109"/>
  <c r="C108" i="2"/>
  <c r="B109"/>
  <c r="P412" i="1"/>
  <c r="K413"/>
  <c r="K233"/>
  <c r="P232"/>
  <c r="D5" i="3"/>
  <c r="C6"/>
  <c r="O4" i="1"/>
  <c r="C4" i="2"/>
  <c r="B5"/>
  <c r="Q4" i="1"/>
  <c r="N5"/>
  <c r="K37"/>
  <c r="P36"/>
  <c r="D110" i="3" l="1"/>
  <c r="C111"/>
  <c r="C109" i="2"/>
  <c r="B110"/>
  <c r="K414" i="1"/>
  <c r="P413"/>
  <c r="P233"/>
  <c r="K234"/>
  <c r="D6" i="3"/>
  <c r="C7"/>
  <c r="Q5" i="1"/>
  <c r="N6"/>
  <c r="O5"/>
  <c r="B6" i="2"/>
  <c r="C5"/>
  <c r="K38" i="1"/>
  <c r="P37"/>
  <c r="C112" i="3" l="1"/>
  <c r="D111"/>
  <c r="C110" i="2"/>
  <c r="B111"/>
  <c r="K415" i="1"/>
  <c r="P414"/>
  <c r="K235"/>
  <c r="P234"/>
  <c r="D7" i="3"/>
  <c r="C8"/>
  <c r="B7" i="2"/>
  <c r="C6"/>
  <c r="N7" i="1"/>
  <c r="Q6"/>
  <c r="O6"/>
  <c r="K39"/>
  <c r="P38"/>
  <c r="C113" i="3" l="1"/>
  <c r="D112"/>
  <c r="C111" i="2"/>
  <c r="B112"/>
  <c r="P415" i="1"/>
  <c r="K416"/>
  <c r="K236"/>
  <c r="P235"/>
  <c r="O7"/>
  <c r="D8" i="3"/>
  <c r="C9"/>
  <c r="B8" i="2"/>
  <c r="C7"/>
  <c r="Q7" i="1"/>
  <c r="N8"/>
  <c r="O8" s="1"/>
  <c r="P39"/>
  <c r="K40"/>
  <c r="C114" i="3" l="1"/>
  <c r="D113"/>
  <c r="C112" i="2"/>
  <c r="B113"/>
  <c r="K417" i="1"/>
  <c r="P416"/>
  <c r="P236"/>
  <c r="K237"/>
  <c r="D9" i="3"/>
  <c r="C10"/>
  <c r="Q8" i="1"/>
  <c r="N9"/>
  <c r="O9" s="1"/>
  <c r="B9" i="2"/>
  <c r="C8"/>
  <c r="P40" i="1"/>
  <c r="K41"/>
  <c r="C115" i="3" l="1"/>
  <c r="D114"/>
  <c r="C113" i="2"/>
  <c r="B114"/>
  <c r="K418" i="1"/>
  <c r="P417"/>
  <c r="K238"/>
  <c r="P237"/>
  <c r="D10" i="3"/>
  <c r="C11"/>
  <c r="B10" i="2"/>
  <c r="C9"/>
  <c r="Q9" i="1"/>
  <c r="N10"/>
  <c r="O10" s="1"/>
  <c r="K42"/>
  <c r="P41"/>
  <c r="C116" i="3" l="1"/>
  <c r="D115"/>
  <c r="C114" i="2"/>
  <c r="B115"/>
  <c r="P418" i="1"/>
  <c r="K419"/>
  <c r="K239"/>
  <c r="P238"/>
  <c r="D11" i="3"/>
  <c r="C12"/>
  <c r="Q10" i="1"/>
  <c r="N11"/>
  <c r="O11" s="1"/>
  <c r="B11" i="2"/>
  <c r="C10"/>
  <c r="K43" i="1"/>
  <c r="P42"/>
  <c r="C117" i="3" l="1"/>
  <c r="D116"/>
  <c r="C115" i="2"/>
  <c r="B116"/>
  <c r="K420" i="1"/>
  <c r="P419"/>
  <c r="P239"/>
  <c r="K240"/>
  <c r="D12" i="3"/>
  <c r="C13"/>
  <c r="B12" i="2"/>
  <c r="C11"/>
  <c r="Q11" i="1"/>
  <c r="N12"/>
  <c r="O12" s="1"/>
  <c r="P43"/>
  <c r="K44"/>
  <c r="C118" i="3" l="1"/>
  <c r="D117"/>
  <c r="C116" i="2"/>
  <c r="B117"/>
  <c r="K421" i="1"/>
  <c r="P420"/>
  <c r="K241"/>
  <c r="P240"/>
  <c r="D13" i="3"/>
  <c r="C14"/>
  <c r="B13" i="2"/>
  <c r="C12"/>
  <c r="Q12" i="1"/>
  <c r="N13"/>
  <c r="O13" s="1"/>
  <c r="P44"/>
  <c r="K45"/>
  <c r="C119" i="3" l="1"/>
  <c r="D118"/>
  <c r="C117" i="2"/>
  <c r="B118"/>
  <c r="P421" i="1"/>
  <c r="K422"/>
  <c r="K242"/>
  <c r="P241"/>
  <c r="D14" i="3"/>
  <c r="C15"/>
  <c r="Q13" i="1"/>
  <c r="N14"/>
  <c r="O14" s="1"/>
  <c r="B14" i="2"/>
  <c r="C13"/>
  <c r="K46" i="1"/>
  <c r="P45"/>
  <c r="C120" i="3" l="1"/>
  <c r="D119"/>
  <c r="C118" i="2"/>
  <c r="B119"/>
  <c r="K423" i="1"/>
  <c r="P422"/>
  <c r="P242"/>
  <c r="K243"/>
  <c r="D15" i="3"/>
  <c r="C16"/>
  <c r="B15" i="2"/>
  <c r="C14"/>
  <c r="Q14" i="1"/>
  <c r="N15"/>
  <c r="O15" s="1"/>
  <c r="K47"/>
  <c r="P46"/>
  <c r="C121" i="3" l="1"/>
  <c r="D120"/>
  <c r="C119" i="2"/>
  <c r="B120"/>
  <c r="K424" i="1"/>
  <c r="P423"/>
  <c r="K244"/>
  <c r="P243"/>
  <c r="D16" i="3"/>
  <c r="C17"/>
  <c r="Q15" i="1"/>
  <c r="N16"/>
  <c r="O16" s="1"/>
  <c r="B16" i="2"/>
  <c r="C15"/>
  <c r="P47" i="1"/>
  <c r="K48"/>
  <c r="D121" i="3" l="1"/>
  <c r="C122"/>
  <c r="C120" i="2"/>
  <c r="B121"/>
  <c r="P424" i="1"/>
  <c r="K425"/>
  <c r="K245"/>
  <c r="P244"/>
  <c r="D17" i="3"/>
  <c r="C18"/>
  <c r="B17" i="2"/>
  <c r="C16"/>
  <c r="Q16" i="1"/>
  <c r="N17"/>
  <c r="O17" s="1"/>
  <c r="P48"/>
  <c r="K49"/>
  <c r="C123" i="3" l="1"/>
  <c r="D122"/>
  <c r="C121" i="2"/>
  <c r="B122"/>
  <c r="K426" i="1"/>
  <c r="P425"/>
  <c r="P245"/>
  <c r="K246"/>
  <c r="D18" i="3"/>
  <c r="C19"/>
  <c r="Q17" i="1"/>
  <c r="N18"/>
  <c r="O18" s="1"/>
  <c r="B18" i="2"/>
  <c r="C17"/>
  <c r="K50" i="1"/>
  <c r="P49"/>
  <c r="C124" i="3" l="1"/>
  <c r="D123"/>
  <c r="C122" i="2"/>
  <c r="B123"/>
  <c r="K427" i="1"/>
  <c r="P426"/>
  <c r="K247"/>
  <c r="P246"/>
  <c r="D19" i="3"/>
  <c r="C20"/>
  <c r="B19" i="2"/>
  <c r="C18"/>
  <c r="Q18" i="1"/>
  <c r="N19"/>
  <c r="O19" s="1"/>
  <c r="K51"/>
  <c r="P50"/>
  <c r="C125" i="3" l="1"/>
  <c r="D124"/>
  <c r="C123" i="2"/>
  <c r="B124"/>
  <c r="P427" i="1"/>
  <c r="K428"/>
  <c r="K248"/>
  <c r="P247"/>
  <c r="D20" i="3"/>
  <c r="C21"/>
  <c r="Q19" i="1"/>
  <c r="N20"/>
  <c r="O20" s="1"/>
  <c r="B20" i="2"/>
  <c r="C19"/>
  <c r="P51" i="1"/>
  <c r="K52"/>
  <c r="C126" i="3" l="1"/>
  <c r="D125"/>
  <c r="C124" i="2"/>
  <c r="B125"/>
  <c r="K429" i="1"/>
  <c r="P428"/>
  <c r="P248"/>
  <c r="K249"/>
  <c r="D21" i="3"/>
  <c r="C22"/>
  <c r="B21" i="2"/>
  <c r="C20"/>
  <c r="Q20" i="1"/>
  <c r="N21"/>
  <c r="O21" s="1"/>
  <c r="P52"/>
  <c r="K53"/>
  <c r="C127" i="3" l="1"/>
  <c r="D126"/>
  <c r="C125" i="2"/>
  <c r="B126"/>
  <c r="K430" i="1"/>
  <c r="P429"/>
  <c r="K250"/>
  <c r="P249"/>
  <c r="D22" i="3"/>
  <c r="C23"/>
  <c r="N22" i="1"/>
  <c r="O22" s="1"/>
  <c r="Q21"/>
  <c r="B22" i="2"/>
  <c r="C21"/>
  <c r="K54" i="1"/>
  <c r="P53"/>
  <c r="C128" i="3" l="1"/>
  <c r="D127"/>
  <c r="C126" i="2"/>
  <c r="B127"/>
  <c r="P430" i="1"/>
  <c r="K431"/>
  <c r="K251"/>
  <c r="P250"/>
  <c r="D23" i="3"/>
  <c r="C24"/>
  <c r="B23" i="2"/>
  <c r="C22"/>
  <c r="Q22" i="1"/>
  <c r="N23"/>
  <c r="O23" s="1"/>
  <c r="K55"/>
  <c r="P54"/>
  <c r="C129" i="3" l="1"/>
  <c r="D128"/>
  <c r="C127" i="2"/>
  <c r="B128"/>
  <c r="K432" i="1"/>
  <c r="P431"/>
  <c r="P251"/>
  <c r="K252"/>
  <c r="D24" i="3"/>
  <c r="C25"/>
  <c r="B24" i="2"/>
  <c r="C23"/>
  <c r="Q23" i="1"/>
  <c r="N24"/>
  <c r="O24" s="1"/>
  <c r="P55"/>
  <c r="K56"/>
  <c r="C130" i="3" l="1"/>
  <c r="D129"/>
  <c r="C128" i="2"/>
  <c r="B129"/>
  <c r="K433" i="1"/>
  <c r="P432"/>
  <c r="K253"/>
  <c r="P252"/>
  <c r="D25" i="3"/>
  <c r="C26"/>
  <c r="B25" i="2"/>
  <c r="C24"/>
  <c r="Q24" i="1"/>
  <c r="N25"/>
  <c r="O25" s="1"/>
  <c r="P56"/>
  <c r="K57"/>
  <c r="C131" i="3" l="1"/>
  <c r="D130"/>
  <c r="C129" i="2"/>
  <c r="B130"/>
  <c r="P433" i="1"/>
  <c r="K434"/>
  <c r="K254"/>
  <c r="P253"/>
  <c r="D26" i="3"/>
  <c r="C27"/>
  <c r="Q25" i="1"/>
  <c r="N26"/>
  <c r="O26" s="1"/>
  <c r="B26" i="2"/>
  <c r="C25"/>
  <c r="K58" i="1"/>
  <c r="P57"/>
  <c r="C132" i="3" l="1"/>
  <c r="D131"/>
  <c r="C130" i="2"/>
  <c r="B131"/>
  <c r="K435" i="1"/>
  <c r="P434"/>
  <c r="P254"/>
  <c r="K255"/>
  <c r="D27" i="3"/>
  <c r="C28"/>
  <c r="B27" i="2"/>
  <c r="C26"/>
  <c r="Q26" i="1"/>
  <c r="N27"/>
  <c r="K59"/>
  <c r="P58"/>
  <c r="C133" i="3" l="1"/>
  <c r="D132"/>
  <c r="C131" i="2"/>
  <c r="B132"/>
  <c r="K436" i="1"/>
  <c r="P435"/>
  <c r="K256"/>
  <c r="P255"/>
  <c r="D28" i="3"/>
  <c r="C29"/>
  <c r="Q27" i="1"/>
  <c r="N28"/>
  <c r="O27"/>
  <c r="B28" i="2"/>
  <c r="C27"/>
  <c r="P59" i="1"/>
  <c r="K60"/>
  <c r="C134" i="3" l="1"/>
  <c r="D133"/>
  <c r="C132" i="2"/>
  <c r="B133"/>
  <c r="P436" i="1"/>
  <c r="K437"/>
  <c r="K257"/>
  <c r="P256"/>
  <c r="D29" i="3"/>
  <c r="C30"/>
  <c r="O28" i="1"/>
  <c r="N29"/>
  <c r="Q28"/>
  <c r="B29" i="2"/>
  <c r="C28"/>
  <c r="P60" i="1"/>
  <c r="K61"/>
  <c r="C135" i="3" l="1"/>
  <c r="D134"/>
  <c r="C133" i="2"/>
  <c r="B134"/>
  <c r="K438" i="1"/>
  <c r="P437"/>
  <c r="P257"/>
  <c r="K258"/>
  <c r="D30" i="3"/>
  <c r="C31"/>
  <c r="O29" i="1"/>
  <c r="Q29"/>
  <c r="N30"/>
  <c r="B30" i="2"/>
  <c r="C29"/>
  <c r="K62" i="1"/>
  <c r="P61"/>
  <c r="C136" i="3" l="1"/>
  <c r="D135"/>
  <c r="C134" i="2"/>
  <c r="B135"/>
  <c r="K439" i="1"/>
  <c r="P438"/>
  <c r="K259"/>
  <c r="P258"/>
  <c r="O30"/>
  <c r="D31" i="3"/>
  <c r="C32"/>
  <c r="B31" i="2"/>
  <c r="C30"/>
  <c r="N31" i="1"/>
  <c r="Q30"/>
  <c r="K63"/>
  <c r="P62"/>
  <c r="C137" i="3" l="1"/>
  <c r="D136"/>
  <c r="C135" i="2"/>
  <c r="B136"/>
  <c r="P439" i="1"/>
  <c r="K440"/>
  <c r="K260"/>
  <c r="P259"/>
  <c r="D32" i="3"/>
  <c r="C33"/>
  <c r="B32" i="2"/>
  <c r="C31"/>
  <c r="Q31" i="1"/>
  <c r="N32"/>
  <c r="O31"/>
  <c r="P63"/>
  <c r="K64"/>
  <c r="C138" i="3" l="1"/>
  <c r="D137"/>
  <c r="C136" i="2"/>
  <c r="B137"/>
  <c r="K441" i="1"/>
  <c r="P440"/>
  <c r="P260"/>
  <c r="K261"/>
  <c r="D33" i="3"/>
  <c r="C34"/>
  <c r="Q32" i="1"/>
  <c r="N33"/>
  <c r="O32"/>
  <c r="B33" i="2"/>
  <c r="C32"/>
  <c r="P64" i="1"/>
  <c r="K65"/>
  <c r="C139" i="3" l="1"/>
  <c r="D138"/>
  <c r="C137" i="2"/>
  <c r="B138"/>
  <c r="K442" i="1"/>
  <c r="P441"/>
  <c r="K262"/>
  <c r="P261"/>
  <c r="D34" i="3"/>
  <c r="C35"/>
  <c r="B34" i="2"/>
  <c r="C33"/>
  <c r="Q33" i="1"/>
  <c r="N34"/>
  <c r="O33"/>
  <c r="K66"/>
  <c r="P65"/>
  <c r="C140" i="3" l="1"/>
  <c r="D139"/>
  <c r="C138" i="2"/>
  <c r="B139"/>
  <c r="P442" i="1"/>
  <c r="K443"/>
  <c r="K263"/>
  <c r="P262"/>
  <c r="D35" i="3"/>
  <c r="C36"/>
  <c r="Q34" i="1"/>
  <c r="N35"/>
  <c r="B35" i="2"/>
  <c r="C34"/>
  <c r="O34" i="1"/>
  <c r="O35" s="1"/>
  <c r="K67"/>
  <c r="P66"/>
  <c r="C141" i="3" l="1"/>
  <c r="D140"/>
  <c r="C139" i="2"/>
  <c r="B140"/>
  <c r="K444" i="1"/>
  <c r="P443"/>
  <c r="P263"/>
  <c r="K264"/>
  <c r="D36" i="3"/>
  <c r="C37"/>
  <c r="N36" i="1"/>
  <c r="Q35"/>
  <c r="B36" i="2"/>
  <c r="C35"/>
  <c r="P67" i="1"/>
  <c r="K68"/>
  <c r="C142" i="3" l="1"/>
  <c r="D141"/>
  <c r="C140" i="2"/>
  <c r="B141"/>
  <c r="K445" i="1"/>
  <c r="P444"/>
  <c r="K265"/>
  <c r="P264"/>
  <c r="D37" i="3"/>
  <c r="C38"/>
  <c r="N37" i="1"/>
  <c r="Q36"/>
  <c r="B37" i="2"/>
  <c r="C36"/>
  <c r="O36" i="1"/>
  <c r="P68"/>
  <c r="K69"/>
  <c r="C143" i="3" l="1"/>
  <c r="D142"/>
  <c r="C141" i="2"/>
  <c r="B142"/>
  <c r="P445" i="1"/>
  <c r="K446"/>
  <c r="K266"/>
  <c r="P265"/>
  <c r="D38" i="3"/>
  <c r="C39"/>
  <c r="Q37" i="1"/>
  <c r="N38"/>
  <c r="B38" i="2"/>
  <c r="C37"/>
  <c r="O37" i="1"/>
  <c r="K70"/>
  <c r="P69"/>
  <c r="C144" i="3" l="1"/>
  <c r="D143"/>
  <c r="C142" i="2"/>
  <c r="B143"/>
  <c r="K447" i="1"/>
  <c r="P446"/>
  <c r="P266"/>
  <c r="K267"/>
  <c r="D39" i="3"/>
  <c r="C40"/>
  <c r="O38" i="1"/>
  <c r="Q38"/>
  <c r="N39"/>
  <c r="B39" i="2"/>
  <c r="C38"/>
  <c r="K71" i="1"/>
  <c r="P70"/>
  <c r="C145" i="3" l="1"/>
  <c r="D144"/>
  <c r="C143" i="2"/>
  <c r="B144"/>
  <c r="K448" i="1"/>
  <c r="P447"/>
  <c r="K268"/>
  <c r="P267"/>
  <c r="O39"/>
  <c r="D40" i="3"/>
  <c r="C41"/>
  <c r="B40" i="2"/>
  <c r="C39"/>
  <c r="Q39" i="1"/>
  <c r="N40"/>
  <c r="P71"/>
  <c r="K72"/>
  <c r="C146" i="3" l="1"/>
  <c r="D145"/>
  <c r="C144" i="2"/>
  <c r="B145"/>
  <c r="P448" i="1"/>
  <c r="K449"/>
  <c r="K269"/>
  <c r="P268"/>
  <c r="D41" i="3"/>
  <c r="C42"/>
  <c r="B41" i="2"/>
  <c r="C40"/>
  <c r="Q40" i="1"/>
  <c r="N41"/>
  <c r="O40"/>
  <c r="P72"/>
  <c r="K73"/>
  <c r="C147" i="3" l="1"/>
  <c r="D146"/>
  <c r="C145" i="2"/>
  <c r="B146"/>
  <c r="K450" i="1"/>
  <c r="P449"/>
  <c r="P269"/>
  <c r="K270"/>
  <c r="D42" i="3"/>
  <c r="C43"/>
  <c r="O41" i="1"/>
  <c r="Q41"/>
  <c r="N42"/>
  <c r="B42" i="2"/>
  <c r="C41"/>
  <c r="K74" i="1"/>
  <c r="P73"/>
  <c r="C148" i="3" l="1"/>
  <c r="D147"/>
  <c r="C146" i="2"/>
  <c r="B147"/>
  <c r="K451" i="1"/>
  <c r="P450"/>
  <c r="K271"/>
  <c r="P270"/>
  <c r="O42"/>
  <c r="D43" i="3"/>
  <c r="C44"/>
  <c r="B43" i="2"/>
  <c r="C42"/>
  <c r="N43" i="1"/>
  <c r="Q42"/>
  <c r="K75"/>
  <c r="P74"/>
  <c r="C149" i="3" l="1"/>
  <c r="D148"/>
  <c r="C147" i="2"/>
  <c r="B148"/>
  <c r="P451" i="1"/>
  <c r="K452"/>
  <c r="K272"/>
  <c r="P271"/>
  <c r="D44" i="3"/>
  <c r="C45"/>
  <c r="B44" i="2"/>
  <c r="C43"/>
  <c r="O43" i="1"/>
  <c r="N44"/>
  <c r="Q43"/>
  <c r="P75"/>
  <c r="K76"/>
  <c r="C150" i="3" l="1"/>
  <c r="D149"/>
  <c r="C148" i="2"/>
  <c r="B149"/>
  <c r="K453" i="1"/>
  <c r="P452"/>
  <c r="P272"/>
  <c r="K273"/>
  <c r="D45" i="3"/>
  <c r="C46"/>
  <c r="O44" i="1"/>
  <c r="Q44"/>
  <c r="N45"/>
  <c r="B45" i="2"/>
  <c r="C44"/>
  <c r="P76" i="1"/>
  <c r="K77"/>
  <c r="C151" i="3" l="1"/>
  <c r="D150"/>
  <c r="C149" i="2"/>
  <c r="B150"/>
  <c r="K454" i="1"/>
  <c r="P453"/>
  <c r="K274"/>
  <c r="P273"/>
  <c r="D46" i="3"/>
  <c r="C47"/>
  <c r="B46" i="2"/>
  <c r="C45"/>
  <c r="O45" i="1"/>
  <c r="Q45"/>
  <c r="N46"/>
  <c r="K78"/>
  <c r="P77"/>
  <c r="C152" i="3" l="1"/>
  <c r="D151"/>
  <c r="C150" i="2"/>
  <c r="B151"/>
  <c r="P454" i="1"/>
  <c r="K455"/>
  <c r="K275"/>
  <c r="P274"/>
  <c r="D47" i="3"/>
  <c r="C48"/>
  <c r="N47" i="1"/>
  <c r="Q46"/>
  <c r="B47" i="2"/>
  <c r="C46"/>
  <c r="O46" i="1"/>
  <c r="K79"/>
  <c r="P78"/>
  <c r="C153" i="3" l="1"/>
  <c r="D152"/>
  <c r="C151" i="2"/>
  <c r="B152"/>
  <c r="K456" i="1"/>
  <c r="P455"/>
  <c r="P275"/>
  <c r="K276"/>
  <c r="D48" i="3"/>
  <c r="C49"/>
  <c r="O47" i="1"/>
  <c r="Q47"/>
  <c r="N48"/>
  <c r="B48" i="2"/>
  <c r="C47"/>
  <c r="P79" i="1"/>
  <c r="K80"/>
  <c r="C154" i="3" l="1"/>
  <c r="D153"/>
  <c r="C152" i="2"/>
  <c r="B153"/>
  <c r="K457" i="1"/>
  <c r="P456"/>
  <c r="K277"/>
  <c r="P276"/>
  <c r="D49" i="3"/>
  <c r="C50"/>
  <c r="B49" i="2"/>
  <c r="C48"/>
  <c r="O48" i="1"/>
  <c r="N49"/>
  <c r="Q48"/>
  <c r="P80"/>
  <c r="K81"/>
  <c r="C155" i="3" l="1"/>
  <c r="D154"/>
  <c r="C153" i="2"/>
  <c r="B154"/>
  <c r="P457" i="1"/>
  <c r="K458"/>
  <c r="K278"/>
  <c r="P277"/>
  <c r="D50" i="3"/>
  <c r="C51"/>
  <c r="O49" i="1"/>
  <c r="N50"/>
  <c r="Q49"/>
  <c r="B50" i="2"/>
  <c r="C49"/>
  <c r="K82" i="1"/>
  <c r="P81"/>
  <c r="C156" i="3" l="1"/>
  <c r="D155"/>
  <c r="C154" i="2"/>
  <c r="B155"/>
  <c r="K459" i="1"/>
  <c r="P458"/>
  <c r="P278"/>
  <c r="K279"/>
  <c r="O50"/>
  <c r="D51" i="3"/>
  <c r="C52"/>
  <c r="N51" i="1"/>
  <c r="Q50"/>
  <c r="B51" i="2"/>
  <c r="C50"/>
  <c r="P82" i="1"/>
  <c r="K83"/>
  <c r="C157" i="3" l="1"/>
  <c r="D156"/>
  <c r="C155" i="2"/>
  <c r="B156"/>
  <c r="K460" i="1"/>
  <c r="P459"/>
  <c r="K280"/>
  <c r="P279"/>
  <c r="D52" i="3"/>
  <c r="C53"/>
  <c r="O51" i="1"/>
  <c r="N52"/>
  <c r="Q51"/>
  <c r="B52" i="2"/>
  <c r="C51"/>
  <c r="K84" i="1"/>
  <c r="P83"/>
  <c r="C158" i="3" l="1"/>
  <c r="D157"/>
  <c r="C156" i="2"/>
  <c r="B157"/>
  <c r="P460" i="1"/>
  <c r="K461"/>
  <c r="K281"/>
  <c r="P280"/>
  <c r="D53" i="3"/>
  <c r="C54"/>
  <c r="O52" i="1"/>
  <c r="Q52"/>
  <c r="N53"/>
  <c r="B53" i="2"/>
  <c r="C52"/>
  <c r="K85" i="1"/>
  <c r="P84"/>
  <c r="C159" i="3" l="1"/>
  <c r="D158"/>
  <c r="C157" i="2"/>
  <c r="B158"/>
  <c r="K462" i="1"/>
  <c r="P461"/>
  <c r="P281"/>
  <c r="K282"/>
  <c r="D54" i="3"/>
  <c r="C55"/>
  <c r="B54" i="2"/>
  <c r="C53"/>
  <c r="O53" i="1"/>
  <c r="N54"/>
  <c r="Q53"/>
  <c r="P85"/>
  <c r="K86"/>
  <c r="C160" i="3" l="1"/>
  <c r="D159"/>
  <c r="C158" i="2"/>
  <c r="B159"/>
  <c r="K463" i="1"/>
  <c r="P462"/>
  <c r="K283"/>
  <c r="P282"/>
  <c r="D55" i="3"/>
  <c r="C56"/>
  <c r="O54" i="1"/>
  <c r="Q54"/>
  <c r="N55"/>
  <c r="B55" i="2"/>
  <c r="C54"/>
  <c r="P86" i="1"/>
  <c r="K87"/>
  <c r="C161" i="3" l="1"/>
  <c r="D160"/>
  <c r="C159" i="2"/>
  <c r="B160"/>
  <c r="P463" i="1"/>
  <c r="K464"/>
  <c r="K284"/>
  <c r="P283"/>
  <c r="D56" i="3"/>
  <c r="C57"/>
  <c r="B56" i="2"/>
  <c r="C55"/>
  <c r="O55" i="1"/>
  <c r="N56"/>
  <c r="Q55"/>
  <c r="K88"/>
  <c r="P87"/>
  <c r="C162" i="3" l="1"/>
  <c r="D161"/>
  <c r="C160" i="2"/>
  <c r="B161"/>
  <c r="K465" i="1"/>
  <c r="P464"/>
  <c r="P284"/>
  <c r="K285"/>
  <c r="D57" i="3"/>
  <c r="C58"/>
  <c r="O56" i="1"/>
  <c r="N57"/>
  <c r="Q56"/>
  <c r="B57" i="2"/>
  <c r="C56"/>
  <c r="K89" i="1"/>
  <c r="P88"/>
  <c r="C163" i="3" l="1"/>
  <c r="D162"/>
  <c r="C161" i="2"/>
  <c r="B162"/>
  <c r="K466" i="1"/>
  <c r="P465"/>
  <c r="K286"/>
  <c r="P285"/>
  <c r="D58" i="3"/>
  <c r="C59"/>
  <c r="B58" i="2"/>
  <c r="C57"/>
  <c r="O57" i="1"/>
  <c r="Q57"/>
  <c r="N58"/>
  <c r="P89"/>
  <c r="K90"/>
  <c r="C164" i="3" l="1"/>
  <c r="D163"/>
  <c r="C162" i="2"/>
  <c r="B163"/>
  <c r="K467" i="1"/>
  <c r="P466"/>
  <c r="K287"/>
  <c r="P286"/>
  <c r="D59" i="3"/>
  <c r="C60"/>
  <c r="B59" i="2"/>
  <c r="C58"/>
  <c r="N59" i="1"/>
  <c r="Q58"/>
  <c r="O58"/>
  <c r="P90"/>
  <c r="K91"/>
  <c r="C165" i="3" l="1"/>
  <c r="D164"/>
  <c r="B164" i="2"/>
  <c r="C163"/>
  <c r="O59" i="1"/>
  <c r="P467"/>
  <c r="K468"/>
  <c r="P287"/>
  <c r="K288"/>
  <c r="D60" i="3"/>
  <c r="C61"/>
  <c r="B60" i="2"/>
  <c r="C59"/>
  <c r="N60" i="1"/>
  <c r="O60" s="1"/>
  <c r="Q59"/>
  <c r="P91"/>
  <c r="K92"/>
  <c r="C166" i="3" l="1"/>
  <c r="D165"/>
  <c r="B165" i="2"/>
  <c r="C164"/>
  <c r="K469" i="1"/>
  <c r="P468"/>
  <c r="K289"/>
  <c r="P288"/>
  <c r="D61" i="3"/>
  <c r="C62"/>
  <c r="B61" i="2"/>
  <c r="C60"/>
  <c r="P92" i="1"/>
  <c r="K93"/>
  <c r="N61"/>
  <c r="O61" s="1"/>
  <c r="Q60"/>
  <c r="C167" i="3" l="1"/>
  <c r="D166"/>
  <c r="B166" i="2"/>
  <c r="C165"/>
  <c r="P469" i="1"/>
  <c r="K470"/>
  <c r="K290"/>
  <c r="P289"/>
  <c r="D62" i="3"/>
  <c r="C63"/>
  <c r="B62" i="2"/>
  <c r="C61"/>
  <c r="K94" i="1"/>
  <c r="P93"/>
  <c r="N62"/>
  <c r="O62" s="1"/>
  <c r="Q61"/>
  <c r="C168" i="3" l="1"/>
  <c r="D167"/>
  <c r="B167" i="2"/>
  <c r="C166"/>
  <c r="P470" i="1"/>
  <c r="K471"/>
  <c r="P290"/>
  <c r="K291"/>
  <c r="D63" i="3"/>
  <c r="C64"/>
  <c r="K95" i="1"/>
  <c r="P94"/>
  <c r="B63" i="2"/>
  <c r="C62"/>
  <c r="N63" i="1"/>
  <c r="O63" s="1"/>
  <c r="Q62"/>
  <c r="C169" i="3" l="1"/>
  <c r="D168"/>
  <c r="B168" i="2"/>
  <c r="C167"/>
  <c r="K472" i="1"/>
  <c r="P471"/>
  <c r="K292"/>
  <c r="P291"/>
  <c r="D64" i="3"/>
  <c r="C65"/>
  <c r="B64" i="2"/>
  <c r="C63"/>
  <c r="K96" i="1"/>
  <c r="P95"/>
  <c r="N64"/>
  <c r="O64" s="1"/>
  <c r="Q63"/>
  <c r="C170" i="3" l="1"/>
  <c r="D169"/>
  <c r="B169" i="2"/>
  <c r="C168"/>
  <c r="P472" i="1"/>
  <c r="K473"/>
  <c r="K293"/>
  <c r="P292"/>
  <c r="D65" i="3"/>
  <c r="C66"/>
  <c r="K97" i="1"/>
  <c r="P96"/>
  <c r="B65" i="2"/>
  <c r="C64"/>
  <c r="N65" i="1"/>
  <c r="O65" s="1"/>
  <c r="Q64"/>
  <c r="C171" i="3" l="1"/>
  <c r="D170"/>
  <c r="B170" i="2"/>
  <c r="C169"/>
  <c r="P473" i="1"/>
  <c r="K474"/>
  <c r="P293"/>
  <c r="K294"/>
  <c r="D66" i="3"/>
  <c r="C67"/>
  <c r="K98" i="1"/>
  <c r="P97"/>
  <c r="B66" i="2"/>
  <c r="C65"/>
  <c r="N66" i="1"/>
  <c r="O66" s="1"/>
  <c r="Q65"/>
  <c r="C172" i="3" l="1"/>
  <c r="D171"/>
  <c r="B171" i="2"/>
  <c r="C170"/>
  <c r="K475" i="1"/>
  <c r="P474"/>
  <c r="K295"/>
  <c r="P294"/>
  <c r="D67" i="3"/>
  <c r="C68"/>
  <c r="B67" i="2"/>
  <c r="C66"/>
  <c r="P98" i="1"/>
  <c r="K99"/>
  <c r="N67"/>
  <c r="O67" s="1"/>
  <c r="Q66"/>
  <c r="C173" i="3" l="1"/>
  <c r="D172"/>
  <c r="B172" i="2"/>
  <c r="C171"/>
  <c r="K476" i="1"/>
  <c r="P475"/>
  <c r="K296"/>
  <c r="P295"/>
  <c r="D68" i="3"/>
  <c r="C69"/>
  <c r="K100" i="1"/>
  <c r="P99"/>
  <c r="B68" i="2"/>
  <c r="C67"/>
  <c r="N68" i="1"/>
  <c r="O68" s="1"/>
  <c r="Q67"/>
  <c r="C174" i="3" l="1"/>
  <c r="D173"/>
  <c r="B173" i="2"/>
  <c r="C172"/>
  <c r="P476" i="1"/>
  <c r="K477"/>
  <c r="P296"/>
  <c r="K297"/>
  <c r="D69" i="3"/>
  <c r="C70"/>
  <c r="B69" i="2"/>
  <c r="C68"/>
  <c r="P100" i="1"/>
  <c r="K101"/>
  <c r="Q68"/>
  <c r="N69"/>
  <c r="C175" i="3" l="1"/>
  <c r="D174"/>
  <c r="B174" i="2"/>
  <c r="C173"/>
  <c r="K478" i="1"/>
  <c r="P477"/>
  <c r="K298"/>
  <c r="P297"/>
  <c r="D70" i="3"/>
  <c r="C71"/>
  <c r="Q69" i="1"/>
  <c r="N70"/>
  <c r="P101"/>
  <c r="K102"/>
  <c r="B70" i="2"/>
  <c r="C69"/>
  <c r="O69" i="1"/>
  <c r="C176" i="3" l="1"/>
  <c r="D175"/>
  <c r="B175" i="2"/>
  <c r="C174"/>
  <c r="P478" i="1"/>
  <c r="K479"/>
  <c r="K299"/>
  <c r="P298"/>
  <c r="O70"/>
  <c r="D71" i="3"/>
  <c r="C72"/>
  <c r="N71" i="1"/>
  <c r="O71" s="1"/>
  <c r="Q70"/>
  <c r="K103"/>
  <c r="P102"/>
  <c r="B71" i="2"/>
  <c r="C70"/>
  <c r="C177" i="3" l="1"/>
  <c r="D176"/>
  <c r="B176" i="2"/>
  <c r="C175"/>
  <c r="P479" i="1"/>
  <c r="K480"/>
  <c r="P299"/>
  <c r="K300"/>
  <c r="D72" i="3"/>
  <c r="C73"/>
  <c r="P103" i="1"/>
  <c r="K104"/>
  <c r="N72"/>
  <c r="Q71"/>
  <c r="B72" i="2"/>
  <c r="C71"/>
  <c r="C178" i="3" l="1"/>
  <c r="D177"/>
  <c r="B177" i="2"/>
  <c r="C176"/>
  <c r="K481" i="1"/>
  <c r="P480"/>
  <c r="K301"/>
  <c r="P300"/>
  <c r="D73" i="3"/>
  <c r="C74"/>
  <c r="N73" i="1"/>
  <c r="Q72"/>
  <c r="O72"/>
  <c r="B73" i="2"/>
  <c r="C72"/>
  <c r="P104" i="1"/>
  <c r="K105"/>
  <c r="C179" i="3" l="1"/>
  <c r="D178"/>
  <c r="B178" i="2"/>
  <c r="C177"/>
  <c r="P481" i="1"/>
  <c r="K482"/>
  <c r="K302"/>
  <c r="P301"/>
  <c r="D74" i="3"/>
  <c r="C75"/>
  <c r="B74" i="2"/>
  <c r="C73"/>
  <c r="Q73" i="1"/>
  <c r="N74"/>
  <c r="K106"/>
  <c r="P105"/>
  <c r="O73"/>
  <c r="O74" s="1"/>
  <c r="C180" i="3" l="1"/>
  <c r="D179"/>
  <c r="B179" i="2"/>
  <c r="C178"/>
  <c r="P482" i="1"/>
  <c r="K483"/>
  <c r="P302"/>
  <c r="K303"/>
  <c r="D75" i="3"/>
  <c r="C76"/>
  <c r="Q74" i="1"/>
  <c r="N75"/>
  <c r="O75" s="1"/>
  <c r="B75" i="2"/>
  <c r="C74"/>
  <c r="K107" i="1"/>
  <c r="P106"/>
  <c r="C181" i="3" l="1"/>
  <c r="D180"/>
  <c r="B180" i="2"/>
  <c r="C179"/>
  <c r="K484" i="1"/>
  <c r="P483"/>
  <c r="K304"/>
  <c r="P303"/>
  <c r="D76" i="3"/>
  <c r="C77"/>
  <c r="B76" i="2"/>
  <c r="C75"/>
  <c r="P107" i="1"/>
  <c r="K108"/>
  <c r="Q75"/>
  <c r="N76"/>
  <c r="C182" i="3" l="1"/>
  <c r="D181"/>
  <c r="B181" i="2"/>
  <c r="C180"/>
  <c r="K485" i="1"/>
  <c r="P484"/>
  <c r="K305"/>
  <c r="P304"/>
  <c r="D77" i="3"/>
  <c r="C78"/>
  <c r="Q76" i="1"/>
  <c r="N77"/>
  <c r="P108"/>
  <c r="K109"/>
  <c r="B77" i="2"/>
  <c r="C76"/>
  <c r="O76" i="1"/>
  <c r="C183" i="3" l="1"/>
  <c r="D182"/>
  <c r="B182" i="2"/>
  <c r="C181"/>
  <c r="P485" i="1"/>
  <c r="K486"/>
  <c r="P305"/>
  <c r="K306"/>
  <c r="O77"/>
  <c r="D78" i="3"/>
  <c r="C79"/>
  <c r="K110" i="1"/>
  <c r="P109"/>
  <c r="B78" i="2"/>
  <c r="C77"/>
  <c r="Q77" i="1"/>
  <c r="N78"/>
  <c r="C184" i="3" l="1"/>
  <c r="D183"/>
  <c r="B183" i="2"/>
  <c r="C182"/>
  <c r="K487" i="1"/>
  <c r="P486"/>
  <c r="K307"/>
  <c r="P306"/>
  <c r="D79" i="3"/>
  <c r="C80"/>
  <c r="K111" i="1"/>
  <c r="P110"/>
  <c r="Q78"/>
  <c r="N79"/>
  <c r="B79" i="2"/>
  <c r="C78"/>
  <c r="O78" i="1"/>
  <c r="O79" s="1"/>
  <c r="C185" i="3" l="1"/>
  <c r="D184"/>
  <c r="B184" i="2"/>
  <c r="C183"/>
  <c r="P487" i="1"/>
  <c r="K488"/>
  <c r="K308"/>
  <c r="P307"/>
  <c r="D80" i="3"/>
  <c r="C81"/>
  <c r="N80" i="1"/>
  <c r="O80" s="1"/>
  <c r="Q79"/>
  <c r="P111"/>
  <c r="K112"/>
  <c r="B80" i="2"/>
  <c r="C79"/>
  <c r="C186" i="3" l="1"/>
  <c r="D185"/>
  <c r="B185" i="2"/>
  <c r="C184"/>
  <c r="P488" i="1"/>
  <c r="K489"/>
  <c r="P308"/>
  <c r="K309"/>
  <c r="D81" i="3"/>
  <c r="C82"/>
  <c r="P112" i="1"/>
  <c r="K113"/>
  <c r="Q80"/>
  <c r="N81"/>
  <c r="B81" i="2"/>
  <c r="C80"/>
  <c r="C187" i="3" l="1"/>
  <c r="D186"/>
  <c r="B186" i="2"/>
  <c r="C185"/>
  <c r="K490" i="1"/>
  <c r="P489"/>
  <c r="K310"/>
  <c r="P309"/>
  <c r="D82" i="3"/>
  <c r="C83"/>
  <c r="B82" i="2"/>
  <c r="C81"/>
  <c r="K114" i="1"/>
  <c r="P113"/>
  <c r="O81"/>
  <c r="N82"/>
  <c r="Q81"/>
  <c r="C188" i="3" l="1"/>
  <c r="D187"/>
  <c r="B187" i="2"/>
  <c r="C186"/>
  <c r="P490" i="1"/>
  <c r="K491"/>
  <c r="K311"/>
  <c r="P310"/>
  <c r="O82"/>
  <c r="D83" i="3"/>
  <c r="C84"/>
  <c r="B83" i="2"/>
  <c r="C82"/>
  <c r="Q82" i="1"/>
  <c r="N83"/>
  <c r="O83" s="1"/>
  <c r="K115"/>
  <c r="P114"/>
  <c r="C189" i="3" l="1"/>
  <c r="D188"/>
  <c r="B188" i="2"/>
  <c r="C187"/>
  <c r="P491" i="1"/>
  <c r="K492"/>
  <c r="P311"/>
  <c r="K312"/>
  <c r="D84" i="3"/>
  <c r="C85"/>
  <c r="N84" i="1"/>
  <c r="O84" s="1"/>
  <c r="Q83"/>
  <c r="B84" i="2"/>
  <c r="C83"/>
  <c r="P115" i="1"/>
  <c r="K116"/>
  <c r="C190" i="3" l="1"/>
  <c r="D189"/>
  <c r="B189" i="2"/>
  <c r="C188"/>
  <c r="K493" i="1"/>
  <c r="P492"/>
  <c r="K313"/>
  <c r="P312"/>
  <c r="D85" i="3"/>
  <c r="C86"/>
  <c r="K117" i="1"/>
  <c r="P116"/>
  <c r="B85" i="2"/>
  <c r="C84"/>
  <c r="N85" i="1"/>
  <c r="O85" s="1"/>
  <c r="Q84"/>
  <c r="C191" i="3" l="1"/>
  <c r="D190"/>
  <c r="B190" i="2"/>
  <c r="C189"/>
  <c r="K494" i="1"/>
  <c r="P493"/>
  <c r="K314"/>
  <c r="P313"/>
  <c r="D86" i="3"/>
  <c r="C87"/>
  <c r="B86" i="2"/>
  <c r="C85"/>
  <c r="K118" i="1"/>
  <c r="P117"/>
  <c r="N86"/>
  <c r="Q85"/>
  <c r="C192" i="3" l="1"/>
  <c r="D191"/>
  <c r="B191" i="2"/>
  <c r="C190"/>
  <c r="P494" i="1"/>
  <c r="K495"/>
  <c r="P314"/>
  <c r="K315"/>
  <c r="D87" i="3"/>
  <c r="C88"/>
  <c r="B87" i="2"/>
  <c r="C86"/>
  <c r="N87" i="1"/>
  <c r="Q86"/>
  <c r="K119"/>
  <c r="P118"/>
  <c r="O86"/>
  <c r="C193" i="3" l="1"/>
  <c r="D192"/>
  <c r="B192" i="2"/>
  <c r="C191"/>
  <c r="K496" i="1"/>
  <c r="P495"/>
  <c r="K316"/>
  <c r="P315"/>
  <c r="O87"/>
  <c r="D88" i="3"/>
  <c r="C89"/>
  <c r="B88" i="2"/>
  <c r="C87"/>
  <c r="P119" i="1"/>
  <c r="K120"/>
  <c r="Q87"/>
  <c r="N88"/>
  <c r="C194" i="3" l="1"/>
  <c r="D193"/>
  <c r="B193" i="2"/>
  <c r="C192"/>
  <c r="P496" i="1"/>
  <c r="K497"/>
  <c r="K317"/>
  <c r="P316"/>
  <c r="D89" i="3"/>
  <c r="C90"/>
  <c r="B89" i="2"/>
  <c r="C88"/>
  <c r="N89" i="1"/>
  <c r="Q88"/>
  <c r="O88"/>
  <c r="P120"/>
  <c r="K121"/>
  <c r="C195" i="3" l="1"/>
  <c r="D194"/>
  <c r="B194" i="2"/>
  <c r="C193"/>
  <c r="P497" i="1"/>
  <c r="K498"/>
  <c r="P317"/>
  <c r="K318"/>
  <c r="O89"/>
  <c r="D90" i="3"/>
  <c r="C91"/>
  <c r="B90" i="2"/>
  <c r="C89"/>
  <c r="K122" i="1"/>
  <c r="P121"/>
  <c r="N90"/>
  <c r="Q89"/>
  <c r="C196" i="3" l="1"/>
  <c r="D195"/>
  <c r="B195" i="2"/>
  <c r="C194"/>
  <c r="K499" i="1"/>
  <c r="P498"/>
  <c r="K319"/>
  <c r="P318"/>
  <c r="O90"/>
  <c r="D91" i="3"/>
  <c r="C92"/>
  <c r="B91" i="2"/>
  <c r="C90"/>
  <c r="P122" i="1"/>
  <c r="K123"/>
  <c r="N91"/>
  <c r="O91" s="1"/>
  <c r="Q90"/>
  <c r="C197" i="3" l="1"/>
  <c r="D196"/>
  <c r="B196" i="2"/>
  <c r="C195"/>
  <c r="P499" i="1"/>
  <c r="K500"/>
  <c r="K320"/>
  <c r="P319"/>
  <c r="D92" i="3"/>
  <c r="C93"/>
  <c r="P123" i="1"/>
  <c r="K124"/>
  <c r="B92" i="2"/>
  <c r="C91"/>
  <c r="N92" i="1"/>
  <c r="Q91"/>
  <c r="C198" i="3" l="1"/>
  <c r="D197"/>
  <c r="B197" i="2"/>
  <c r="C196"/>
  <c r="P500" i="1"/>
  <c r="K501"/>
  <c r="P320"/>
  <c r="K321"/>
  <c r="D93" i="3"/>
  <c r="C94"/>
  <c r="N93" i="1"/>
  <c r="O92"/>
  <c r="Q92"/>
  <c r="P124"/>
  <c r="K125"/>
  <c r="B93" i="2"/>
  <c r="C92"/>
  <c r="C199" i="3" l="1"/>
  <c r="D198"/>
  <c r="B198" i="2"/>
  <c r="C197"/>
  <c r="K502" i="1"/>
  <c r="P501"/>
  <c r="K322"/>
  <c r="P321"/>
  <c r="D94" i="3"/>
  <c r="C95"/>
  <c r="N94" i="1"/>
  <c r="Q93"/>
  <c r="K126"/>
  <c r="P125"/>
  <c r="B94" i="2"/>
  <c r="C93"/>
  <c r="O93" i="1"/>
  <c r="O94" s="1"/>
  <c r="C200" i="3" l="1"/>
  <c r="D199"/>
  <c r="B199" i="2"/>
  <c r="C198"/>
  <c r="K503" i="1"/>
  <c r="P502"/>
  <c r="K323"/>
  <c r="P322"/>
  <c r="D95" i="3"/>
  <c r="C96"/>
  <c r="N95" i="1"/>
  <c r="O95" s="1"/>
  <c r="Q94"/>
  <c r="B95" i="2"/>
  <c r="C94"/>
  <c r="K127" i="1"/>
  <c r="P126"/>
  <c r="C201" i="3" l="1"/>
  <c r="D200"/>
  <c r="B200" i="2"/>
  <c r="C199"/>
  <c r="P503" i="1"/>
  <c r="K504"/>
  <c r="P323"/>
  <c r="K324"/>
  <c r="D96" i="3"/>
  <c r="C97"/>
  <c r="B96" i="2"/>
  <c r="C95"/>
  <c r="Q95" i="1"/>
  <c r="N96"/>
  <c r="O96" s="1"/>
  <c r="P127"/>
  <c r="K128"/>
  <c r="C202" i="3" l="1"/>
  <c r="D201"/>
  <c r="B201" i="2"/>
  <c r="C200"/>
  <c r="K505" i="1"/>
  <c r="P504"/>
  <c r="K325"/>
  <c r="P324"/>
  <c r="D97" i="3"/>
  <c r="C98"/>
  <c r="B97" i="2"/>
  <c r="C96"/>
  <c r="K129" i="1"/>
  <c r="P128"/>
  <c r="Q96"/>
  <c r="N97"/>
  <c r="C203" i="3" l="1"/>
  <c r="D202"/>
  <c r="B202" i="2"/>
  <c r="C201"/>
  <c r="P505" i="1"/>
  <c r="K506"/>
  <c r="K326"/>
  <c r="P325"/>
  <c r="D98" i="3"/>
  <c r="C99"/>
  <c r="Q97" i="1"/>
  <c r="N98"/>
  <c r="K130"/>
  <c r="P129"/>
  <c r="B98" i="2"/>
  <c r="C97"/>
  <c r="O97" i="1"/>
  <c r="C204" i="3" l="1"/>
  <c r="D203"/>
  <c r="B203" i="2"/>
  <c r="C202"/>
  <c r="P506" i="1"/>
  <c r="K507"/>
  <c r="P326"/>
  <c r="K327"/>
  <c r="D99" i="3"/>
  <c r="C100"/>
  <c r="B99" i="2"/>
  <c r="C98"/>
  <c r="O98" i="1"/>
  <c r="Q98"/>
  <c r="N99"/>
  <c r="K131"/>
  <c r="P130"/>
  <c r="C205" i="3" l="1"/>
  <c r="D204"/>
  <c r="B204" i="2"/>
  <c r="C203"/>
  <c r="K508" i="1"/>
  <c r="P507"/>
  <c r="K328"/>
  <c r="P327"/>
  <c r="D100" i="3"/>
  <c r="C101"/>
  <c r="Q99" i="1"/>
  <c r="N100"/>
  <c r="P131"/>
  <c r="K132"/>
  <c r="B100" i="2"/>
  <c r="C99"/>
  <c r="O99" i="1"/>
  <c r="C206" i="3" l="1"/>
  <c r="D205"/>
  <c r="B205" i="2"/>
  <c r="C204"/>
  <c r="P508" i="1"/>
  <c r="K509"/>
  <c r="K329"/>
  <c r="P328"/>
  <c r="D101" i="3"/>
  <c r="C102"/>
  <c r="D102" s="1"/>
  <c r="O100" i="1"/>
  <c r="P132"/>
  <c r="K133"/>
  <c r="B101" i="2"/>
  <c r="C100"/>
  <c r="N101" i="1"/>
  <c r="Q100"/>
  <c r="C207" i="3" l="1"/>
  <c r="D206"/>
  <c r="B206" i="2"/>
  <c r="C205"/>
  <c r="P509" i="1"/>
  <c r="K510"/>
  <c r="P329"/>
  <c r="K330"/>
  <c r="O101"/>
  <c r="B102" i="2"/>
  <c r="C102" s="1"/>
  <c r="C101"/>
  <c r="N102" i="1"/>
  <c r="Q101"/>
  <c r="K134"/>
  <c r="P133"/>
  <c r="C208" i="3" l="1"/>
  <c r="D207"/>
  <c r="B207" i="2"/>
  <c r="C206"/>
  <c r="K511" i="1"/>
  <c r="P510"/>
  <c r="K331"/>
  <c r="P330"/>
  <c r="K135"/>
  <c r="P134"/>
  <c r="Q102"/>
  <c r="O102"/>
  <c r="N103"/>
  <c r="C209" i="3" l="1"/>
  <c r="D208"/>
  <c r="B208" i="2"/>
  <c r="C207"/>
  <c r="K512" i="1"/>
  <c r="P511"/>
  <c r="K332"/>
  <c r="P331"/>
  <c r="O103"/>
  <c r="P135"/>
  <c r="K136"/>
  <c r="N104"/>
  <c r="Q103"/>
  <c r="C210" i="3" l="1"/>
  <c r="D209"/>
  <c r="B209" i="2"/>
  <c r="C208"/>
  <c r="P512" i="1"/>
  <c r="K513"/>
  <c r="P332"/>
  <c r="K333"/>
  <c r="O104"/>
  <c r="Q104"/>
  <c r="N105"/>
  <c r="K137"/>
  <c r="P136"/>
  <c r="C211" i="3" l="1"/>
  <c r="D210"/>
  <c r="B210" i="2"/>
  <c r="C209"/>
  <c r="K514" i="1"/>
  <c r="P513"/>
  <c r="K334"/>
  <c r="P333"/>
  <c r="O105"/>
  <c r="K138"/>
  <c r="P137"/>
  <c r="Q105"/>
  <c r="N106"/>
  <c r="C212" i="3" l="1"/>
  <c r="D211"/>
  <c r="B211" i="2"/>
  <c r="C210"/>
  <c r="P514" i="1"/>
  <c r="K515"/>
  <c r="K335"/>
  <c r="P334"/>
  <c r="O106"/>
  <c r="N107"/>
  <c r="Q106"/>
  <c r="K139"/>
  <c r="P138"/>
  <c r="C213" i="3" l="1"/>
  <c r="D212"/>
  <c r="B212" i="2"/>
  <c r="C211"/>
  <c r="P515" i="1"/>
  <c r="K516"/>
  <c r="P335"/>
  <c r="K336"/>
  <c r="O107"/>
  <c r="N108"/>
  <c r="Q107"/>
  <c r="P139"/>
  <c r="K140"/>
  <c r="C214" i="3" l="1"/>
  <c r="D213"/>
  <c r="B213" i="2"/>
  <c r="C212"/>
  <c r="K517" i="1"/>
  <c r="P516"/>
  <c r="K337"/>
  <c r="P336"/>
  <c r="O108"/>
  <c r="P140"/>
  <c r="K141"/>
  <c r="N109"/>
  <c r="Q108"/>
  <c r="C215" i="3" l="1"/>
  <c r="D214"/>
  <c r="B214" i="2"/>
  <c r="C213"/>
  <c r="P517" i="1"/>
  <c r="K518"/>
  <c r="K338"/>
  <c r="P337"/>
  <c r="Q109"/>
  <c r="N110"/>
  <c r="K142"/>
  <c r="P141"/>
  <c r="O109"/>
  <c r="O110" s="1"/>
  <c r="C216" i="3" l="1"/>
  <c r="D215"/>
  <c r="B215" i="2"/>
  <c r="C214"/>
  <c r="P518" i="1"/>
  <c r="K519"/>
  <c r="P338"/>
  <c r="K339"/>
  <c r="Q110"/>
  <c r="N111"/>
  <c r="K143"/>
  <c r="P142"/>
  <c r="C217" i="3" l="1"/>
  <c r="D216"/>
  <c r="B216" i="2"/>
  <c r="C215"/>
  <c r="K520" i="1"/>
  <c r="P519"/>
  <c r="K340"/>
  <c r="P339"/>
  <c r="Q111"/>
  <c r="O111"/>
  <c r="N112"/>
  <c r="P143"/>
  <c r="K144"/>
  <c r="C218" i="3" l="1"/>
  <c r="D217"/>
  <c r="B217" i="2"/>
  <c r="C216"/>
  <c r="K521" i="1"/>
  <c r="P520"/>
  <c r="K341"/>
  <c r="P340"/>
  <c r="O112"/>
  <c r="K145"/>
  <c r="P144"/>
  <c r="N113"/>
  <c r="Q112"/>
  <c r="C219" i="3" l="1"/>
  <c r="D218"/>
  <c r="B218" i="2"/>
  <c r="C217"/>
  <c r="P521" i="1"/>
  <c r="K522"/>
  <c r="P341"/>
  <c r="K342"/>
  <c r="Q113"/>
  <c r="N114"/>
  <c r="K146"/>
  <c r="P145"/>
  <c r="O113"/>
  <c r="O114" s="1"/>
  <c r="C220" i="3" l="1"/>
  <c r="D219"/>
  <c r="B219" i="2"/>
  <c r="C218"/>
  <c r="K523" i="1"/>
  <c r="P522"/>
  <c r="K343"/>
  <c r="P342"/>
  <c r="N115"/>
  <c r="O115" s="1"/>
  <c r="Q114"/>
  <c r="K147"/>
  <c r="P146"/>
  <c r="C221" i="3" l="1"/>
  <c r="D220"/>
  <c r="B220" i="2"/>
  <c r="C219"/>
  <c r="P523" i="1"/>
  <c r="K524"/>
  <c r="K344"/>
  <c r="P343"/>
  <c r="P147"/>
  <c r="K148"/>
  <c r="N116"/>
  <c r="Q115"/>
  <c r="C222" i="3" l="1"/>
  <c r="D221"/>
  <c r="B221" i="2"/>
  <c r="C220"/>
  <c r="P524" i="1"/>
  <c r="K525"/>
  <c r="P344"/>
  <c r="K345"/>
  <c r="N117"/>
  <c r="Q116"/>
  <c r="O116"/>
  <c r="P148"/>
  <c r="K149"/>
  <c r="C223" i="3" l="1"/>
  <c r="D222"/>
  <c r="B222" i="2"/>
  <c r="C221"/>
  <c r="K526" i="1"/>
  <c r="P525"/>
  <c r="K346"/>
  <c r="P345"/>
  <c r="Q117"/>
  <c r="N118"/>
  <c r="K150"/>
  <c r="P149"/>
  <c r="O117"/>
  <c r="O118" s="1"/>
  <c r="C224" i="3" l="1"/>
  <c r="D223"/>
  <c r="B223" i="2"/>
  <c r="C222"/>
  <c r="P526" i="1"/>
  <c r="K527"/>
  <c r="K347"/>
  <c r="P346"/>
  <c r="Q118"/>
  <c r="N119"/>
  <c r="K151"/>
  <c r="P150"/>
  <c r="C225" i="3" l="1"/>
  <c r="D224"/>
  <c r="B224" i="2"/>
  <c r="C223"/>
  <c r="P527" i="1"/>
  <c r="K528"/>
  <c r="P347"/>
  <c r="K348"/>
  <c r="Q119"/>
  <c r="O119"/>
  <c r="N120"/>
  <c r="P151"/>
  <c r="K152"/>
  <c r="C226" i="3" l="1"/>
  <c r="D225"/>
  <c r="B225" i="2"/>
  <c r="C224"/>
  <c r="K529" i="1"/>
  <c r="P528"/>
  <c r="K349"/>
  <c r="P348"/>
  <c r="O120"/>
  <c r="P152"/>
  <c r="K153"/>
  <c r="N121"/>
  <c r="Q120"/>
  <c r="C227" i="3" l="1"/>
  <c r="D226"/>
  <c r="B226" i="2"/>
  <c r="C225"/>
  <c r="K530" i="1"/>
  <c r="P529"/>
  <c r="K350"/>
  <c r="P349"/>
  <c r="O121"/>
  <c r="Q121"/>
  <c r="N122"/>
  <c r="K154"/>
  <c r="P153"/>
  <c r="C228" i="3" l="1"/>
  <c r="D227"/>
  <c r="B227" i="2"/>
  <c r="C226"/>
  <c r="P530" i="1"/>
  <c r="K531"/>
  <c r="P350"/>
  <c r="K351"/>
  <c r="O122"/>
  <c r="P154"/>
  <c r="K155"/>
  <c r="N123"/>
  <c r="Q122"/>
  <c r="C229" i="3" l="1"/>
  <c r="D228"/>
  <c r="B228" i="2"/>
  <c r="C227"/>
  <c r="K532" i="1"/>
  <c r="P531"/>
  <c r="K352"/>
  <c r="P351"/>
  <c r="N124"/>
  <c r="Q123"/>
  <c r="O123"/>
  <c r="K156"/>
  <c r="P155"/>
  <c r="C230" i="3" l="1"/>
  <c r="D229"/>
  <c r="B229" i="2"/>
  <c r="C228"/>
  <c r="P532" i="1"/>
  <c r="K533"/>
  <c r="K353"/>
  <c r="P352"/>
  <c r="K157"/>
  <c r="P156"/>
  <c r="Q124"/>
  <c r="N125"/>
  <c r="O124"/>
  <c r="C231" i="3" l="1"/>
  <c r="D230"/>
  <c r="B230" i="2"/>
  <c r="C229"/>
  <c r="P533" i="1"/>
  <c r="K534"/>
  <c r="P353"/>
  <c r="K354"/>
  <c r="O125"/>
  <c r="Q125"/>
  <c r="N126"/>
  <c r="P157"/>
  <c r="K158"/>
  <c r="C232" i="3" l="1"/>
  <c r="D231"/>
  <c r="B231" i="2"/>
  <c r="C230"/>
  <c r="K535" i="1"/>
  <c r="P534"/>
  <c r="K355"/>
  <c r="P354"/>
  <c r="Q126"/>
  <c r="O126"/>
  <c r="N127"/>
  <c r="P158"/>
  <c r="K159"/>
  <c r="C233" i="3" l="1"/>
  <c r="D232"/>
  <c r="B232" i="2"/>
  <c r="C231"/>
  <c r="P535" i="1"/>
  <c r="K536"/>
  <c r="K356"/>
  <c r="P355"/>
  <c r="O127"/>
  <c r="K160"/>
  <c r="P159"/>
  <c r="N128"/>
  <c r="Q127"/>
  <c r="C234" i="3" l="1"/>
  <c r="D233"/>
  <c r="B233" i="2"/>
  <c r="C232"/>
  <c r="P536" i="1"/>
  <c r="K537"/>
  <c r="P356"/>
  <c r="K357"/>
  <c r="K161"/>
  <c r="P160"/>
  <c r="Q128"/>
  <c r="O128"/>
  <c r="N129"/>
  <c r="C235" i="3" l="1"/>
  <c r="D234"/>
  <c r="B234" i="2"/>
  <c r="C233"/>
  <c r="K538" i="1"/>
  <c r="P537"/>
  <c r="K358"/>
  <c r="P357"/>
  <c r="N130"/>
  <c r="Q129"/>
  <c r="P161"/>
  <c r="K162"/>
  <c r="O129"/>
  <c r="C236" i="3" l="1"/>
  <c r="D235"/>
  <c r="B235" i="2"/>
  <c r="C234"/>
  <c r="K539" i="1"/>
  <c r="P538"/>
  <c r="K359"/>
  <c r="P358"/>
  <c r="O130"/>
  <c r="P162"/>
  <c r="K163"/>
  <c r="N131"/>
  <c r="Q130"/>
  <c r="C237" i="3" l="1"/>
  <c r="D236"/>
  <c r="B236" i="2"/>
  <c r="C235"/>
  <c r="P539" i="1"/>
  <c r="K540"/>
  <c r="P359"/>
  <c r="K360"/>
  <c r="N132"/>
  <c r="Q131"/>
  <c r="O131"/>
  <c r="K164"/>
  <c r="P163"/>
  <c r="C238" i="3" l="1"/>
  <c r="D237"/>
  <c r="B237" i="2"/>
  <c r="C236"/>
  <c r="K541" i="1"/>
  <c r="P540"/>
  <c r="K361"/>
  <c r="P360"/>
  <c r="K165"/>
  <c r="P164"/>
  <c r="Q132"/>
  <c r="N133"/>
  <c r="O132"/>
  <c r="C239" i="3" l="1"/>
  <c r="D238"/>
  <c r="B238" i="2"/>
  <c r="C237"/>
  <c r="P541" i="1"/>
  <c r="K542"/>
  <c r="K362"/>
  <c r="P361"/>
  <c r="O133"/>
  <c r="Q133"/>
  <c r="N134"/>
  <c r="P165"/>
  <c r="K166"/>
  <c r="C240" i="3" l="1"/>
  <c r="D239"/>
  <c r="B239" i="2"/>
  <c r="C238"/>
  <c r="P542" i="1"/>
  <c r="K543"/>
  <c r="P362"/>
  <c r="K363"/>
  <c r="O134"/>
  <c r="O135" s="1"/>
  <c r="P166"/>
  <c r="K167"/>
  <c r="Q134"/>
  <c r="N135"/>
  <c r="C241" i="3" l="1"/>
  <c r="D240"/>
  <c r="B240" i="2"/>
  <c r="C239"/>
  <c r="K544" i="1"/>
  <c r="P543"/>
  <c r="K364"/>
  <c r="P363"/>
  <c r="Q135"/>
  <c r="N136"/>
  <c r="O136" s="1"/>
  <c r="K168"/>
  <c r="P167"/>
  <c r="C242" i="3" l="1"/>
  <c r="D241"/>
  <c r="B241" i="2"/>
  <c r="C240"/>
  <c r="P544" i="1"/>
  <c r="K545"/>
  <c r="K365"/>
  <c r="P364"/>
  <c r="K169"/>
  <c r="P168"/>
  <c r="Q136"/>
  <c r="N137"/>
  <c r="O137" s="1"/>
  <c r="C243" i="3" l="1"/>
  <c r="D242"/>
  <c r="B242" i="2"/>
  <c r="C241"/>
  <c r="P545" i="1"/>
  <c r="K546"/>
  <c r="P365"/>
  <c r="K366"/>
  <c r="P169"/>
  <c r="K170"/>
  <c r="Q137"/>
  <c r="N138"/>
  <c r="O138" s="1"/>
  <c r="C244" i="3" l="1"/>
  <c r="D243"/>
  <c r="B243" i="2"/>
  <c r="C242"/>
  <c r="K547" i="1"/>
  <c r="P546"/>
  <c r="K367"/>
  <c r="P366"/>
  <c r="N139"/>
  <c r="O139" s="1"/>
  <c r="Q138"/>
  <c r="P170"/>
  <c r="K171"/>
  <c r="C245" i="3" l="1"/>
  <c r="D244"/>
  <c r="B244" i="2"/>
  <c r="C243"/>
  <c r="K548" i="1"/>
  <c r="P547"/>
  <c r="K368"/>
  <c r="P367"/>
  <c r="K172"/>
  <c r="P171"/>
  <c r="N140"/>
  <c r="Q139"/>
  <c r="C246" i="3" l="1"/>
  <c r="D245"/>
  <c r="B245" i="2"/>
  <c r="C244"/>
  <c r="P548" i="1"/>
  <c r="K549"/>
  <c r="P368"/>
  <c r="K369"/>
  <c r="Q140"/>
  <c r="N141"/>
  <c r="K173"/>
  <c r="P172"/>
  <c r="O140"/>
  <c r="C247" i="3" l="1"/>
  <c r="D246"/>
  <c r="B246" i="2"/>
  <c r="C245"/>
  <c r="K550" i="1"/>
  <c r="P549"/>
  <c r="K370"/>
  <c r="P369"/>
  <c r="Q141"/>
  <c r="N142"/>
  <c r="P173"/>
  <c r="K174"/>
  <c r="O141"/>
  <c r="O142" s="1"/>
  <c r="C248" i="3" l="1"/>
  <c r="D247"/>
  <c r="B247" i="2"/>
  <c r="C246"/>
  <c r="P550" i="1"/>
  <c r="K551"/>
  <c r="K371"/>
  <c r="P370"/>
  <c r="P174"/>
  <c r="K175"/>
  <c r="Q142"/>
  <c r="N143"/>
  <c r="C249" i="3" l="1"/>
  <c r="D248"/>
  <c r="B248" i="2"/>
  <c r="C247"/>
  <c r="P551" i="1"/>
  <c r="K552"/>
  <c r="P371"/>
  <c r="K372"/>
  <c r="K176"/>
  <c r="P175"/>
  <c r="Q143"/>
  <c r="O143"/>
  <c r="N144"/>
  <c r="C250" i="3" l="1"/>
  <c r="D249"/>
  <c r="B249" i="2"/>
  <c r="C248"/>
  <c r="K553" i="1"/>
  <c r="P552"/>
  <c r="K373"/>
  <c r="P372"/>
  <c r="O144"/>
  <c r="K177"/>
  <c r="P176"/>
  <c r="N145"/>
  <c r="Q144"/>
  <c r="C251" i="3" l="1"/>
  <c r="D250"/>
  <c r="B250" i="2"/>
  <c r="C249"/>
  <c r="P553" i="1"/>
  <c r="K554"/>
  <c r="K374"/>
  <c r="P373"/>
  <c r="P177"/>
  <c r="K178"/>
  <c r="Q145"/>
  <c r="N146"/>
  <c r="O145"/>
  <c r="C252" i="3" l="1"/>
  <c r="D251"/>
  <c r="B251" i="2"/>
  <c r="C250"/>
  <c r="P554" i="1"/>
  <c r="K555"/>
  <c r="P374"/>
  <c r="K375"/>
  <c r="O146"/>
  <c r="Q146"/>
  <c r="N147"/>
  <c r="K179"/>
  <c r="P178"/>
  <c r="C253" i="3" l="1"/>
  <c r="D252"/>
  <c r="B252" i="2"/>
  <c r="C251"/>
  <c r="K556" i="1"/>
  <c r="P555"/>
  <c r="K376"/>
  <c r="P375"/>
  <c r="N148"/>
  <c r="Q147"/>
  <c r="K180"/>
  <c r="P179"/>
  <c r="O147"/>
  <c r="C254" i="3" l="1"/>
  <c r="D253"/>
  <c r="B253" i="2"/>
  <c r="C252"/>
  <c r="K557" i="1"/>
  <c r="P556"/>
  <c r="K377"/>
  <c r="P376"/>
  <c r="O148"/>
  <c r="Q148"/>
  <c r="N149"/>
  <c r="K181"/>
  <c r="P180"/>
  <c r="C255" i="3" l="1"/>
  <c r="D254"/>
  <c r="B254" i="2"/>
  <c r="C253"/>
  <c r="P557" i="1"/>
  <c r="K558"/>
  <c r="P377"/>
  <c r="K378"/>
  <c r="O149"/>
  <c r="O150" s="1"/>
  <c r="K182"/>
  <c r="P181"/>
  <c r="Q149"/>
  <c r="N150"/>
  <c r="C256" i="3" l="1"/>
  <c r="D255"/>
  <c r="B255" i="2"/>
  <c r="C254"/>
  <c r="K559" i="1"/>
  <c r="P558"/>
  <c r="K379"/>
  <c r="P378"/>
  <c r="Q150"/>
  <c r="N151"/>
  <c r="O151" s="1"/>
  <c r="P182"/>
  <c r="K183"/>
  <c r="C257" i="3" l="1"/>
  <c r="D256"/>
  <c r="B256" i="2"/>
  <c r="C255"/>
  <c r="P559" i="1"/>
  <c r="K560"/>
  <c r="K380"/>
  <c r="P379"/>
  <c r="K184"/>
  <c r="P183"/>
  <c r="Q151"/>
  <c r="N152"/>
  <c r="C258" i="3" l="1"/>
  <c r="D257"/>
  <c r="B257" i="2"/>
  <c r="C256"/>
  <c r="P560" i="1"/>
  <c r="K561"/>
  <c r="P380"/>
  <c r="K381"/>
  <c r="Q152"/>
  <c r="N153"/>
  <c r="K185"/>
  <c r="P184"/>
  <c r="O152"/>
  <c r="O153" s="1"/>
  <c r="C259" i="3" l="1"/>
  <c r="D258"/>
  <c r="B258" i="2"/>
  <c r="C257"/>
  <c r="K562" i="1"/>
  <c r="P561"/>
  <c r="K382"/>
  <c r="P381"/>
  <c r="N154"/>
  <c r="Q153"/>
  <c r="P185"/>
  <c r="K186"/>
  <c r="C260" i="3" l="1"/>
  <c r="D259"/>
  <c r="B259" i="2"/>
  <c r="C258"/>
  <c r="P562" i="1"/>
  <c r="K563"/>
  <c r="K383"/>
  <c r="P382"/>
  <c r="P186"/>
  <c r="K187"/>
  <c r="N155"/>
  <c r="Q154"/>
  <c r="O154"/>
  <c r="O155" s="1"/>
  <c r="C261" i="3" l="1"/>
  <c r="D260"/>
  <c r="B260" i="2"/>
  <c r="C259"/>
  <c r="P563" i="1"/>
  <c r="K564"/>
  <c r="P383"/>
  <c r="K384"/>
  <c r="K188"/>
  <c r="P187"/>
  <c r="Q155"/>
  <c r="N156"/>
  <c r="O156" s="1"/>
  <c r="C262" i="3" l="1"/>
  <c r="D261"/>
  <c r="B261" i="2"/>
  <c r="C260"/>
  <c r="K565" i="1"/>
  <c r="P564"/>
  <c r="K385"/>
  <c r="P384"/>
  <c r="Q156"/>
  <c r="N157"/>
  <c r="O157" s="1"/>
  <c r="K189"/>
  <c r="P188"/>
  <c r="C263" i="3" l="1"/>
  <c r="D262"/>
  <c r="B262" i="2"/>
  <c r="C261"/>
  <c r="K566" i="1"/>
  <c r="P565"/>
  <c r="K386"/>
  <c r="P385"/>
  <c r="K190"/>
  <c r="P189"/>
  <c r="Q157"/>
  <c r="N158"/>
  <c r="O158" s="1"/>
  <c r="C264" i="3" l="1"/>
  <c r="D263"/>
  <c r="B263" i="2"/>
  <c r="C262"/>
  <c r="P566" i="1"/>
  <c r="K567"/>
  <c r="P386"/>
  <c r="K387"/>
  <c r="Q158"/>
  <c r="N159"/>
  <c r="O159" s="1"/>
  <c r="K191"/>
  <c r="P190"/>
  <c r="C265" i="3" l="1"/>
  <c r="D264"/>
  <c r="B264" i="2"/>
  <c r="C263"/>
  <c r="K568" i="1"/>
  <c r="P567"/>
  <c r="K388"/>
  <c r="P387"/>
  <c r="K192"/>
  <c r="P191"/>
  <c r="Q159"/>
  <c r="N160"/>
  <c r="O160" s="1"/>
  <c r="C266" i="3" l="1"/>
  <c r="D265"/>
  <c r="B265" i="2"/>
  <c r="C264"/>
  <c r="P568" i="1"/>
  <c r="K569"/>
  <c r="K389"/>
  <c r="P388"/>
  <c r="Q160"/>
  <c r="N161"/>
  <c r="O161" s="1"/>
  <c r="P192"/>
  <c r="K193"/>
  <c r="C267" i="3" l="1"/>
  <c r="D266"/>
  <c r="B266" i="2"/>
  <c r="C265"/>
  <c r="P569" i="1"/>
  <c r="K570"/>
  <c r="P389"/>
  <c r="K390"/>
  <c r="O162"/>
  <c r="P193"/>
  <c r="K194"/>
  <c r="Q161"/>
  <c r="N162"/>
  <c r="C268" i="3" l="1"/>
  <c r="D267"/>
  <c r="B267" i="2"/>
  <c r="C266"/>
  <c r="K571" i="1"/>
  <c r="P570"/>
  <c r="K391"/>
  <c r="P390"/>
  <c r="N163"/>
  <c r="O163" s="1"/>
  <c r="Q162"/>
  <c r="P194"/>
  <c r="K195"/>
  <c r="C269" i="3" l="1"/>
  <c r="D268"/>
  <c r="B268" i="2"/>
  <c r="C267"/>
  <c r="P571" i="1"/>
  <c r="K572"/>
  <c r="K392"/>
  <c r="P391"/>
  <c r="K196"/>
  <c r="P195"/>
  <c r="N164"/>
  <c r="Q163"/>
  <c r="C270" i="3" l="1"/>
  <c r="D269"/>
  <c r="B269" i="2"/>
  <c r="C268"/>
  <c r="P572" i="1"/>
  <c r="K573"/>
  <c r="P392"/>
  <c r="K393"/>
  <c r="Q164"/>
  <c r="N165"/>
  <c r="O164"/>
  <c r="P196"/>
  <c r="K197"/>
  <c r="C271" i="3" l="1"/>
  <c r="D270"/>
  <c r="B270" i="2"/>
  <c r="C269"/>
  <c r="K574" i="1"/>
  <c r="P573"/>
  <c r="K394"/>
  <c r="P393"/>
  <c r="Q165"/>
  <c r="N166"/>
  <c r="K198"/>
  <c r="P197"/>
  <c r="O165"/>
  <c r="O166" s="1"/>
  <c r="C272" i="3" l="1"/>
  <c r="D271"/>
  <c r="C270" i="2"/>
  <c r="B271"/>
  <c r="K575" i="1"/>
  <c r="P574"/>
  <c r="K395"/>
  <c r="P394"/>
  <c r="Q166"/>
  <c r="N167"/>
  <c r="O167" s="1"/>
  <c r="K199"/>
  <c r="P198"/>
  <c r="C273" i="3" l="1"/>
  <c r="D272"/>
  <c r="C271" i="2"/>
  <c r="B272"/>
  <c r="P575" i="1"/>
  <c r="K576"/>
  <c r="P395"/>
  <c r="K396"/>
  <c r="P199"/>
  <c r="K200"/>
  <c r="Q167"/>
  <c r="N168"/>
  <c r="O168" s="1"/>
  <c r="C274" i="3" l="1"/>
  <c r="D273"/>
  <c r="C272" i="2"/>
  <c r="B273"/>
  <c r="K577" i="1"/>
  <c r="P576"/>
  <c r="K397"/>
  <c r="P396"/>
  <c r="N169"/>
  <c r="Q168"/>
  <c r="P200"/>
  <c r="K201"/>
  <c r="C275" i="3" l="1"/>
  <c r="D274"/>
  <c r="C273" i="2"/>
  <c r="B274"/>
  <c r="P577" i="1"/>
  <c r="K578"/>
  <c r="K398"/>
  <c r="P397"/>
  <c r="K202"/>
  <c r="P201"/>
  <c r="Q169"/>
  <c r="N170"/>
  <c r="O169"/>
  <c r="C276" i="3" l="1"/>
  <c r="D275"/>
  <c r="C274" i="2"/>
  <c r="B275"/>
  <c r="P578" i="1"/>
  <c r="K579"/>
  <c r="P398"/>
  <c r="K399"/>
  <c r="O170"/>
  <c r="Q170"/>
  <c r="N171"/>
  <c r="K203"/>
  <c r="P202"/>
  <c r="C277" i="3" l="1"/>
  <c r="D276"/>
  <c r="C275" i="2"/>
  <c r="B276"/>
  <c r="K580" i="1"/>
  <c r="P579"/>
  <c r="K400"/>
  <c r="P399"/>
  <c r="O171"/>
  <c r="P203"/>
  <c r="K204"/>
  <c r="N172"/>
  <c r="Q171"/>
  <c r="C278" i="3" l="1"/>
  <c r="D277"/>
  <c r="C276" i="2"/>
  <c r="B277"/>
  <c r="P580" i="1"/>
  <c r="K581"/>
  <c r="K401"/>
  <c r="P400"/>
  <c r="O172"/>
  <c r="Q172"/>
  <c r="N173"/>
  <c r="K205"/>
  <c r="P204"/>
  <c r="C279" i="3" l="1"/>
  <c r="D278"/>
  <c r="C277" i="2"/>
  <c r="B278"/>
  <c r="P581" i="1"/>
  <c r="K582"/>
  <c r="P401"/>
  <c r="K402"/>
  <c r="O173"/>
  <c r="K206"/>
  <c r="P205"/>
  <c r="Q173"/>
  <c r="N174"/>
  <c r="C280" i="3" l="1"/>
  <c r="D279"/>
  <c r="C278" i="2"/>
  <c r="B279"/>
  <c r="K583" i="1"/>
  <c r="P582"/>
  <c r="K403"/>
  <c r="P402"/>
  <c r="O174"/>
  <c r="Q174"/>
  <c r="N175"/>
  <c r="K207"/>
  <c r="P206"/>
  <c r="C281" i="3" l="1"/>
  <c r="D280"/>
  <c r="C279" i="2"/>
  <c r="B280"/>
  <c r="K584" i="1"/>
  <c r="P583"/>
  <c r="K404"/>
  <c r="P403"/>
  <c r="O175"/>
  <c r="P207"/>
  <c r="K208"/>
  <c r="Q175"/>
  <c r="N176"/>
  <c r="C282" i="3" l="1"/>
  <c r="D281"/>
  <c r="C280" i="2"/>
  <c r="B281"/>
  <c r="P584" i="1"/>
  <c r="K585"/>
  <c r="P404"/>
  <c r="K405"/>
  <c r="P405" s="1"/>
  <c r="Q176"/>
  <c r="O176"/>
  <c r="N177"/>
  <c r="P208"/>
  <c r="K209"/>
  <c r="C283" i="3" l="1"/>
  <c r="D282"/>
  <c r="C281" i="2"/>
  <c r="B282"/>
  <c r="K586" i="1"/>
  <c r="P585"/>
  <c r="O177"/>
  <c r="P209"/>
  <c r="K210"/>
  <c r="N178"/>
  <c r="Q177"/>
  <c r="C284" i="3" l="1"/>
  <c r="D283"/>
  <c r="C282" i="2"/>
  <c r="B283"/>
  <c r="P586" i="1"/>
  <c r="K587"/>
  <c r="K211"/>
  <c r="P210"/>
  <c r="N179"/>
  <c r="Q178"/>
  <c r="O178"/>
  <c r="C285" i="3" l="1"/>
  <c r="D284"/>
  <c r="C283" i="2"/>
  <c r="B284"/>
  <c r="P587" i="1"/>
  <c r="K588"/>
  <c r="O179"/>
  <c r="P211"/>
  <c r="K212"/>
  <c r="Q179"/>
  <c r="N180"/>
  <c r="C286" i="3" l="1"/>
  <c r="D285"/>
  <c r="C284" i="2"/>
  <c r="B285"/>
  <c r="K589" i="1"/>
  <c r="P588"/>
  <c r="K213"/>
  <c r="P212"/>
  <c r="Q180"/>
  <c r="O180"/>
  <c r="N181"/>
  <c r="C287" i="3" l="1"/>
  <c r="D286"/>
  <c r="C285" i="2"/>
  <c r="B286"/>
  <c r="O181" i="1"/>
  <c r="P589"/>
  <c r="K590"/>
  <c r="K214"/>
  <c r="P213"/>
  <c r="N182"/>
  <c r="Q181"/>
  <c r="C288" i="3" l="1"/>
  <c r="D287"/>
  <c r="C286" i="2"/>
  <c r="B287"/>
  <c r="P590" i="1"/>
  <c r="K591"/>
  <c r="Q182"/>
  <c r="N183"/>
  <c r="K215"/>
  <c r="P214"/>
  <c r="O182"/>
  <c r="O183" s="1"/>
  <c r="C289" i="3" l="1"/>
  <c r="D288"/>
  <c r="C287" i="2"/>
  <c r="B288"/>
  <c r="K592" i="1"/>
  <c r="P591"/>
  <c r="Q183"/>
  <c r="N184"/>
  <c r="O184" s="1"/>
  <c r="P215"/>
  <c r="K216"/>
  <c r="C290" i="3" l="1"/>
  <c r="D289"/>
  <c r="C288" i="2"/>
  <c r="B289"/>
  <c r="K593" i="1"/>
  <c r="P592"/>
  <c r="K217"/>
  <c r="P216"/>
  <c r="N185"/>
  <c r="O185" s="1"/>
  <c r="Q184"/>
  <c r="C291" i="3" l="1"/>
  <c r="D290"/>
  <c r="C289" i="2"/>
  <c r="B290"/>
  <c r="P593" i="1"/>
  <c r="K594"/>
  <c r="K218"/>
  <c r="P217"/>
  <c r="N186"/>
  <c r="Q185"/>
  <c r="C292" i="3" l="1"/>
  <c r="D291"/>
  <c r="C290" i="2"/>
  <c r="B291"/>
  <c r="K595" i="1"/>
  <c r="P594"/>
  <c r="Q186"/>
  <c r="N187"/>
  <c r="O186"/>
  <c r="K219"/>
  <c r="P218"/>
  <c r="C293" i="3" l="1"/>
  <c r="D292"/>
  <c r="C291" i="2"/>
  <c r="B292"/>
  <c r="P595" i="1"/>
  <c r="K596"/>
  <c r="K220"/>
  <c r="P219"/>
  <c r="Q187"/>
  <c r="N188"/>
  <c r="O187"/>
  <c r="C294" i="3" l="1"/>
  <c r="D293"/>
  <c r="C292" i="2"/>
  <c r="B293"/>
  <c r="P596" i="1"/>
  <c r="K597"/>
  <c r="N189"/>
  <c r="Q188"/>
  <c r="P220"/>
  <c r="K221"/>
  <c r="O188"/>
  <c r="C295" i="3" l="1"/>
  <c r="D294"/>
  <c r="C293" i="2"/>
  <c r="B294"/>
  <c r="K598" i="1"/>
  <c r="P597"/>
  <c r="O189"/>
  <c r="P221"/>
  <c r="K222"/>
  <c r="N190"/>
  <c r="Q189"/>
  <c r="C296" i="3" l="1"/>
  <c r="D295"/>
  <c r="C294" i="2"/>
  <c r="B295"/>
  <c r="P598" i="1"/>
  <c r="K599"/>
  <c r="N191"/>
  <c r="Q190"/>
  <c r="O190"/>
  <c r="K223"/>
  <c r="P222"/>
  <c r="C297" i="3" l="1"/>
  <c r="D296"/>
  <c r="C295" i="2"/>
  <c r="B296"/>
  <c r="P599" i="1"/>
  <c r="K600"/>
  <c r="P223"/>
  <c r="K224"/>
  <c r="N192"/>
  <c r="Q191"/>
  <c r="O191"/>
  <c r="C298" i="3" l="1"/>
  <c r="D297"/>
  <c r="C296" i="2"/>
  <c r="B297"/>
  <c r="K601" i="1"/>
  <c r="P600"/>
  <c r="O192"/>
  <c r="K225"/>
  <c r="P225" s="1"/>
  <c r="P224"/>
  <c r="N193"/>
  <c r="Q192"/>
  <c r="C299" i="3" l="1"/>
  <c r="D298"/>
  <c r="C297" i="2"/>
  <c r="B298"/>
  <c r="K602" i="1"/>
  <c r="P601"/>
  <c r="N194"/>
  <c r="Q193"/>
  <c r="O193"/>
  <c r="C300" i="3" l="1"/>
  <c r="D299"/>
  <c r="C298" i="2"/>
  <c r="B299"/>
  <c r="P602" i="1"/>
  <c r="K603"/>
  <c r="N195"/>
  <c r="Q194"/>
  <c r="O194"/>
  <c r="C301" i="3" l="1"/>
  <c r="D300"/>
  <c r="C299" i="2"/>
  <c r="B300"/>
  <c r="K604" i="1"/>
  <c r="P603"/>
  <c r="N196"/>
  <c r="Q195"/>
  <c r="O195"/>
  <c r="C302" i="3" l="1"/>
  <c r="D301"/>
  <c r="C300" i="2"/>
  <c r="B301"/>
  <c r="P604" i="1"/>
  <c r="K605"/>
  <c r="Q196"/>
  <c r="N197"/>
  <c r="O196"/>
  <c r="C303" i="3" l="1"/>
  <c r="D302"/>
  <c r="C301" i="2"/>
  <c r="B302"/>
  <c r="P605" i="1"/>
  <c r="K606"/>
  <c r="Q197"/>
  <c r="N198"/>
  <c r="O197"/>
  <c r="C304" i="3" l="1"/>
  <c r="D303"/>
  <c r="C302" i="2"/>
  <c r="B303"/>
  <c r="K607" i="1"/>
  <c r="P606"/>
  <c r="O198"/>
  <c r="N199"/>
  <c r="Q198"/>
  <c r="C305" i="3" l="1"/>
  <c r="D304"/>
  <c r="C303" i="2"/>
  <c r="B304"/>
  <c r="P607" i="1"/>
  <c r="K608"/>
  <c r="Q199"/>
  <c r="N200"/>
  <c r="O199"/>
  <c r="C306" i="3" l="1"/>
  <c r="D305"/>
  <c r="C304" i="2"/>
  <c r="B305"/>
  <c r="P608" i="1"/>
  <c r="K609"/>
  <c r="O200"/>
  <c r="Q200"/>
  <c r="N201"/>
  <c r="C307" i="3" l="1"/>
  <c r="D306"/>
  <c r="C305" i="2"/>
  <c r="B306"/>
  <c r="K610" i="1"/>
  <c r="P609"/>
  <c r="O201"/>
  <c r="Q201"/>
  <c r="N202"/>
  <c r="C308" i="3" l="1"/>
  <c r="D307"/>
  <c r="C306" i="2"/>
  <c r="B307"/>
  <c r="O202" i="1"/>
  <c r="K611"/>
  <c r="P610"/>
  <c r="N203"/>
  <c r="O203" s="1"/>
  <c r="Q202"/>
  <c r="C309" i="3" l="1"/>
  <c r="D308"/>
  <c r="C307" i="2"/>
  <c r="B308"/>
  <c r="P611" i="1"/>
  <c r="K612"/>
  <c r="N204"/>
  <c r="O204" s="1"/>
  <c r="Q203"/>
  <c r="C310" i="3" l="1"/>
  <c r="D309"/>
  <c r="C308" i="2"/>
  <c r="B309"/>
  <c r="K613" i="1"/>
  <c r="P612"/>
  <c r="Q204"/>
  <c r="N205"/>
  <c r="O205" s="1"/>
  <c r="C311" i="3" l="1"/>
  <c r="D310"/>
  <c r="C309" i="2"/>
  <c r="B310"/>
  <c r="P613" i="1"/>
  <c r="K614"/>
  <c r="Q205"/>
  <c r="N206"/>
  <c r="O206" s="1"/>
  <c r="C312" i="3" l="1"/>
  <c r="D311"/>
  <c r="C310" i="2"/>
  <c r="B311"/>
  <c r="P614" i="1"/>
  <c r="K615"/>
  <c r="Q206"/>
  <c r="N207"/>
  <c r="O207" s="1"/>
  <c r="C313" i="3" l="1"/>
  <c r="D312"/>
  <c r="C311" i="2"/>
  <c r="B312"/>
  <c r="K616" i="1"/>
  <c r="P615"/>
  <c r="Q207"/>
  <c r="N208"/>
  <c r="O208" s="1"/>
  <c r="C314" i="3" l="1"/>
  <c r="D313"/>
  <c r="C312" i="2"/>
  <c r="B313"/>
  <c r="P616" i="1"/>
  <c r="K617"/>
  <c r="Q208"/>
  <c r="N209"/>
  <c r="O209" s="1"/>
  <c r="C315" i="3" l="1"/>
  <c r="D314"/>
  <c r="C313" i="2"/>
  <c r="B314"/>
  <c r="P617" i="1"/>
  <c r="K618"/>
  <c r="Q209"/>
  <c r="N210"/>
  <c r="O210" s="1"/>
  <c r="C316" i="3" l="1"/>
  <c r="D315"/>
  <c r="C314" i="2"/>
  <c r="B315"/>
  <c r="K619" i="1"/>
  <c r="P618"/>
  <c r="Q210"/>
  <c r="N211"/>
  <c r="O211" s="1"/>
  <c r="C317" i="3" l="1"/>
  <c r="D316"/>
  <c r="C315" i="2"/>
  <c r="B316"/>
  <c r="K620" i="1"/>
  <c r="P619"/>
  <c r="N212"/>
  <c r="Q211"/>
  <c r="C318" i="3" l="1"/>
  <c r="D317"/>
  <c r="C316" i="2"/>
  <c r="B317"/>
  <c r="P620" i="1"/>
  <c r="K621"/>
  <c r="N213"/>
  <c r="Q212"/>
  <c r="O212"/>
  <c r="C319" i="3" l="1"/>
  <c r="D318"/>
  <c r="C317" i="2"/>
  <c r="B318"/>
  <c r="K622" i="1"/>
  <c r="P621"/>
  <c r="O213"/>
  <c r="N214"/>
  <c r="Q213"/>
  <c r="C320" i="3" l="1"/>
  <c r="D319"/>
  <c r="C318" i="2"/>
  <c r="B319"/>
  <c r="P622" i="1"/>
  <c r="K623"/>
  <c r="N215"/>
  <c r="Q214"/>
  <c r="O214"/>
  <c r="C321" i="3" l="1"/>
  <c r="D320"/>
  <c r="C319" i="2"/>
  <c r="B320"/>
  <c r="P623" i="1"/>
  <c r="K624"/>
  <c r="O215"/>
  <c r="N216"/>
  <c r="Q215"/>
  <c r="C322" i="3" l="1"/>
  <c r="D321"/>
  <c r="C320" i="2"/>
  <c r="B321"/>
  <c r="K625" i="1"/>
  <c r="P624"/>
  <c r="N217"/>
  <c r="Q216"/>
  <c r="O216"/>
  <c r="C323" i="3" l="1"/>
  <c r="D322"/>
  <c r="C321" i="2"/>
  <c r="B322"/>
  <c r="P625" i="1"/>
  <c r="K626"/>
  <c r="O217"/>
  <c r="N218"/>
  <c r="Q217"/>
  <c r="C324" i="3" l="1"/>
  <c r="D323"/>
  <c r="C322" i="2"/>
  <c r="B323"/>
  <c r="P626" i="1"/>
  <c r="K627"/>
  <c r="Q218"/>
  <c r="N219"/>
  <c r="O218"/>
  <c r="C325" i="3" l="1"/>
  <c r="D324"/>
  <c r="C323" i="2"/>
  <c r="B324"/>
  <c r="K628" i="1"/>
  <c r="P627"/>
  <c r="O219"/>
  <c r="Q219"/>
  <c r="N220"/>
  <c r="C326" i="3" l="1"/>
  <c r="D325"/>
  <c r="C324" i="2"/>
  <c r="B325"/>
  <c r="K629" i="1"/>
  <c r="P628"/>
  <c r="O220"/>
  <c r="N221"/>
  <c r="Q220"/>
  <c r="C327" i="3" l="1"/>
  <c r="D326"/>
  <c r="C325" i="2"/>
  <c r="B326"/>
  <c r="O221" i="1"/>
  <c r="P629"/>
  <c r="K630"/>
  <c r="Q221"/>
  <c r="N222"/>
  <c r="C328" i="3" l="1"/>
  <c r="D327"/>
  <c r="C326" i="2"/>
  <c r="B327"/>
  <c r="K631" i="1"/>
  <c r="P630"/>
  <c r="Q222"/>
  <c r="N223"/>
  <c r="O222"/>
  <c r="C329" i="3" l="1"/>
  <c r="D328"/>
  <c r="C327" i="2"/>
  <c r="B328"/>
  <c r="P631" i="1"/>
  <c r="K632"/>
  <c r="O223"/>
  <c r="N224"/>
  <c r="Q223"/>
  <c r="C330" i="3" l="1"/>
  <c r="D329"/>
  <c r="C328" i="2"/>
  <c r="B329"/>
  <c r="O224" i="1"/>
  <c r="P632"/>
  <c r="K633"/>
  <c r="N225"/>
  <c r="N226" s="1"/>
  <c r="Q224"/>
  <c r="C331" i="3" l="1"/>
  <c r="D330"/>
  <c r="C329" i="2"/>
  <c r="B330"/>
  <c r="Q226" i="1"/>
  <c r="N227"/>
  <c r="K634"/>
  <c r="P633"/>
  <c r="Q225"/>
  <c r="O225"/>
  <c r="O226" s="1"/>
  <c r="C332" i="3" l="1"/>
  <c r="D331"/>
  <c r="C330" i="2"/>
  <c r="B331"/>
  <c r="N228" i="1"/>
  <c r="Q227"/>
  <c r="O227"/>
  <c r="P634"/>
  <c r="K635"/>
  <c r="C333" i="3" l="1"/>
  <c r="D332"/>
  <c r="C331" i="2"/>
  <c r="B332"/>
  <c r="N229" i="1"/>
  <c r="Q228"/>
  <c r="O228"/>
  <c r="P635"/>
  <c r="K636"/>
  <c r="C334" i="3" l="1"/>
  <c r="D333"/>
  <c r="C332" i="2"/>
  <c r="B333"/>
  <c r="N230" i="1"/>
  <c r="Q229"/>
  <c r="O229"/>
  <c r="K637"/>
  <c r="P636"/>
  <c r="C335" i="3" l="1"/>
  <c r="D334"/>
  <c r="C333" i="2"/>
  <c r="B334"/>
  <c r="Q230" i="1"/>
  <c r="N231"/>
  <c r="O230"/>
  <c r="K638"/>
  <c r="P637"/>
  <c r="C336" i="3" l="1"/>
  <c r="D335"/>
  <c r="C334" i="2"/>
  <c r="B335"/>
  <c r="Q231" i="1"/>
  <c r="N232"/>
  <c r="O231"/>
  <c r="P638"/>
  <c r="K639"/>
  <c r="C337" i="3" l="1"/>
  <c r="D336"/>
  <c r="C335" i="2"/>
  <c r="B336"/>
  <c r="Q232" i="1"/>
  <c r="N233"/>
  <c r="O232"/>
  <c r="K640"/>
  <c r="P639"/>
  <c r="C338" i="3" l="1"/>
  <c r="D337"/>
  <c r="C336" i="2"/>
  <c r="B337"/>
  <c r="Q233" i="1"/>
  <c r="N234"/>
  <c r="O233"/>
  <c r="P640"/>
  <c r="K641"/>
  <c r="C339" i="3" l="1"/>
  <c r="D338"/>
  <c r="C337" i="2"/>
  <c r="B338"/>
  <c r="N235" i="1"/>
  <c r="Q234"/>
  <c r="O234"/>
  <c r="P641"/>
  <c r="K642"/>
  <c r="C340" i="3" l="1"/>
  <c r="D339"/>
  <c r="C338" i="2"/>
  <c r="B339"/>
  <c r="Q235" i="1"/>
  <c r="N236"/>
  <c r="O235"/>
  <c r="K643"/>
  <c r="P642"/>
  <c r="C341" i="3" l="1"/>
  <c r="D340"/>
  <c r="C339" i="2"/>
  <c r="B340"/>
  <c r="N237" i="1"/>
  <c r="Q236"/>
  <c r="O236"/>
  <c r="P643"/>
  <c r="K644"/>
  <c r="C342" i="3" l="1"/>
  <c r="D341"/>
  <c r="C340" i="2"/>
  <c r="B341"/>
  <c r="Q237" i="1"/>
  <c r="N238"/>
  <c r="O237"/>
  <c r="P644"/>
  <c r="K645"/>
  <c r="C343" i="3" l="1"/>
  <c r="D342"/>
  <c r="C341" i="2"/>
  <c r="B342"/>
  <c r="Q238" i="1"/>
  <c r="N239"/>
  <c r="O238"/>
  <c r="K646"/>
  <c r="P645"/>
  <c r="C344" i="3" l="1"/>
  <c r="D343"/>
  <c r="C342" i="2"/>
  <c r="B343"/>
  <c r="O239" i="1"/>
  <c r="O240" s="1"/>
  <c r="Q239"/>
  <c r="N240"/>
  <c r="K647"/>
  <c r="P646"/>
  <c r="C345" i="3" l="1"/>
  <c r="D344"/>
  <c r="C343" i="2"/>
  <c r="B344"/>
  <c r="Q240" i="1"/>
  <c r="N241"/>
  <c r="P647"/>
  <c r="K648"/>
  <c r="C346" i="3" l="1"/>
  <c r="D345"/>
  <c r="C344" i="2"/>
  <c r="B345"/>
  <c r="O241" i="1"/>
  <c r="O242" s="1"/>
  <c r="N242"/>
  <c r="Q241"/>
  <c r="K649"/>
  <c r="P648"/>
  <c r="C347" i="3" l="1"/>
  <c r="D346"/>
  <c r="C345" i="2"/>
  <c r="B346"/>
  <c r="N243" i="1"/>
  <c r="Q242"/>
  <c r="P649"/>
  <c r="K650"/>
  <c r="C348" i="3" l="1"/>
  <c r="D347"/>
  <c r="C346" i="2"/>
  <c r="B347"/>
  <c r="O243" i="1"/>
  <c r="O244" s="1"/>
  <c r="Q243"/>
  <c r="N244"/>
  <c r="P650"/>
  <c r="K651"/>
  <c r="C349" i="3" l="1"/>
  <c r="D348"/>
  <c r="C347" i="2"/>
  <c r="B348"/>
  <c r="N245" i="1"/>
  <c r="Q244"/>
  <c r="K652"/>
  <c r="P651"/>
  <c r="C350" i="3" l="1"/>
  <c r="D349"/>
  <c r="C348" i="2"/>
  <c r="B349"/>
  <c r="N246" i="1"/>
  <c r="Q245"/>
  <c r="O245"/>
  <c r="P652"/>
  <c r="K653"/>
  <c r="C351" i="3" l="1"/>
  <c r="D350"/>
  <c r="C349" i="2"/>
  <c r="B350"/>
  <c r="O246" i="1"/>
  <c r="O247" s="1"/>
  <c r="Q246"/>
  <c r="N247"/>
  <c r="P653"/>
  <c r="K654"/>
  <c r="C352" i="3" l="1"/>
  <c r="D351"/>
  <c r="C350" i="2"/>
  <c r="B351"/>
  <c r="Q247" i="1"/>
  <c r="N248"/>
  <c r="K655"/>
  <c r="P654"/>
  <c r="C353" i="3" l="1"/>
  <c r="D352"/>
  <c r="C351" i="2"/>
  <c r="B352"/>
  <c r="N249" i="1"/>
  <c r="Q248"/>
  <c r="O248"/>
  <c r="K656"/>
  <c r="P655"/>
  <c r="C354" i="3" l="1"/>
  <c r="D353"/>
  <c r="C352" i="2"/>
  <c r="B353"/>
  <c r="O249" i="1"/>
  <c r="O250" s="1"/>
  <c r="Q249"/>
  <c r="N250"/>
  <c r="P656"/>
  <c r="K657"/>
  <c r="C355" i="3" l="1"/>
  <c r="D354"/>
  <c r="C353" i="2"/>
  <c r="B354"/>
  <c r="Q250" i="1"/>
  <c r="N251"/>
  <c r="K658"/>
  <c r="P657"/>
  <c r="C356" i="3" l="1"/>
  <c r="D355"/>
  <c r="C354" i="2"/>
  <c r="B355"/>
  <c r="Q251" i="1"/>
  <c r="N252"/>
  <c r="O251"/>
  <c r="P658"/>
  <c r="K659"/>
  <c r="C357" i="3" l="1"/>
  <c r="D356"/>
  <c r="C355" i="2"/>
  <c r="B356"/>
  <c r="Q252" i="1"/>
  <c r="N253"/>
  <c r="O252"/>
  <c r="P659"/>
  <c r="K660"/>
  <c r="C358" i="3" l="1"/>
  <c r="D357"/>
  <c r="C356" i="2"/>
  <c r="B357"/>
  <c r="N254" i="1"/>
  <c r="Q253"/>
  <c r="O253"/>
  <c r="K661"/>
  <c r="P660"/>
  <c r="C359" i="3" l="1"/>
  <c r="D358"/>
  <c r="C357" i="2"/>
  <c r="B358"/>
  <c r="O254" i="1"/>
  <c r="O255" s="1"/>
  <c r="Q254"/>
  <c r="N255"/>
  <c r="P661"/>
  <c r="K662"/>
  <c r="C360" i="3" l="1"/>
  <c r="D359"/>
  <c r="C358" i="2"/>
  <c r="B359"/>
  <c r="Q255" i="1"/>
  <c r="N256"/>
  <c r="P662"/>
  <c r="K663"/>
  <c r="C361" i="3" l="1"/>
  <c r="D360"/>
  <c r="C359" i="2"/>
  <c r="B360"/>
  <c r="Q256" i="1"/>
  <c r="N257"/>
  <c r="O256"/>
  <c r="K664"/>
  <c r="P663"/>
  <c r="C362" i="3" l="1"/>
  <c r="D361"/>
  <c r="C360" i="2"/>
  <c r="B361"/>
  <c r="N258" i="1"/>
  <c r="Q257"/>
  <c r="O257"/>
  <c r="K665"/>
  <c r="P664"/>
  <c r="C363" i="3" l="1"/>
  <c r="D362"/>
  <c r="C361" i="2"/>
  <c r="B362"/>
  <c r="O258" i="1"/>
  <c r="O259" s="1"/>
  <c r="Q258"/>
  <c r="N259"/>
  <c r="P665"/>
  <c r="K666"/>
  <c r="C364" i="3" l="1"/>
  <c r="D363"/>
  <c r="C362" i="2"/>
  <c r="B363"/>
  <c r="N260" i="1"/>
  <c r="Q259"/>
  <c r="K667"/>
  <c r="P666"/>
  <c r="C365" i="3" l="1"/>
  <c r="D364"/>
  <c r="C363" i="2"/>
  <c r="B364"/>
  <c r="N261" i="1"/>
  <c r="Q260"/>
  <c r="O260"/>
  <c r="P667"/>
  <c r="K668"/>
  <c r="C366" i="3" l="1"/>
  <c r="D365"/>
  <c r="C364" i="2"/>
  <c r="B365"/>
  <c r="Q261" i="1"/>
  <c r="N262"/>
  <c r="O261"/>
  <c r="P668"/>
  <c r="K669"/>
  <c r="C367" i="3" l="1"/>
  <c r="D366"/>
  <c r="C365" i="2"/>
  <c r="B366"/>
  <c r="N263" i="1"/>
  <c r="Q262"/>
  <c r="O262"/>
  <c r="K670"/>
  <c r="P669"/>
  <c r="C368" i="3" l="1"/>
  <c r="D367"/>
  <c r="C366" i="2"/>
  <c r="B367"/>
  <c r="N264" i="1"/>
  <c r="Q263"/>
  <c r="O263"/>
  <c r="P670"/>
  <c r="K671"/>
  <c r="C369" i="3" l="1"/>
  <c r="D368"/>
  <c r="C367" i="2"/>
  <c r="B368"/>
  <c r="O264" i="1"/>
  <c r="O265" s="1"/>
  <c r="Q264"/>
  <c r="N265"/>
  <c r="P671"/>
  <c r="K672"/>
  <c r="C370" i="3" l="1"/>
  <c r="D369"/>
  <c r="C368" i="2"/>
  <c r="B369"/>
  <c r="Q265" i="1"/>
  <c r="N266"/>
  <c r="K673"/>
  <c r="P672"/>
  <c r="C371" i="3" l="1"/>
  <c r="D370"/>
  <c r="C369" i="2"/>
  <c r="B370"/>
  <c r="Q266" i="1"/>
  <c r="N267"/>
  <c r="O266"/>
  <c r="K674"/>
  <c r="P673"/>
  <c r="C372" i="3" l="1"/>
  <c r="D371"/>
  <c r="C370" i="2"/>
  <c r="B371"/>
  <c r="Q267" i="1"/>
  <c r="N268"/>
  <c r="O267"/>
  <c r="P674"/>
  <c r="K675"/>
  <c r="C373" i="3" l="1"/>
  <c r="D372"/>
  <c r="C371" i="2"/>
  <c r="B372"/>
  <c r="N269" i="1"/>
  <c r="Q268"/>
  <c r="O268"/>
  <c r="K676"/>
  <c r="P675"/>
  <c r="C374" i="3" l="1"/>
  <c r="D373"/>
  <c r="C372" i="2"/>
  <c r="B373"/>
  <c r="O269" i="1"/>
  <c r="O270" s="1"/>
  <c r="N270"/>
  <c r="Q269"/>
  <c r="P676"/>
  <c r="K677"/>
  <c r="C375" i="3" l="1"/>
  <c r="D374"/>
  <c r="C373" i="2"/>
  <c r="B374"/>
  <c r="N271" i="1"/>
  <c r="Q270"/>
  <c r="P677"/>
  <c r="K678"/>
  <c r="C376" i="3" l="1"/>
  <c r="D375"/>
  <c r="C374" i="2"/>
  <c r="B375"/>
  <c r="O271" i="1"/>
  <c r="O272" s="1"/>
  <c r="N272"/>
  <c r="Q271"/>
  <c r="K679"/>
  <c r="P678"/>
  <c r="C377" i="3" l="1"/>
  <c r="D376"/>
  <c r="C375" i="2"/>
  <c r="B376"/>
  <c r="N273" i="1"/>
  <c r="Q272"/>
  <c r="P679"/>
  <c r="K680"/>
  <c r="C378" i="3" l="1"/>
  <c r="D377"/>
  <c r="C376" i="2"/>
  <c r="B377"/>
  <c r="O273" i="1"/>
  <c r="O274" s="1"/>
  <c r="Q273"/>
  <c r="N274"/>
  <c r="P680"/>
  <c r="K681"/>
  <c r="C379" i="3" l="1"/>
  <c r="D378"/>
  <c r="C377" i="2"/>
  <c r="B378"/>
  <c r="Q274" i="1"/>
  <c r="N275"/>
  <c r="K682"/>
  <c r="P681"/>
  <c r="C380" i="3" l="1"/>
  <c r="D379"/>
  <c r="C378" i="2"/>
  <c r="B379"/>
  <c r="Q275" i="1"/>
  <c r="N276"/>
  <c r="O275"/>
  <c r="K683"/>
  <c r="P682"/>
  <c r="C381" i="3" l="1"/>
  <c r="D380"/>
  <c r="C379" i="2"/>
  <c r="B380"/>
  <c r="Q276" i="1"/>
  <c r="N277"/>
  <c r="O276"/>
  <c r="P683"/>
  <c r="K684"/>
  <c r="C382" i="3" l="1"/>
  <c r="D381"/>
  <c r="C380" i="2"/>
  <c r="B381"/>
  <c r="N278" i="1"/>
  <c r="Q277"/>
  <c r="O277"/>
  <c r="K685"/>
  <c r="P684"/>
  <c r="C383" i="3" l="1"/>
  <c r="D382"/>
  <c r="C381" i="2"/>
  <c r="B382"/>
  <c r="Q278" i="1"/>
  <c r="N279"/>
  <c r="O278"/>
  <c r="P685"/>
  <c r="K686"/>
  <c r="C384" i="3" l="1"/>
  <c r="D383"/>
  <c r="C382" i="2"/>
  <c r="B383"/>
  <c r="Q279" i="1"/>
  <c r="N280"/>
  <c r="O279"/>
  <c r="P686"/>
  <c r="K687"/>
  <c r="C385" i="3" l="1"/>
  <c r="D384"/>
  <c r="C383" i="2"/>
  <c r="B384"/>
  <c r="N281" i="1"/>
  <c r="Q280"/>
  <c r="O280"/>
  <c r="K688"/>
  <c r="P687"/>
  <c r="C386" i="3" l="1"/>
  <c r="D385"/>
  <c r="C384" i="2"/>
  <c r="B385"/>
  <c r="Q281" i="1"/>
  <c r="N282"/>
  <c r="O281"/>
  <c r="P688"/>
  <c r="K689"/>
  <c r="C387" i="3" l="1"/>
  <c r="D386"/>
  <c r="C385" i="2"/>
  <c r="B386"/>
  <c r="Q282" i="1"/>
  <c r="N283"/>
  <c r="O282"/>
  <c r="P689"/>
  <c r="K690"/>
  <c r="C388" i="3" l="1"/>
  <c r="D387"/>
  <c r="C386" i="2"/>
  <c r="B387"/>
  <c r="N284" i="1"/>
  <c r="Q283"/>
  <c r="O283"/>
  <c r="K691"/>
  <c r="P690"/>
  <c r="C389" i="3" l="1"/>
  <c r="D388"/>
  <c r="C387" i="2"/>
  <c r="B388"/>
  <c r="O284" i="1"/>
  <c r="O285" s="1"/>
  <c r="Q284"/>
  <c r="N285"/>
  <c r="K692"/>
  <c r="P691"/>
  <c r="C390" i="3" l="1"/>
  <c r="D389"/>
  <c r="C388" i="2"/>
  <c r="B389"/>
  <c r="Q285" i="1"/>
  <c r="N286"/>
  <c r="P692"/>
  <c r="K693"/>
  <c r="C391" i="3" l="1"/>
  <c r="D390"/>
  <c r="C389" i="2"/>
  <c r="B390"/>
  <c r="O286" i="1"/>
  <c r="O287" s="1"/>
  <c r="N287"/>
  <c r="Q286"/>
  <c r="K694"/>
  <c r="P693"/>
  <c r="C392" i="3" l="1"/>
  <c r="D391"/>
  <c r="C390" i="2"/>
  <c r="B391"/>
  <c r="N288" i="1"/>
  <c r="Q287"/>
  <c r="P694"/>
  <c r="K695"/>
  <c r="C393" i="3" l="1"/>
  <c r="D392"/>
  <c r="C391" i="2"/>
  <c r="B392"/>
  <c r="Q288" i="1"/>
  <c r="N289"/>
  <c r="O288"/>
  <c r="P695"/>
  <c r="K696"/>
  <c r="C394" i="3" l="1"/>
  <c r="D393"/>
  <c r="C392" i="2"/>
  <c r="B393"/>
  <c r="Q289" i="1"/>
  <c r="N290"/>
  <c r="O289"/>
  <c r="K697"/>
  <c r="P696"/>
  <c r="C395" i="3" l="1"/>
  <c r="D394"/>
  <c r="C393" i="2"/>
  <c r="B394"/>
  <c r="N291" i="1"/>
  <c r="Q290"/>
  <c r="O290"/>
  <c r="P697"/>
  <c r="K698"/>
  <c r="D395" i="3" l="1"/>
  <c r="C396"/>
  <c r="C394" i="2"/>
  <c r="B395"/>
  <c r="N292" i="1"/>
  <c r="Q291"/>
  <c r="O291"/>
  <c r="P698"/>
  <c r="K699"/>
  <c r="D396" i="3" l="1"/>
  <c r="C397"/>
  <c r="C395" i="2"/>
  <c r="B396"/>
  <c r="Q292" i="1"/>
  <c r="N293"/>
  <c r="O292"/>
  <c r="K700"/>
  <c r="P699"/>
  <c r="D397" i="3" l="1"/>
  <c r="C398"/>
  <c r="C396" i="2"/>
  <c r="B397"/>
  <c r="N294" i="1"/>
  <c r="Q293"/>
  <c r="O293"/>
  <c r="K701"/>
  <c r="P700"/>
  <c r="D398" i="3" l="1"/>
  <c r="C399"/>
  <c r="C397" i="2"/>
  <c r="B398"/>
  <c r="Q294" i="1"/>
  <c r="N295"/>
  <c r="O294"/>
  <c r="P701"/>
  <c r="K702"/>
  <c r="D399" i="3" l="1"/>
  <c r="C400"/>
  <c r="C398" i="2"/>
  <c r="B399"/>
  <c r="Q295" i="1"/>
  <c r="N296"/>
  <c r="O295"/>
  <c r="K703"/>
  <c r="P702"/>
  <c r="D400" i="3" l="1"/>
  <c r="C401"/>
  <c r="C399" i="2"/>
  <c r="B400"/>
  <c r="O296" i="1"/>
  <c r="O297" s="1"/>
  <c r="Q296"/>
  <c r="N297"/>
  <c r="P703"/>
  <c r="K704"/>
  <c r="D401" i="3" l="1"/>
  <c r="C402"/>
  <c r="C400" i="2"/>
  <c r="B401"/>
  <c r="Q297" i="1"/>
  <c r="N298"/>
  <c r="P704"/>
  <c r="K705"/>
  <c r="D402" i="3" l="1"/>
  <c r="C403"/>
  <c r="C401" i="2"/>
  <c r="B402"/>
  <c r="Q298" i="1"/>
  <c r="N299"/>
  <c r="O298"/>
  <c r="K706"/>
  <c r="P705"/>
  <c r="D403" i="3" l="1"/>
  <c r="C404"/>
  <c r="C402" i="2"/>
  <c r="B403"/>
  <c r="N300" i="1"/>
  <c r="Q299"/>
  <c r="O299"/>
  <c r="P706"/>
  <c r="K707"/>
  <c r="D404" i="3" l="1"/>
  <c r="C405"/>
  <c r="C403" i="2"/>
  <c r="B404"/>
  <c r="O300" i="1"/>
  <c r="O301" s="1"/>
  <c r="Q300"/>
  <c r="N301"/>
  <c r="P707"/>
  <c r="K708"/>
  <c r="D405" i="3" l="1"/>
  <c r="C406"/>
  <c r="C404" i="2"/>
  <c r="B405"/>
  <c r="Q301" i="1"/>
  <c r="N302"/>
  <c r="K709"/>
  <c r="P708"/>
  <c r="D406" i="3" l="1"/>
  <c r="C407"/>
  <c r="C405" i="2"/>
  <c r="B406"/>
  <c r="Q302" i="1"/>
  <c r="N303"/>
  <c r="O302"/>
  <c r="K710"/>
  <c r="P709"/>
  <c r="D407" i="3" l="1"/>
  <c r="C408"/>
  <c r="C406" i="2"/>
  <c r="B407"/>
  <c r="Q303" i="1"/>
  <c r="N304"/>
  <c r="O303"/>
  <c r="P710"/>
  <c r="K711"/>
  <c r="D408" i="3" l="1"/>
  <c r="C409"/>
  <c r="C407" i="2"/>
  <c r="B408"/>
  <c r="N305" i="1"/>
  <c r="Q304"/>
  <c r="O304"/>
  <c r="K712"/>
  <c r="P711"/>
  <c r="D409" i="3" l="1"/>
  <c r="C410"/>
  <c r="C408" i="2"/>
  <c r="B409"/>
  <c r="O305" i="1"/>
  <c r="O306" s="1"/>
  <c r="Q305"/>
  <c r="N306"/>
  <c r="P712"/>
  <c r="K713"/>
  <c r="D410" i="3" l="1"/>
  <c r="C411"/>
  <c r="C409" i="2"/>
  <c r="B410"/>
  <c r="Q306" i="1"/>
  <c r="N307"/>
  <c r="P713"/>
  <c r="K714"/>
  <c r="D411" i="3" l="1"/>
  <c r="C412"/>
  <c r="C410" i="2"/>
  <c r="B411"/>
  <c r="Q307" i="1"/>
  <c r="N308"/>
  <c r="O307"/>
  <c r="K715"/>
  <c r="P714"/>
  <c r="D412" i="3" l="1"/>
  <c r="C413"/>
  <c r="C411" i="2"/>
  <c r="B412"/>
  <c r="N309" i="1"/>
  <c r="Q308"/>
  <c r="O308"/>
  <c r="P715"/>
  <c r="K716"/>
  <c r="D413" i="3" l="1"/>
  <c r="C414"/>
  <c r="C412" i="2"/>
  <c r="B413"/>
  <c r="Q309" i="1"/>
  <c r="N310"/>
  <c r="O309"/>
  <c r="P716"/>
  <c r="K717"/>
  <c r="D414" i="3" l="1"/>
  <c r="C415"/>
  <c r="C413" i="2"/>
  <c r="B414"/>
  <c r="N311" i="1"/>
  <c r="Q310"/>
  <c r="O310"/>
  <c r="K718"/>
  <c r="P717"/>
  <c r="D415" i="3" l="1"/>
  <c r="C416"/>
  <c r="C414" i="2"/>
  <c r="B415"/>
  <c r="O311" i="1"/>
  <c r="O312" s="1"/>
  <c r="N312"/>
  <c r="Q311"/>
  <c r="K719"/>
  <c r="P718"/>
  <c r="D416" i="3" l="1"/>
  <c r="C417"/>
  <c r="C415" i="2"/>
  <c r="B416"/>
  <c r="N313" i="1"/>
  <c r="Q312"/>
  <c r="P719"/>
  <c r="K720"/>
  <c r="D417" i="3" l="1"/>
  <c r="C418"/>
  <c r="C416" i="2"/>
  <c r="B417"/>
  <c r="O313" i="1"/>
  <c r="N314"/>
  <c r="Q313"/>
  <c r="K721"/>
  <c r="P720"/>
  <c r="D418" i="3" l="1"/>
  <c r="C419"/>
  <c r="C417" i="2"/>
  <c r="B418"/>
  <c r="O314" i="1"/>
  <c r="O315" s="1"/>
  <c r="N315"/>
  <c r="Q314"/>
  <c r="P721"/>
  <c r="K722"/>
  <c r="D419" i="3" l="1"/>
  <c r="C420"/>
  <c r="C418" i="2"/>
  <c r="B419"/>
  <c r="N316" i="1"/>
  <c r="Q315"/>
  <c r="P722"/>
  <c r="K723"/>
  <c r="D420" i="3" l="1"/>
  <c r="C421"/>
  <c r="C419" i="2"/>
  <c r="B420"/>
  <c r="Q316" i="1"/>
  <c r="N317"/>
  <c r="O316"/>
  <c r="K724"/>
  <c r="P723"/>
  <c r="D421" i="3" l="1"/>
  <c r="C422"/>
  <c r="C420" i="2"/>
  <c r="B421"/>
  <c r="N318" i="1"/>
  <c r="Q317"/>
  <c r="O317"/>
  <c r="P724"/>
  <c r="K725"/>
  <c r="D422" i="3" l="1"/>
  <c r="C423"/>
  <c r="C421" i="2"/>
  <c r="B422"/>
  <c r="O318" i="1"/>
  <c r="O319" s="1"/>
  <c r="Q318"/>
  <c r="N319"/>
  <c r="P725"/>
  <c r="K726"/>
  <c r="D423" i="3" l="1"/>
  <c r="C424"/>
  <c r="C422" i="2"/>
  <c r="B423"/>
  <c r="Q319" i="1"/>
  <c r="N320"/>
  <c r="K727"/>
  <c r="P726"/>
  <c r="D424" i="3" l="1"/>
  <c r="C425"/>
  <c r="C423" i="2"/>
  <c r="B424"/>
  <c r="N321" i="1"/>
  <c r="Q320"/>
  <c r="O320"/>
  <c r="K728"/>
  <c r="P727"/>
  <c r="D425" i="3" l="1"/>
  <c r="C426"/>
  <c r="C424" i="2"/>
  <c r="B425"/>
  <c r="Q321" i="1"/>
  <c r="N322"/>
  <c r="O321"/>
  <c r="P728"/>
  <c r="K729"/>
  <c r="D426" i="3" l="1"/>
  <c r="C427"/>
  <c r="C425" i="2"/>
  <c r="B426"/>
  <c r="N323" i="1"/>
  <c r="Q322"/>
  <c r="O322"/>
  <c r="K730"/>
  <c r="P729"/>
  <c r="D427" i="3" l="1"/>
  <c r="C428"/>
  <c r="C426" i="2"/>
  <c r="B427"/>
  <c r="O323" i="1"/>
  <c r="O324" s="1"/>
  <c r="N324"/>
  <c r="Q323"/>
  <c r="P730"/>
  <c r="K731"/>
  <c r="D428" i="3" l="1"/>
  <c r="C429"/>
  <c r="C427" i="2"/>
  <c r="B428"/>
  <c r="N325" i="1"/>
  <c r="Q324"/>
  <c r="P731"/>
  <c r="K732"/>
  <c r="D429" i="3" l="1"/>
  <c r="C430"/>
  <c r="C428" i="2"/>
  <c r="B429"/>
  <c r="Q325" i="1"/>
  <c r="N326"/>
  <c r="O325"/>
  <c r="K733"/>
  <c r="P732"/>
  <c r="D430" i="3" l="1"/>
  <c r="C431"/>
  <c r="C429" i="2"/>
  <c r="B430"/>
  <c r="N327" i="1"/>
  <c r="Q326"/>
  <c r="O326"/>
  <c r="P733"/>
  <c r="K734"/>
  <c r="D431" i="3" l="1"/>
  <c r="C432"/>
  <c r="C430" i="2"/>
  <c r="B431"/>
  <c r="O327" i="1"/>
  <c r="O328" s="1"/>
  <c r="Q327"/>
  <c r="N328"/>
  <c r="P734"/>
  <c r="K735"/>
  <c r="D432" i="3" l="1"/>
  <c r="C433"/>
  <c r="C431" i="2"/>
  <c r="B432"/>
  <c r="N329" i="1"/>
  <c r="Q328"/>
  <c r="K736"/>
  <c r="P735"/>
  <c r="D433" i="3" l="1"/>
  <c r="C434"/>
  <c r="C432" i="2"/>
  <c r="B433"/>
  <c r="Q329" i="1"/>
  <c r="N330"/>
  <c r="O329"/>
  <c r="K737"/>
  <c r="P736"/>
  <c r="D434" i="3" l="1"/>
  <c r="C435"/>
  <c r="C433" i="2"/>
  <c r="B434"/>
  <c r="Q330" i="1"/>
  <c r="N331"/>
  <c r="O330"/>
  <c r="P737"/>
  <c r="K738"/>
  <c r="D435" i="3" l="1"/>
  <c r="C436"/>
  <c r="C434" i="2"/>
  <c r="B435"/>
  <c r="N332" i="1"/>
  <c r="Q331"/>
  <c r="O331"/>
  <c r="K739"/>
  <c r="P738"/>
  <c r="D436" i="3" l="1"/>
  <c r="C437"/>
  <c r="C435" i="2"/>
  <c r="B436"/>
  <c r="O332" i="1"/>
  <c r="O333" s="1"/>
  <c r="N333"/>
  <c r="Q332"/>
  <c r="P739"/>
  <c r="K740"/>
  <c r="D437" i="3" l="1"/>
  <c r="C438"/>
  <c r="C436" i="2"/>
  <c r="B437"/>
  <c r="N334" i="1"/>
  <c r="Q333"/>
  <c r="P740"/>
  <c r="K741"/>
  <c r="D438" i="3" l="1"/>
  <c r="C439"/>
  <c r="C437" i="2"/>
  <c r="B438"/>
  <c r="Q334" i="1"/>
  <c r="N335"/>
  <c r="O334"/>
  <c r="K742"/>
  <c r="P741"/>
  <c r="D439" i="3" l="1"/>
  <c r="C440"/>
  <c r="C438" i="2"/>
  <c r="B439"/>
  <c r="N336" i="1"/>
  <c r="Q335"/>
  <c r="O335"/>
  <c r="P742"/>
  <c r="K743"/>
  <c r="D440" i="3" l="1"/>
  <c r="C441"/>
  <c r="C439" i="2"/>
  <c r="B440"/>
  <c r="N337" i="1"/>
  <c r="Q336"/>
  <c r="O336"/>
  <c r="P743"/>
  <c r="K744"/>
  <c r="D441" i="3" l="1"/>
  <c r="C442"/>
  <c r="C440" i="2"/>
  <c r="B441"/>
  <c r="Q337" i="1"/>
  <c r="N338"/>
  <c r="O337"/>
  <c r="K745"/>
  <c r="P744"/>
  <c r="D442" i="3" l="1"/>
  <c r="C443"/>
  <c r="C441" i="2"/>
  <c r="B442"/>
  <c r="N339" i="1"/>
  <c r="Q338"/>
  <c r="O338"/>
  <c r="K746"/>
  <c r="P745"/>
  <c r="D443" i="3" l="1"/>
  <c r="C444"/>
  <c r="C442" i="2"/>
  <c r="B443"/>
  <c r="N340" i="1"/>
  <c r="Q339"/>
  <c r="O339"/>
  <c r="P746"/>
  <c r="K747"/>
  <c r="D444" i="3" l="1"/>
  <c r="C445"/>
  <c r="C443" i="2"/>
  <c r="B444"/>
  <c r="Q340" i="1"/>
  <c r="N341"/>
  <c r="O340"/>
  <c r="K748"/>
  <c r="P747"/>
  <c r="D445" i="3" l="1"/>
  <c r="C446"/>
  <c r="C444" i="2"/>
  <c r="B445"/>
  <c r="N342" i="1"/>
  <c r="Q341"/>
  <c r="O341"/>
  <c r="P748"/>
  <c r="K749"/>
  <c r="D446" i="3" l="1"/>
  <c r="C447"/>
  <c r="C445" i="2"/>
  <c r="B446"/>
  <c r="Q342" i="1"/>
  <c r="N343"/>
  <c r="O342"/>
  <c r="P749"/>
  <c r="K750"/>
  <c r="D447" i="3" l="1"/>
  <c r="C448"/>
  <c r="C446" i="2"/>
  <c r="B447"/>
  <c r="Q343" i="1"/>
  <c r="N344"/>
  <c r="O343"/>
  <c r="K751"/>
  <c r="P750"/>
  <c r="D448" i="3" l="1"/>
  <c r="C449"/>
  <c r="C447" i="2"/>
  <c r="B448"/>
  <c r="N345" i="1"/>
  <c r="Q344"/>
  <c r="O344"/>
  <c r="P751"/>
  <c r="K752"/>
  <c r="D449" i="3" l="1"/>
  <c r="C450"/>
  <c r="C448" i="2"/>
  <c r="B449"/>
  <c r="Q345" i="1"/>
  <c r="N346"/>
  <c r="O345"/>
  <c r="P752"/>
  <c r="K753"/>
  <c r="D450" i="3" l="1"/>
  <c r="C451"/>
  <c r="C449" i="2"/>
  <c r="B450"/>
  <c r="N347" i="1"/>
  <c r="Q346"/>
  <c r="O346"/>
  <c r="K754"/>
  <c r="P753"/>
  <c r="D451" i="3" l="1"/>
  <c r="C452"/>
  <c r="C450" i="2"/>
  <c r="B451"/>
  <c r="N348" i="1"/>
  <c r="Q347"/>
  <c r="O347"/>
  <c r="K755"/>
  <c r="P754"/>
  <c r="D452" i="3" l="1"/>
  <c r="C453"/>
  <c r="C451" i="2"/>
  <c r="B452"/>
  <c r="N349" i="1"/>
  <c r="Q348"/>
  <c r="O348"/>
  <c r="P755"/>
  <c r="K756"/>
  <c r="D453" i="3" l="1"/>
  <c r="C454"/>
  <c r="C452" i="2"/>
  <c r="B453"/>
  <c r="Q349" i="1"/>
  <c r="N350"/>
  <c r="O349"/>
  <c r="K757"/>
  <c r="P756"/>
  <c r="D454" i="3" l="1"/>
  <c r="C455"/>
  <c r="C453" i="2"/>
  <c r="B454"/>
  <c r="N351" i="1"/>
  <c r="Q350"/>
  <c r="O350"/>
  <c r="P757"/>
  <c r="K758"/>
  <c r="D455" i="3" l="1"/>
  <c r="C456"/>
  <c r="C454" i="2"/>
  <c r="B455"/>
  <c r="N352" i="1"/>
  <c r="Q351"/>
  <c r="O351"/>
  <c r="K759"/>
  <c r="P758"/>
  <c r="D456" i="3" l="1"/>
  <c r="C457"/>
  <c r="C455" i="2"/>
  <c r="B456"/>
  <c r="N353" i="1"/>
  <c r="Q352"/>
  <c r="O352"/>
  <c r="K760"/>
  <c r="P759"/>
  <c r="D457" i="3" l="1"/>
  <c r="C458"/>
  <c r="C456" i="2"/>
  <c r="B457"/>
  <c r="N354" i="1"/>
  <c r="Q353"/>
  <c r="O353"/>
  <c r="P760"/>
  <c r="K761"/>
  <c r="D458" i="3" l="1"/>
  <c r="C459"/>
  <c r="C457" i="2"/>
  <c r="B458"/>
  <c r="Q354" i="1"/>
  <c r="N355"/>
  <c r="O354"/>
  <c r="K762"/>
  <c r="P761"/>
  <c r="D459" i="3" l="1"/>
  <c r="C460"/>
  <c r="C458" i="2"/>
  <c r="B459"/>
  <c r="N356" i="1"/>
  <c r="Q355"/>
  <c r="O355"/>
  <c r="P762"/>
  <c r="K763"/>
  <c r="D460" i="3" l="1"/>
  <c r="C461"/>
  <c r="C459" i="2"/>
  <c r="B460"/>
  <c r="N357" i="1"/>
  <c r="Q356"/>
  <c r="O356"/>
  <c r="P763"/>
  <c r="K764"/>
  <c r="D461" i="3" l="1"/>
  <c r="C462"/>
  <c r="C460" i="2"/>
  <c r="B461"/>
  <c r="N358" i="1"/>
  <c r="Q357"/>
  <c r="O357"/>
  <c r="K765"/>
  <c r="P764"/>
  <c r="D462" i="3" l="1"/>
  <c r="C463"/>
  <c r="C461" i="2"/>
  <c r="B462"/>
  <c r="N359" i="1"/>
  <c r="Q358"/>
  <c r="O358"/>
  <c r="P765"/>
  <c r="K766"/>
  <c r="D463" i="3" l="1"/>
  <c r="C464"/>
  <c r="C462" i="2"/>
  <c r="B463"/>
  <c r="N360" i="1"/>
  <c r="Q359"/>
  <c r="O359"/>
  <c r="P766"/>
  <c r="K767"/>
  <c r="D464" i="3" l="1"/>
  <c r="C465"/>
  <c r="C463" i="2"/>
  <c r="B464"/>
  <c r="N361" i="1"/>
  <c r="Q360"/>
  <c r="O360"/>
  <c r="K768"/>
  <c r="P767"/>
  <c r="D465" i="3" l="1"/>
  <c r="C466"/>
  <c r="C464" i="2"/>
  <c r="B465"/>
  <c r="Q361" i="1"/>
  <c r="N362"/>
  <c r="O361"/>
  <c r="K769"/>
  <c r="P768"/>
  <c r="D466" i="3" l="1"/>
  <c r="C467"/>
  <c r="C465" i="2"/>
  <c r="B466"/>
  <c r="Q362" i="1"/>
  <c r="N363"/>
  <c r="O362"/>
  <c r="P769"/>
  <c r="K770"/>
  <c r="D467" i="3" l="1"/>
  <c r="C468"/>
  <c r="C466" i="2"/>
  <c r="B467"/>
  <c r="N364" i="1"/>
  <c r="Q363"/>
  <c r="O363"/>
  <c r="K771"/>
  <c r="P770"/>
  <c r="D468" i="3" l="1"/>
  <c r="C469"/>
  <c r="C467" i="2"/>
  <c r="B468"/>
  <c r="Q364" i="1"/>
  <c r="N365"/>
  <c r="O364"/>
  <c r="P771"/>
  <c r="K772"/>
  <c r="D469" i="3" l="1"/>
  <c r="C470"/>
  <c r="B469" i="2"/>
  <c r="C468"/>
  <c r="N366" i="1"/>
  <c r="Q365"/>
  <c r="O365"/>
  <c r="P772"/>
  <c r="K773"/>
  <c r="D470" i="3" l="1"/>
  <c r="C471"/>
  <c r="B470" i="2"/>
  <c r="C469"/>
  <c r="N367" i="1"/>
  <c r="Q366"/>
  <c r="O366"/>
  <c r="K774"/>
  <c r="P773"/>
  <c r="D471" i="3" l="1"/>
  <c r="C472"/>
  <c r="C470" i="2"/>
  <c r="B471"/>
  <c r="Q367" i="1"/>
  <c r="N368"/>
  <c r="O367"/>
  <c r="P774"/>
  <c r="K775"/>
  <c r="D472" i="3" l="1"/>
  <c r="C473"/>
  <c r="B472" i="2"/>
  <c r="C471"/>
  <c r="N369" i="1"/>
  <c r="Q368"/>
  <c r="O368"/>
  <c r="P775"/>
  <c r="K776"/>
  <c r="D473" i="3" l="1"/>
  <c r="C474"/>
  <c r="B473" i="2"/>
  <c r="C472"/>
  <c r="N370" i="1"/>
  <c r="Q369"/>
  <c r="O369"/>
  <c r="K777"/>
  <c r="P776"/>
  <c r="D474" i="3" l="1"/>
  <c r="C475"/>
  <c r="C473" i="2"/>
  <c r="B474"/>
  <c r="Q370" i="1"/>
  <c r="N371"/>
  <c r="O370"/>
  <c r="K778"/>
  <c r="P777"/>
  <c r="D475" i="3" l="1"/>
  <c r="C476"/>
  <c r="B475" i="2"/>
  <c r="C474"/>
  <c r="N372" i="1"/>
  <c r="Q371"/>
  <c r="O371"/>
  <c r="P778"/>
  <c r="K779"/>
  <c r="D476" i="3" l="1"/>
  <c r="C477"/>
  <c r="B476" i="2"/>
  <c r="C475"/>
  <c r="N373" i="1"/>
  <c r="Q372"/>
  <c r="O372"/>
  <c r="K780"/>
  <c r="P779"/>
  <c r="D477" i="3" l="1"/>
  <c r="C478"/>
  <c r="C476" i="2"/>
  <c r="B477"/>
  <c r="Q373" i="1"/>
  <c r="N374"/>
  <c r="O373"/>
  <c r="O374" s="1"/>
  <c r="K781"/>
  <c r="P780"/>
  <c r="D478" i="3" l="1"/>
  <c r="C479"/>
  <c r="B478" i="2"/>
  <c r="C477"/>
  <c r="N375" i="1"/>
  <c r="Q374"/>
  <c r="P781"/>
  <c r="K782"/>
  <c r="D479" i="3" l="1"/>
  <c r="C480"/>
  <c r="B479" i="2"/>
  <c r="C478"/>
  <c r="Q375" i="1"/>
  <c r="N376"/>
  <c r="O375"/>
  <c r="K783"/>
  <c r="P782"/>
  <c r="D480" i="3" l="1"/>
  <c r="C481"/>
  <c r="C479" i="2"/>
  <c r="B480"/>
  <c r="Q376" i="1"/>
  <c r="N377"/>
  <c r="O376"/>
  <c r="P783"/>
  <c r="K784"/>
  <c r="D481" i="3" l="1"/>
  <c r="C482"/>
  <c r="B481" i="2"/>
  <c r="C480"/>
  <c r="N378" i="1"/>
  <c r="Q377"/>
  <c r="O377"/>
  <c r="P784"/>
  <c r="K785"/>
  <c r="D482" i="3" l="1"/>
  <c r="C483"/>
  <c r="B482" i="2"/>
  <c r="C481"/>
  <c r="Q378" i="1"/>
  <c r="N379"/>
  <c r="O378"/>
  <c r="K786"/>
  <c r="P785"/>
  <c r="D483" i="3" l="1"/>
  <c r="C484"/>
  <c r="C482" i="2"/>
  <c r="B483"/>
  <c r="N380" i="1"/>
  <c r="Q379"/>
  <c r="O379"/>
  <c r="K787"/>
  <c r="P786"/>
  <c r="D484" i="3" l="1"/>
  <c r="C485"/>
  <c r="B484" i="2"/>
  <c r="C483"/>
  <c r="N381" i="1"/>
  <c r="Q380"/>
  <c r="O380"/>
  <c r="P787"/>
  <c r="K788"/>
  <c r="D485" i="3" l="1"/>
  <c r="C486"/>
  <c r="B485" i="2"/>
  <c r="C484"/>
  <c r="Q381" i="1"/>
  <c r="N382"/>
  <c r="O381"/>
  <c r="K789"/>
  <c r="P788"/>
  <c r="D486" i="3" l="1"/>
  <c r="C487"/>
  <c r="C485" i="2"/>
  <c r="B486"/>
  <c r="N383" i="1"/>
  <c r="Q382"/>
  <c r="O382"/>
  <c r="P789"/>
  <c r="K790"/>
  <c r="D487" i="3" l="1"/>
  <c r="C488"/>
  <c r="B487" i="2"/>
  <c r="C486"/>
  <c r="N384" i="1"/>
  <c r="Q383"/>
  <c r="O383"/>
  <c r="P790"/>
  <c r="K791"/>
  <c r="D488" i="3" l="1"/>
  <c r="C489"/>
  <c r="B488" i="2"/>
  <c r="C487"/>
  <c r="N385" i="1"/>
  <c r="Q384"/>
  <c r="O384"/>
  <c r="O385" s="1"/>
  <c r="K792"/>
  <c r="P791"/>
  <c r="D489" i="3" l="1"/>
  <c r="C490"/>
  <c r="C488" i="2"/>
  <c r="B489"/>
  <c r="Q385" i="1"/>
  <c r="N386"/>
  <c r="P792"/>
  <c r="K793"/>
  <c r="D490" i="3" l="1"/>
  <c r="C491"/>
  <c r="B490" i="2"/>
  <c r="C489"/>
  <c r="N387" i="1"/>
  <c r="Q386"/>
  <c r="O386"/>
  <c r="P793"/>
  <c r="K794"/>
  <c r="D491" i="3" l="1"/>
  <c r="C492"/>
  <c r="B491" i="2"/>
  <c r="C490"/>
  <c r="N388" i="1"/>
  <c r="Q387"/>
  <c r="O387"/>
  <c r="K795"/>
  <c r="P794"/>
  <c r="D492" i="3" l="1"/>
  <c r="C493"/>
  <c r="C491" i="2"/>
  <c r="B492"/>
  <c r="Q388" i="1"/>
  <c r="N389"/>
  <c r="O388"/>
  <c r="K796"/>
  <c r="P795"/>
  <c r="D493" i="3" l="1"/>
  <c r="C494"/>
  <c r="B493" i="2"/>
  <c r="C492"/>
  <c r="N390" i="1"/>
  <c r="Q389"/>
  <c r="O389"/>
  <c r="P796"/>
  <c r="K797"/>
  <c r="D494" i="3" l="1"/>
  <c r="C495"/>
  <c r="B494" i="2"/>
  <c r="C493"/>
  <c r="N391" i="1"/>
  <c r="Q390"/>
  <c r="O390"/>
  <c r="K798"/>
  <c r="P797"/>
  <c r="D495" i="3" l="1"/>
  <c r="C496"/>
  <c r="C494" i="2"/>
  <c r="B495"/>
  <c r="Q391" i="1"/>
  <c r="N392"/>
  <c r="O391"/>
  <c r="P798"/>
  <c r="K799"/>
  <c r="D496" i="3" l="1"/>
  <c r="C497"/>
  <c r="B496" i="2"/>
  <c r="C495"/>
  <c r="Q392" i="1"/>
  <c r="N393"/>
  <c r="O392"/>
  <c r="P799"/>
  <c r="K800"/>
  <c r="D497" i="3" l="1"/>
  <c r="C498"/>
  <c r="B497" i="2"/>
  <c r="C496"/>
  <c r="N394" i="1"/>
  <c r="Q393"/>
  <c r="O393"/>
  <c r="K801"/>
  <c r="P800"/>
  <c r="D498" i="3" l="1"/>
  <c r="C499"/>
  <c r="C497" i="2"/>
  <c r="B498"/>
  <c r="Q394" i="1"/>
  <c r="N395"/>
  <c r="O394"/>
  <c r="P801"/>
  <c r="K802"/>
  <c r="D499" i="3" l="1"/>
  <c r="C500"/>
  <c r="B499" i="2"/>
  <c r="C498"/>
  <c r="N396" i="1"/>
  <c r="Q395"/>
  <c r="O395"/>
  <c r="P802"/>
  <c r="K803"/>
  <c r="D500" i="3" l="1"/>
  <c r="C501"/>
  <c r="B500" i="2"/>
  <c r="C499"/>
  <c r="N397" i="1"/>
  <c r="Q396"/>
  <c r="O396"/>
  <c r="K804"/>
  <c r="P803"/>
  <c r="D501" i="3" l="1"/>
  <c r="C502"/>
  <c r="C500" i="2"/>
  <c r="B501"/>
  <c r="Q397" i="1"/>
  <c r="N398"/>
  <c r="O397"/>
  <c r="K805"/>
  <c r="P804"/>
  <c r="D502" i="3" l="1"/>
  <c r="C503"/>
  <c r="B502" i="2"/>
  <c r="C501"/>
  <c r="N399" i="1"/>
  <c r="Q398"/>
  <c r="O398"/>
  <c r="P805"/>
  <c r="K806"/>
  <c r="D503" i="3" l="1"/>
  <c r="C504"/>
  <c r="B503" i="2"/>
  <c r="C502"/>
  <c r="N400" i="1"/>
  <c r="Q399"/>
  <c r="O399"/>
  <c r="K807"/>
  <c r="P806"/>
  <c r="D504" i="3" l="1"/>
  <c r="C505"/>
  <c r="C503" i="2"/>
  <c r="B504"/>
  <c r="Q400" i="1"/>
  <c r="N401"/>
  <c r="O400"/>
  <c r="K808"/>
  <c r="P807"/>
  <c r="D505" i="3" l="1"/>
  <c r="C506"/>
  <c r="B505" i="2"/>
  <c r="C504"/>
  <c r="N402" i="1"/>
  <c r="Q401"/>
  <c r="O401"/>
  <c r="P808"/>
  <c r="K809"/>
  <c r="D506" i="3" l="1"/>
  <c r="C507"/>
  <c r="B506" i="2"/>
  <c r="C505"/>
  <c r="N403" i="1"/>
  <c r="Q402"/>
  <c r="O402"/>
  <c r="K810"/>
  <c r="P809"/>
  <c r="D507" i="3" l="1"/>
  <c r="C508"/>
  <c r="C506" i="2"/>
  <c r="B507"/>
  <c r="N404" i="1"/>
  <c r="Q403"/>
  <c r="O403"/>
  <c r="P810"/>
  <c r="K811"/>
  <c r="D508" i="3" l="1"/>
  <c r="C509"/>
  <c r="B508" i="2"/>
  <c r="C507"/>
  <c r="Q404" i="1"/>
  <c r="N405"/>
  <c r="O404"/>
  <c r="P811"/>
  <c r="K812"/>
  <c r="D509" i="3" l="1"/>
  <c r="C510"/>
  <c r="B509" i="2"/>
  <c r="C508"/>
  <c r="Q405" i="1"/>
  <c r="N406"/>
  <c r="O405"/>
  <c r="K813"/>
  <c r="P812"/>
  <c r="D510" i="3" l="1"/>
  <c r="C511"/>
  <c r="C509" i="2"/>
  <c r="B510"/>
  <c r="Q406" i="1"/>
  <c r="N407"/>
  <c r="O406"/>
  <c r="K814"/>
  <c r="P813"/>
  <c r="D511" i="3" l="1"/>
  <c r="C512"/>
  <c r="B511" i="2"/>
  <c r="C510"/>
  <c r="N408" i="1"/>
  <c r="Q407"/>
  <c r="O407"/>
  <c r="P814"/>
  <c r="K815"/>
  <c r="D512" i="3" l="1"/>
  <c r="C513"/>
  <c r="B512" i="2"/>
  <c r="C511"/>
  <c r="Q408" i="1"/>
  <c r="N409"/>
  <c r="O408"/>
  <c r="K816"/>
  <c r="P815"/>
  <c r="D513" i="3" l="1"/>
  <c r="C514"/>
  <c r="C512" i="2"/>
  <c r="B513"/>
  <c r="Q409" i="1"/>
  <c r="N410"/>
  <c r="O409"/>
  <c r="P816"/>
  <c r="K817"/>
  <c r="D514" i="3" l="1"/>
  <c r="C515"/>
  <c r="B514" i="2"/>
  <c r="C513"/>
  <c r="N411" i="1"/>
  <c r="Q410"/>
  <c r="O410"/>
  <c r="P817"/>
  <c r="K818"/>
  <c r="D515" i="3" l="1"/>
  <c r="C516"/>
  <c r="B515" i="2"/>
  <c r="C514"/>
  <c r="N412" i="1"/>
  <c r="Q411"/>
  <c r="O411"/>
  <c r="K819"/>
  <c r="P818"/>
  <c r="D516" i="3" l="1"/>
  <c r="C517"/>
  <c r="C515" i="2"/>
  <c r="B516"/>
  <c r="N413" i="1"/>
  <c r="Q412"/>
  <c r="O412"/>
  <c r="P819"/>
  <c r="K820"/>
  <c r="D517" i="3" l="1"/>
  <c r="C518"/>
  <c r="B517" i="2"/>
  <c r="C516"/>
  <c r="N414" i="1"/>
  <c r="Q413"/>
  <c r="O413"/>
  <c r="P820"/>
  <c r="K821"/>
  <c r="D518" i="3" l="1"/>
  <c r="C519"/>
  <c r="B518" i="2"/>
  <c r="C517"/>
  <c r="Q414" i="1"/>
  <c r="N415"/>
  <c r="O414"/>
  <c r="K822"/>
  <c r="P821"/>
  <c r="D519" i="3" l="1"/>
  <c r="C520"/>
  <c r="C518" i="2"/>
  <c r="B519"/>
  <c r="Q415" i="1"/>
  <c r="N416"/>
  <c r="O415"/>
  <c r="K823"/>
  <c r="P822"/>
  <c r="D520" i="3" l="1"/>
  <c r="C521"/>
  <c r="B520" i="2"/>
  <c r="C519"/>
  <c r="N417" i="1"/>
  <c r="Q416"/>
  <c r="O416"/>
  <c r="P823"/>
  <c r="K824"/>
  <c r="D521" i="3" l="1"/>
  <c r="C522"/>
  <c r="B521" i="2"/>
  <c r="C520"/>
  <c r="Q417" i="1"/>
  <c r="N418"/>
  <c r="O417"/>
  <c r="K825"/>
  <c r="P824"/>
  <c r="D522" i="3" l="1"/>
  <c r="C523"/>
  <c r="C521" i="2"/>
  <c r="B522"/>
  <c r="N419" i="1"/>
  <c r="Q418"/>
  <c r="O418"/>
  <c r="P825"/>
  <c r="K826"/>
  <c r="D523" i="3" l="1"/>
  <c r="C524"/>
  <c r="B523" i="2"/>
  <c r="C522"/>
  <c r="N420" i="1"/>
  <c r="Q419"/>
  <c r="O419"/>
  <c r="P826"/>
  <c r="K827"/>
  <c r="D524" i="3" l="1"/>
  <c r="C525"/>
  <c r="B524" i="2"/>
  <c r="C523"/>
  <c r="O420" i="1"/>
  <c r="O421" s="1"/>
  <c r="Q420"/>
  <c r="N421"/>
  <c r="K828"/>
  <c r="P827"/>
  <c r="D525" i="3" l="1"/>
  <c r="C526"/>
  <c r="C524" i="2"/>
  <c r="B525"/>
  <c r="N422" i="1"/>
  <c r="Q421"/>
  <c r="P828"/>
  <c r="K829"/>
  <c r="D526" i="3" l="1"/>
  <c r="C527"/>
  <c r="B526" i="2"/>
  <c r="C525"/>
  <c r="N423" i="1"/>
  <c r="Q422"/>
  <c r="O422"/>
  <c r="P829"/>
  <c r="K830"/>
  <c r="D527" i="3" l="1"/>
  <c r="C528"/>
  <c r="B527" i="2"/>
  <c r="C526"/>
  <c r="Q423" i="1"/>
  <c r="N424"/>
  <c r="O423"/>
  <c r="K831"/>
  <c r="P830"/>
  <c r="D528" i="3" l="1"/>
  <c r="C529"/>
  <c r="C527" i="2"/>
  <c r="B528"/>
  <c r="Q424" i="1"/>
  <c r="N425"/>
  <c r="O424"/>
  <c r="K832"/>
  <c r="P831"/>
  <c r="D529" i="3" l="1"/>
  <c r="C530"/>
  <c r="B529" i="2"/>
  <c r="C528"/>
  <c r="N426" i="1"/>
  <c r="Q425"/>
  <c r="O425"/>
  <c r="P832"/>
  <c r="K833"/>
  <c r="D530" i="3" l="1"/>
  <c r="C531"/>
  <c r="B530" i="2"/>
  <c r="C529"/>
  <c r="Q426" i="1"/>
  <c r="N427"/>
  <c r="O426"/>
  <c r="K834"/>
  <c r="P833"/>
  <c r="D531" i="3" l="1"/>
  <c r="C532"/>
  <c r="C530" i="2"/>
  <c r="B531"/>
  <c r="Q427" i="1"/>
  <c r="N428"/>
  <c r="O427"/>
  <c r="K835"/>
  <c r="P834"/>
  <c r="D532" i="3" l="1"/>
  <c r="C533"/>
  <c r="B532" i="2"/>
  <c r="C531"/>
  <c r="Q428" i="1"/>
  <c r="N429"/>
  <c r="O428"/>
  <c r="P835"/>
  <c r="K836"/>
  <c r="D533" i="3" l="1"/>
  <c r="C534"/>
  <c r="B533" i="2"/>
  <c r="C532"/>
  <c r="N430" i="1"/>
  <c r="Q429"/>
  <c r="O429"/>
  <c r="K837"/>
  <c r="P836"/>
  <c r="D534" i="3" l="1"/>
  <c r="C535"/>
  <c r="C533" i="2"/>
  <c r="B534"/>
  <c r="N431" i="1"/>
  <c r="Q430"/>
  <c r="O430"/>
  <c r="P837"/>
  <c r="K838"/>
  <c r="D535" i="3" l="1"/>
  <c r="C536"/>
  <c r="B535" i="2"/>
  <c r="C534"/>
  <c r="Q431" i="1"/>
  <c r="N432"/>
  <c r="O431"/>
  <c r="P838"/>
  <c r="K839"/>
  <c r="D536" i="3" l="1"/>
  <c r="C537"/>
  <c r="B536" i="2"/>
  <c r="C535"/>
  <c r="Q432" i="1"/>
  <c r="N433"/>
  <c r="O432"/>
  <c r="K840"/>
  <c r="P839"/>
  <c r="D537" i="3" l="1"/>
  <c r="C538"/>
  <c r="C536" i="2"/>
  <c r="B537"/>
  <c r="N434" i="1"/>
  <c r="Q433"/>
  <c r="O433"/>
  <c r="K841"/>
  <c r="P840"/>
  <c r="D538" i="3" l="1"/>
  <c r="C539"/>
  <c r="B538" i="2"/>
  <c r="C537"/>
  <c r="Q434" i="1"/>
  <c r="N435"/>
  <c r="O434"/>
  <c r="P841"/>
  <c r="K842"/>
  <c r="D539" i="3" l="1"/>
  <c r="C540"/>
  <c r="B539" i="2"/>
  <c r="C538"/>
  <c r="Q435" i="1"/>
  <c r="N436"/>
  <c r="O435"/>
  <c r="K843"/>
  <c r="P842"/>
  <c r="D540" i="3" l="1"/>
  <c r="C541"/>
  <c r="C539" i="2"/>
  <c r="B540"/>
  <c r="N437" i="1"/>
  <c r="Q436"/>
  <c r="O436"/>
  <c r="P843"/>
  <c r="K844"/>
  <c r="D541" i="3" l="1"/>
  <c r="C542"/>
  <c r="B541" i="2"/>
  <c r="C540"/>
  <c r="Q437" i="1"/>
  <c r="N438"/>
  <c r="O437"/>
  <c r="P844"/>
  <c r="K845"/>
  <c r="C543" i="3" l="1"/>
  <c r="D542"/>
  <c r="B542" i="2"/>
  <c r="C541"/>
  <c r="Q438" i="1"/>
  <c r="N439"/>
  <c r="O438"/>
  <c r="K846"/>
  <c r="P845"/>
  <c r="C544" i="3" l="1"/>
  <c r="D543"/>
  <c r="C542" i="2"/>
  <c r="B543"/>
  <c r="N440" i="1"/>
  <c r="Q439"/>
  <c r="O439"/>
  <c r="P846"/>
  <c r="K847"/>
  <c r="C545" i="3" l="1"/>
  <c r="D544"/>
  <c r="B544" i="2"/>
  <c r="C543"/>
  <c r="Q440" i="1"/>
  <c r="N441"/>
  <c r="O440"/>
  <c r="P847"/>
  <c r="K848"/>
  <c r="C546" i="3" l="1"/>
  <c r="D545"/>
  <c r="C544" i="2"/>
  <c r="B545"/>
  <c r="Q441" i="1"/>
  <c r="N442"/>
  <c r="O441"/>
  <c r="K849"/>
  <c r="P848"/>
  <c r="C547" i="3" l="1"/>
  <c r="D546"/>
  <c r="C545" i="2"/>
  <c r="B546"/>
  <c r="N443" i="1"/>
  <c r="Q442"/>
  <c r="O442"/>
  <c r="K850"/>
  <c r="P849"/>
  <c r="C548" i="3" l="1"/>
  <c r="D547"/>
  <c r="B547" i="2"/>
  <c r="C546"/>
  <c r="Q443" i="1"/>
  <c r="N444"/>
  <c r="O443"/>
  <c r="P850"/>
  <c r="K851"/>
  <c r="C549" i="3" l="1"/>
  <c r="D548"/>
  <c r="C547" i="2"/>
  <c r="B548"/>
  <c r="Q444" i="1"/>
  <c r="N445"/>
  <c r="O444"/>
  <c r="K852"/>
  <c r="P851"/>
  <c r="C550" i="3" l="1"/>
  <c r="D549"/>
  <c r="C548" i="2"/>
  <c r="B549"/>
  <c r="N446" i="1"/>
  <c r="Q445"/>
  <c r="O445"/>
  <c r="P852"/>
  <c r="K853"/>
  <c r="C551" i="3" l="1"/>
  <c r="D550"/>
  <c r="B550" i="2"/>
  <c r="C549"/>
  <c r="Q446" i="1"/>
  <c r="N447"/>
  <c r="O446"/>
  <c r="P853"/>
  <c r="K854"/>
  <c r="C552" i="3" l="1"/>
  <c r="D551"/>
  <c r="C550" i="2"/>
  <c r="B551"/>
  <c r="Q447" i="1"/>
  <c r="N448"/>
  <c r="O447"/>
  <c r="K855"/>
  <c r="P854"/>
  <c r="C553" i="3" l="1"/>
  <c r="D552"/>
  <c r="C551" i="2"/>
  <c r="B552"/>
  <c r="N449" i="1"/>
  <c r="Q448"/>
  <c r="O448"/>
  <c r="P855"/>
  <c r="K856"/>
  <c r="C554" i="3" l="1"/>
  <c r="D553"/>
  <c r="B553" i="2"/>
  <c r="C552"/>
  <c r="Q449" i="1"/>
  <c r="N450"/>
  <c r="O449"/>
  <c r="P856"/>
  <c r="K857"/>
  <c r="C555" i="3" l="1"/>
  <c r="D554"/>
  <c r="C553" i="2"/>
  <c r="B554"/>
  <c r="N451" i="1"/>
  <c r="Q450"/>
  <c r="O450"/>
  <c r="K858"/>
  <c r="P857"/>
  <c r="C556" i="3" l="1"/>
  <c r="D555"/>
  <c r="C554" i="2"/>
  <c r="B555"/>
  <c r="N452" i="1"/>
  <c r="Q451"/>
  <c r="O451"/>
  <c r="K859"/>
  <c r="P858"/>
  <c r="C557" i="3" l="1"/>
  <c r="D556"/>
  <c r="B556" i="2"/>
  <c r="C555"/>
  <c r="N453" i="1"/>
  <c r="Q452"/>
  <c r="O452"/>
  <c r="P859"/>
  <c r="K860"/>
  <c r="C558" i="3" l="1"/>
  <c r="D557"/>
  <c r="C556" i="2"/>
  <c r="B557"/>
  <c r="Q453" i="1"/>
  <c r="N454"/>
  <c r="O453"/>
  <c r="K861"/>
  <c r="P860"/>
  <c r="C559" i="3" l="1"/>
  <c r="D558"/>
  <c r="C557" i="2"/>
  <c r="B558"/>
  <c r="N455" i="1"/>
  <c r="Q454"/>
  <c r="O454"/>
  <c r="K862"/>
  <c r="P861"/>
  <c r="C560" i="3" l="1"/>
  <c r="D559"/>
  <c r="B559" i="2"/>
  <c r="C558"/>
  <c r="Q455" i="1"/>
  <c r="N456"/>
  <c r="O455"/>
  <c r="P862"/>
  <c r="K863"/>
  <c r="C561" i="3" l="1"/>
  <c r="D560"/>
  <c r="C559" i="2"/>
  <c r="B560"/>
  <c r="Q456" i="1"/>
  <c r="N457"/>
  <c r="O456"/>
  <c r="K864"/>
  <c r="P863"/>
  <c r="C562" i="3" l="1"/>
  <c r="D561"/>
  <c r="C560" i="2"/>
  <c r="B561"/>
  <c r="N458" i="1"/>
  <c r="Q457"/>
  <c r="O457"/>
  <c r="P864"/>
  <c r="K865"/>
  <c r="C563" i="3" l="1"/>
  <c r="D562"/>
  <c r="B562" i="2"/>
  <c r="C561"/>
  <c r="Q458" i="1"/>
  <c r="N459"/>
  <c r="O458"/>
  <c r="P865"/>
  <c r="K866"/>
  <c r="C564" i="3" l="1"/>
  <c r="D563"/>
  <c r="C562" i="2"/>
  <c r="B563"/>
  <c r="Q459" i="1"/>
  <c r="N460"/>
  <c r="O459"/>
  <c r="K867"/>
  <c r="P866"/>
  <c r="C565" i="3" l="1"/>
  <c r="D564"/>
  <c r="C563" i="2"/>
  <c r="B564"/>
  <c r="N461" i="1"/>
  <c r="Q460"/>
  <c r="O460"/>
  <c r="K868"/>
  <c r="P867"/>
  <c r="C566" i="3" l="1"/>
  <c r="D565"/>
  <c r="B565" i="2"/>
  <c r="C564"/>
  <c r="Q461" i="1"/>
  <c r="N462"/>
  <c r="O461"/>
  <c r="P868"/>
  <c r="K869"/>
  <c r="C567" i="3" l="1"/>
  <c r="D566"/>
  <c r="C565" i="2"/>
  <c r="B566"/>
  <c r="N463" i="1"/>
  <c r="Q462"/>
  <c r="O462"/>
  <c r="K870"/>
  <c r="P869"/>
  <c r="C568" i="3" l="1"/>
  <c r="D567"/>
  <c r="C566" i="2"/>
  <c r="B567"/>
  <c r="N464" i="1"/>
  <c r="Q463"/>
  <c r="O463"/>
  <c r="P870"/>
  <c r="K871"/>
  <c r="C569" i="3" l="1"/>
  <c r="D568"/>
  <c r="B568" i="2"/>
  <c r="C567"/>
  <c r="Q464" i="1"/>
  <c r="N465"/>
  <c r="O464"/>
  <c r="P871"/>
  <c r="K872"/>
  <c r="C570" i="3" l="1"/>
  <c r="D569"/>
  <c r="C568" i="2"/>
  <c r="B569"/>
  <c r="Q465" i="1"/>
  <c r="N466"/>
  <c r="O465"/>
  <c r="K873"/>
  <c r="P872"/>
  <c r="C571" i="3" l="1"/>
  <c r="D570"/>
  <c r="C569" i="2"/>
  <c r="B570"/>
  <c r="N467" i="1"/>
  <c r="Q466"/>
  <c r="O466"/>
  <c r="P873"/>
  <c r="K874"/>
  <c r="C572" i="3" l="1"/>
  <c r="D571"/>
  <c r="B571" i="2"/>
  <c r="C570"/>
  <c r="Q467" i="1"/>
  <c r="N468"/>
  <c r="O467"/>
  <c r="P874"/>
  <c r="K875"/>
  <c r="C573" i="3" l="1"/>
  <c r="D572"/>
  <c r="C571" i="2"/>
  <c r="B572"/>
  <c r="Q468" i="1"/>
  <c r="N469"/>
  <c r="O468"/>
  <c r="K876"/>
  <c r="P875"/>
  <c r="C574" i="3" l="1"/>
  <c r="D573"/>
  <c r="C572" i="2"/>
  <c r="B573"/>
  <c r="Q469" i="1"/>
  <c r="N470"/>
  <c r="O469"/>
  <c r="K877"/>
  <c r="P876"/>
  <c r="C575" i="3" l="1"/>
  <c r="D574"/>
  <c r="B574" i="2"/>
  <c r="C573"/>
  <c r="N471" i="1"/>
  <c r="Q470"/>
  <c r="O470"/>
  <c r="P877"/>
  <c r="K878"/>
  <c r="C576" i="3" l="1"/>
  <c r="D575"/>
  <c r="C574" i="2"/>
  <c r="B575"/>
  <c r="N472" i="1"/>
  <c r="Q471"/>
  <c r="O471"/>
  <c r="K879"/>
  <c r="P878"/>
  <c r="C577" i="3" l="1"/>
  <c r="D576"/>
  <c r="C575" i="2"/>
  <c r="B576"/>
  <c r="Q472" i="1"/>
  <c r="N473"/>
  <c r="O472"/>
  <c r="P879"/>
  <c r="K880"/>
  <c r="C578" i="3" l="1"/>
  <c r="D577"/>
  <c r="B577" i="2"/>
  <c r="C576"/>
  <c r="N474" i="1"/>
  <c r="Q473"/>
  <c r="O473"/>
  <c r="P880"/>
  <c r="K881"/>
  <c r="C579" i="3" l="1"/>
  <c r="D578"/>
  <c r="C577" i="2"/>
  <c r="B578"/>
  <c r="N475" i="1"/>
  <c r="Q474"/>
  <c r="O474"/>
  <c r="K882"/>
  <c r="P881"/>
  <c r="C580" i="3" l="1"/>
  <c r="D579"/>
  <c r="C578" i="2"/>
  <c r="B579"/>
  <c r="Q475" i="1"/>
  <c r="N476"/>
  <c r="O475"/>
  <c r="P882"/>
  <c r="K883"/>
  <c r="C581" i="3" l="1"/>
  <c r="D580"/>
  <c r="B580" i="2"/>
  <c r="C579"/>
  <c r="N477" i="1"/>
  <c r="Q476"/>
  <c r="O476"/>
  <c r="P883"/>
  <c r="K884"/>
  <c r="C582" i="3" l="1"/>
  <c r="D581"/>
  <c r="C580" i="2"/>
  <c r="B581"/>
  <c r="N478" i="1"/>
  <c r="Q477"/>
  <c r="O477"/>
  <c r="K885"/>
  <c r="P884"/>
  <c r="C583" i="3" l="1"/>
  <c r="D582"/>
  <c r="C581" i="2"/>
  <c r="B582"/>
  <c r="Q478" i="1"/>
  <c r="N479"/>
  <c r="O478"/>
  <c r="K886"/>
  <c r="P885"/>
  <c r="C584" i="3" l="1"/>
  <c r="D583"/>
  <c r="B583" i="2"/>
  <c r="C582"/>
  <c r="Q479" i="1"/>
  <c r="N480"/>
  <c r="O479"/>
  <c r="P886"/>
  <c r="K887"/>
  <c r="C585" i="3" l="1"/>
  <c r="D584"/>
  <c r="C583" i="2"/>
  <c r="B584"/>
  <c r="N481" i="1"/>
  <c r="Q480"/>
  <c r="O480"/>
  <c r="K888"/>
  <c r="P887"/>
  <c r="C586" i="3" l="1"/>
  <c r="D585"/>
  <c r="C584" i="2"/>
  <c r="B585"/>
  <c r="N482" i="1"/>
  <c r="Q481"/>
  <c r="O481"/>
  <c r="K889"/>
  <c r="P888"/>
  <c r="C587" i="3" l="1"/>
  <c r="D586"/>
  <c r="B586" i="2"/>
  <c r="C585"/>
  <c r="Q482" i="1"/>
  <c r="N483"/>
  <c r="O482"/>
  <c r="P889"/>
  <c r="K890"/>
  <c r="C588" i="3" l="1"/>
  <c r="D587"/>
  <c r="C586" i="2"/>
  <c r="B587"/>
  <c r="Q483" i="1"/>
  <c r="N484"/>
  <c r="O483"/>
  <c r="K891"/>
  <c r="P890"/>
  <c r="C589" i="3" l="1"/>
  <c r="D588"/>
  <c r="C587" i="2"/>
  <c r="B588"/>
  <c r="Q484" i="1"/>
  <c r="N485"/>
  <c r="O484"/>
  <c r="P891"/>
  <c r="K892"/>
  <c r="C590" i="3" l="1"/>
  <c r="D589"/>
  <c r="B589" i="2"/>
  <c r="C588"/>
  <c r="Q485" i="1"/>
  <c r="N486"/>
  <c r="O485"/>
  <c r="P892"/>
  <c r="K893"/>
  <c r="C591" i="3" l="1"/>
  <c r="D590"/>
  <c r="C589" i="2"/>
  <c r="B590"/>
  <c r="Q486" i="1"/>
  <c r="N487"/>
  <c r="O486"/>
  <c r="K894"/>
  <c r="P893"/>
  <c r="C592" i="3" l="1"/>
  <c r="D591"/>
  <c r="C590" i="2"/>
  <c r="B591"/>
  <c r="N488" i="1"/>
  <c r="Q487"/>
  <c r="O487"/>
  <c r="K895"/>
  <c r="P894"/>
  <c r="C593" i="3" l="1"/>
  <c r="D592"/>
  <c r="B592" i="2"/>
  <c r="C591"/>
  <c r="Q488" i="1"/>
  <c r="N489"/>
  <c r="O488"/>
  <c r="P895"/>
  <c r="K896"/>
  <c r="C594" i="3" l="1"/>
  <c r="D593"/>
  <c r="C592" i="2"/>
  <c r="B593"/>
  <c r="Q489" i="1"/>
  <c r="N490"/>
  <c r="O489"/>
  <c r="K897"/>
  <c r="P896"/>
  <c r="C595" i="3" l="1"/>
  <c r="D594"/>
  <c r="C593" i="2"/>
  <c r="B594"/>
  <c r="Q490" i="1"/>
  <c r="N491"/>
  <c r="O490"/>
  <c r="P897"/>
  <c r="K898"/>
  <c r="C596" i="3" l="1"/>
  <c r="D595"/>
  <c r="B595" i="2"/>
  <c r="C594"/>
  <c r="Q491" i="1"/>
  <c r="N492"/>
  <c r="O491"/>
  <c r="P898"/>
  <c r="K899"/>
  <c r="C597" i="3" l="1"/>
  <c r="D596"/>
  <c r="C595" i="2"/>
  <c r="B596"/>
  <c r="Q492" i="1"/>
  <c r="N493"/>
  <c r="O492"/>
  <c r="K900"/>
  <c r="P899"/>
  <c r="C598" i="3" l="1"/>
  <c r="D597"/>
  <c r="C596" i="2"/>
  <c r="B597"/>
  <c r="Q493" i="1"/>
  <c r="N494"/>
  <c r="O493"/>
  <c r="P900"/>
  <c r="K901"/>
  <c r="C599" i="3" l="1"/>
  <c r="D598"/>
  <c r="B598" i="2"/>
  <c r="C597"/>
  <c r="N495" i="1"/>
  <c r="Q494"/>
  <c r="O494"/>
  <c r="P901"/>
  <c r="K902"/>
  <c r="C600" i="3" l="1"/>
  <c r="D599"/>
  <c r="C598" i="2"/>
  <c r="B599"/>
  <c r="N496" i="1"/>
  <c r="Q495"/>
  <c r="O495"/>
  <c r="K903"/>
  <c r="P902"/>
  <c r="C601" i="3" l="1"/>
  <c r="D600"/>
  <c r="C599" i="2"/>
  <c r="B600"/>
  <c r="Q496" i="1"/>
  <c r="N497"/>
  <c r="O496"/>
  <c r="K904"/>
  <c r="P903"/>
  <c r="C602" i="3" l="1"/>
  <c r="D601"/>
  <c r="B601" i="2"/>
  <c r="C600"/>
  <c r="N498" i="1"/>
  <c r="Q497"/>
  <c r="O497"/>
  <c r="P904"/>
  <c r="K905"/>
  <c r="C603" i="3" l="1"/>
  <c r="D602"/>
  <c r="C601" i="2"/>
  <c r="B602"/>
  <c r="N499" i="1"/>
  <c r="Q498"/>
  <c r="O498"/>
  <c r="P905"/>
  <c r="K906"/>
  <c r="C604" i="3" l="1"/>
  <c r="D603"/>
  <c r="C602" i="2"/>
  <c r="B603"/>
  <c r="Q499" i="1"/>
  <c r="N500"/>
  <c r="O499"/>
  <c r="K907"/>
  <c r="P906"/>
  <c r="C605" i="3" l="1"/>
  <c r="D604"/>
  <c r="B604" i="2"/>
  <c r="C603"/>
  <c r="N501" i="1"/>
  <c r="Q500"/>
  <c r="O500"/>
  <c r="P907"/>
  <c r="K908"/>
  <c r="C606" i="3" l="1"/>
  <c r="D605"/>
  <c r="C604" i="2"/>
  <c r="B605"/>
  <c r="N502" i="1"/>
  <c r="Q501"/>
  <c r="O501"/>
  <c r="P908"/>
  <c r="K909"/>
  <c r="C607" i="3" l="1"/>
  <c r="D606"/>
  <c r="C605" i="2"/>
  <c r="B606"/>
  <c r="Q502" i="1"/>
  <c r="N503"/>
  <c r="O502"/>
  <c r="K910"/>
  <c r="P909"/>
  <c r="C608" i="3" l="1"/>
  <c r="D607"/>
  <c r="B607" i="2"/>
  <c r="C606"/>
  <c r="Q503" i="1"/>
  <c r="N504"/>
  <c r="O503"/>
  <c r="K911"/>
  <c r="P910"/>
  <c r="C609" i="3" l="1"/>
  <c r="D608"/>
  <c r="C607" i="2"/>
  <c r="B608"/>
  <c r="Q504" i="1"/>
  <c r="N505"/>
  <c r="O504"/>
  <c r="P911"/>
  <c r="K912"/>
  <c r="C610" i="3" l="1"/>
  <c r="D609"/>
  <c r="C608" i="2"/>
  <c r="B609"/>
  <c r="Q505" i="1"/>
  <c r="N506"/>
  <c r="O505"/>
  <c r="K913"/>
  <c r="P912"/>
  <c r="C611" i="3" l="1"/>
  <c r="D610"/>
  <c r="B610" i="2"/>
  <c r="C609"/>
  <c r="N507" i="1"/>
  <c r="Q506"/>
  <c r="O506"/>
  <c r="K914"/>
  <c r="P913"/>
  <c r="C612" i="3" l="1"/>
  <c r="D611"/>
  <c r="C610" i="2"/>
  <c r="B611"/>
  <c r="N508" i="1"/>
  <c r="Q507"/>
  <c r="O507"/>
  <c r="P914"/>
  <c r="K915"/>
  <c r="C613" i="3" l="1"/>
  <c r="D612"/>
  <c r="C611" i="2"/>
  <c r="B612"/>
  <c r="Q508" i="1"/>
  <c r="N509"/>
  <c r="O508"/>
  <c r="K916"/>
  <c r="P915"/>
  <c r="C614" i="3" l="1"/>
  <c r="D613"/>
  <c r="B613" i="2"/>
  <c r="C612"/>
  <c r="Q509" i="1"/>
  <c r="N510"/>
  <c r="O509"/>
  <c r="P916"/>
  <c r="K917"/>
  <c r="C615" i="3" l="1"/>
  <c r="D614"/>
  <c r="C613" i="2"/>
  <c r="B614"/>
  <c r="Q510" i="1"/>
  <c r="N511"/>
  <c r="O510"/>
  <c r="P917"/>
  <c r="K918"/>
  <c r="C616" i="3" l="1"/>
  <c r="D615"/>
  <c r="C614" i="2"/>
  <c r="B615"/>
  <c r="Q511" i="1"/>
  <c r="N512"/>
  <c r="O511"/>
  <c r="K919"/>
  <c r="P918"/>
  <c r="C617" i="3" l="1"/>
  <c r="D616"/>
  <c r="B616" i="2"/>
  <c r="C615"/>
  <c r="Q512" i="1"/>
  <c r="N513"/>
  <c r="O512"/>
  <c r="K920"/>
  <c r="P919"/>
  <c r="C618" i="3" l="1"/>
  <c r="D617"/>
  <c r="C616" i="2"/>
  <c r="B617"/>
  <c r="Q513" i="1"/>
  <c r="N514"/>
  <c r="O513"/>
  <c r="P920"/>
  <c r="K921"/>
  <c r="C619" i="3" l="1"/>
  <c r="D618"/>
  <c r="C617" i="2"/>
  <c r="B618"/>
  <c r="Q514" i="1"/>
  <c r="N515"/>
  <c r="O514"/>
  <c r="K922"/>
  <c r="P921"/>
  <c r="C620" i="3" l="1"/>
  <c r="D619"/>
  <c r="B619" i="2"/>
  <c r="C618"/>
  <c r="N516" i="1"/>
  <c r="Q515"/>
  <c r="O515"/>
  <c r="P922"/>
  <c r="K923"/>
  <c r="C621" i="3" l="1"/>
  <c r="D620"/>
  <c r="C619" i="2"/>
  <c r="B620"/>
  <c r="N517" i="1"/>
  <c r="Q516"/>
  <c r="O516"/>
  <c r="P923"/>
  <c r="K924"/>
  <c r="C622" i="3" l="1"/>
  <c r="D621"/>
  <c r="C620" i="2"/>
  <c r="B621"/>
  <c r="Q517" i="1"/>
  <c r="N518"/>
  <c r="O517"/>
  <c r="K925"/>
  <c r="P924"/>
  <c r="C623" i="3" l="1"/>
  <c r="D622"/>
  <c r="B622" i="2"/>
  <c r="C621"/>
  <c r="Q518" i="1"/>
  <c r="N519"/>
  <c r="O518"/>
  <c r="P925"/>
  <c r="K926"/>
  <c r="C624" i="3" l="1"/>
  <c r="D623"/>
  <c r="C622" i="2"/>
  <c r="B623"/>
  <c r="Q519" i="1"/>
  <c r="N520"/>
  <c r="O519"/>
  <c r="P926"/>
  <c r="K927"/>
  <c r="C625" i="3" l="1"/>
  <c r="D624"/>
  <c r="C623" i="2"/>
  <c r="B624"/>
  <c r="Q520" i="1"/>
  <c r="N521"/>
  <c r="O520"/>
  <c r="O521" s="1"/>
  <c r="K928"/>
  <c r="P927"/>
  <c r="C626" i="3" l="1"/>
  <c r="D625"/>
  <c r="B625" i="2"/>
  <c r="C624"/>
  <c r="N522" i="1"/>
  <c r="Q521"/>
  <c r="O522"/>
  <c r="K929"/>
  <c r="P928"/>
  <c r="C627" i="3" l="1"/>
  <c r="D626"/>
  <c r="C625" i="2"/>
  <c r="B626"/>
  <c r="N523" i="1"/>
  <c r="Q522"/>
  <c r="P929"/>
  <c r="K930"/>
  <c r="C628" i="3" l="1"/>
  <c r="D627"/>
  <c r="C626" i="2"/>
  <c r="B627"/>
  <c r="Q523" i="1"/>
  <c r="N524"/>
  <c r="O523"/>
  <c r="K931"/>
  <c r="P930"/>
  <c r="C629" i="3" l="1"/>
  <c r="D628"/>
  <c r="B628" i="2"/>
  <c r="C627"/>
  <c r="Q524" i="1"/>
  <c r="N525"/>
  <c r="O524"/>
  <c r="P931"/>
  <c r="K932"/>
  <c r="C630" i="3" l="1"/>
  <c r="D629"/>
  <c r="C628" i="2"/>
  <c r="B629"/>
  <c r="N526" i="1"/>
  <c r="Q525"/>
  <c r="O525"/>
  <c r="P932"/>
  <c r="K933"/>
  <c r="C631" i="3" l="1"/>
  <c r="D630"/>
  <c r="C629" i="2"/>
  <c r="B630"/>
  <c r="Q526" i="1"/>
  <c r="N527"/>
  <c r="O526"/>
  <c r="K934"/>
  <c r="P933"/>
  <c r="C632" i="3" l="1"/>
  <c r="D631"/>
  <c r="B631" i="2"/>
  <c r="C630"/>
  <c r="N528" i="1"/>
  <c r="Q527"/>
  <c r="O527"/>
  <c r="P934"/>
  <c r="K935"/>
  <c r="C633" i="3" l="1"/>
  <c r="D632"/>
  <c r="C631" i="2"/>
  <c r="B632"/>
  <c r="N529" i="1"/>
  <c r="Q528"/>
  <c r="O528"/>
  <c r="P935"/>
  <c r="K936"/>
  <c r="C634" i="3" l="1"/>
  <c r="D633"/>
  <c r="C632" i="2"/>
  <c r="B633"/>
  <c r="Q529" i="1"/>
  <c r="N530"/>
  <c r="O529"/>
  <c r="K937"/>
  <c r="P936"/>
  <c r="C635" i="3" l="1"/>
  <c r="D634"/>
  <c r="B634" i="2"/>
  <c r="C633"/>
  <c r="Q530" i="1"/>
  <c r="N531"/>
  <c r="O530"/>
  <c r="K938"/>
  <c r="P937"/>
  <c r="C636" i="3" l="1"/>
  <c r="D635"/>
  <c r="C634" i="2"/>
  <c r="B635"/>
  <c r="Q531" i="1"/>
  <c r="N532"/>
  <c r="O531"/>
  <c r="P938"/>
  <c r="K939"/>
  <c r="C637" i="3" l="1"/>
  <c r="D636"/>
  <c r="C635" i="2"/>
  <c r="B636"/>
  <c r="Q532" i="1"/>
  <c r="N533"/>
  <c r="O532"/>
  <c r="K940"/>
  <c r="P939"/>
  <c r="C638" i="3" l="1"/>
  <c r="D637"/>
  <c r="B637" i="2"/>
  <c r="C636"/>
  <c r="N534" i="1"/>
  <c r="Q533"/>
  <c r="O533"/>
  <c r="K941"/>
  <c r="P940"/>
  <c r="C639" i="3" l="1"/>
  <c r="D638"/>
  <c r="C637" i="2"/>
  <c r="B638"/>
  <c r="N535" i="1"/>
  <c r="Q534"/>
  <c r="O534"/>
  <c r="P941"/>
  <c r="K942"/>
  <c r="C640" i="3" l="1"/>
  <c r="D639"/>
  <c r="C638" i="2"/>
  <c r="B639"/>
  <c r="Q535" i="1"/>
  <c r="N536"/>
  <c r="O535"/>
  <c r="K943"/>
  <c r="P942"/>
  <c r="C641" i="3" l="1"/>
  <c r="D640"/>
  <c r="B640" i="2"/>
  <c r="C639"/>
  <c r="Q536" i="1"/>
  <c r="N537"/>
  <c r="O536"/>
  <c r="P943"/>
  <c r="K944"/>
  <c r="C642" i="3" l="1"/>
  <c r="D641"/>
  <c r="C640" i="2"/>
  <c r="B641"/>
  <c r="Q537" i="1"/>
  <c r="N538"/>
  <c r="O537"/>
  <c r="P944"/>
  <c r="K945"/>
  <c r="C643" i="3" l="1"/>
  <c r="D642"/>
  <c r="C641" i="2"/>
  <c r="B642"/>
  <c r="Q538" i="1"/>
  <c r="N539"/>
  <c r="O538"/>
  <c r="K946"/>
  <c r="P945"/>
  <c r="C644" i="3" l="1"/>
  <c r="D643"/>
  <c r="B643" i="2"/>
  <c r="C642"/>
  <c r="N540" i="1"/>
  <c r="Q539"/>
  <c r="O539"/>
  <c r="K947"/>
  <c r="P946"/>
  <c r="C645" i="3" l="1"/>
  <c r="D644"/>
  <c r="C643" i="2"/>
  <c r="B644"/>
  <c r="N541" i="1"/>
  <c r="Q540"/>
  <c r="O540"/>
  <c r="P947"/>
  <c r="K948"/>
  <c r="C646" i="3" l="1"/>
  <c r="D645"/>
  <c r="C644" i="2"/>
  <c r="B645"/>
  <c r="O541" i="1"/>
  <c r="O542" s="1"/>
  <c r="Q541"/>
  <c r="N542"/>
  <c r="K949"/>
  <c r="P948"/>
  <c r="C647" i="3" l="1"/>
  <c r="D646"/>
  <c r="B646" i="2"/>
  <c r="C645"/>
  <c r="Q542" i="1"/>
  <c r="N543"/>
  <c r="P949"/>
  <c r="K950"/>
  <c r="C648" i="3" l="1"/>
  <c r="D647"/>
  <c r="C646" i="2"/>
  <c r="B647"/>
  <c r="N544" i="1"/>
  <c r="Q543"/>
  <c r="O543"/>
  <c r="P950"/>
  <c r="K951"/>
  <c r="C649" i="3" l="1"/>
  <c r="D648"/>
  <c r="C647" i="2"/>
  <c r="B648"/>
  <c r="Q544" i="1"/>
  <c r="N545"/>
  <c r="O544"/>
  <c r="K952"/>
  <c r="P951"/>
  <c r="C650" i="3" l="1"/>
  <c r="D649"/>
  <c r="B649" i="2"/>
  <c r="C648"/>
  <c r="N546" i="1"/>
  <c r="Q545"/>
  <c r="O545"/>
  <c r="P952"/>
  <c r="K953"/>
  <c r="C651" i="3" l="1"/>
  <c r="D650"/>
  <c r="C649" i="2"/>
  <c r="B650"/>
  <c r="Q546" i="1"/>
  <c r="N547"/>
  <c r="O546"/>
  <c r="P953"/>
  <c r="K954"/>
  <c r="C652" i="3" l="1"/>
  <c r="D651"/>
  <c r="C650" i="2"/>
  <c r="B651"/>
  <c r="Q547" i="1"/>
  <c r="N548"/>
  <c r="O547"/>
  <c r="K955"/>
  <c r="P954"/>
  <c r="C653" i="3" l="1"/>
  <c r="D652"/>
  <c r="B652" i="2"/>
  <c r="C651"/>
  <c r="Q548" i="1"/>
  <c r="N549"/>
  <c r="O548"/>
  <c r="K956"/>
  <c r="P955"/>
  <c r="C654" i="3" l="1"/>
  <c r="D653"/>
  <c r="C652" i="2"/>
  <c r="B653"/>
  <c r="N550" i="1"/>
  <c r="Q549"/>
  <c r="O549"/>
  <c r="P956"/>
  <c r="K957"/>
  <c r="C655" i="3" l="1"/>
  <c r="D654"/>
  <c r="C653" i="2"/>
  <c r="B654"/>
  <c r="Q550" i="1"/>
  <c r="N551"/>
  <c r="O550"/>
  <c r="K958"/>
  <c r="P957"/>
  <c r="C656" i="3" l="1"/>
  <c r="D655"/>
  <c r="B655" i="2"/>
  <c r="C654"/>
  <c r="Q551" i="1"/>
  <c r="N552"/>
  <c r="O551"/>
  <c r="K959"/>
  <c r="P958"/>
  <c r="C657" i="3" l="1"/>
  <c r="D656"/>
  <c r="C655" i="2"/>
  <c r="B656"/>
  <c r="N553" i="1"/>
  <c r="Q552"/>
  <c r="O552"/>
  <c r="P959"/>
  <c r="K960"/>
  <c r="C658" i="3" l="1"/>
  <c r="D657"/>
  <c r="C656" i="2"/>
  <c r="B657"/>
  <c r="Q553" i="1"/>
  <c r="N554"/>
  <c r="O553"/>
  <c r="K961"/>
  <c r="P960"/>
  <c r="C659" i="3" l="1"/>
  <c r="D658"/>
  <c r="C657" i="2"/>
  <c r="B658"/>
  <c r="N555" i="1"/>
  <c r="Q554"/>
  <c r="O554"/>
  <c r="P961"/>
  <c r="K962"/>
  <c r="C660" i="3" l="1"/>
  <c r="D659"/>
  <c r="C658" i="2"/>
  <c r="B659"/>
  <c r="N556" i="1"/>
  <c r="Q555"/>
  <c r="O555"/>
  <c r="P962"/>
  <c r="K963"/>
  <c r="C661" i="3" l="1"/>
  <c r="D660"/>
  <c r="C659" i="2"/>
  <c r="B660"/>
  <c r="Q556" i="1"/>
  <c r="N557"/>
  <c r="O556"/>
  <c r="K964"/>
  <c r="P963"/>
  <c r="C662" i="3" l="1"/>
  <c r="D661"/>
  <c r="C660" i="2"/>
  <c r="B661"/>
  <c r="Q557" i="1"/>
  <c r="N558"/>
  <c r="O557"/>
  <c r="K965"/>
  <c r="P964"/>
  <c r="C663" i="3" l="1"/>
  <c r="D662"/>
  <c r="C661" i="2"/>
  <c r="B662"/>
  <c r="Q558" i="1"/>
  <c r="N559"/>
  <c r="O558"/>
  <c r="P965"/>
  <c r="K966"/>
  <c r="C664" i="3" l="1"/>
  <c r="D663"/>
  <c r="C662" i="2"/>
  <c r="B663"/>
  <c r="Q559" i="1"/>
  <c r="N560"/>
  <c r="O559"/>
  <c r="K967"/>
  <c r="P966"/>
  <c r="C665" i="3" l="1"/>
  <c r="D664"/>
  <c r="C663" i="2"/>
  <c r="B664"/>
  <c r="Q560" i="1"/>
  <c r="N561"/>
  <c r="O560"/>
  <c r="K968"/>
  <c r="P967"/>
  <c r="C666" i="3" l="1"/>
  <c r="D665"/>
  <c r="C664" i="2"/>
  <c r="B665"/>
  <c r="N562" i="1"/>
  <c r="Q561"/>
  <c r="O561"/>
  <c r="P968"/>
  <c r="K969"/>
  <c r="C667" i="3" l="1"/>
  <c r="D666"/>
  <c r="C665" i="2"/>
  <c r="B666"/>
  <c r="Q562" i="1"/>
  <c r="N563"/>
  <c r="O562"/>
  <c r="K970"/>
  <c r="P969"/>
  <c r="C668" i="3" l="1"/>
  <c r="D667"/>
  <c r="C666" i="2"/>
  <c r="B667"/>
  <c r="N564" i="1"/>
  <c r="Q563"/>
  <c r="O563"/>
  <c r="P970"/>
  <c r="K971"/>
  <c r="C669" i="3" l="1"/>
  <c r="D668"/>
  <c r="C667" i="2"/>
  <c r="B668"/>
  <c r="O564" i="1"/>
  <c r="O565" s="1"/>
  <c r="N565"/>
  <c r="Q564"/>
  <c r="P971"/>
  <c r="K972"/>
  <c r="C670" i="3" l="1"/>
  <c r="D669"/>
  <c r="C668" i="2"/>
  <c r="B669"/>
  <c r="N566" i="1"/>
  <c r="Q565"/>
  <c r="K973"/>
  <c r="P972"/>
  <c r="C671" i="3" l="1"/>
  <c r="D670"/>
  <c r="C669" i="2"/>
  <c r="B670"/>
  <c r="N567" i="1"/>
  <c r="Q566"/>
  <c r="O566"/>
  <c r="K974"/>
  <c r="P973"/>
  <c r="C672" i="3" l="1"/>
  <c r="D671"/>
  <c r="C670" i="2"/>
  <c r="B671"/>
  <c r="Q567" i="1"/>
  <c r="N568"/>
  <c r="O567"/>
  <c r="P974"/>
  <c r="K975"/>
  <c r="C673" i="3" l="1"/>
  <c r="D672"/>
  <c r="C671" i="2"/>
  <c r="B672"/>
  <c r="Q568" i="1"/>
  <c r="N569"/>
  <c r="O568"/>
  <c r="K976"/>
  <c r="P975"/>
  <c r="C674" i="3" l="1"/>
  <c r="D673"/>
  <c r="C672" i="2"/>
  <c r="B673"/>
  <c r="Q569" i="1"/>
  <c r="N570"/>
  <c r="O569"/>
  <c r="P976"/>
  <c r="K977"/>
  <c r="C675" i="3" l="1"/>
  <c r="D674"/>
  <c r="C673" i="2"/>
  <c r="B674"/>
  <c r="Q570" i="1"/>
  <c r="N571"/>
  <c r="O570"/>
  <c r="P977"/>
  <c r="K978"/>
  <c r="C676" i="3" l="1"/>
  <c r="D675"/>
  <c r="C674" i="2"/>
  <c r="B675"/>
  <c r="Q571" i="1"/>
  <c r="N572"/>
  <c r="O571"/>
  <c r="K979"/>
  <c r="P978"/>
  <c r="C677" i="3" l="1"/>
  <c r="D676"/>
  <c r="C675" i="2"/>
  <c r="B676"/>
  <c r="N573" i="1"/>
  <c r="Q572"/>
  <c r="O572"/>
  <c r="P979"/>
  <c r="K980"/>
  <c r="C678" i="3" l="1"/>
  <c r="D677"/>
  <c r="C676" i="2"/>
  <c r="B677"/>
  <c r="Q573" i="1"/>
  <c r="N574"/>
  <c r="O573"/>
  <c r="P980"/>
  <c r="K981"/>
  <c r="C679" i="3" l="1"/>
  <c r="D678"/>
  <c r="C677" i="2"/>
  <c r="B678"/>
  <c r="Q574" i="1"/>
  <c r="N575"/>
  <c r="O574"/>
  <c r="K982"/>
  <c r="P981"/>
  <c r="C680" i="3" l="1"/>
  <c r="D679"/>
  <c r="C678" i="2"/>
  <c r="B679"/>
  <c r="Q575" i="1"/>
  <c r="N576"/>
  <c r="O575"/>
  <c r="K983"/>
  <c r="P982"/>
  <c r="C681" i="3" l="1"/>
  <c r="D680"/>
  <c r="C679" i="2"/>
  <c r="B680"/>
  <c r="N577" i="1"/>
  <c r="Q576"/>
  <c r="O576"/>
  <c r="P983"/>
  <c r="K984"/>
  <c r="C682" i="3" l="1"/>
  <c r="D681"/>
  <c r="C680" i="2"/>
  <c r="B681"/>
  <c r="Q577" i="1"/>
  <c r="N578"/>
  <c r="O577"/>
  <c r="K985"/>
  <c r="P984"/>
  <c r="C683" i="3" l="1"/>
  <c r="D682"/>
  <c r="C681" i="2"/>
  <c r="B682"/>
  <c r="Q578" i="1"/>
  <c r="N579"/>
  <c r="O578"/>
  <c r="P985"/>
  <c r="K986"/>
  <c r="C684" i="3" l="1"/>
  <c r="D683"/>
  <c r="C682" i="2"/>
  <c r="B683"/>
  <c r="N580" i="1"/>
  <c r="Q579"/>
  <c r="O579"/>
  <c r="P986"/>
  <c r="K987"/>
  <c r="C685" i="3" l="1"/>
  <c r="D684"/>
  <c r="C683" i="2"/>
  <c r="B684"/>
  <c r="Q580" i="1"/>
  <c r="N581"/>
  <c r="O580"/>
  <c r="K988"/>
  <c r="P987"/>
  <c r="C686" i="3" l="1"/>
  <c r="D685"/>
  <c r="C684" i="2"/>
  <c r="B685"/>
  <c r="Q581" i="1"/>
  <c r="N582"/>
  <c r="O581"/>
  <c r="P988"/>
  <c r="K989"/>
  <c r="C687" i="3" l="1"/>
  <c r="D686"/>
  <c r="C685" i="2"/>
  <c r="B686"/>
  <c r="Q582" i="1"/>
  <c r="N583"/>
  <c r="O582"/>
  <c r="P989"/>
  <c r="K990"/>
  <c r="C688" i="3" l="1"/>
  <c r="D687"/>
  <c r="C686" i="2"/>
  <c r="B687"/>
  <c r="N584" i="1"/>
  <c r="Q583"/>
  <c r="O583"/>
  <c r="K991"/>
  <c r="P990"/>
  <c r="C689" i="3" l="1"/>
  <c r="D688"/>
  <c r="C687" i="2"/>
  <c r="B688"/>
  <c r="Q584" i="1"/>
  <c r="N585"/>
  <c r="O584"/>
  <c r="K992"/>
  <c r="P991"/>
  <c r="C690" i="3" l="1"/>
  <c r="D689"/>
  <c r="C688" i="2"/>
  <c r="B689"/>
  <c r="Q585" i="1"/>
  <c r="N586"/>
  <c r="O585"/>
  <c r="P992"/>
  <c r="K993"/>
  <c r="C691" i="3" l="1"/>
  <c r="D690"/>
  <c r="C689" i="2"/>
  <c r="B690"/>
  <c r="Q586" i="1"/>
  <c r="N587"/>
  <c r="O586"/>
  <c r="K994"/>
  <c r="P993"/>
  <c r="C692" i="3" l="1"/>
  <c r="D691"/>
  <c r="C690" i="2"/>
  <c r="B691"/>
  <c r="N588" i="1"/>
  <c r="Q587"/>
  <c r="O587"/>
  <c r="K995"/>
  <c r="P994"/>
  <c r="C693" i="3" l="1"/>
  <c r="D692"/>
  <c r="C691" i="2"/>
  <c r="B692"/>
  <c r="Q588" i="1"/>
  <c r="N589"/>
  <c r="O588"/>
  <c r="P995"/>
  <c r="K996"/>
  <c r="C694" i="3" l="1"/>
  <c r="D693"/>
  <c r="C692" i="2"/>
  <c r="B693"/>
  <c r="N590" i="1"/>
  <c r="Q589"/>
  <c r="O589"/>
  <c r="K997"/>
  <c r="P996"/>
  <c r="C695" i="3" l="1"/>
  <c r="D694"/>
  <c r="C693" i="2"/>
  <c r="B694"/>
  <c r="N591" i="1"/>
  <c r="Q590"/>
  <c r="O590"/>
  <c r="P997"/>
  <c r="K998"/>
  <c r="C696" i="3" l="1"/>
  <c r="D695"/>
  <c r="C694" i="2"/>
  <c r="B695"/>
  <c r="Q591" i="1"/>
  <c r="N592"/>
  <c r="O591"/>
  <c r="P998"/>
  <c r="K999"/>
  <c r="C697" i="3" l="1"/>
  <c r="D696"/>
  <c r="C695" i="2"/>
  <c r="B696"/>
  <c r="Q592" i="1"/>
  <c r="N593"/>
  <c r="O592"/>
  <c r="K1000"/>
  <c r="P999"/>
  <c r="C698" i="3" l="1"/>
  <c r="D697"/>
  <c r="C696" i="2"/>
  <c r="B697"/>
  <c r="Q593" i="1"/>
  <c r="N594"/>
  <c r="O593"/>
  <c r="K1001"/>
  <c r="P1000"/>
  <c r="C699" i="3" l="1"/>
  <c r="D698"/>
  <c r="C697" i="2"/>
  <c r="B698"/>
  <c r="Q594" i="1"/>
  <c r="N595"/>
  <c r="O594"/>
  <c r="P1001"/>
  <c r="K1002"/>
  <c r="C700" i="3" l="1"/>
  <c r="D699"/>
  <c r="C698" i="2"/>
  <c r="B699"/>
  <c r="N596" i="1"/>
  <c r="Q595"/>
  <c r="O595"/>
  <c r="K1003"/>
  <c r="P1002"/>
  <c r="C701" i="3" l="1"/>
  <c r="D700"/>
  <c r="C699" i="2"/>
  <c r="B700"/>
  <c r="Q596" i="1"/>
  <c r="N597"/>
  <c r="O596"/>
  <c r="P1003"/>
  <c r="C702" i="3" l="1"/>
  <c r="D701"/>
  <c r="C700" i="2"/>
  <c r="B701"/>
  <c r="Q597" i="1"/>
  <c r="N598"/>
  <c r="O597"/>
  <c r="C703" i="3" l="1"/>
  <c r="D702"/>
  <c r="C701" i="2"/>
  <c r="B702"/>
  <c r="N599" i="1"/>
  <c r="Q598"/>
  <c r="O598"/>
  <c r="C704" i="3" l="1"/>
  <c r="D703"/>
  <c r="C702" i="2"/>
  <c r="B703"/>
  <c r="N600" i="1"/>
  <c r="Q599"/>
  <c r="O599"/>
  <c r="C705" i="3" l="1"/>
  <c r="D704"/>
  <c r="C703" i="2"/>
  <c r="B704"/>
  <c r="N601" i="1"/>
  <c r="Q600"/>
  <c r="O600"/>
  <c r="C706" i="3" l="1"/>
  <c r="D705"/>
  <c r="C704" i="2"/>
  <c r="B705"/>
  <c r="Q601" i="1"/>
  <c r="N602"/>
  <c r="O601"/>
  <c r="C707" i="3" l="1"/>
  <c r="D706"/>
  <c r="C705" i="2"/>
  <c r="B706"/>
  <c r="N603" i="1"/>
  <c r="Q602"/>
  <c r="O602"/>
  <c r="C708" i="3" l="1"/>
  <c r="D707"/>
  <c r="C706" i="2"/>
  <c r="B707"/>
  <c r="Q603" i="1"/>
  <c r="N604"/>
  <c r="O603"/>
  <c r="C709" i="3" l="1"/>
  <c r="D708"/>
  <c r="C707" i="2"/>
  <c r="B708"/>
  <c r="N605" i="1"/>
  <c r="Q604"/>
  <c r="O604"/>
  <c r="C710" i="3" l="1"/>
  <c r="D709"/>
  <c r="C708" i="2"/>
  <c r="B709"/>
  <c r="Q605" i="1"/>
  <c r="N606"/>
  <c r="O605"/>
  <c r="C711" i="3" l="1"/>
  <c r="D710"/>
  <c r="C709" i="2"/>
  <c r="B710"/>
  <c r="N607" i="1"/>
  <c r="Q606"/>
  <c r="O606"/>
  <c r="C712" i="3" l="1"/>
  <c r="D711"/>
  <c r="C710" i="2"/>
  <c r="B711"/>
  <c r="O607" i="1"/>
  <c r="O608" s="1"/>
  <c r="Q607"/>
  <c r="N608"/>
  <c r="C713" i="3" l="1"/>
  <c r="D712"/>
  <c r="C711" i="2"/>
  <c r="B712"/>
  <c r="Q608" i="1"/>
  <c r="N609"/>
  <c r="C714" i="3" l="1"/>
  <c r="D713"/>
  <c r="C712" i="2"/>
  <c r="B713"/>
  <c r="N610" i="1"/>
  <c r="Q609"/>
  <c r="O609"/>
  <c r="C715" i="3" l="1"/>
  <c r="D714"/>
  <c r="C713" i="2"/>
  <c r="B714"/>
  <c r="O610" i="1"/>
  <c r="O611" s="1"/>
  <c r="Q610"/>
  <c r="N611"/>
  <c r="C716" i="3" l="1"/>
  <c r="D715"/>
  <c r="C714" i="2"/>
  <c r="B715"/>
  <c r="Q611" i="1"/>
  <c r="N612"/>
  <c r="C717" i="3" l="1"/>
  <c r="D716"/>
  <c r="C715" i="2"/>
  <c r="B716"/>
  <c r="Q612" i="1"/>
  <c r="N613"/>
  <c r="O612"/>
  <c r="C718" i="3" l="1"/>
  <c r="D717"/>
  <c r="C716" i="2"/>
  <c r="B717"/>
  <c r="N614" i="1"/>
  <c r="Q613"/>
  <c r="O613"/>
  <c r="C719" i="3" l="1"/>
  <c r="D718"/>
  <c r="C717" i="2"/>
  <c r="B718"/>
  <c r="Q614" i="1"/>
  <c r="N615"/>
  <c r="O614"/>
  <c r="C720" i="3" l="1"/>
  <c r="D719"/>
  <c r="C718" i="2"/>
  <c r="B719"/>
  <c r="Q615" i="1"/>
  <c r="N616"/>
  <c r="O615"/>
  <c r="C721" i="3" l="1"/>
  <c r="D720"/>
  <c r="C719" i="2"/>
  <c r="B720"/>
  <c r="Q616" i="1"/>
  <c r="N617"/>
  <c r="O616"/>
  <c r="C722" i="3" l="1"/>
  <c r="D721"/>
  <c r="C720" i="2"/>
  <c r="B721"/>
  <c r="N618" i="1"/>
  <c r="Q617"/>
  <c r="O617"/>
  <c r="C723" i="3" l="1"/>
  <c r="D722"/>
  <c r="C721" i="2"/>
  <c r="B722"/>
  <c r="N619" i="1"/>
  <c r="Q618"/>
  <c r="O618"/>
  <c r="C724" i="3" l="1"/>
  <c r="D723"/>
  <c r="C722" i="2"/>
  <c r="B723"/>
  <c r="Q619" i="1"/>
  <c r="N620"/>
  <c r="O619"/>
  <c r="C725" i="3" l="1"/>
  <c r="D724"/>
  <c r="C723" i="2"/>
  <c r="B724"/>
  <c r="Q620" i="1"/>
  <c r="N621"/>
  <c r="O620"/>
  <c r="C726" i="3" l="1"/>
  <c r="D725"/>
  <c r="C724" i="2"/>
  <c r="B725"/>
  <c r="Q621" i="1"/>
  <c r="N622"/>
  <c r="O621"/>
  <c r="C727" i="3" l="1"/>
  <c r="D726"/>
  <c r="C725" i="2"/>
  <c r="B726"/>
  <c r="Q622" i="1"/>
  <c r="N623"/>
  <c r="O622"/>
  <c r="C728" i="3" l="1"/>
  <c r="D727"/>
  <c r="C726" i="2"/>
  <c r="B727"/>
  <c r="Q623" i="1"/>
  <c r="N624"/>
  <c r="O623"/>
  <c r="C729" i="3" l="1"/>
  <c r="D728"/>
  <c r="C727" i="2"/>
  <c r="B728"/>
  <c r="N625" i="1"/>
  <c r="Q624"/>
  <c r="O624"/>
  <c r="C730" i="3" l="1"/>
  <c r="D729"/>
  <c r="C728" i="2"/>
  <c r="B729"/>
  <c r="N626" i="1"/>
  <c r="Q625"/>
  <c r="O625"/>
  <c r="C731" i="3" l="1"/>
  <c r="D730"/>
  <c r="C729" i="2"/>
  <c r="B730"/>
  <c r="N627" i="1"/>
  <c r="Q626"/>
  <c r="O626"/>
  <c r="C732" i="3" l="1"/>
  <c r="D731"/>
  <c r="C730" i="2"/>
  <c r="B731"/>
  <c r="N628" i="1"/>
  <c r="Q627"/>
  <c r="O627"/>
  <c r="C733" i="3" l="1"/>
  <c r="D732"/>
  <c r="C731" i="2"/>
  <c r="B732"/>
  <c r="Q628" i="1"/>
  <c r="N629"/>
  <c r="O628"/>
  <c r="C734" i="3" l="1"/>
  <c r="D733"/>
  <c r="C732" i="2"/>
  <c r="B733"/>
  <c r="Q629" i="1"/>
  <c r="N630"/>
  <c r="O629"/>
  <c r="C735" i="3" l="1"/>
  <c r="D734"/>
  <c r="C733" i="2"/>
  <c r="B734"/>
  <c r="Q630" i="1"/>
  <c r="N631"/>
  <c r="O630"/>
  <c r="C736" i="3" l="1"/>
  <c r="D735"/>
  <c r="C734" i="2"/>
  <c r="B735"/>
  <c r="O631" i="1"/>
  <c r="O632" s="1"/>
  <c r="Q631"/>
  <c r="N632"/>
  <c r="C737" i="3" l="1"/>
  <c r="D736"/>
  <c r="C735" i="2"/>
  <c r="B736"/>
  <c r="Q632" i="1"/>
  <c r="N633"/>
  <c r="C738" i="3" l="1"/>
  <c r="D737"/>
  <c r="C736" i="2"/>
  <c r="B737"/>
  <c r="Q633" i="1"/>
  <c r="N634"/>
  <c r="O633"/>
  <c r="C739" i="3" l="1"/>
  <c r="D738"/>
  <c r="C737" i="2"/>
  <c r="B738"/>
  <c r="O634" i="1"/>
  <c r="Q634"/>
  <c r="N635"/>
  <c r="C740" i="3" l="1"/>
  <c r="D739"/>
  <c r="C738" i="2"/>
  <c r="B739"/>
  <c r="Q635" i="1"/>
  <c r="N636"/>
  <c r="O635"/>
  <c r="O636" s="1"/>
  <c r="C741" i="3" l="1"/>
  <c r="D740"/>
  <c r="C739" i="2"/>
  <c r="B740"/>
  <c r="N637" i="1"/>
  <c r="Q636"/>
  <c r="C742" i="3" l="1"/>
  <c r="D741"/>
  <c r="C740" i="2"/>
  <c r="B741"/>
  <c r="Q637" i="1"/>
  <c r="N638"/>
  <c r="O637"/>
  <c r="C743" i="3" l="1"/>
  <c r="D742"/>
  <c r="C741" i="2"/>
  <c r="B742"/>
  <c r="Q638" i="1"/>
  <c r="N639"/>
  <c r="O638"/>
  <c r="C744" i="3" l="1"/>
  <c r="D743"/>
  <c r="C742" i="2"/>
  <c r="B743"/>
  <c r="Q639" i="1"/>
  <c r="N640"/>
  <c r="O639"/>
  <c r="C745" i="3" l="1"/>
  <c r="D744"/>
  <c r="C743" i="2"/>
  <c r="B744"/>
  <c r="N641" i="1"/>
  <c r="Q640"/>
  <c r="O640"/>
  <c r="C746" i="3" l="1"/>
  <c r="D745"/>
  <c r="B745" i="2"/>
  <c r="C744"/>
  <c r="Q641" i="1"/>
  <c r="N642"/>
  <c r="O641"/>
  <c r="D746" i="3" l="1"/>
  <c r="C747"/>
  <c r="B746" i="2"/>
  <c r="C745"/>
  <c r="Q642" i="1"/>
  <c r="N643"/>
  <c r="O642"/>
  <c r="D747" i="3" l="1"/>
  <c r="C748"/>
  <c r="C746" i="2"/>
  <c r="B747"/>
  <c r="Q643" i="1"/>
  <c r="N644"/>
  <c r="O643"/>
  <c r="O644" s="1"/>
  <c r="C749" i="3" l="1"/>
  <c r="D748"/>
  <c r="B748" i="2"/>
  <c r="C747"/>
  <c r="N645" i="1"/>
  <c r="Q644"/>
  <c r="D749" i="3" l="1"/>
  <c r="C750"/>
  <c r="B749" i="2"/>
  <c r="C748"/>
  <c r="N646" i="1"/>
  <c r="Q645"/>
  <c r="O645"/>
  <c r="D750" i="3" l="1"/>
  <c r="C751"/>
  <c r="C749" i="2"/>
  <c r="B750"/>
  <c r="Q646" i="1"/>
  <c r="N647"/>
  <c r="O646"/>
  <c r="C752" i="3" l="1"/>
  <c r="D751"/>
  <c r="B751" i="2"/>
  <c r="C750"/>
  <c r="Q647" i="1"/>
  <c r="N648"/>
  <c r="O647"/>
  <c r="D752" i="3" l="1"/>
  <c r="C753"/>
  <c r="B752" i="2"/>
  <c r="C751"/>
  <c r="Q648" i="1"/>
  <c r="N649"/>
  <c r="O648"/>
  <c r="D753" i="3" l="1"/>
  <c r="C754"/>
  <c r="C752" i="2"/>
  <c r="B753"/>
  <c r="O649" i="1"/>
  <c r="O650" s="1"/>
  <c r="N650"/>
  <c r="Q649"/>
  <c r="C755" i="3" l="1"/>
  <c r="D754"/>
  <c r="B754" i="2"/>
  <c r="C753"/>
  <c r="Q650" i="1"/>
  <c r="N651"/>
  <c r="D755" i="3" l="1"/>
  <c r="C756"/>
  <c r="B755" i="2"/>
  <c r="C754"/>
  <c r="N652" i="1"/>
  <c r="Q651"/>
  <c r="O651"/>
  <c r="D756" i="3" l="1"/>
  <c r="C757"/>
  <c r="C755" i="2"/>
  <c r="B756"/>
  <c r="N653" i="1"/>
  <c r="Q652"/>
  <c r="O652"/>
  <c r="C758" i="3" l="1"/>
  <c r="D757"/>
  <c r="B757" i="2"/>
  <c r="C756"/>
  <c r="Q653" i="1"/>
  <c r="N654"/>
  <c r="O653"/>
  <c r="D758" i="3" l="1"/>
  <c r="C759"/>
  <c r="B758" i="2"/>
  <c r="C757"/>
  <c r="N655" i="1"/>
  <c r="Q654"/>
  <c r="O654"/>
  <c r="D759" i="3" l="1"/>
  <c r="C760"/>
  <c r="C758" i="2"/>
  <c r="B759"/>
  <c r="O655" i="1"/>
  <c r="O656" s="1"/>
  <c r="Q655"/>
  <c r="N656"/>
  <c r="C761" i="3" l="1"/>
  <c r="D760"/>
  <c r="B760" i="2"/>
  <c r="C759"/>
  <c r="Q656" i="1"/>
  <c r="N657"/>
  <c r="D761" i="3" l="1"/>
  <c r="C762"/>
  <c r="B761" i="2"/>
  <c r="C760"/>
  <c r="Q657" i="1"/>
  <c r="N658"/>
  <c r="O657"/>
  <c r="D762" i="3" l="1"/>
  <c r="C763"/>
  <c r="C761" i="2"/>
  <c r="B762"/>
  <c r="Q658" i="1"/>
  <c r="N659"/>
  <c r="O658"/>
  <c r="C764" i="3" l="1"/>
  <c r="D763"/>
  <c r="B763" i="2"/>
  <c r="C762"/>
  <c r="Q659" i="1"/>
  <c r="N660"/>
  <c r="O659"/>
  <c r="D764" i="3" l="1"/>
  <c r="C765"/>
  <c r="B764" i="2"/>
  <c r="C763"/>
  <c r="N661" i="1"/>
  <c r="Q660"/>
  <c r="O660"/>
  <c r="D765" i="3" l="1"/>
  <c r="C766"/>
  <c r="C764" i="2"/>
  <c r="B765"/>
  <c r="Q661" i="1"/>
  <c r="N662"/>
  <c r="O661"/>
  <c r="C767" i="3" l="1"/>
  <c r="D766"/>
  <c r="B766" i="2"/>
  <c r="C765"/>
  <c r="N663" i="1"/>
  <c r="Q662"/>
  <c r="O662"/>
  <c r="D767" i="3" l="1"/>
  <c r="C768"/>
  <c r="B767" i="2"/>
  <c r="C766"/>
  <c r="Q663" i="1"/>
  <c r="N664"/>
  <c r="O663"/>
  <c r="D768" i="3" l="1"/>
  <c r="C769"/>
  <c r="C767" i="2"/>
  <c r="B768"/>
  <c r="N665" i="1"/>
  <c r="Q664"/>
  <c r="O664"/>
  <c r="C770" i="3" l="1"/>
  <c r="D769"/>
  <c r="B769" i="2"/>
  <c r="C768"/>
  <c r="Q665" i="1"/>
  <c r="N666"/>
  <c r="O665"/>
  <c r="D770" i="3" l="1"/>
  <c r="C771"/>
  <c r="B770" i="2"/>
  <c r="C769"/>
  <c r="Q666" i="1"/>
  <c r="N667"/>
  <c r="O666"/>
  <c r="D771" i="3" l="1"/>
  <c r="C772"/>
  <c r="C770" i="2"/>
  <c r="B771"/>
  <c r="Q667" i="1"/>
  <c r="N668"/>
  <c r="O667"/>
  <c r="C773" i="3" l="1"/>
  <c r="D772"/>
  <c r="B772" i="2"/>
  <c r="C771"/>
  <c r="O668" i="1"/>
  <c r="O669" s="1"/>
  <c r="Q668"/>
  <c r="N669"/>
  <c r="D773" i="3" l="1"/>
  <c r="C774"/>
  <c r="B773" i="2"/>
  <c r="C772"/>
  <c r="O670" i="1"/>
  <c r="N670"/>
  <c r="Q669"/>
  <c r="D774" i="3" l="1"/>
  <c r="C775"/>
  <c r="C773" i="2"/>
  <c r="B774"/>
  <c r="Q670" i="1"/>
  <c r="N671"/>
  <c r="C776" i="3" l="1"/>
  <c r="D775"/>
  <c r="B775" i="2"/>
  <c r="C774"/>
  <c r="Q671" i="1"/>
  <c r="N672"/>
  <c r="O671"/>
  <c r="D776" i="3" l="1"/>
  <c r="C777"/>
  <c r="B776" i="2"/>
  <c r="C775"/>
  <c r="N673" i="1"/>
  <c r="Q672"/>
  <c r="O672"/>
  <c r="D777" i="3" l="1"/>
  <c r="C778"/>
  <c r="C776" i="2"/>
  <c r="B777"/>
  <c r="Q673" i="1"/>
  <c r="N674"/>
  <c r="O673"/>
  <c r="C779" i="3" l="1"/>
  <c r="D778"/>
  <c r="B778" i="2"/>
  <c r="C777"/>
  <c r="Q674" i="1"/>
  <c r="N675"/>
  <c r="O674"/>
  <c r="D779" i="3" l="1"/>
  <c r="C780"/>
  <c r="B779" i="2"/>
  <c r="C778"/>
  <c r="Q675" i="1"/>
  <c r="N676"/>
  <c r="O675"/>
  <c r="D780" i="3" l="1"/>
  <c r="C781"/>
  <c r="C779" i="2"/>
  <c r="B780"/>
  <c r="Q676" i="1"/>
  <c r="N677"/>
  <c r="O676"/>
  <c r="C782" i="3" l="1"/>
  <c r="D781"/>
  <c r="B781" i="2"/>
  <c r="C780"/>
  <c r="Q677" i="1"/>
  <c r="N678"/>
  <c r="O677"/>
  <c r="D782" i="3" l="1"/>
  <c r="C783"/>
  <c r="B782" i="2"/>
  <c r="C781"/>
  <c r="Q678" i="1"/>
  <c r="N679"/>
  <c r="O678"/>
  <c r="D783" i="3" l="1"/>
  <c r="C784"/>
  <c r="C782" i="2"/>
  <c r="B783"/>
  <c r="O679" i="1"/>
  <c r="O680" s="1"/>
  <c r="N680"/>
  <c r="Q679"/>
  <c r="C785" i="3" l="1"/>
  <c r="D784"/>
  <c r="B784" i="2"/>
  <c r="C783"/>
  <c r="N681" i="1"/>
  <c r="Q680"/>
  <c r="D785" i="3" l="1"/>
  <c r="C786"/>
  <c r="B785" i="2"/>
  <c r="C784"/>
  <c r="N682" i="1"/>
  <c r="Q681"/>
  <c r="O681"/>
  <c r="D786" i="3" l="1"/>
  <c r="C787"/>
  <c r="C785" i="2"/>
  <c r="B786"/>
  <c r="Q682" i="1"/>
  <c r="N683"/>
  <c r="O682"/>
  <c r="C788" i="3" l="1"/>
  <c r="D787"/>
  <c r="B787" i="2"/>
  <c r="C786"/>
  <c r="Q683" i="1"/>
  <c r="N684"/>
  <c r="O683"/>
  <c r="D788" i="3" l="1"/>
  <c r="C789"/>
  <c r="B788" i="2"/>
  <c r="C787"/>
  <c r="Q684" i="1"/>
  <c r="N685"/>
  <c r="O684"/>
  <c r="D789" i="3" l="1"/>
  <c r="C790"/>
  <c r="C788" i="2"/>
  <c r="B789"/>
  <c r="N686" i="1"/>
  <c r="Q685"/>
  <c r="O685"/>
  <c r="C791" i="3" l="1"/>
  <c r="D790"/>
  <c r="B790" i="2"/>
  <c r="C789"/>
  <c r="Q686" i="1"/>
  <c r="N687"/>
  <c r="O686"/>
  <c r="D791" i="3" l="1"/>
  <c r="C792"/>
  <c r="B791" i="2"/>
  <c r="C790"/>
  <c r="N688" i="1"/>
  <c r="Q687"/>
  <c r="O687"/>
  <c r="D792" i="3" l="1"/>
  <c r="C793"/>
  <c r="C791" i="2"/>
  <c r="B792"/>
  <c r="O688" i="1"/>
  <c r="O689" s="1"/>
  <c r="Q688"/>
  <c r="N689"/>
  <c r="C794" i="3" l="1"/>
  <c r="D793"/>
  <c r="B793" i="2"/>
  <c r="C792"/>
  <c r="Q689" i="1"/>
  <c r="N690"/>
  <c r="D794" i="3" l="1"/>
  <c r="C795"/>
  <c r="B794" i="2"/>
  <c r="C793"/>
  <c r="N691" i="1"/>
  <c r="Q690"/>
  <c r="O690"/>
  <c r="D795" i="3" l="1"/>
  <c r="C796"/>
  <c r="C794" i="2"/>
  <c r="B795"/>
  <c r="Q691" i="1"/>
  <c r="N692"/>
  <c r="O691"/>
  <c r="C797" i="3" l="1"/>
  <c r="D796"/>
  <c r="B796" i="2"/>
  <c r="C795"/>
  <c r="Q692" i="1"/>
  <c r="N693"/>
  <c r="O692"/>
  <c r="D797" i="3" l="1"/>
  <c r="C798"/>
  <c r="B797" i="2"/>
  <c r="C796"/>
  <c r="N694" i="1"/>
  <c r="Q693"/>
  <c r="O693"/>
  <c r="D798" i="3" l="1"/>
  <c r="C799"/>
  <c r="C797" i="2"/>
  <c r="B798"/>
  <c r="Q694" i="1"/>
  <c r="N695"/>
  <c r="O694"/>
  <c r="C800" i="3" l="1"/>
  <c r="D799"/>
  <c r="B799" i="2"/>
  <c r="C798"/>
  <c r="Q695" i="1"/>
  <c r="N696"/>
  <c r="O695"/>
  <c r="D800" i="3" l="1"/>
  <c r="C801"/>
  <c r="B800" i="2"/>
  <c r="C799"/>
  <c r="N697" i="1"/>
  <c r="Q696"/>
  <c r="O696"/>
  <c r="D801" i="3" l="1"/>
  <c r="C802"/>
  <c r="C800" i="2"/>
  <c r="B801"/>
  <c r="Q697" i="1"/>
  <c r="N698"/>
  <c r="O697"/>
  <c r="C803" i="3" l="1"/>
  <c r="D802"/>
  <c r="B802" i="2"/>
  <c r="C801"/>
  <c r="Q698" i="1"/>
  <c r="N699"/>
  <c r="O698"/>
  <c r="D803" i="3" l="1"/>
  <c r="C804"/>
  <c r="B803" i="2"/>
  <c r="C802"/>
  <c r="N700" i="1"/>
  <c r="Q699"/>
  <c r="O699"/>
  <c r="D804" i="3" l="1"/>
  <c r="C805"/>
  <c r="C803" i="2"/>
  <c r="B804"/>
  <c r="N701" i="1"/>
  <c r="Q700"/>
  <c r="O700"/>
  <c r="C806" i="3" l="1"/>
  <c r="D805"/>
  <c r="B805" i="2"/>
  <c r="C804"/>
  <c r="O701" i="1"/>
  <c r="O702" s="1"/>
  <c r="N702"/>
  <c r="Q701"/>
  <c r="D806" i="3" l="1"/>
  <c r="C807"/>
  <c r="B806" i="2"/>
  <c r="C805"/>
  <c r="Q702" i="1"/>
  <c r="N703"/>
  <c r="D807" i="3" l="1"/>
  <c r="C808"/>
  <c r="C806" i="2"/>
  <c r="B807"/>
  <c r="Q703" i="1"/>
  <c r="N704"/>
  <c r="O703"/>
  <c r="C809" i="3" l="1"/>
  <c r="D808"/>
  <c r="B808" i="2"/>
  <c r="C807"/>
  <c r="Q704" i="1"/>
  <c r="N705"/>
  <c r="O704"/>
  <c r="D809" i="3" l="1"/>
  <c r="C810"/>
  <c r="B809" i="2"/>
  <c r="C808"/>
  <c r="N706" i="1"/>
  <c r="Q705"/>
  <c r="O705"/>
  <c r="D810" i="3" l="1"/>
  <c r="C811"/>
  <c r="C809" i="2"/>
  <c r="B810"/>
  <c r="O706" i="1"/>
  <c r="O707" s="1"/>
  <c r="N707"/>
  <c r="Q706"/>
  <c r="C812" i="3" l="1"/>
  <c r="D811"/>
  <c r="B811" i="2"/>
  <c r="C810"/>
  <c r="Q707" i="1"/>
  <c r="N708"/>
  <c r="D812" i="3" l="1"/>
  <c r="C813"/>
  <c r="B812" i="2"/>
  <c r="C811"/>
  <c r="N709" i="1"/>
  <c r="Q708"/>
  <c r="O708"/>
  <c r="D813" i="3" l="1"/>
  <c r="C814"/>
  <c r="C812" i="2"/>
  <c r="B813"/>
  <c r="N710" i="1"/>
  <c r="Q709"/>
  <c r="O709"/>
  <c r="C815" i="3" l="1"/>
  <c r="D814"/>
  <c r="B814" i="2"/>
  <c r="C813"/>
  <c r="N711" i="1"/>
  <c r="Q710"/>
  <c r="O710"/>
  <c r="D815" i="3" l="1"/>
  <c r="C816"/>
  <c r="B815" i="2"/>
  <c r="C814"/>
  <c r="O711" i="1"/>
  <c r="O712" s="1"/>
  <c r="N712"/>
  <c r="Q711"/>
  <c r="D816" i="3" l="1"/>
  <c r="C817"/>
  <c r="C815" i="2"/>
  <c r="B816"/>
  <c r="Q712" i="1"/>
  <c r="N713"/>
  <c r="C818" i="3" l="1"/>
  <c r="D817"/>
  <c r="B817" i="2"/>
  <c r="C816"/>
  <c r="Q713" i="1"/>
  <c r="N714"/>
  <c r="O713"/>
  <c r="D818" i="3" l="1"/>
  <c r="C819"/>
  <c r="B818" i="2"/>
  <c r="C817"/>
  <c r="N715" i="1"/>
  <c r="Q714"/>
  <c r="O714"/>
  <c r="D819" i="3" l="1"/>
  <c r="C820"/>
  <c r="C818" i="2"/>
  <c r="B819"/>
  <c r="O715" i="1"/>
  <c r="O716" s="1"/>
  <c r="N716"/>
  <c r="Q715"/>
  <c r="C821" i="3" l="1"/>
  <c r="D820"/>
  <c r="B820" i="2"/>
  <c r="C819"/>
  <c r="N717" i="1"/>
  <c r="Q716"/>
  <c r="D821" i="3" l="1"/>
  <c r="C822"/>
  <c r="B821" i="2"/>
  <c r="C820"/>
  <c r="N718" i="1"/>
  <c r="Q717"/>
  <c r="O717"/>
  <c r="D822" i="3" l="1"/>
  <c r="C823"/>
  <c r="C821" i="2"/>
  <c r="B822"/>
  <c r="O718" i="1"/>
  <c r="O719" s="1"/>
  <c r="N719"/>
  <c r="Q718"/>
  <c r="C824" i="3" l="1"/>
  <c r="D823"/>
  <c r="B823" i="2"/>
  <c r="C822"/>
  <c r="Q719" i="1"/>
  <c r="N720"/>
  <c r="D824" i="3" l="1"/>
  <c r="C825"/>
  <c r="B824" i="2"/>
  <c r="C823"/>
  <c r="Q720" i="1"/>
  <c r="N721"/>
  <c r="O720"/>
  <c r="D825" i="3" l="1"/>
  <c r="C826"/>
  <c r="C824" i="2"/>
  <c r="B825"/>
  <c r="Q721" i="1"/>
  <c r="N722"/>
  <c r="O721"/>
  <c r="C827" i="3" l="1"/>
  <c r="D826"/>
  <c r="B826" i="2"/>
  <c r="C825"/>
  <c r="Q722" i="1"/>
  <c r="N723"/>
  <c r="O722"/>
  <c r="D827" i="3" l="1"/>
  <c r="C828"/>
  <c r="B827" i="2"/>
  <c r="C826"/>
  <c r="Q723" i="1"/>
  <c r="N724"/>
  <c r="O723"/>
  <c r="D828" i="3" l="1"/>
  <c r="C829"/>
  <c r="C827" i="2"/>
  <c r="B828"/>
  <c r="Q724" i="1"/>
  <c r="N725"/>
  <c r="O724"/>
  <c r="C830" i="3" l="1"/>
  <c r="D829"/>
  <c r="B829" i="2"/>
  <c r="C828"/>
  <c r="Q725" i="1"/>
  <c r="N726"/>
  <c r="O725"/>
  <c r="D830" i="3" l="1"/>
  <c r="C831"/>
  <c r="B830" i="2"/>
  <c r="C829"/>
  <c r="Q726" i="1"/>
  <c r="N727"/>
  <c r="O726"/>
  <c r="D831" i="3" l="1"/>
  <c r="C832"/>
  <c r="C830" i="2"/>
  <c r="B831"/>
  <c r="N728" i="1"/>
  <c r="Q727"/>
  <c r="O727"/>
  <c r="C833" i="3" l="1"/>
  <c r="D832"/>
  <c r="B832" i="2"/>
  <c r="C831"/>
  <c r="Q728" i="1"/>
  <c r="N729"/>
  <c r="O728"/>
  <c r="D833" i="3" l="1"/>
  <c r="C834"/>
  <c r="B833" i="2"/>
  <c r="C832"/>
  <c r="Q729" i="1"/>
  <c r="N730"/>
  <c r="O729"/>
  <c r="D834" i="3" l="1"/>
  <c r="C835"/>
  <c r="C833" i="2"/>
  <c r="B834"/>
  <c r="N731" i="1"/>
  <c r="Q730"/>
  <c r="O730"/>
  <c r="C836" i="3" l="1"/>
  <c r="D835"/>
  <c r="B835" i="2"/>
  <c r="C834"/>
  <c r="Q731" i="1"/>
  <c r="N732"/>
  <c r="O731"/>
  <c r="D836" i="3" l="1"/>
  <c r="C837"/>
  <c r="B836" i="2"/>
  <c r="C835"/>
  <c r="Q732" i="1"/>
  <c r="N733"/>
  <c r="O732"/>
  <c r="D837" i="3" l="1"/>
  <c r="C838"/>
  <c r="C836" i="2"/>
  <c r="B837"/>
  <c r="Q733" i="1"/>
  <c r="N734"/>
  <c r="O733"/>
  <c r="C839" i="3" l="1"/>
  <c r="D838"/>
  <c r="B838" i="2"/>
  <c r="C837"/>
  <c r="Q734" i="1"/>
  <c r="N735"/>
  <c r="O734"/>
  <c r="D839" i="3" l="1"/>
  <c r="C840"/>
  <c r="B839" i="2"/>
  <c r="C838"/>
  <c r="N736" i="1"/>
  <c r="Q735"/>
  <c r="O735"/>
  <c r="D840" i="3" l="1"/>
  <c r="C841"/>
  <c r="C839" i="2"/>
  <c r="B840"/>
  <c r="Q736" i="1"/>
  <c r="N737"/>
  <c r="O736"/>
  <c r="C842" i="3" l="1"/>
  <c r="D841"/>
  <c r="B841" i="2"/>
  <c r="C840"/>
  <c r="Q737" i="1"/>
  <c r="N738"/>
  <c r="O737"/>
  <c r="D842" i="3" l="1"/>
  <c r="C843"/>
  <c r="B842" i="2"/>
  <c r="C841"/>
  <c r="Q738" i="1"/>
  <c r="N739"/>
  <c r="O738"/>
  <c r="D843" i="3" l="1"/>
  <c r="C844"/>
  <c r="C842" i="2"/>
  <c r="B843"/>
  <c r="N740" i="1"/>
  <c r="Q739"/>
  <c r="O739"/>
  <c r="C845" i="3" l="1"/>
  <c r="D844"/>
  <c r="B844" i="2"/>
  <c r="C843"/>
  <c r="Q740" i="1"/>
  <c r="N741"/>
  <c r="O740"/>
  <c r="D845" i="3" l="1"/>
  <c r="C846"/>
  <c r="B845" i="2"/>
  <c r="C844"/>
  <c r="Q741" i="1"/>
  <c r="N742"/>
  <c r="O741"/>
  <c r="D846" i="3" l="1"/>
  <c r="C847"/>
  <c r="C845" i="2"/>
  <c r="B846"/>
  <c r="Q742" i="1"/>
  <c r="N743"/>
  <c r="O742"/>
  <c r="C848" i="3" l="1"/>
  <c r="D847"/>
  <c r="B847" i="2"/>
  <c r="C846"/>
  <c r="Q743" i="1"/>
  <c r="N744"/>
  <c r="O743"/>
  <c r="D848" i="3" l="1"/>
  <c r="C849"/>
  <c r="B848" i="2"/>
  <c r="C847"/>
  <c r="Q744" i="1"/>
  <c r="N745"/>
  <c r="O744"/>
  <c r="D849" i="3" l="1"/>
  <c r="C850"/>
  <c r="C848" i="2"/>
  <c r="B849"/>
  <c r="Q745" i="1"/>
  <c r="N746"/>
  <c r="O745"/>
  <c r="C851" i="3" l="1"/>
  <c r="D850"/>
  <c r="B850" i="2"/>
  <c r="C849"/>
  <c r="Q746" i="1"/>
  <c r="N747"/>
  <c r="O746"/>
  <c r="D851" i="3" l="1"/>
  <c r="C852"/>
  <c r="B851" i="2"/>
  <c r="C850"/>
  <c r="N748" i="1"/>
  <c r="Q747"/>
  <c r="O747"/>
  <c r="D852" i="3" l="1"/>
  <c r="C853"/>
  <c r="C851" i="2"/>
  <c r="B852"/>
  <c r="Q748" i="1"/>
  <c r="N749"/>
  <c r="O748"/>
  <c r="C854" i="3" l="1"/>
  <c r="D853"/>
  <c r="B853" i="2"/>
  <c r="C852"/>
  <c r="Q749" i="1"/>
  <c r="N750"/>
  <c r="O749"/>
  <c r="D854" i="3" l="1"/>
  <c r="C855"/>
  <c r="B854" i="2"/>
  <c r="C853"/>
  <c r="N751" i="1"/>
  <c r="Q750"/>
  <c r="O750"/>
  <c r="D855" i="3" l="1"/>
  <c r="C856"/>
  <c r="C854" i="2"/>
  <c r="B855"/>
  <c r="O751" i="1"/>
  <c r="O752" s="1"/>
  <c r="N752"/>
  <c r="Q751"/>
  <c r="C857" i="3" l="1"/>
  <c r="D856"/>
  <c r="B856" i="2"/>
  <c r="C855"/>
  <c r="Q752" i="1"/>
  <c r="N753"/>
  <c r="D857" i="3" l="1"/>
  <c r="C858"/>
  <c r="B857" i="2"/>
  <c r="C856"/>
  <c r="N754" i="1"/>
  <c r="Q753"/>
  <c r="O753"/>
  <c r="D858" i="3" l="1"/>
  <c r="C859"/>
  <c r="C857" i="2"/>
  <c r="B858"/>
  <c r="Q754" i="1"/>
  <c r="N755"/>
  <c r="O754"/>
  <c r="C860" i="3" l="1"/>
  <c r="D859"/>
  <c r="B859" i="2"/>
  <c r="C858"/>
  <c r="Q755" i="1"/>
  <c r="N756"/>
  <c r="O755"/>
  <c r="D860" i="3" l="1"/>
  <c r="C861"/>
  <c r="B860" i="2"/>
  <c r="C859"/>
  <c r="N757" i="1"/>
  <c r="Q756"/>
  <c r="O756"/>
  <c r="D861" i="3" l="1"/>
  <c r="C862"/>
  <c r="C860" i="2"/>
  <c r="B861"/>
  <c r="N758" i="1"/>
  <c r="Q757"/>
  <c r="O757"/>
  <c r="C863" i="3" l="1"/>
  <c r="D862"/>
  <c r="B862" i="2"/>
  <c r="C861"/>
  <c r="N759" i="1"/>
  <c r="Q758"/>
  <c r="O758"/>
  <c r="D863" i="3" l="1"/>
  <c r="C864"/>
  <c r="B863" i="2"/>
  <c r="C862"/>
  <c r="Q759" i="1"/>
  <c r="N760"/>
  <c r="O759"/>
  <c r="D864" i="3" l="1"/>
  <c r="C865"/>
  <c r="C863" i="2"/>
  <c r="B864"/>
  <c r="Q760" i="1"/>
  <c r="N761"/>
  <c r="O760"/>
  <c r="C866" i="3" l="1"/>
  <c r="D865"/>
  <c r="B865" i="2"/>
  <c r="C864"/>
  <c r="Q761" i="1"/>
  <c r="N762"/>
  <c r="O761"/>
  <c r="D866" i="3" l="1"/>
  <c r="C867"/>
  <c r="B866" i="2"/>
  <c r="C865"/>
  <c r="Q762" i="1"/>
  <c r="N763"/>
  <c r="O762"/>
  <c r="D867" i="3" l="1"/>
  <c r="C868"/>
  <c r="C866" i="2"/>
  <c r="B867"/>
  <c r="Q763" i="1"/>
  <c r="N764"/>
  <c r="O763"/>
  <c r="C869" i="3" l="1"/>
  <c r="D868"/>
  <c r="B868" i="2"/>
  <c r="C867"/>
  <c r="N765" i="1"/>
  <c r="Q764"/>
  <c r="O764"/>
  <c r="D869" i="3" l="1"/>
  <c r="C870"/>
  <c r="B869" i="2"/>
  <c r="C868"/>
  <c r="O765" i="1"/>
  <c r="Q765"/>
  <c r="N766"/>
  <c r="D870" i="3" l="1"/>
  <c r="C871"/>
  <c r="C869" i="2"/>
  <c r="B870"/>
  <c r="O766" i="1"/>
  <c r="O767" s="1"/>
  <c r="N767"/>
  <c r="Q766"/>
  <c r="C872" i="3" l="1"/>
  <c r="D871"/>
  <c r="B871" i="2"/>
  <c r="C870"/>
  <c r="N768" i="1"/>
  <c r="Q767"/>
  <c r="D872" i="3" l="1"/>
  <c r="C873"/>
  <c r="B872" i="2"/>
  <c r="C871"/>
  <c r="Q768" i="1"/>
  <c r="N769"/>
  <c r="O768"/>
  <c r="D873" i="3" l="1"/>
  <c r="C874"/>
  <c r="C872" i="2"/>
  <c r="B873"/>
  <c r="Q769" i="1"/>
  <c r="N770"/>
  <c r="O769"/>
  <c r="C875" i="3" l="1"/>
  <c r="D874"/>
  <c r="B874" i="2"/>
  <c r="C873"/>
  <c r="N771" i="1"/>
  <c r="Q770"/>
  <c r="O770"/>
  <c r="D875" i="3" l="1"/>
  <c r="C876"/>
  <c r="B875" i="2"/>
  <c r="C874"/>
  <c r="O771" i="1"/>
  <c r="O772" s="1"/>
  <c r="N772"/>
  <c r="Q771"/>
  <c r="D876" i="3" l="1"/>
  <c r="C877"/>
  <c r="C875" i="2"/>
  <c r="B876"/>
  <c r="Q772" i="1"/>
  <c r="N773"/>
  <c r="C878" i="3" l="1"/>
  <c r="D877"/>
  <c r="B877" i="2"/>
  <c r="C876"/>
  <c r="N774" i="1"/>
  <c r="Q773"/>
  <c r="O773"/>
  <c r="D878" i="3" l="1"/>
  <c r="C879"/>
  <c r="B878" i="2"/>
  <c r="C877"/>
  <c r="Q774" i="1"/>
  <c r="N775"/>
  <c r="O774"/>
  <c r="D879" i="3" l="1"/>
  <c r="C880"/>
  <c r="C878" i="2"/>
  <c r="B879"/>
  <c r="N776" i="1"/>
  <c r="Q775"/>
  <c r="O775"/>
  <c r="C881" i="3" l="1"/>
  <c r="D880"/>
  <c r="B880" i="2"/>
  <c r="C879"/>
  <c r="N777" i="1"/>
  <c r="Q776"/>
  <c r="O776"/>
  <c r="D881" i="3" l="1"/>
  <c r="C882"/>
  <c r="B881" i="2"/>
  <c r="C880"/>
  <c r="Q777" i="1"/>
  <c r="N778"/>
  <c r="O777"/>
  <c r="D882" i="3" l="1"/>
  <c r="C883"/>
  <c r="C881" i="2"/>
  <c r="B882"/>
  <c r="Q778" i="1"/>
  <c r="N779"/>
  <c r="O778"/>
  <c r="C884" i="3" l="1"/>
  <c r="D883"/>
  <c r="B883" i="2"/>
  <c r="C882"/>
  <c r="Q779" i="1"/>
  <c r="N780"/>
  <c r="O779"/>
  <c r="D884" i="3" l="1"/>
  <c r="C885"/>
  <c r="B884" i="2"/>
  <c r="C883"/>
  <c r="Q780" i="1"/>
  <c r="N781"/>
  <c r="O780"/>
  <c r="D885" i="3" l="1"/>
  <c r="C886"/>
  <c r="C884" i="2"/>
  <c r="B885"/>
  <c r="Q781" i="1"/>
  <c r="N782"/>
  <c r="O781"/>
  <c r="O782" s="1"/>
  <c r="C887" i="3" l="1"/>
  <c r="D886"/>
  <c r="B886" i="2"/>
  <c r="C885"/>
  <c r="Q782" i="1"/>
  <c r="N783"/>
  <c r="D887" i="3" l="1"/>
  <c r="C888"/>
  <c r="B887" i="2"/>
  <c r="C886"/>
  <c r="Q783" i="1"/>
  <c r="N784"/>
  <c r="O783"/>
  <c r="D888" i="3" l="1"/>
  <c r="C889"/>
  <c r="C887" i="2"/>
  <c r="B888"/>
  <c r="N785" i="1"/>
  <c r="Q784"/>
  <c r="O784"/>
  <c r="C890" i="3" l="1"/>
  <c r="D889"/>
  <c r="B889" i="2"/>
  <c r="C888"/>
  <c r="N786" i="1"/>
  <c r="Q785"/>
  <c r="O785"/>
  <c r="D890" i="3" l="1"/>
  <c r="C891"/>
  <c r="B890" i="2"/>
  <c r="C889"/>
  <c r="Q786" i="1"/>
  <c r="N787"/>
  <c r="O786"/>
  <c r="D891" i="3" l="1"/>
  <c r="C892"/>
  <c r="C890" i="2"/>
  <c r="B891"/>
  <c r="N788" i="1"/>
  <c r="Q787"/>
  <c r="O787"/>
  <c r="C893" i="3" l="1"/>
  <c r="D892"/>
  <c r="B892" i="2"/>
  <c r="C891"/>
  <c r="Q788" i="1"/>
  <c r="N789"/>
  <c r="O788"/>
  <c r="D893" i="3" l="1"/>
  <c r="C894"/>
  <c r="B893" i="2"/>
  <c r="C892"/>
  <c r="Q789" i="1"/>
  <c r="N790"/>
  <c r="O789"/>
  <c r="D894" i="3" l="1"/>
  <c r="C895"/>
  <c r="C893" i="2"/>
  <c r="B894"/>
  <c r="Q790" i="1"/>
  <c r="N791"/>
  <c r="O790"/>
  <c r="C896" i="3" l="1"/>
  <c r="D895"/>
  <c r="B895" i="2"/>
  <c r="C894"/>
  <c r="N792" i="1"/>
  <c r="Q791"/>
  <c r="O791"/>
  <c r="D896" i="3" l="1"/>
  <c r="C897"/>
  <c r="B896" i="2"/>
  <c r="C895"/>
  <c r="N793" i="1"/>
  <c r="Q792"/>
  <c r="O792"/>
  <c r="D897" i="3" l="1"/>
  <c r="C898"/>
  <c r="C896" i="2"/>
  <c r="B897"/>
  <c r="N794" i="1"/>
  <c r="Q793"/>
  <c r="O793"/>
  <c r="C899" i="3" l="1"/>
  <c r="D898"/>
  <c r="B898" i="2"/>
  <c r="C897"/>
  <c r="N795" i="1"/>
  <c r="Q794"/>
  <c r="O794"/>
  <c r="D899" i="3" l="1"/>
  <c r="C900"/>
  <c r="B899" i="2"/>
  <c r="C898"/>
  <c r="Q795" i="1"/>
  <c r="N796"/>
  <c r="O795"/>
  <c r="D900" i="3" l="1"/>
  <c r="C901"/>
  <c r="C899" i="2"/>
  <c r="B900"/>
  <c r="Q796" i="1"/>
  <c r="N797"/>
  <c r="O796"/>
  <c r="C902" i="3" l="1"/>
  <c r="D901"/>
  <c r="B901" i="2"/>
  <c r="C900"/>
  <c r="Q797" i="1"/>
  <c r="N798"/>
  <c r="O797"/>
  <c r="D902" i="3" l="1"/>
  <c r="C903"/>
  <c r="B902" i="2"/>
  <c r="C901"/>
  <c r="Q798" i="1"/>
  <c r="N799"/>
  <c r="O798"/>
  <c r="D903" i="3" l="1"/>
  <c r="C904"/>
  <c r="C902" i="2"/>
  <c r="B903"/>
  <c r="Q799" i="1"/>
  <c r="N800"/>
  <c r="O799"/>
  <c r="C905" i="3" l="1"/>
  <c r="D904"/>
  <c r="B904" i="2"/>
  <c r="C903"/>
  <c r="N801" i="1"/>
  <c r="Q800"/>
  <c r="O800"/>
  <c r="D905" i="3" l="1"/>
  <c r="C906"/>
  <c r="B905" i="2"/>
  <c r="C904"/>
  <c r="Q801" i="1"/>
  <c r="N802"/>
  <c r="O801"/>
  <c r="D906" i="3" l="1"/>
  <c r="C907"/>
  <c r="C905" i="2"/>
  <c r="B906"/>
  <c r="N803" i="1"/>
  <c r="Q802"/>
  <c r="O802"/>
  <c r="C908" i="3" l="1"/>
  <c r="D907"/>
  <c r="B907" i="2"/>
  <c r="C906"/>
  <c r="N804" i="1"/>
  <c r="Q803"/>
  <c r="O803"/>
  <c r="D908" i="3" l="1"/>
  <c r="C909"/>
  <c r="B908" i="2"/>
  <c r="C907"/>
  <c r="Q804" i="1"/>
  <c r="N805"/>
  <c r="O804"/>
  <c r="D909" i="3" l="1"/>
  <c r="C910"/>
  <c r="C908" i="2"/>
  <c r="B909"/>
  <c r="Q805" i="1"/>
  <c r="N806"/>
  <c r="O805"/>
  <c r="C911" i="3" l="1"/>
  <c r="D910"/>
  <c r="B910" i="2"/>
  <c r="C909"/>
  <c r="Q806" i="1"/>
  <c r="N807"/>
  <c r="O806"/>
  <c r="D911" i="3" l="1"/>
  <c r="C912"/>
  <c r="B911" i="2"/>
  <c r="C910"/>
  <c r="Q807" i="1"/>
  <c r="N808"/>
  <c r="O807"/>
  <c r="D912" i="3" l="1"/>
  <c r="C913"/>
  <c r="C911" i="2"/>
  <c r="B912"/>
  <c r="Q808" i="1"/>
  <c r="N809"/>
  <c r="O808"/>
  <c r="C914" i="3" l="1"/>
  <c r="D913"/>
  <c r="B913" i="2"/>
  <c r="C912"/>
  <c r="N810" i="1"/>
  <c r="Q809"/>
  <c r="O809"/>
  <c r="D914" i="3" l="1"/>
  <c r="C915"/>
  <c r="B914" i="2"/>
  <c r="C913"/>
  <c r="Q810" i="1"/>
  <c r="N811"/>
  <c r="O810"/>
  <c r="D915" i="3" l="1"/>
  <c r="C916"/>
  <c r="C914" i="2"/>
  <c r="B915"/>
  <c r="N812" i="1"/>
  <c r="Q811"/>
  <c r="O811"/>
  <c r="C917" i="3" l="1"/>
  <c r="D916"/>
  <c r="B916" i="2"/>
  <c r="C915"/>
  <c r="Q812" i="1"/>
  <c r="N813"/>
  <c r="O812"/>
  <c r="D917" i="3" l="1"/>
  <c r="C918"/>
  <c r="B917" i="2"/>
  <c r="C916"/>
  <c r="Q813" i="1"/>
  <c r="N814"/>
  <c r="O813"/>
  <c r="D918" i="3" l="1"/>
  <c r="C919"/>
  <c r="C917" i="2"/>
  <c r="B918"/>
  <c r="N815" i="1"/>
  <c r="Q814"/>
  <c r="O814"/>
  <c r="C920" i="3" l="1"/>
  <c r="D919"/>
  <c r="B919" i="2"/>
  <c r="C918"/>
  <c r="Q815" i="1"/>
  <c r="N816"/>
  <c r="O815"/>
  <c r="D920" i="3" l="1"/>
  <c r="C921"/>
  <c r="B920" i="2"/>
  <c r="C919"/>
  <c r="Q816" i="1"/>
  <c r="N817"/>
  <c r="O816"/>
  <c r="D921" i="3" l="1"/>
  <c r="C922"/>
  <c r="C920" i="2"/>
  <c r="B921"/>
  <c r="Q817" i="1"/>
  <c r="N818"/>
  <c r="O817"/>
  <c r="C923" i="3" l="1"/>
  <c r="D922"/>
  <c r="B922" i="2"/>
  <c r="C921"/>
  <c r="N819" i="1"/>
  <c r="Q818"/>
  <c r="O818"/>
  <c r="D923" i="3" l="1"/>
  <c r="C924"/>
  <c r="B923" i="2"/>
  <c r="C922"/>
  <c r="N820" i="1"/>
  <c r="Q819"/>
  <c r="O819"/>
  <c r="D924" i="3" l="1"/>
  <c r="C925"/>
  <c r="C923" i="2"/>
  <c r="B924"/>
  <c r="N821" i="1"/>
  <c r="Q820"/>
  <c r="O820"/>
  <c r="C926" i="3" l="1"/>
  <c r="D925"/>
  <c r="B925" i="2"/>
  <c r="C924"/>
  <c r="N822" i="1"/>
  <c r="Q821"/>
  <c r="O821"/>
  <c r="D926" i="3" l="1"/>
  <c r="C927"/>
  <c r="B926" i="2"/>
  <c r="C925"/>
  <c r="O822" i="1"/>
  <c r="Q822"/>
  <c r="N823"/>
  <c r="D927" i="3" l="1"/>
  <c r="C928"/>
  <c r="C926" i="2"/>
  <c r="B927"/>
  <c r="O823" i="1"/>
  <c r="O824" s="1"/>
  <c r="Q823"/>
  <c r="N824"/>
  <c r="C929" i="3" l="1"/>
  <c r="D928"/>
  <c r="B928" i="2"/>
  <c r="C927"/>
  <c r="N825" i="1"/>
  <c r="Q824"/>
  <c r="D929" i="3" l="1"/>
  <c r="C930"/>
  <c r="B929" i="2"/>
  <c r="C928"/>
  <c r="Q825" i="1"/>
  <c r="N826"/>
  <c r="O825"/>
  <c r="D930" i="3" l="1"/>
  <c r="C931"/>
  <c r="C929" i="2"/>
  <c r="B930"/>
  <c r="Q826" i="1"/>
  <c r="N827"/>
  <c r="O826"/>
  <c r="C932" i="3" l="1"/>
  <c r="D931"/>
  <c r="B931" i="2"/>
  <c r="C930"/>
  <c r="N828" i="1"/>
  <c r="Q827"/>
  <c r="O827"/>
  <c r="D932" i="3" l="1"/>
  <c r="C933"/>
  <c r="B932" i="2"/>
  <c r="C931"/>
  <c r="Q828" i="1"/>
  <c r="N829"/>
  <c r="O828"/>
  <c r="D933" i="3" l="1"/>
  <c r="C934"/>
  <c r="C932" i="2"/>
  <c r="B933"/>
  <c r="Q829" i="1"/>
  <c r="N830"/>
  <c r="O829"/>
  <c r="C935" i="3" l="1"/>
  <c r="D934"/>
  <c r="B934" i="2"/>
  <c r="C933"/>
  <c r="N831" i="1"/>
  <c r="Q830"/>
  <c r="O830"/>
  <c r="D935" i="3" l="1"/>
  <c r="C936"/>
  <c r="B935" i="2"/>
  <c r="C934"/>
  <c r="Q831" i="1"/>
  <c r="N832"/>
  <c r="O831"/>
  <c r="D936" i="3" l="1"/>
  <c r="C937"/>
  <c r="C935" i="2"/>
  <c r="B936"/>
  <c r="Q832" i="1"/>
  <c r="N833"/>
  <c r="O832"/>
  <c r="C938" i="3" l="1"/>
  <c r="D937"/>
  <c r="B937" i="2"/>
  <c r="C936"/>
  <c r="Q833" i="1"/>
  <c r="N834"/>
  <c r="O833"/>
  <c r="D938" i="3" l="1"/>
  <c r="C939"/>
  <c r="B938" i="2"/>
  <c r="C937"/>
  <c r="Q834" i="1"/>
  <c r="N835"/>
  <c r="O834"/>
  <c r="D939" i="3" l="1"/>
  <c r="C940"/>
  <c r="C938" i="2"/>
  <c r="B939"/>
  <c r="Q835" i="1"/>
  <c r="N836"/>
  <c r="O835"/>
  <c r="C941" i="3" l="1"/>
  <c r="D940"/>
  <c r="B940" i="2"/>
  <c r="C939"/>
  <c r="Q836" i="1"/>
  <c r="N837"/>
  <c r="O836"/>
  <c r="D941" i="3" l="1"/>
  <c r="C942"/>
  <c r="B941" i="2"/>
  <c r="C940"/>
  <c r="Q837" i="1"/>
  <c r="N838"/>
  <c r="O837"/>
  <c r="D942" i="3" l="1"/>
  <c r="C943"/>
  <c r="C941" i="2"/>
  <c r="B942"/>
  <c r="N839" i="1"/>
  <c r="Q838"/>
  <c r="O838"/>
  <c r="C944" i="3" l="1"/>
  <c r="D943"/>
  <c r="B943" i="2"/>
  <c r="C942"/>
  <c r="Q839" i="1"/>
  <c r="N840"/>
  <c r="O839"/>
  <c r="D944" i="3" l="1"/>
  <c r="C945"/>
  <c r="B944" i="2"/>
  <c r="C943"/>
  <c r="Q840" i="1"/>
  <c r="N841"/>
  <c r="O840"/>
  <c r="D945" i="3" l="1"/>
  <c r="C946"/>
  <c r="C944" i="2"/>
  <c r="B945"/>
  <c r="N842" i="1"/>
  <c r="Q841"/>
  <c r="O841"/>
  <c r="C947" i="3" l="1"/>
  <c r="D946"/>
  <c r="B946" i="2"/>
  <c r="C945"/>
  <c r="Q842" i="1"/>
  <c r="N843"/>
  <c r="O842"/>
  <c r="D947" i="3" l="1"/>
  <c r="C948"/>
  <c r="B947" i="2"/>
  <c r="C946"/>
  <c r="Q843" i="1"/>
  <c r="N844"/>
  <c r="O843"/>
  <c r="D948" i="3" l="1"/>
  <c r="C949"/>
  <c r="C947" i="2"/>
  <c r="B948"/>
  <c r="Q844" i="1"/>
  <c r="N845"/>
  <c r="O844"/>
  <c r="C950" i="3" l="1"/>
  <c r="D949"/>
  <c r="B949" i="2"/>
  <c r="C948"/>
  <c r="Q845" i="1"/>
  <c r="N846"/>
  <c r="O845"/>
  <c r="D950" i="3" l="1"/>
  <c r="C951"/>
  <c r="B950" i="2"/>
  <c r="C949"/>
  <c r="Q846" i="1"/>
  <c r="N847"/>
  <c r="O846"/>
  <c r="D951" i="3" l="1"/>
  <c r="C952"/>
  <c r="C950" i="2"/>
  <c r="B951"/>
  <c r="Q847" i="1"/>
  <c r="N848"/>
  <c r="O847"/>
  <c r="C953" i="3" l="1"/>
  <c r="D952"/>
  <c r="B952" i="2"/>
  <c r="C951"/>
  <c r="Q848" i="1"/>
  <c r="N849"/>
  <c r="O848"/>
  <c r="D953" i="3" l="1"/>
  <c r="C954"/>
  <c r="B953" i="2"/>
  <c r="C952"/>
  <c r="Q849" i="1"/>
  <c r="N850"/>
  <c r="O849"/>
  <c r="D954" i="3" l="1"/>
  <c r="C955"/>
  <c r="C953" i="2"/>
  <c r="B954"/>
  <c r="Q850" i="1"/>
  <c r="N851"/>
  <c r="O850"/>
  <c r="C956" i="3" l="1"/>
  <c r="D955"/>
  <c r="B955" i="2"/>
  <c r="C954"/>
  <c r="Q851" i="1"/>
  <c r="N852"/>
  <c r="O851"/>
  <c r="D956" i="3" l="1"/>
  <c r="C957"/>
  <c r="B956" i="2"/>
  <c r="C955"/>
  <c r="Q852" i="1"/>
  <c r="N853"/>
  <c r="O852"/>
  <c r="D957" i="3" l="1"/>
  <c r="C958"/>
  <c r="C956" i="2"/>
  <c r="B957"/>
  <c r="Q853" i="1"/>
  <c r="N854"/>
  <c r="O853"/>
  <c r="C959" i="3" l="1"/>
  <c r="D958"/>
  <c r="B958" i="2"/>
  <c r="C957"/>
  <c r="N855" i="1"/>
  <c r="Q854"/>
  <c r="O854"/>
  <c r="D959" i="3" l="1"/>
  <c r="C960"/>
  <c r="B959" i="2"/>
  <c r="C958"/>
  <c r="Q855" i="1"/>
  <c r="N856"/>
  <c r="O855"/>
  <c r="D960" i="3" l="1"/>
  <c r="C961"/>
  <c r="C959" i="2"/>
  <c r="B960"/>
  <c r="Q856" i="1"/>
  <c r="N857"/>
  <c r="O856"/>
  <c r="C962" i="3" l="1"/>
  <c r="D961"/>
  <c r="B961" i="2"/>
  <c r="C960"/>
  <c r="N858" i="1"/>
  <c r="Q857"/>
  <c r="O857"/>
  <c r="D962" i="3" l="1"/>
  <c r="C963"/>
  <c r="B962" i="2"/>
  <c r="C961"/>
  <c r="N859" i="1"/>
  <c r="Q858"/>
  <c r="O858"/>
  <c r="D963" i="3" l="1"/>
  <c r="C964"/>
  <c r="C962" i="2"/>
  <c r="B963"/>
  <c r="Q859" i="1"/>
  <c r="N860"/>
  <c r="O859"/>
  <c r="C965" i="3" l="1"/>
  <c r="D964"/>
  <c r="B964" i="2"/>
  <c r="C963"/>
  <c r="N861" i="1"/>
  <c r="Q860"/>
  <c r="O860"/>
  <c r="D965" i="3" l="1"/>
  <c r="C966"/>
  <c r="B965" i="2"/>
  <c r="C964"/>
  <c r="O861" i="1"/>
  <c r="O862" s="1"/>
  <c r="N862"/>
  <c r="Q861"/>
  <c r="D966" i="3" l="1"/>
  <c r="C967"/>
  <c r="C965" i="2"/>
  <c r="B966"/>
  <c r="Q862" i="1"/>
  <c r="N863"/>
  <c r="C968" i="3" l="1"/>
  <c r="D967"/>
  <c r="B967" i="2"/>
  <c r="C966"/>
  <c r="Q863" i="1"/>
  <c r="N864"/>
  <c r="O863"/>
  <c r="D968" i="3" l="1"/>
  <c r="C969"/>
  <c r="B968" i="2"/>
  <c r="C967"/>
  <c r="Q864" i="1"/>
  <c r="N865"/>
  <c r="O864"/>
  <c r="D969" i="3" l="1"/>
  <c r="C970"/>
  <c r="C968" i="2"/>
  <c r="B969"/>
  <c r="N866" i="1"/>
  <c r="Q865"/>
  <c r="O865"/>
  <c r="C971" i="3" l="1"/>
  <c r="D970"/>
  <c r="B970" i="2"/>
  <c r="C969"/>
  <c r="N867" i="1"/>
  <c r="Q866"/>
  <c r="O866"/>
  <c r="D971" i="3" l="1"/>
  <c r="C972"/>
  <c r="B971" i="2"/>
  <c r="C970"/>
  <c r="Q867" i="1"/>
  <c r="N868"/>
  <c r="O867"/>
  <c r="D972" i="3" l="1"/>
  <c r="C973"/>
  <c r="C971" i="2"/>
  <c r="B972"/>
  <c r="O868" i="1"/>
  <c r="O869" s="1"/>
  <c r="N869"/>
  <c r="Q868"/>
  <c r="C974" i="3" l="1"/>
  <c r="D973"/>
  <c r="B973" i="2"/>
  <c r="C972"/>
  <c r="Q869" i="1"/>
  <c r="N870"/>
  <c r="D974" i="3" l="1"/>
  <c r="C975"/>
  <c r="B974" i="2"/>
  <c r="C973"/>
  <c r="Q870" i="1"/>
  <c r="N871"/>
  <c r="O870"/>
  <c r="D975" i="3" l="1"/>
  <c r="C976"/>
  <c r="C974" i="2"/>
  <c r="B975"/>
  <c r="Q871" i="1"/>
  <c r="N872"/>
  <c r="O871"/>
  <c r="C977" i="3" l="1"/>
  <c r="D976"/>
  <c r="B976" i="2"/>
  <c r="C975"/>
  <c r="N873" i="1"/>
  <c r="Q872"/>
  <c r="O872"/>
  <c r="D977" i="3" l="1"/>
  <c r="C978"/>
  <c r="B977" i="2"/>
  <c r="C976"/>
  <c r="O873" i="1"/>
  <c r="O874" s="1"/>
  <c r="N874"/>
  <c r="Q873"/>
  <c r="D978" i="3" l="1"/>
  <c r="C979"/>
  <c r="C977" i="2"/>
  <c r="B978"/>
  <c r="Q874" i="1"/>
  <c r="N875"/>
  <c r="C980" i="3" l="1"/>
  <c r="D979"/>
  <c r="B979" i="2"/>
  <c r="C978"/>
  <c r="N876" i="1"/>
  <c r="Q875"/>
  <c r="O875"/>
  <c r="D980" i="3" l="1"/>
  <c r="C981"/>
  <c r="B980" i="2"/>
  <c r="C979"/>
  <c r="Q876" i="1"/>
  <c r="N877"/>
  <c r="O876"/>
  <c r="O877" s="1"/>
  <c r="D981" i="3" l="1"/>
  <c r="C982"/>
  <c r="C980" i="2"/>
  <c r="B981"/>
  <c r="Q877" i="1"/>
  <c r="N878"/>
  <c r="O878"/>
  <c r="C983" i="3" l="1"/>
  <c r="D982"/>
  <c r="B982" i="2"/>
  <c r="C981"/>
  <c r="Q878" i="1"/>
  <c r="N879"/>
  <c r="O879"/>
  <c r="C984" i="3" l="1"/>
  <c r="D983"/>
  <c r="C982" i="2"/>
  <c r="B983"/>
  <c r="Q879" i="1"/>
  <c r="N880"/>
  <c r="O880"/>
  <c r="C985" i="3" l="1"/>
  <c r="D984"/>
  <c r="C983" i="2"/>
  <c r="B984"/>
  <c r="Q880" i="1"/>
  <c r="N881"/>
  <c r="C986" i="3" l="1"/>
  <c r="D985"/>
  <c r="B985" i="2"/>
  <c r="C984"/>
  <c r="N882" i="1"/>
  <c r="Q881"/>
  <c r="O881"/>
  <c r="O882" s="1"/>
  <c r="C987" i="3" l="1"/>
  <c r="D986"/>
  <c r="C985" i="2"/>
  <c r="B986"/>
  <c r="Q882" i="1"/>
  <c r="N883"/>
  <c r="O883"/>
  <c r="C988" i="3" l="1"/>
  <c r="D987"/>
  <c r="C986" i="2"/>
  <c r="B987"/>
  <c r="Q883" i="1"/>
  <c r="N884"/>
  <c r="O884"/>
  <c r="C989" i="3" l="1"/>
  <c r="D988"/>
  <c r="B988" i="2"/>
  <c r="C987"/>
  <c r="Q884" i="1"/>
  <c r="N885"/>
  <c r="C990" i="3" l="1"/>
  <c r="D989"/>
  <c r="C988" i="2"/>
  <c r="B989"/>
  <c r="N886" i="1"/>
  <c r="Q885"/>
  <c r="O885"/>
  <c r="O886" s="1"/>
  <c r="C991" i="3" l="1"/>
  <c r="D990"/>
  <c r="C989" i="2"/>
  <c r="B990"/>
  <c r="Q886" i="1"/>
  <c r="N887"/>
  <c r="C992" i="3" l="1"/>
  <c r="D991"/>
  <c r="B991" i="2"/>
  <c r="C990"/>
  <c r="Q887" i="1"/>
  <c r="N888"/>
  <c r="O887"/>
  <c r="C993" i="3" l="1"/>
  <c r="D992"/>
  <c r="C991" i="2"/>
  <c r="B992"/>
  <c r="Q888" i="1"/>
  <c r="N889"/>
  <c r="O888"/>
  <c r="C994" i="3" l="1"/>
  <c r="D993"/>
  <c r="C992" i="2"/>
  <c r="B993"/>
  <c r="Q889" i="1"/>
  <c r="N890"/>
  <c r="O889"/>
  <c r="C995" i="3" l="1"/>
  <c r="D994"/>
  <c r="C993" i="2"/>
  <c r="B994"/>
  <c r="Q890" i="1"/>
  <c r="N891"/>
  <c r="O890"/>
  <c r="C996" i="3" l="1"/>
  <c r="D995"/>
  <c r="C994" i="2"/>
  <c r="B995"/>
  <c r="Q891" i="1"/>
  <c r="N892"/>
  <c r="O891"/>
  <c r="C997" i="3" l="1"/>
  <c r="D996"/>
  <c r="C995" i="2"/>
  <c r="B996"/>
  <c r="N893" i="1"/>
  <c r="Q892"/>
  <c r="O892"/>
  <c r="C998" i="3" l="1"/>
  <c r="D997"/>
  <c r="C996" i="2"/>
  <c r="B997"/>
  <c r="N894" i="1"/>
  <c r="Q893"/>
  <c r="O893"/>
  <c r="C999" i="3" l="1"/>
  <c r="D998"/>
  <c r="C997" i="2"/>
  <c r="B998"/>
  <c r="O894" i="1"/>
  <c r="O895" s="1"/>
  <c r="Q894"/>
  <c r="N895"/>
  <c r="C1000" i="3" l="1"/>
  <c r="D999"/>
  <c r="C998" i="2"/>
  <c r="B999"/>
  <c r="N896" i="1"/>
  <c r="Q895"/>
  <c r="C1001" i="3" l="1"/>
  <c r="D1000"/>
  <c r="C999" i="2"/>
  <c r="B1000"/>
  <c r="C1000" s="1"/>
  <c r="Q896" i="1"/>
  <c r="N897"/>
  <c r="O896"/>
  <c r="C1002" i="3" l="1"/>
  <c r="D1002" s="1"/>
  <c r="D1001"/>
  <c r="Q897" i="1"/>
  <c r="N898"/>
  <c r="O897"/>
  <c r="Q898" l="1"/>
  <c r="N899"/>
  <c r="O898"/>
  <c r="N900" l="1"/>
  <c r="Q899"/>
  <c r="O899"/>
  <c r="N901" l="1"/>
  <c r="Q900"/>
  <c r="O900"/>
  <c r="N902" l="1"/>
  <c r="Q901"/>
  <c r="O901"/>
  <c r="O902" l="1"/>
  <c r="O903" s="1"/>
  <c r="N903"/>
  <c r="Q902"/>
  <c r="Q903" l="1"/>
  <c r="N904"/>
  <c r="Q904" l="1"/>
  <c r="N905"/>
  <c r="O904"/>
  <c r="Q905" l="1"/>
  <c r="N906"/>
  <c r="O905"/>
  <c r="N907" l="1"/>
  <c r="Q906"/>
  <c r="O906"/>
  <c r="Q907" l="1"/>
  <c r="N908"/>
  <c r="O907"/>
  <c r="N909" l="1"/>
  <c r="Q908"/>
  <c r="O908"/>
  <c r="Q909" l="1"/>
  <c r="N910"/>
  <c r="O909"/>
  <c r="N911" l="1"/>
  <c r="Q910"/>
  <c r="O910"/>
  <c r="N912" l="1"/>
  <c r="Q911"/>
  <c r="O911"/>
  <c r="Q912" l="1"/>
  <c r="N913"/>
  <c r="O912"/>
  <c r="Q913" l="1"/>
  <c r="N914"/>
  <c r="O913"/>
  <c r="Q914" l="1"/>
  <c r="N915"/>
  <c r="O914"/>
  <c r="Q915" l="1"/>
  <c r="N916"/>
  <c r="O915"/>
  <c r="N917" l="1"/>
  <c r="Q916"/>
  <c r="O916"/>
  <c r="N918" l="1"/>
  <c r="Q917"/>
  <c r="O917"/>
  <c r="N919" l="1"/>
  <c r="Q918"/>
  <c r="O918"/>
  <c r="Q919" l="1"/>
  <c r="N920"/>
  <c r="O919"/>
  <c r="N921" l="1"/>
  <c r="Q920"/>
  <c r="O920"/>
  <c r="Q921" l="1"/>
  <c r="N922"/>
  <c r="O921"/>
  <c r="N923" l="1"/>
  <c r="Q922"/>
  <c r="O922"/>
  <c r="Q923" l="1"/>
  <c r="N924"/>
  <c r="O923"/>
  <c r="N925" l="1"/>
  <c r="Q924"/>
  <c r="O924"/>
  <c r="Q925" l="1"/>
  <c r="N926"/>
  <c r="O925"/>
  <c r="Q926" l="1"/>
  <c r="N927"/>
  <c r="O926"/>
  <c r="N928" l="1"/>
  <c r="Q927"/>
  <c r="O927"/>
  <c r="N929" l="1"/>
  <c r="Q928"/>
  <c r="O928"/>
  <c r="Q929" l="1"/>
  <c r="N930"/>
  <c r="O929"/>
  <c r="Q930" l="1"/>
  <c r="N931"/>
  <c r="O930"/>
  <c r="N932" l="1"/>
  <c r="Q931"/>
  <c r="O931"/>
  <c r="Q932" l="1"/>
  <c r="N933"/>
  <c r="O932"/>
  <c r="Q933" l="1"/>
  <c r="N934"/>
  <c r="O933"/>
  <c r="Q934" l="1"/>
  <c r="N935"/>
  <c r="O934"/>
  <c r="N936" l="1"/>
  <c r="Q935"/>
  <c r="O935"/>
  <c r="N937" l="1"/>
  <c r="Q936"/>
  <c r="O936"/>
  <c r="Q937" l="1"/>
  <c r="N938"/>
  <c r="O937"/>
  <c r="N939" l="1"/>
  <c r="Q938"/>
  <c r="O938"/>
  <c r="Q939" l="1"/>
  <c r="N940"/>
  <c r="O939"/>
  <c r="N941" l="1"/>
  <c r="Q940"/>
  <c r="O940"/>
  <c r="Q941" l="1"/>
  <c r="N942"/>
  <c r="O941"/>
  <c r="N943" l="1"/>
  <c r="Q942"/>
  <c r="O942"/>
  <c r="N944" l="1"/>
  <c r="Q943"/>
  <c r="O943"/>
  <c r="Q944" l="1"/>
  <c r="N945"/>
  <c r="O944"/>
  <c r="Q945" l="1"/>
  <c r="N946"/>
  <c r="O945"/>
  <c r="Q946" l="1"/>
  <c r="N947"/>
  <c r="O946"/>
  <c r="Q947" l="1"/>
  <c r="N948"/>
  <c r="O947"/>
  <c r="Q948" l="1"/>
  <c r="N949"/>
  <c r="O948"/>
  <c r="N950" l="1"/>
  <c r="Q949"/>
  <c r="O949"/>
  <c r="Q950" l="1"/>
  <c r="N951"/>
  <c r="O950"/>
  <c r="N952" l="1"/>
  <c r="Q951"/>
  <c r="O951"/>
  <c r="Q952" l="1"/>
  <c r="N953"/>
  <c r="O952"/>
  <c r="Q953" l="1"/>
  <c r="N954"/>
  <c r="O953"/>
  <c r="N955" l="1"/>
  <c r="Q954"/>
  <c r="O954"/>
  <c r="N956" l="1"/>
  <c r="Q955"/>
  <c r="O955"/>
  <c r="Q956" l="1"/>
  <c r="N957"/>
  <c r="O956"/>
  <c r="N958" l="1"/>
  <c r="Q957"/>
  <c r="O957"/>
  <c r="N959" l="1"/>
  <c r="Q958"/>
  <c r="O958"/>
  <c r="Q959" l="1"/>
  <c r="N960"/>
  <c r="O959"/>
  <c r="N961" l="1"/>
  <c r="Q960"/>
  <c r="O960"/>
  <c r="Q961" l="1"/>
  <c r="N962"/>
  <c r="O961"/>
  <c r="Q962" l="1"/>
  <c r="N963"/>
  <c r="O962"/>
  <c r="N964" l="1"/>
  <c r="Q963"/>
  <c r="O963"/>
  <c r="O964" l="1"/>
  <c r="O965" s="1"/>
  <c r="Q964"/>
  <c r="N965"/>
  <c r="Q965" l="1"/>
  <c r="N966"/>
  <c r="Q966" l="1"/>
  <c r="N967"/>
  <c r="O966"/>
  <c r="Q967" l="1"/>
  <c r="N968"/>
  <c r="O967"/>
  <c r="Q968" l="1"/>
  <c r="N969"/>
  <c r="O968"/>
  <c r="Q969" l="1"/>
  <c r="N970"/>
  <c r="O969"/>
  <c r="N971" l="1"/>
  <c r="Q970"/>
  <c r="O970"/>
  <c r="N972" l="1"/>
  <c r="Q971"/>
  <c r="O971"/>
  <c r="N973" l="1"/>
  <c r="Q972"/>
  <c r="O972"/>
  <c r="Q973" l="1"/>
  <c r="N974"/>
  <c r="O973"/>
  <c r="N975" l="1"/>
  <c r="Q974"/>
  <c r="O974"/>
  <c r="Q975" l="1"/>
  <c r="N976"/>
  <c r="O975"/>
  <c r="Q976" l="1"/>
  <c r="N977"/>
  <c r="O976"/>
  <c r="Q977" l="1"/>
  <c r="N978"/>
  <c r="O977"/>
  <c r="N979" l="1"/>
  <c r="Q978"/>
  <c r="O978"/>
  <c r="O979" l="1"/>
  <c r="O980" s="1"/>
  <c r="N980"/>
  <c r="Q979"/>
  <c r="Q980" l="1"/>
  <c r="N981"/>
  <c r="N982" l="1"/>
  <c r="Q981"/>
  <c r="O981"/>
  <c r="O982" l="1"/>
  <c r="O983" s="1"/>
  <c r="Q982"/>
  <c r="N983"/>
  <c r="Q983" l="1"/>
  <c r="N984"/>
  <c r="N985" l="1"/>
  <c r="Q984"/>
  <c r="O984"/>
  <c r="O985" l="1"/>
  <c r="O986" s="1"/>
  <c r="N986"/>
  <c r="Q985"/>
  <c r="Q986" l="1"/>
  <c r="N987"/>
  <c r="N988" l="1"/>
  <c r="Q987"/>
  <c r="O987"/>
  <c r="N989" l="1"/>
  <c r="Q988"/>
  <c r="O988"/>
  <c r="N990" l="1"/>
  <c r="Q989"/>
  <c r="O989"/>
  <c r="N991" l="1"/>
  <c r="Q990"/>
  <c r="O990"/>
  <c r="Q991" l="1"/>
  <c r="N992"/>
  <c r="O991"/>
  <c r="N993" l="1"/>
  <c r="Q992"/>
  <c r="O992"/>
  <c r="Q993" l="1"/>
  <c r="N994"/>
  <c r="O993"/>
  <c r="N995" l="1"/>
  <c r="Q994"/>
  <c r="O994"/>
  <c r="Q995" l="1"/>
  <c r="N996"/>
  <c r="O995"/>
  <c r="Q996" l="1"/>
  <c r="N997"/>
  <c r="O996"/>
  <c r="Q997" l="1"/>
  <c r="N998"/>
  <c r="O997"/>
  <c r="N999" l="1"/>
  <c r="Q998"/>
  <c r="O998"/>
  <c r="N1000" l="1"/>
  <c r="Q999"/>
  <c r="O999"/>
  <c r="N1001" l="1"/>
  <c r="Q1000"/>
  <c r="O1000"/>
  <c r="Q1001" l="1"/>
  <c r="N1002"/>
  <c r="O1001"/>
  <c r="Q1002" l="1"/>
  <c r="N1003"/>
  <c r="Q1003" s="1"/>
  <c r="O1002"/>
  <c r="O1003" l="1"/>
</calcChain>
</file>

<file path=xl/sharedStrings.xml><?xml version="1.0" encoding="utf-8"?>
<sst xmlns="http://schemas.openxmlformats.org/spreadsheetml/2006/main" count="103" uniqueCount="87">
  <si>
    <t>Tliq</t>
  </si>
  <si>
    <t>ml</t>
  </si>
  <si>
    <t>kpart</t>
  </si>
  <si>
    <t>Alloy Parameters</t>
  </si>
  <si>
    <t>Esi Calculus Parameters</t>
  </si>
  <si>
    <t>Binary Diagram</t>
  </si>
  <si>
    <t>Co</t>
  </si>
  <si>
    <t>Transport Parameters</t>
  </si>
  <si>
    <t>del_C</t>
  </si>
  <si>
    <t>del_T</t>
  </si>
  <si>
    <t>Geometry Parameters</t>
  </si>
  <si>
    <t>f1</t>
  </si>
  <si>
    <t>f2</t>
  </si>
  <si>
    <t>f3</t>
  </si>
  <si>
    <t>Thermodynamics Parameters</t>
  </si>
  <si>
    <t>Lf</t>
  </si>
  <si>
    <t>Cp</t>
  </si>
  <si>
    <t>Lf/Cp</t>
  </si>
  <si>
    <t>Lo</t>
  </si>
  <si>
    <t>Run Parameters</t>
  </si>
  <si>
    <t>Thermal Parameters</t>
  </si>
  <si>
    <t>dT0</t>
  </si>
  <si>
    <t>dTreal</t>
  </si>
  <si>
    <t>omegaC</t>
  </si>
  <si>
    <t>omegaT</t>
  </si>
  <si>
    <t>t</t>
  </si>
  <si>
    <t>esi Beckermann</t>
  </si>
  <si>
    <t>dT</t>
  </si>
  <si>
    <t>alfa1</t>
  </si>
  <si>
    <t>Gibbs-Thompson</t>
  </si>
  <si>
    <t>Pr</t>
  </si>
  <si>
    <t>Sc</t>
  </si>
  <si>
    <t>Le</t>
  </si>
  <si>
    <t>Tm (o C)</t>
  </si>
  <si>
    <t>To</t>
  </si>
  <si>
    <t>ps (g/cm3)</t>
  </si>
  <si>
    <t>pl (g/cm3)</t>
  </si>
  <si>
    <t>Ttip</t>
  </si>
  <si>
    <t>Ctip</t>
  </si>
  <si>
    <t>dt</t>
  </si>
  <si>
    <t>re</t>
  </si>
  <si>
    <t>f4</t>
  </si>
  <si>
    <t>re0</t>
  </si>
  <si>
    <t>angle</t>
  </si>
  <si>
    <t>t1</t>
  </si>
  <si>
    <t>t2</t>
  </si>
  <si>
    <t>ve</t>
  </si>
  <si>
    <t>Dl</t>
  </si>
  <si>
    <t>Octahedron</t>
  </si>
  <si>
    <t>f1Oc</t>
  </si>
  <si>
    <t>f2Oc</t>
  </si>
  <si>
    <t>f3Oc</t>
  </si>
  <si>
    <t>f4Oc</t>
  </si>
  <si>
    <t>t1Oc</t>
  </si>
  <si>
    <t>t2Oc</t>
  </si>
  <si>
    <t>Angle Oc</t>
  </si>
  <si>
    <t>esi0</t>
  </si>
  <si>
    <t>esiinf</t>
  </si>
  <si>
    <t>Aca0</t>
  </si>
  <si>
    <t>fCA</t>
  </si>
  <si>
    <t>shape factor</t>
  </si>
  <si>
    <t>re0Oc</t>
  </si>
  <si>
    <t>veOc</t>
  </si>
  <si>
    <t>esi Beckermann Analítico</t>
  </si>
  <si>
    <t>esi Octahedron</t>
  </si>
  <si>
    <t>ACA</t>
  </si>
  <si>
    <t>Ae Oct</t>
  </si>
  <si>
    <t>Ve Oct</t>
  </si>
  <si>
    <t>t CA</t>
  </si>
  <si>
    <t>dLdt</t>
  </si>
  <si>
    <t>esi CA dxCA = 1e-5 m</t>
  </si>
  <si>
    <t>Ae CA 4e-5</t>
  </si>
  <si>
    <t>Ve CA 4e-5</t>
  </si>
  <si>
    <t>esi CA dxCA = 4e-5 m</t>
  </si>
  <si>
    <t>re CA 8e-5</t>
  </si>
  <si>
    <t>re CA 4e-5</t>
  </si>
  <si>
    <t>Ve CA 8e-5</t>
  </si>
  <si>
    <t>Ae CA 8e-5</t>
  </si>
  <si>
    <t>Ve CA 1.6e-4</t>
  </si>
  <si>
    <t>re CA 1.6e-4</t>
  </si>
  <si>
    <t>Ae CA 1.6e-4</t>
  </si>
  <si>
    <t>esi CA dxCA = 8e-5 m</t>
  </si>
  <si>
    <t>esi CA dxCA = 1.6e-4 m</t>
  </si>
  <si>
    <t>Ve CA 1e-5</t>
  </si>
  <si>
    <t>t CA 2</t>
  </si>
  <si>
    <t>Ae CA 1e-5</t>
  </si>
  <si>
    <t>re CA 1e-5</t>
  </si>
</sst>
</file>

<file path=xl/styles.xml><?xml version="1.0" encoding="utf-8"?>
<styleSheet xmlns="http://schemas.openxmlformats.org/spreadsheetml/2006/main">
  <numFmts count="1">
    <numFmt numFmtId="165" formatCode="0.0000000000E+00"/>
  </numFmts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11" fontId="0" fillId="0" borderId="5" xfId="0" applyNumberFormat="1" applyBorder="1"/>
    <xf numFmtId="0" fontId="1" fillId="0" borderId="5" xfId="0" applyFont="1" applyBorder="1"/>
    <xf numFmtId="0" fontId="0" fillId="0" borderId="4" xfId="0" applyFill="1" applyBorder="1"/>
    <xf numFmtId="11" fontId="1" fillId="0" borderId="0" xfId="0" applyNumberFormat="1" applyFont="1" applyBorder="1"/>
    <xf numFmtId="11" fontId="0" fillId="0" borderId="0" xfId="0" applyNumberFormat="1" applyBorder="1"/>
    <xf numFmtId="0" fontId="0" fillId="2" borderId="12" xfId="0" applyFill="1" applyBorder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4098464964606703E-2"/>
          <c:y val="2.8252405949256341E-2"/>
          <c:w val="0.58328075152222136"/>
          <c:h val="0.79822506561679785"/>
        </c:manualLayout>
      </c:layout>
      <c:scatterChart>
        <c:scatterStyle val="lineMarker"/>
        <c:ser>
          <c:idx val="0"/>
          <c:order val="0"/>
          <c:tx>
            <c:strRef>
              <c:f>Esi!$M$1</c:f>
              <c:strCache>
                <c:ptCount val="1"/>
                <c:pt idx="0">
                  <c:v>esi Beckermann</c:v>
                </c:pt>
              </c:strCache>
            </c:strRef>
          </c:tx>
          <c:marker>
            <c:symbol val="none"/>
          </c:marker>
          <c:xVal>
            <c:numRef>
              <c:f>Esi!$K$2:$K$1003</c:f>
              <c:numCache>
                <c:formatCode>General</c:formatCode>
                <c:ptCount val="10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</c:numCache>
            </c:numRef>
          </c:xVal>
          <c:yVal>
            <c:numRef>
              <c:f>Esi!$M$2:$M$1003</c:f>
              <c:numCache>
                <c:formatCode>General</c:formatCode>
                <c:ptCount val="1002"/>
                <c:pt idx="0">
                  <c:v>0.3</c:v>
                </c:pt>
                <c:pt idx="1">
                  <c:v>0.29974486175276033</c:v>
                </c:pt>
                <c:pt idx="2">
                  <c:v>0.29949051988687136</c:v>
                </c:pt>
                <c:pt idx="3">
                  <c:v>0.29923697129750304</c:v>
                </c:pt>
                <c:pt idx="4">
                  <c:v>0.29898421289433952</c:v>
                </c:pt>
                <c:pt idx="5">
                  <c:v>0.2987322416015003</c:v>
                </c:pt>
                <c:pt idx="6">
                  <c:v>0.29848105435746147</c:v>
                </c:pt>
                <c:pt idx="7">
                  <c:v>0.29823064811497768</c:v>
                </c:pt>
                <c:pt idx="8">
                  <c:v>0.2979810198410045</c:v>
                </c:pt>
                <c:pt idx="9">
                  <c:v>0.2977321665166211</c:v>
                </c:pt>
                <c:pt idx="10">
                  <c:v>0.2974840851369539</c:v>
                </c:pt>
                <c:pt idx="11">
                  <c:v>0.29723677271110005</c:v>
                </c:pt>
                <c:pt idx="12">
                  <c:v>0.29699022626205196</c:v>
                </c:pt>
                <c:pt idx="13">
                  <c:v>0.29674444282662182</c:v>
                </c:pt>
                <c:pt idx="14">
                  <c:v>0.29649941945536701</c:v>
                </c:pt>
                <c:pt idx="15">
                  <c:v>0.29625515321251567</c:v>
                </c:pt>
                <c:pt idx="16">
                  <c:v>0.29601164117589285</c:v>
                </c:pt>
                <c:pt idx="17">
                  <c:v>0.29576888043684707</c:v>
                </c:pt>
                <c:pt idx="18">
                  <c:v>0.29552686810017748</c:v>
                </c:pt>
                <c:pt idx="19">
                  <c:v>0.29528560128406112</c:v>
                </c:pt>
                <c:pt idx="20">
                  <c:v>0.29504507711998107</c:v>
                </c:pt>
                <c:pt idx="21">
                  <c:v>0.29480529275265477</c:v>
                </c:pt>
                <c:pt idx="22">
                  <c:v>0.29456624533996278</c:v>
                </c:pt>
                <c:pt idx="23">
                  <c:v>0.29432793205287811</c:v>
                </c:pt>
                <c:pt idx="24">
                  <c:v>0.2940903500753958</c:v>
                </c:pt>
                <c:pt idx="25">
                  <c:v>0.2938534966044633</c:v>
                </c:pt>
                <c:pt idx="26">
                  <c:v>0.29361736884991063</c:v>
                </c:pt>
                <c:pt idx="27">
                  <c:v>0.29338196403438177</c:v>
                </c:pt>
                <c:pt idx="28">
                  <c:v>0.29314727939326568</c:v>
                </c:pt>
                <c:pt idx="29">
                  <c:v>0.2929133121746284</c:v>
                </c:pt>
                <c:pt idx="30">
                  <c:v>0.29268005963914512</c:v>
                </c:pt>
                <c:pt idx="31">
                  <c:v>0.29244751906003297</c:v>
                </c:pt>
                <c:pt idx="32">
                  <c:v>0.2922156877229839</c:v>
                </c:pt>
                <c:pt idx="33">
                  <c:v>0.29198456292609831</c:v>
                </c:pt>
                <c:pt idx="34">
                  <c:v>0.2917541419798188</c:v>
                </c:pt>
                <c:pt idx="35">
                  <c:v>0.29152442220686448</c:v>
                </c:pt>
                <c:pt idx="36">
                  <c:v>0.29129540094216577</c:v>
                </c:pt>
                <c:pt idx="37">
                  <c:v>0.29106707553279926</c:v>
                </c:pt>
                <c:pt idx="38">
                  <c:v>0.29083944333792328</c:v>
                </c:pt>
                <c:pt idx="39">
                  <c:v>0.29061250172871378</c:v>
                </c:pt>
                <c:pt idx="40">
                  <c:v>0.2903862480883006</c:v>
                </c:pt>
                <c:pt idx="41">
                  <c:v>0.29016067981170396</c:v>
                </c:pt>
                <c:pt idx="42">
                  <c:v>0.2899357943057716</c:v>
                </c:pt>
                <c:pt idx="43">
                  <c:v>0.28971158898911614</c:v>
                </c:pt>
                <c:pt idx="44">
                  <c:v>0.2894880612920529</c:v>
                </c:pt>
                <c:pt idx="45">
                  <c:v>0.28926520865653793</c:v>
                </c:pt>
                <c:pt idx="46">
                  <c:v>0.28904302853610669</c:v>
                </c:pt>
                <c:pt idx="47">
                  <c:v>0.28882151839581283</c:v>
                </c:pt>
                <c:pt idx="48">
                  <c:v>0.28860067571216746</c:v>
                </c:pt>
                <c:pt idx="49">
                  <c:v>0.28838049797307885</c:v>
                </c:pt>
                <c:pt idx="50">
                  <c:v>0.28816098267779239</c:v>
                </c:pt>
                <c:pt idx="51">
                  <c:v>0.28794212733683089</c:v>
                </c:pt>
                <c:pt idx="52">
                  <c:v>0.28772392947193537</c:v>
                </c:pt>
                <c:pt idx="53">
                  <c:v>0.28750638661600608</c:v>
                </c:pt>
                <c:pt idx="54">
                  <c:v>0.2872894963130439</c:v>
                </c:pt>
                <c:pt idx="55">
                  <c:v>0.2870732561180922</c:v>
                </c:pt>
                <c:pt idx="56">
                  <c:v>0.2868576635971789</c:v>
                </c:pt>
                <c:pt idx="57">
                  <c:v>0.28664271632725896</c:v>
                </c:pt>
                <c:pt idx="58">
                  <c:v>0.28642841189615709</c:v>
                </c:pt>
                <c:pt idx="59">
                  <c:v>0.286214747902511</c:v>
                </c:pt>
                <c:pt idx="60">
                  <c:v>0.28600172195571499</c:v>
                </c:pt>
                <c:pt idx="61">
                  <c:v>0.28578933167586357</c:v>
                </c:pt>
                <c:pt idx="62">
                  <c:v>0.28557757469369571</c:v>
                </c:pt>
                <c:pt idx="63">
                  <c:v>0.28536644865053945</c:v>
                </c:pt>
                <c:pt idx="64">
                  <c:v>0.2851559511982566</c:v>
                </c:pt>
                <c:pt idx="65">
                  <c:v>0.28494607999918781</c:v>
                </c:pt>
                <c:pt idx="66">
                  <c:v>0.28473683272609834</c:v>
                </c:pt>
                <c:pt idx="67">
                  <c:v>0.28452820706212356</c:v>
                </c:pt>
                <c:pt idx="68">
                  <c:v>0.28432020070071529</c:v>
                </c:pt>
                <c:pt idx="69">
                  <c:v>0.28411281134558813</c:v>
                </c:pt>
                <c:pt idx="70">
                  <c:v>0.28390603671066633</c:v>
                </c:pt>
                <c:pt idx="71">
                  <c:v>0.2836998745200307</c:v>
                </c:pt>
                <c:pt idx="72">
                  <c:v>0.28349432250786621</c:v>
                </c:pt>
                <c:pt idx="73">
                  <c:v>0.28328937841840957</c:v>
                </c:pt>
                <c:pt idx="74">
                  <c:v>0.28308504000589724</c:v>
                </c:pt>
                <c:pt idx="75">
                  <c:v>0.28288130503451381</c:v>
                </c:pt>
                <c:pt idx="76">
                  <c:v>0.28267817127834061</c:v>
                </c:pt>
                <c:pt idx="77">
                  <c:v>0.28247563652130453</c:v>
                </c:pt>
                <c:pt idx="78">
                  <c:v>0.28227369855712747</c:v>
                </c:pt>
                <c:pt idx="79">
                  <c:v>0.2820723551892757</c:v>
                </c:pt>
                <c:pt idx="80">
                  <c:v>0.28187160423090968</c:v>
                </c:pt>
                <c:pt idx="81">
                  <c:v>0.28167144350483431</c:v>
                </c:pt>
                <c:pt idx="82">
                  <c:v>0.28147187084344921</c:v>
                </c:pt>
                <c:pt idx="83">
                  <c:v>0.28127288408869955</c:v>
                </c:pt>
                <c:pt idx="84">
                  <c:v>0.28107448109202687</c:v>
                </c:pt>
                <c:pt idx="85">
                  <c:v>0.28087665971432058</c:v>
                </c:pt>
                <c:pt idx="86">
                  <c:v>0.28067941782586936</c:v>
                </c:pt>
                <c:pt idx="87">
                  <c:v>0.280482753306313</c:v>
                </c:pt>
                <c:pt idx="88">
                  <c:v>0.28028666404459474</c:v>
                </c:pt>
                <c:pt idx="89">
                  <c:v>0.28009114793891343</c:v>
                </c:pt>
                <c:pt idx="90">
                  <c:v>0.27989620289667638</c:v>
                </c:pt>
                <c:pt idx="91">
                  <c:v>0.27970182683445227</c:v>
                </c:pt>
                <c:pt idx="92">
                  <c:v>0.27950801767792438</c:v>
                </c:pt>
                <c:pt idx="93">
                  <c:v>0.27931477336184418</c:v>
                </c:pt>
                <c:pt idx="94">
                  <c:v>0.27912209182998499</c:v>
                </c:pt>
                <c:pt idx="95">
                  <c:v>0.27892997103509609</c:v>
                </c:pt>
                <c:pt idx="96">
                  <c:v>0.2787384089388571</c:v>
                </c:pt>
                <c:pt idx="97">
                  <c:v>0.27854740351183249</c:v>
                </c:pt>
                <c:pt idx="98">
                  <c:v>0.27835695273342648</c:v>
                </c:pt>
                <c:pt idx="99">
                  <c:v>0.2781670545918381</c:v>
                </c:pt>
                <c:pt idx="100">
                  <c:v>0.27797770708401659</c:v>
                </c:pt>
                <c:pt idx="101">
                  <c:v>0.27778890821561703</c:v>
                </c:pt>
                <c:pt idx="102">
                  <c:v>0.27760065600095624</c:v>
                </c:pt>
                <c:pt idx="103">
                  <c:v>0.27741294846296888</c:v>
                </c:pt>
                <c:pt idx="104">
                  <c:v>0.27722578363316391</c:v>
                </c:pt>
                <c:pt idx="105">
                  <c:v>0.2770391595515812</c:v>
                </c:pt>
                <c:pt idx="106">
                  <c:v>0.27685307426674843</c:v>
                </c:pt>
                <c:pt idx="107">
                  <c:v>0.2766675258356382</c:v>
                </c:pt>
                <c:pt idx="108">
                  <c:v>0.27648251232362553</c:v>
                </c:pt>
                <c:pt idx="109">
                  <c:v>0.2762980318044454</c:v>
                </c:pt>
                <c:pt idx="110">
                  <c:v>0.27611408236015061</c:v>
                </c:pt>
                <c:pt idx="111">
                  <c:v>0.27593066208107009</c:v>
                </c:pt>
                <c:pt idx="112">
                  <c:v>0.27574776906576703</c:v>
                </c:pt>
                <c:pt idx="113">
                  <c:v>0.27556540142099772</c:v>
                </c:pt>
                <c:pt idx="114">
                  <c:v>0.27538355726167013</c:v>
                </c:pt>
                <c:pt idx="115">
                  <c:v>0.27520223471080318</c:v>
                </c:pt>
                <c:pt idx="116">
                  <c:v>0.27502143189948602</c:v>
                </c:pt>
                <c:pt idx="117">
                  <c:v>0.27484114696683759</c:v>
                </c:pt>
                <c:pt idx="118">
                  <c:v>0.27466137805996632</c:v>
                </c:pt>
                <c:pt idx="119">
                  <c:v>0.27448212333393024</c:v>
                </c:pt>
                <c:pt idx="120">
                  <c:v>0.2743033809516971</c:v>
                </c:pt>
                <c:pt idx="121">
                  <c:v>0.27412514908410496</c:v>
                </c:pt>
                <c:pt idx="122">
                  <c:v>0.27394742590982279</c:v>
                </c:pt>
                <c:pt idx="123">
                  <c:v>0.27377020961531146</c:v>
                </c:pt>
                <c:pt idx="124">
                  <c:v>0.27359349839478481</c:v>
                </c:pt>
                <c:pt idx="125">
                  <c:v>0.27341729045017105</c:v>
                </c:pt>
                <c:pt idx="126">
                  <c:v>0.27324158399107423</c:v>
                </c:pt>
                <c:pt idx="127">
                  <c:v>0.27306637723473631</c:v>
                </c:pt>
                <c:pt idx="128">
                  <c:v>0.27289166840599882</c:v>
                </c:pt>
                <c:pt idx="129">
                  <c:v>0.27271745573726536</c:v>
                </c:pt>
                <c:pt idx="130">
                  <c:v>0.27254373746846394</c:v>
                </c:pt>
                <c:pt idx="131">
                  <c:v>0.27237051184700961</c:v>
                </c:pt>
                <c:pt idx="132">
                  <c:v>0.27219777712776744</c:v>
                </c:pt>
                <c:pt idx="133">
                  <c:v>0.27202553157301546</c:v>
                </c:pt>
                <c:pt idx="134">
                  <c:v>0.27185377345240802</c:v>
                </c:pt>
                <c:pt idx="135">
                  <c:v>0.27168250104293934</c:v>
                </c:pt>
                <c:pt idx="136">
                  <c:v>0.27151171262890705</c:v>
                </c:pt>
                <c:pt idx="137">
                  <c:v>0.27134140650187633</c:v>
                </c:pt>
                <c:pt idx="138">
                  <c:v>0.27117158096064375</c:v>
                </c:pt>
                <c:pt idx="139">
                  <c:v>0.27100223431120185</c:v>
                </c:pt>
                <c:pt idx="140">
                  <c:v>0.27083336486670351</c:v>
                </c:pt>
                <c:pt idx="141">
                  <c:v>0.27066497094742664</c:v>
                </c:pt>
                <c:pt idx="142">
                  <c:v>0.27049705088073911</c:v>
                </c:pt>
                <c:pt idx="143">
                  <c:v>0.27032960300106401</c:v>
                </c:pt>
                <c:pt idx="144">
                  <c:v>0.27016262564984472</c:v>
                </c:pt>
                <c:pt idx="145">
                  <c:v>0.26999611717551059</c:v>
                </c:pt>
                <c:pt idx="146">
                  <c:v>0.26983007593344249</c:v>
                </c:pt>
                <c:pt idx="147">
                  <c:v>0.26966450028593891</c:v>
                </c:pt>
                <c:pt idx="148">
                  <c:v>0.26949938860218181</c:v>
                </c:pt>
                <c:pt idx="149">
                  <c:v>0.269334739258203</c:v>
                </c:pt>
                <c:pt idx="150">
                  <c:v>0.26917055063685064</c:v>
                </c:pt>
                <c:pt idx="151">
                  <c:v>0.26900682112775576</c:v>
                </c:pt>
                <c:pt idx="152">
                  <c:v>0.26884354912729919</c:v>
                </c:pt>
                <c:pt idx="153">
                  <c:v>0.26868073303857859</c:v>
                </c:pt>
                <c:pt idx="154">
                  <c:v>0.26851837127137551</c:v>
                </c:pt>
                <c:pt idx="155">
                  <c:v>0.26835646224212295</c:v>
                </c:pt>
                <c:pt idx="156">
                  <c:v>0.26819500437387278</c:v>
                </c:pt>
                <c:pt idx="157">
                  <c:v>0.26803399609626366</c:v>
                </c:pt>
                <c:pt idx="158">
                  <c:v>0.26787343584548873</c:v>
                </c:pt>
                <c:pt idx="159">
                  <c:v>0.2677133220642639</c:v>
                </c:pt>
                <c:pt idx="160">
                  <c:v>0.26755365320179614</c:v>
                </c:pt>
                <c:pt idx="161">
                  <c:v>0.26739442771375171</c:v>
                </c:pt>
                <c:pt idx="162">
                  <c:v>0.26723564406222511</c:v>
                </c:pt>
                <c:pt idx="163">
                  <c:v>0.26707730071570768</c:v>
                </c:pt>
                <c:pt idx="164">
                  <c:v>0.26691939614905658</c:v>
                </c:pt>
                <c:pt idx="165">
                  <c:v>0.266761928843464</c:v>
                </c:pt>
                <c:pt idx="166">
                  <c:v>0.2666048972864265</c:v>
                </c:pt>
                <c:pt idx="167">
                  <c:v>0.26644829997171449</c:v>
                </c:pt>
                <c:pt idx="168">
                  <c:v>0.26629213539934177</c:v>
                </c:pt>
                <c:pt idx="169">
                  <c:v>0.26613640207553563</c:v>
                </c:pt>
                <c:pt idx="170">
                  <c:v>0.26598109851270652</c:v>
                </c:pt>
                <c:pt idx="171">
                  <c:v>0.2658262232294184</c:v>
                </c:pt>
                <c:pt idx="172">
                  <c:v>0.26567177475035908</c:v>
                </c:pt>
                <c:pt idx="173">
                  <c:v>0.26551775160631058</c:v>
                </c:pt>
                <c:pt idx="174">
                  <c:v>0.26536415233411992</c:v>
                </c:pt>
                <c:pt idx="175">
                  <c:v>0.26521097547666983</c:v>
                </c:pt>
                <c:pt idx="176">
                  <c:v>0.26505821958284975</c:v>
                </c:pt>
                <c:pt idx="177">
                  <c:v>0.264905883207527</c:v>
                </c:pt>
                <c:pt idx="178">
                  <c:v>0.26475396491151804</c:v>
                </c:pt>
                <c:pt idx="179">
                  <c:v>0.26460246326155989</c:v>
                </c:pt>
                <c:pt idx="180">
                  <c:v>0.26445137683028175</c:v>
                </c:pt>
                <c:pt idx="181">
                  <c:v>0.26430070419617679</c:v>
                </c:pt>
                <c:pt idx="182">
                  <c:v>0.26415044394357401</c:v>
                </c:pt>
                <c:pt idx="183">
                  <c:v>0.26400059466261039</c:v>
                </c:pt>
                <c:pt idx="184">
                  <c:v>0.26385115494920303</c:v>
                </c:pt>
                <c:pt idx="185">
                  <c:v>0.26370212340502153</c:v>
                </c:pt>
                <c:pt idx="186">
                  <c:v>0.26355349863746058</c:v>
                </c:pt>
                <c:pt idx="187">
                  <c:v>0.2634052792596126</c:v>
                </c:pt>
                <c:pt idx="188">
                  <c:v>0.26325746389024046</c:v>
                </c:pt>
                <c:pt idx="189">
                  <c:v>0.26311005115375063</c:v>
                </c:pt>
                <c:pt idx="190">
                  <c:v>0.26296303968016616</c:v>
                </c:pt>
                <c:pt idx="191">
                  <c:v>0.26281642810509992</c:v>
                </c:pt>
                <c:pt idx="192">
                  <c:v>0.26267021506972826</c:v>
                </c:pt>
                <c:pt idx="193">
                  <c:v>0.2625243992207642</c:v>
                </c:pt>
                <c:pt idx="194">
                  <c:v>0.26237897921043141</c:v>
                </c:pt>
                <c:pt idx="195">
                  <c:v>0.26223395369643787</c:v>
                </c:pt>
                <c:pt idx="196">
                  <c:v>0.26208932134195001</c:v>
                </c:pt>
                <c:pt idx="197">
                  <c:v>0.26194508081556667</c:v>
                </c:pt>
                <c:pt idx="198">
                  <c:v>0.26180123079129347</c:v>
                </c:pt>
                <c:pt idx="199">
                  <c:v>0.26165776994851725</c:v>
                </c:pt>
                <c:pt idx="200">
                  <c:v>0.26151469697198038</c:v>
                </c:pt>
                <c:pt idx="201">
                  <c:v>0.26137201055175574</c:v>
                </c:pt>
                <c:pt idx="202">
                  <c:v>0.26122970938322138</c:v>
                </c:pt>
                <c:pt idx="203">
                  <c:v>0.26108779216703537</c:v>
                </c:pt>
                <c:pt idx="204">
                  <c:v>0.26094625760911111</c:v>
                </c:pt>
                <c:pt idx="205">
                  <c:v>0.2608051044205924</c:v>
                </c:pt>
                <c:pt idx="206">
                  <c:v>0.26066433131782885</c:v>
                </c:pt>
                <c:pt idx="207">
                  <c:v>0.26052393702235133</c:v>
                </c:pt>
                <c:pt idx="208">
                  <c:v>0.26038392026084756</c:v>
                </c:pt>
                <c:pt idx="209">
                  <c:v>0.26024427976513798</c:v>
                </c:pt>
                <c:pt idx="210">
                  <c:v>0.26010501427215144</c:v>
                </c:pt>
                <c:pt idx="211">
                  <c:v>0.25996612252390144</c:v>
                </c:pt>
                <c:pt idx="212">
                  <c:v>0.25982760326746213</c:v>
                </c:pt>
                <c:pt idx="213">
                  <c:v>0.25968945525494447</c:v>
                </c:pt>
                <c:pt idx="214">
                  <c:v>0.25955167724347289</c:v>
                </c:pt>
                <c:pt idx="215">
                  <c:v>0.25941426799516154</c:v>
                </c:pt>
                <c:pt idx="216">
                  <c:v>0.25927722627709116</c:v>
                </c:pt>
                <c:pt idx="217">
                  <c:v>0.25914055086128562</c:v>
                </c:pt>
                <c:pt idx="218">
                  <c:v>0.25900424052468907</c:v>
                </c:pt>
                <c:pt idx="219">
                  <c:v>0.25886829404914269</c:v>
                </c:pt>
                <c:pt idx="220">
                  <c:v>0.25873271022136207</c:v>
                </c:pt>
                <c:pt idx="221">
                  <c:v>0.25859748783291425</c:v>
                </c:pt>
                <c:pt idx="222">
                  <c:v>0.25846262568019535</c:v>
                </c:pt>
                <c:pt idx="223">
                  <c:v>0.25832812256440779</c:v>
                </c:pt>
                <c:pt idx="224">
                  <c:v>0.25819397729153815</c:v>
                </c:pt>
                <c:pt idx="225">
                  <c:v>0.25806018867233477</c:v>
                </c:pt>
                <c:pt idx="226">
                  <c:v>0.25792675552228572</c:v>
                </c:pt>
                <c:pt idx="227">
                  <c:v>0.25779367666159664</c:v>
                </c:pt>
                <c:pt idx="228">
                  <c:v>0.25766095091516894</c:v>
                </c:pt>
                <c:pt idx="229">
                  <c:v>0.25752857711257793</c:v>
                </c:pt>
                <c:pt idx="230">
                  <c:v>0.25739655408805129</c:v>
                </c:pt>
                <c:pt idx="231">
                  <c:v>0.25726488068044734</c:v>
                </c:pt>
                <c:pt idx="232">
                  <c:v>0.25713355573323371</c:v>
                </c:pt>
                <c:pt idx="233">
                  <c:v>0.25700257809446592</c:v>
                </c:pt>
                <c:pt idx="234">
                  <c:v>0.25687194661676621</c:v>
                </c:pt>
                <c:pt idx="235">
                  <c:v>0.25674166015730243</c:v>
                </c:pt>
                <c:pt idx="236">
                  <c:v>0.25661171757776707</c:v>
                </c:pt>
                <c:pt idx="237">
                  <c:v>0.25648211774435631</c:v>
                </c:pt>
                <c:pt idx="238">
                  <c:v>0.25635285952774933</c:v>
                </c:pt>
                <c:pt idx="239">
                  <c:v>0.25622394180308755</c:v>
                </c:pt>
                <c:pt idx="240">
                  <c:v>0.25609536344995409</c:v>
                </c:pt>
                <c:pt idx="241">
                  <c:v>0.25596712335235344</c:v>
                </c:pt>
                <c:pt idx="242">
                  <c:v>0.25583922039869095</c:v>
                </c:pt>
                <c:pt idx="243">
                  <c:v>0.25571165348175268</c:v>
                </c:pt>
                <c:pt idx="244">
                  <c:v>0.25558442149868532</c:v>
                </c:pt>
                <c:pt idx="245">
                  <c:v>0.25545752335097605</c:v>
                </c:pt>
                <c:pt idx="246">
                  <c:v>0.25533095794443272</c:v>
                </c:pt>
                <c:pt idx="247">
                  <c:v>0.25520472418916401</c:v>
                </c:pt>
                <c:pt idx="248">
                  <c:v>0.2550788209995597</c:v>
                </c:pt>
                <c:pt idx="249">
                  <c:v>0.2549532472942711</c:v>
                </c:pt>
                <c:pt idx="250">
                  <c:v>0.25482800199619143</c:v>
                </c:pt>
                <c:pt idx="251">
                  <c:v>0.25470308403243663</c:v>
                </c:pt>
                <c:pt idx="252">
                  <c:v>0.25457849233432589</c:v>
                </c:pt>
                <c:pt idx="253">
                  <c:v>0.25445422583736249</c:v>
                </c:pt>
                <c:pt idx="254">
                  <c:v>0.25433028348121473</c:v>
                </c:pt>
                <c:pt idx="255">
                  <c:v>0.2542066642096969</c:v>
                </c:pt>
                <c:pt idx="256">
                  <c:v>0.25408336697075046</c:v>
                </c:pt>
                <c:pt idx="257">
                  <c:v>0.25396039071642507</c:v>
                </c:pt>
                <c:pt idx="258">
                  <c:v>0.25383773440286</c:v>
                </c:pt>
                <c:pt idx="259">
                  <c:v>0.25371539699026552</c:v>
                </c:pt>
                <c:pt idx="260">
                  <c:v>0.25359337744290444</c:v>
                </c:pt>
                <c:pt idx="261">
                  <c:v>0.25347167472907356</c:v>
                </c:pt>
                <c:pt idx="262">
                  <c:v>0.25335028782108543</c:v>
                </c:pt>
                <c:pt idx="263">
                  <c:v>0.25322921569525014</c:v>
                </c:pt>
                <c:pt idx="264">
                  <c:v>0.25310845733185716</c:v>
                </c:pt>
                <c:pt idx="265">
                  <c:v>0.25298801171515733</c:v>
                </c:pt>
                <c:pt idx="266">
                  <c:v>0.25286787783334491</c:v>
                </c:pt>
                <c:pt idx="267">
                  <c:v>0.25274805467853967</c:v>
                </c:pt>
                <c:pt idx="268">
                  <c:v>0.2526285412467692</c:v>
                </c:pt>
                <c:pt idx="269">
                  <c:v>0.25250933653795127</c:v>
                </c:pt>
                <c:pt idx="270">
                  <c:v>0.25239043955587614</c:v>
                </c:pt>
                <c:pt idx="271">
                  <c:v>0.2522718493081893</c:v>
                </c:pt>
                <c:pt idx="272">
                  <c:v>0.25215356480637374</c:v>
                </c:pt>
                <c:pt idx="273">
                  <c:v>0.25203558506573298</c:v>
                </c:pt>
                <c:pt idx="274">
                  <c:v>0.25191790910537365</c:v>
                </c:pt>
                <c:pt idx="275">
                  <c:v>0.25180053594818841</c:v>
                </c:pt>
                <c:pt idx="276">
                  <c:v>0.25168346462083901</c:v>
                </c:pt>
                <c:pt idx="277">
                  <c:v>0.25156669415373917</c:v>
                </c:pt>
                <c:pt idx="278">
                  <c:v>0.2514502235810378</c:v>
                </c:pt>
                <c:pt idx="279">
                  <c:v>0.25133405194060227</c:v>
                </c:pt>
                <c:pt idx="280">
                  <c:v>0.25121817827400167</c:v>
                </c:pt>
                <c:pt idx="281">
                  <c:v>0.25110260162649017</c:v>
                </c:pt>
                <c:pt idx="282">
                  <c:v>0.25098732104699062</c:v>
                </c:pt>
                <c:pt idx="283">
                  <c:v>0.25087233558807798</c:v>
                </c:pt>
                <c:pt idx="284">
                  <c:v>0.25075764430596303</c:v>
                </c:pt>
                <c:pt idx="285">
                  <c:v>0.25064324626047607</c:v>
                </c:pt>
                <c:pt idx="286">
                  <c:v>0.25052914051505082</c:v>
                </c:pt>
                <c:pt idx="287">
                  <c:v>0.25041532613670819</c:v>
                </c:pt>
                <c:pt idx="288">
                  <c:v>0.25030180219604042</c:v>
                </c:pt>
                <c:pt idx="289">
                  <c:v>0.25018856776719495</c:v>
                </c:pt>
                <c:pt idx="290">
                  <c:v>0.2500756219278587</c:v>
                </c:pt>
                <c:pt idx="291">
                  <c:v>0.24996296375924235</c:v>
                </c:pt>
                <c:pt idx="292">
                  <c:v>0.24985059234606441</c:v>
                </c:pt>
                <c:pt idx="293">
                  <c:v>0.24973850677653581</c:v>
                </c:pt>
                <c:pt idx="294">
                  <c:v>0.24962670614234431</c:v>
                </c:pt>
                <c:pt idx="295">
                  <c:v>0.24951518953863905</c:v>
                </c:pt>
                <c:pt idx="296">
                  <c:v>0.24940395606401511</c:v>
                </c:pt>
                <c:pt idx="297">
                  <c:v>0.24929300482049827</c:v>
                </c:pt>
                <c:pt idx="298">
                  <c:v>0.24918233491352976</c:v>
                </c:pt>
                <c:pt idx="299">
                  <c:v>0.24907194545195113</c:v>
                </c:pt>
                <c:pt idx="300">
                  <c:v>0.2489618355479892</c:v>
                </c:pt>
                <c:pt idx="301">
                  <c:v>0.248852004317241</c:v>
                </c:pt>
                <c:pt idx="302">
                  <c:v>0.2487424508786589</c:v>
                </c:pt>
                <c:pt idx="303">
                  <c:v>0.24863317435453577</c:v>
                </c:pt>
                <c:pt idx="304">
                  <c:v>0.24852417387049022</c:v>
                </c:pt>
                <c:pt idx="305">
                  <c:v>0.24841544855545186</c:v>
                </c:pt>
                <c:pt idx="306">
                  <c:v>0.24830699754164673</c:v>
                </c:pt>
                <c:pt idx="307">
                  <c:v>0.24819881996458273</c:v>
                </c:pt>
                <c:pt idx="308">
                  <c:v>0.24809091496303518</c:v>
                </c:pt>
                <c:pt idx="309">
                  <c:v>0.24798328167903236</c:v>
                </c:pt>
                <c:pt idx="310">
                  <c:v>0.24787591925784128</c:v>
                </c:pt>
                <c:pt idx="311">
                  <c:v>0.24776882684795329</c:v>
                </c:pt>
                <c:pt idx="312">
                  <c:v>0.24766200360107002</c:v>
                </c:pt>
                <c:pt idx="313">
                  <c:v>0.24755544867208923</c:v>
                </c:pt>
                <c:pt idx="314">
                  <c:v>0.24744916121909077</c:v>
                </c:pt>
                <c:pt idx="315">
                  <c:v>0.24734314040332259</c:v>
                </c:pt>
                <c:pt idx="316">
                  <c:v>0.24723738538918683</c:v>
                </c:pt>
                <c:pt idx="317">
                  <c:v>0.24713189534422605</c:v>
                </c:pt>
                <c:pt idx="318">
                  <c:v>0.24702666943910948</c:v>
                </c:pt>
                <c:pt idx="319">
                  <c:v>0.24692170684761916</c:v>
                </c:pt>
                <c:pt idx="320">
                  <c:v>0.24681700674663654</c:v>
                </c:pt>
                <c:pt idx="321">
                  <c:v>0.24671256831612881</c:v>
                </c:pt>
                <c:pt idx="322">
                  <c:v>0.24660839073913537</c:v>
                </c:pt>
                <c:pt idx="323">
                  <c:v>0.24650447320175456</c:v>
                </c:pt>
                <c:pt idx="324">
                  <c:v>0.24640081489313012</c:v>
                </c:pt>
                <c:pt idx="325">
                  <c:v>0.24629741500543803</c:v>
                </c:pt>
                <c:pt idx="326">
                  <c:v>0.24619427273387326</c:v>
                </c:pt>
                <c:pt idx="327">
                  <c:v>0.24609138727663663</c:v>
                </c:pt>
                <c:pt idx="328">
                  <c:v>0.24598875783492166</c:v>
                </c:pt>
                <c:pt idx="329">
                  <c:v>0.24588638361290163</c:v>
                </c:pt>
                <c:pt idx="330">
                  <c:v>0.24578426381771654</c:v>
                </c:pt>
                <c:pt idx="331">
                  <c:v>0.24568239765946029</c:v>
                </c:pt>
                <c:pt idx="332">
                  <c:v>0.24558078435116776</c:v>
                </c:pt>
                <c:pt idx="333">
                  <c:v>0.24547942310880214</c:v>
                </c:pt>
                <c:pt idx="334">
                  <c:v>0.24537831315124217</c:v>
                </c:pt>
                <c:pt idx="335">
                  <c:v>0.24527745370026952</c:v>
                </c:pt>
                <c:pt idx="336">
                  <c:v>0.24517684398055614</c:v>
                </c:pt>
                <c:pt idx="337">
                  <c:v>0.24507648321965189</c:v>
                </c:pt>
                <c:pt idx="338">
                  <c:v>0.24497637064797195</c:v>
                </c:pt>
                <c:pt idx="339">
                  <c:v>0.24487650549878448</c:v>
                </c:pt>
                <c:pt idx="340">
                  <c:v>0.2447768870081983</c:v>
                </c:pt>
                <c:pt idx="341">
                  <c:v>0.24467751441515059</c:v>
                </c:pt>
                <c:pt idx="342">
                  <c:v>0.24457838696139469</c:v>
                </c:pt>
                <c:pt idx="343">
                  <c:v>0.24447950389148801</c:v>
                </c:pt>
                <c:pt idx="344">
                  <c:v>0.24438086445277979</c:v>
                </c:pt>
                <c:pt idx="345">
                  <c:v>0.24428246789539926</c:v>
                </c:pt>
                <c:pt idx="346">
                  <c:v>0.24418431347224351</c:v>
                </c:pt>
                <c:pt idx="347">
                  <c:v>0.24408640043896565</c:v>
                </c:pt>
                <c:pt idx="348">
                  <c:v>0.24398872805396296</c:v>
                </c:pt>
                <c:pt idx="349">
                  <c:v>0.24389129557836509</c:v>
                </c:pt>
                <c:pt idx="350">
                  <c:v>0.24379410227602227</c:v>
                </c:pt>
                <c:pt idx="351">
                  <c:v>0.24369714741349374</c:v>
                </c:pt>
                <c:pt idx="352">
                  <c:v>0.243600430260036</c:v>
                </c:pt>
                <c:pt idx="353">
                  <c:v>0.24350395008759135</c:v>
                </c:pt>
                <c:pt idx="354">
                  <c:v>0.24340770617077628</c:v>
                </c:pt>
                <c:pt idx="355">
                  <c:v>0.24331169778687012</c:v>
                </c:pt>
                <c:pt idx="356">
                  <c:v>0.24321592421580357</c:v>
                </c:pt>
                <c:pt idx="357">
                  <c:v>0.24312038474014741</c:v>
                </c:pt>
                <c:pt idx="358">
                  <c:v>0.24302507864510117</c:v>
                </c:pt>
                <c:pt idx="359">
                  <c:v>0.2429300052184819</c:v>
                </c:pt>
                <c:pt idx="360">
                  <c:v>0.24283516375071304</c:v>
                </c:pt>
                <c:pt idx="361">
                  <c:v>0.24274055353481325</c:v>
                </c:pt>
                <c:pt idx="362">
                  <c:v>0.24264617386638537</c:v>
                </c:pt>
                <c:pt idx="363">
                  <c:v>0.24255202404360543</c:v>
                </c:pt>
                <c:pt idx="364">
                  <c:v>0.2424581033672116</c:v>
                </c:pt>
                <c:pt idx="365">
                  <c:v>0.2423644111404934</c:v>
                </c:pt>
                <c:pt idx="366">
                  <c:v>0.24227094666928073</c:v>
                </c:pt>
                <c:pt idx="367">
                  <c:v>0.24217770926193319</c:v>
                </c:pt>
                <c:pt idx="368">
                  <c:v>0.24208469822932924</c:v>
                </c:pt>
                <c:pt idx="369">
                  <c:v>0.24199191288485553</c:v>
                </c:pt>
                <c:pt idx="370">
                  <c:v>0.24189935254439626</c:v>
                </c:pt>
                <c:pt idx="371">
                  <c:v>0.24180701652632264</c:v>
                </c:pt>
                <c:pt idx="372">
                  <c:v>0.24171490415148222</c:v>
                </c:pt>
                <c:pt idx="373">
                  <c:v>0.24162301474318854</c:v>
                </c:pt>
                <c:pt idx="374">
                  <c:v>0.24153134762721057</c:v>
                </c:pt>
                <c:pt idx="375">
                  <c:v>0.24143990213176245</c:v>
                </c:pt>
                <c:pt idx="376">
                  <c:v>0.24134867758749301</c:v>
                </c:pt>
                <c:pt idx="377">
                  <c:v>0.24125767332747558</c:v>
                </c:pt>
                <c:pt idx="378">
                  <c:v>0.24116688868719774</c:v>
                </c:pt>
                <c:pt idx="379">
                  <c:v>0.24107632300455109</c:v>
                </c:pt>
                <c:pt idx="380">
                  <c:v>0.24098597561982113</c:v>
                </c:pt>
                <c:pt idx="381">
                  <c:v>0.24089584587567719</c:v>
                </c:pt>
                <c:pt idx="382">
                  <c:v>0.24080593311716234</c:v>
                </c:pt>
                <c:pt idx="383">
                  <c:v>0.24071623669168343</c:v>
                </c:pt>
                <c:pt idx="384">
                  <c:v>0.24062675594900115</c:v>
                </c:pt>
                <c:pt idx="385">
                  <c:v>0.24053749024122012</c:v>
                </c:pt>
                <c:pt idx="386">
                  <c:v>0.24044843892277901</c:v>
                </c:pt>
                <c:pt idx="387">
                  <c:v>0.24035960135044077</c:v>
                </c:pt>
                <c:pt idx="388">
                  <c:v>0.24027097688328283</c:v>
                </c:pt>
                <c:pt idx="389">
                  <c:v>0.24018256488268749</c:v>
                </c:pt>
                <c:pt idx="390">
                  <c:v>0.24009436471233217</c:v>
                </c:pt>
                <c:pt idx="391">
                  <c:v>0.24000637573817976</c:v>
                </c:pt>
                <c:pt idx="392">
                  <c:v>0.23991859732846915</c:v>
                </c:pt>
                <c:pt idx="393">
                  <c:v>0.23983102885370564</c:v>
                </c:pt>
                <c:pt idx="394">
                  <c:v>0.23974366968665148</c:v>
                </c:pt>
                <c:pt idx="395">
                  <c:v>0.2396565192023164</c:v>
                </c:pt>
                <c:pt idx="396">
                  <c:v>0.2395695767779483</c:v>
                </c:pt>
                <c:pt idx="397">
                  <c:v>0.23948284179302382</c:v>
                </c:pt>
                <c:pt idx="398">
                  <c:v>0.23939631362923908</c:v>
                </c:pt>
                <c:pt idx="399">
                  <c:v>0.2393099916705004</c:v>
                </c:pt>
                <c:pt idx="400">
                  <c:v>0.23922387530291514</c:v>
                </c:pt>
                <c:pt idx="401">
                  <c:v>0.23913796391478248</c:v>
                </c:pt>
                <c:pt idx="402">
                  <c:v>0.23905225689658433</c:v>
                </c:pt>
                <c:pt idx="403">
                  <c:v>0.23896675364097617</c:v>
                </c:pt>
                <c:pt idx="404">
                  <c:v>0.23888145354277815</c:v>
                </c:pt>
                <c:pt idx="405">
                  <c:v>0.23879635599896598</c:v>
                </c:pt>
                <c:pt idx="406">
                  <c:v>0.23871146040866204</c:v>
                </c:pt>
                <c:pt idx="407">
                  <c:v>0.23862676617312639</c:v>
                </c:pt>
                <c:pt idx="408">
                  <c:v>0.23854227269574804</c:v>
                </c:pt>
                <c:pt idx="409">
                  <c:v>0.23845797938203597</c:v>
                </c:pt>
                <c:pt idx="410">
                  <c:v>0.23837388563961048</c:v>
                </c:pt>
                <c:pt idx="411">
                  <c:v>0.23828999087819433</c:v>
                </c:pt>
                <c:pt idx="412">
                  <c:v>0.23820629450960412</c:v>
                </c:pt>
                <c:pt idx="413">
                  <c:v>0.23812279594774161</c:v>
                </c:pt>
                <c:pt idx="414">
                  <c:v>0.23803949460858509</c:v>
                </c:pt>
                <c:pt idx="415">
                  <c:v>0.23795638991018084</c:v>
                </c:pt>
                <c:pt idx="416">
                  <c:v>0.2378734812726345</c:v>
                </c:pt>
                <c:pt idx="417">
                  <c:v>0.23779076811810268</c:v>
                </c:pt>
                <c:pt idx="418">
                  <c:v>0.23770824987078443</c:v>
                </c:pt>
                <c:pt idx="419">
                  <c:v>0.23762592595691287</c:v>
                </c:pt>
                <c:pt idx="420">
                  <c:v>0.23754379580474677</c:v>
                </c:pt>
                <c:pt idx="421">
                  <c:v>0.23746185884456225</c:v>
                </c:pt>
                <c:pt idx="422">
                  <c:v>0.23738011450864444</c:v>
                </c:pt>
                <c:pt idx="423">
                  <c:v>0.23729856223127924</c:v>
                </c:pt>
                <c:pt idx="424">
                  <c:v>0.23721720144874514</c:v>
                </c:pt>
                <c:pt idx="425">
                  <c:v>0.23713603159930496</c:v>
                </c:pt>
                <c:pt idx="426">
                  <c:v>0.23705505212319777</c:v>
                </c:pt>
                <c:pt idx="427">
                  <c:v>0.2369742624626307</c:v>
                </c:pt>
                <c:pt idx="428">
                  <c:v>0.23689366206177101</c:v>
                </c:pt>
                <c:pt idx="429">
                  <c:v>0.23681325036673789</c:v>
                </c:pt>
                <c:pt idx="430">
                  <c:v>0.23673302682559463</c:v>
                </c:pt>
                <c:pt idx="431">
                  <c:v>0.23665299088834055</c:v>
                </c:pt>
                <c:pt idx="432">
                  <c:v>0.2365731420069031</c:v>
                </c:pt>
                <c:pt idx="433">
                  <c:v>0.23649347963513004</c:v>
                </c:pt>
                <c:pt idx="434">
                  <c:v>0.23641400322878153</c:v>
                </c:pt>
                <c:pt idx="435">
                  <c:v>0.23633471224552233</c:v>
                </c:pt>
                <c:pt idx="436">
                  <c:v>0.23625560614491409</c:v>
                </c:pt>
                <c:pt idx="437">
                  <c:v>0.23617668438840753</c:v>
                </c:pt>
                <c:pt idx="438">
                  <c:v>0.23609794643933477</c:v>
                </c:pt>
                <c:pt idx="439">
                  <c:v>0.23601939176290171</c:v>
                </c:pt>
                <c:pt idx="440">
                  <c:v>0.23594101982618035</c:v>
                </c:pt>
                <c:pt idx="441">
                  <c:v>0.23586283009810122</c:v>
                </c:pt>
                <c:pt idx="442">
                  <c:v>0.23578482204944581</c:v>
                </c:pt>
                <c:pt idx="443">
                  <c:v>0.23570699515283905</c:v>
                </c:pt>
                <c:pt idx="444">
                  <c:v>0.23562934888274181</c:v>
                </c:pt>
                <c:pt idx="445">
                  <c:v>0.23555188271544353</c:v>
                </c:pt>
                <c:pt idx="446">
                  <c:v>0.23547459612905466</c:v>
                </c:pt>
                <c:pt idx="447">
                  <c:v>0.23539748860349941</c:v>
                </c:pt>
                <c:pt idx="448">
                  <c:v>0.2353205596205083</c:v>
                </c:pt>
                <c:pt idx="449">
                  <c:v>0.23524380866361091</c:v>
                </c:pt>
                <c:pt idx="450">
                  <c:v>0.2351672352181286</c:v>
                </c:pt>
                <c:pt idx="451">
                  <c:v>0.23509083877116721</c:v>
                </c:pt>
                <c:pt idx="452">
                  <c:v>0.23501461881160987</c:v>
                </c:pt>
                <c:pt idx="453">
                  <c:v>0.23493857483010985</c:v>
                </c:pt>
                <c:pt idx="454">
                  <c:v>0.23486270631908338</c:v>
                </c:pt>
                <c:pt idx="455">
                  <c:v>0.2347870127727025</c:v>
                </c:pt>
                <c:pt idx="456">
                  <c:v>0.2347114936868881</c:v>
                </c:pt>
                <c:pt idx="457">
                  <c:v>0.2346361485593027</c:v>
                </c:pt>
                <c:pt idx="458">
                  <c:v>0.2345609768893436</c:v>
                </c:pt>
                <c:pt idx="459">
                  <c:v>0.2344859781781358</c:v>
                </c:pt>
                <c:pt idx="460">
                  <c:v>0.23441115192852499</c:v>
                </c:pt>
                <c:pt idx="461">
                  <c:v>0.23433649764507081</c:v>
                </c:pt>
                <c:pt idx="462">
                  <c:v>0.2342620148340398</c:v>
                </c:pt>
                <c:pt idx="463">
                  <c:v>0.23418770300339861</c:v>
                </c:pt>
                <c:pt idx="464">
                  <c:v>0.23411356166280714</c:v>
                </c:pt>
                <c:pt idx="465">
                  <c:v>0.23403959032361182</c:v>
                </c:pt>
                <c:pt idx="466">
                  <c:v>0.23396578849883873</c:v>
                </c:pt>
                <c:pt idx="467">
                  <c:v>0.233892155703187</c:v>
                </c:pt>
                <c:pt idx="468">
                  <c:v>0.23381869145302198</c:v>
                </c:pt>
                <c:pt idx="469">
                  <c:v>0.23374539526636864</c:v>
                </c:pt>
                <c:pt idx="470">
                  <c:v>0.23367226666290497</c:v>
                </c:pt>
                <c:pt idx="471">
                  <c:v>0.23359930516395527</c:v>
                </c:pt>
                <c:pt idx="472">
                  <c:v>0.23352651029248367</c:v>
                </c:pt>
                <c:pt idx="473">
                  <c:v>0.23345388157308744</c:v>
                </c:pt>
                <c:pt idx="474">
                  <c:v>0.23338141853199065</c:v>
                </c:pt>
                <c:pt idx="475">
                  <c:v>0.23330912069703755</c:v>
                </c:pt>
                <c:pt idx="476">
                  <c:v>0.23323698759768616</c:v>
                </c:pt>
                <c:pt idx="477">
                  <c:v>0.23316501876500179</c:v>
                </c:pt>
                <c:pt idx="478">
                  <c:v>0.23309321373165073</c:v>
                </c:pt>
                <c:pt idx="479">
                  <c:v>0.2330215720318938</c:v>
                </c:pt>
                <c:pt idx="480">
                  <c:v>0.23295009320158006</c:v>
                </c:pt>
                <c:pt idx="481">
                  <c:v>0.23287877677814037</c:v>
                </c:pt>
                <c:pt idx="482">
                  <c:v>0.2328076223005813</c:v>
                </c:pt>
                <c:pt idx="483">
                  <c:v>0.23273662930947875</c:v>
                </c:pt>
                <c:pt idx="484">
                  <c:v>0.23266579734697171</c:v>
                </c:pt>
                <c:pt idx="485">
                  <c:v>0.23259512595675608</c:v>
                </c:pt>
                <c:pt idx="486">
                  <c:v>0.23252461468407856</c:v>
                </c:pt>
                <c:pt idx="487">
                  <c:v>0.23245426307573042</c:v>
                </c:pt>
                <c:pt idx="488">
                  <c:v>0.23238407068004138</c:v>
                </c:pt>
                <c:pt idx="489">
                  <c:v>0.23231403704687364</c:v>
                </c:pt>
                <c:pt idx="490">
                  <c:v>0.23224416172761567</c:v>
                </c:pt>
                <c:pt idx="491">
                  <c:v>0.23217444427517622</c:v>
                </c:pt>
                <c:pt idx="492">
                  <c:v>0.2321048842439784</c:v>
                </c:pt>
                <c:pt idx="493">
                  <c:v>0.2320354811899536</c:v>
                </c:pt>
                <c:pt idx="494">
                  <c:v>0.23196623467053554</c:v>
                </c:pt>
                <c:pt idx="495">
                  <c:v>0.23189714424465438</c:v>
                </c:pt>
                <c:pt idx="496">
                  <c:v>0.23182820947273083</c:v>
                </c:pt>
                <c:pt idx="497">
                  <c:v>0.23175942991667026</c:v>
                </c:pt>
                <c:pt idx="498">
                  <c:v>0.23169080513985682</c:v>
                </c:pt>
                <c:pt idx="499">
                  <c:v>0.23162233470714769</c:v>
                </c:pt>
                <c:pt idx="500">
                  <c:v>0.23155401818486721</c:v>
                </c:pt>
                <c:pt idx="501">
                  <c:v>0.23148585514080117</c:v>
                </c:pt>
                <c:pt idx="502">
                  <c:v>0.23141784514419103</c:v>
                </c:pt>
                <c:pt idx="503">
                  <c:v>0.23134998776572824</c:v>
                </c:pt>
                <c:pt idx="504">
                  <c:v>0.23128228257754851</c:v>
                </c:pt>
                <c:pt idx="505">
                  <c:v>0.23121472915322616</c:v>
                </c:pt>
                <c:pt idx="506">
                  <c:v>0.2311473270677685</c:v>
                </c:pt>
                <c:pt idx="507">
                  <c:v>0.23108007589761018</c:v>
                </c:pt>
                <c:pt idx="508">
                  <c:v>0.2310129752206076</c:v>
                </c:pt>
                <c:pt idx="509">
                  <c:v>0.23094602461603342</c:v>
                </c:pt>
                <c:pt idx="510">
                  <c:v>0.23087922366457089</c:v>
                </c:pt>
                <c:pt idx="511">
                  <c:v>0.23081257194830848</c:v>
                </c:pt>
                <c:pt idx="512">
                  <c:v>0.23074606905073428</c:v>
                </c:pt>
                <c:pt idx="513">
                  <c:v>0.23067971455673056</c:v>
                </c:pt>
                <c:pt idx="514">
                  <c:v>0.23061350805256836</c:v>
                </c:pt>
                <c:pt idx="515">
                  <c:v>0.23054744912590205</c:v>
                </c:pt>
                <c:pt idx="516">
                  <c:v>0.23048153736576393</c:v>
                </c:pt>
                <c:pt idx="517">
                  <c:v>0.23041577236255889</c:v>
                </c:pt>
                <c:pt idx="518">
                  <c:v>0.23035015370805903</c:v>
                </c:pt>
                <c:pt idx="519">
                  <c:v>0.23028468099539837</c:v>
                </c:pt>
                <c:pt idx="520">
                  <c:v>0.2302193538190675</c:v>
                </c:pt>
                <c:pt idx="521">
                  <c:v>0.23015417177490838</c:v>
                </c:pt>
                <c:pt idx="522">
                  <c:v>0.23008913446010903</c:v>
                </c:pt>
                <c:pt idx="523">
                  <c:v>0.23002424147319833</c:v>
                </c:pt>
                <c:pt idx="524">
                  <c:v>0.22995949241404082</c:v>
                </c:pt>
                <c:pt idx="525">
                  <c:v>0.22989488688383147</c:v>
                </c:pt>
                <c:pt idx="526">
                  <c:v>0.22983042448509061</c:v>
                </c:pt>
                <c:pt idx="527">
                  <c:v>0.22976610482165871</c:v>
                </c:pt>
                <c:pt idx="528">
                  <c:v>0.22970192749869131</c:v>
                </c:pt>
                <c:pt idx="529">
                  <c:v>0.22963789212265392</c:v>
                </c:pt>
                <c:pt idx="530">
                  <c:v>0.22957399830131697</c:v>
                </c:pt>
                <c:pt idx="531">
                  <c:v>0.22951024564375072</c:v>
                </c:pt>
                <c:pt idx="532">
                  <c:v>0.22944663376032026</c:v>
                </c:pt>
                <c:pt idx="533">
                  <c:v>0.22938316226268057</c:v>
                </c:pt>
                <c:pt idx="534">
                  <c:v>0.22931983076377144</c:v>
                </c:pt>
                <c:pt idx="535">
                  <c:v>0.22925663887781256</c:v>
                </c:pt>
                <c:pt idx="536">
                  <c:v>0.22919358622029859</c:v>
                </c:pt>
                <c:pt idx="537">
                  <c:v>0.22913067240799426</c:v>
                </c:pt>
                <c:pt idx="538">
                  <c:v>0.22906789705892941</c:v>
                </c:pt>
                <c:pt idx="539">
                  <c:v>0.22900525979239422</c:v>
                </c:pt>
                <c:pt idx="540">
                  <c:v>0.22894276022893431</c:v>
                </c:pt>
                <c:pt idx="541">
                  <c:v>0.22888039799034587</c:v>
                </c:pt>
                <c:pt idx="542">
                  <c:v>0.22881817269967095</c:v>
                </c:pt>
                <c:pt idx="543">
                  <c:v>0.22875608398119257</c:v>
                </c:pt>
                <c:pt idx="544">
                  <c:v>0.22869413146043005</c:v>
                </c:pt>
                <c:pt idx="545">
                  <c:v>0.2286323147641342</c:v>
                </c:pt>
                <c:pt idx="546">
                  <c:v>0.22857063352028265</c:v>
                </c:pt>
                <c:pt idx="547">
                  <c:v>0.22850908735807507</c:v>
                </c:pt>
                <c:pt idx="548">
                  <c:v>0.22844767590792861</c:v>
                </c:pt>
                <c:pt idx="549">
                  <c:v>0.2283863988014731</c:v>
                </c:pt>
                <c:pt idx="550">
                  <c:v>0.22832525567154652</c:v>
                </c:pt>
                <c:pt idx="551">
                  <c:v>0.22826424615219032</c:v>
                </c:pt>
                <c:pt idx="552">
                  <c:v>0.22820336987864487</c:v>
                </c:pt>
                <c:pt idx="553">
                  <c:v>0.22814262648734482</c:v>
                </c:pt>
                <c:pt idx="554">
                  <c:v>0.2280820156159146</c:v>
                </c:pt>
                <c:pt idx="555">
                  <c:v>0.22802153690316379</c:v>
                </c:pt>
                <c:pt idx="556">
                  <c:v>0.22796118998908271</c:v>
                </c:pt>
                <c:pt idx="557">
                  <c:v>0.22790097451483787</c:v>
                </c:pt>
                <c:pt idx="558">
                  <c:v>0.22784089012276748</c:v>
                </c:pt>
                <c:pt idx="559">
                  <c:v>0.22778093645637701</c:v>
                </c:pt>
                <c:pt idx="560">
                  <c:v>0.22772111316033469</c:v>
                </c:pt>
                <c:pt idx="561">
                  <c:v>0.22766141988046718</c:v>
                </c:pt>
                <c:pt idx="562">
                  <c:v>0.22760185626375509</c:v>
                </c:pt>
                <c:pt idx="563">
                  <c:v>0.22754242195832866</c:v>
                </c:pt>
                <c:pt idx="564">
                  <c:v>0.22748311661346335</c:v>
                </c:pt>
                <c:pt idx="565">
                  <c:v>0.22742393987957546</c:v>
                </c:pt>
                <c:pt idx="566">
                  <c:v>0.22736489140821792</c:v>
                </c:pt>
                <c:pt idx="567">
                  <c:v>0.22730597085207585</c:v>
                </c:pt>
                <c:pt idx="568">
                  <c:v>0.22724717786496235</c:v>
                </c:pt>
                <c:pt idx="569">
                  <c:v>0.22718851210181421</c:v>
                </c:pt>
                <c:pt idx="570">
                  <c:v>0.22712997321868764</c:v>
                </c:pt>
                <c:pt idx="571">
                  <c:v>0.22707156087275407</c:v>
                </c:pt>
                <c:pt idx="572">
                  <c:v>0.2270132747222959</c:v>
                </c:pt>
                <c:pt idx="573">
                  <c:v>0.22695511442670233</c:v>
                </c:pt>
                <c:pt idx="574">
                  <c:v>0.22689707964646513</c:v>
                </c:pt>
                <c:pt idx="575">
                  <c:v>0.22683917004317455</c:v>
                </c:pt>
                <c:pt idx="576">
                  <c:v>0.22678138527951511</c:v>
                </c:pt>
                <c:pt idx="577">
                  <c:v>0.22672372501926152</c:v>
                </c:pt>
                <c:pt idx="578">
                  <c:v>0.22666618892727455</c:v>
                </c:pt>
                <c:pt idx="579">
                  <c:v>0.22660877666949697</c:v>
                </c:pt>
                <c:pt idx="580">
                  <c:v>0.22655148791294941</c:v>
                </c:pt>
                <c:pt idx="581">
                  <c:v>0.22649432232572636</c:v>
                </c:pt>
                <c:pt idx="582">
                  <c:v>0.22643727957699211</c:v>
                </c:pt>
                <c:pt idx="583">
                  <c:v>0.22638035933697678</c:v>
                </c:pt>
                <c:pt idx="584">
                  <c:v>0.2263235612769722</c:v>
                </c:pt>
                <c:pt idx="585">
                  <c:v>0.22626688506932804</c:v>
                </c:pt>
                <c:pt idx="586">
                  <c:v>0.22621033038744781</c:v>
                </c:pt>
                <c:pt idx="587">
                  <c:v>0.22615389690578488</c:v>
                </c:pt>
                <c:pt idx="588">
                  <c:v>0.22609758429983856</c:v>
                </c:pt>
                <c:pt idx="589">
                  <c:v>0.22604139224615016</c:v>
                </c:pt>
                <c:pt idx="590">
                  <c:v>0.22598532042229913</c:v>
                </c:pt>
                <c:pt idx="591">
                  <c:v>0.22592936850689915</c:v>
                </c:pt>
                <c:pt idx="592">
                  <c:v>0.22587353617959427</c:v>
                </c:pt>
                <c:pt idx="593">
                  <c:v>0.22581782312105506</c:v>
                </c:pt>
                <c:pt idx="594">
                  <c:v>0.22576222901297477</c:v>
                </c:pt>
                <c:pt idx="595">
                  <c:v>0.22570675353806549</c:v>
                </c:pt>
                <c:pt idx="596">
                  <c:v>0.22565139638005438</c:v>
                </c:pt>
                <c:pt idx="597">
                  <c:v>0.22559615722367987</c:v>
                </c:pt>
                <c:pt idx="598">
                  <c:v>0.22554103575468792</c:v>
                </c:pt>
                <c:pt idx="599">
                  <c:v>0.22548603165982817</c:v>
                </c:pt>
                <c:pt idx="600">
                  <c:v>0.22543114462685032</c:v>
                </c:pt>
                <c:pt idx="601">
                  <c:v>0.22537637434450034</c:v>
                </c:pt>
                <c:pt idx="602">
                  <c:v>0.22532172050251675</c:v>
                </c:pt>
                <c:pt idx="603">
                  <c:v>0.22526718279162702</c:v>
                </c:pt>
                <c:pt idx="604">
                  <c:v>0.22521276090354378</c:v>
                </c:pt>
                <c:pt idx="605">
                  <c:v>0.22515845453096123</c:v>
                </c:pt>
                <c:pt idx="606">
                  <c:v>0.22510426336755149</c:v>
                </c:pt>
                <c:pt idx="607">
                  <c:v>0.22505018710796093</c:v>
                </c:pt>
                <c:pt idx="608">
                  <c:v>0.22499622544780662</c:v>
                </c:pt>
                <c:pt idx="609">
                  <c:v>0.22494237808367268</c:v>
                </c:pt>
                <c:pt idx="610">
                  <c:v>0.22488864471310674</c:v>
                </c:pt>
                <c:pt idx="611">
                  <c:v>0.2248350250346163</c:v>
                </c:pt>
                <c:pt idx="612">
                  <c:v>0.22478151874766528</c:v>
                </c:pt>
                <c:pt idx="613">
                  <c:v>0.22472812555267038</c:v>
                </c:pt>
                <c:pt idx="614">
                  <c:v>0.22467484515099764</c:v>
                </c:pt>
                <c:pt idx="615">
                  <c:v>0.22462167724495888</c:v>
                </c:pt>
                <c:pt idx="616">
                  <c:v>0.22456862153780824</c:v>
                </c:pt>
                <c:pt idx="617">
                  <c:v>0.22451567773373868</c:v>
                </c:pt>
                <c:pt idx="618">
                  <c:v>0.22446284553787854</c:v>
                </c:pt>
                <c:pt idx="619">
                  <c:v>0.22441012465628804</c:v>
                </c:pt>
                <c:pt idx="620">
                  <c:v>0.22435751479595592</c:v>
                </c:pt>
                <c:pt idx="621">
                  <c:v>0.22430501566479596</c:v>
                </c:pt>
                <c:pt idx="622">
                  <c:v>0.22425262697164361</c:v>
                </c:pt>
                <c:pt idx="623">
                  <c:v>0.22420034842625255</c:v>
                </c:pt>
                <c:pt idx="624">
                  <c:v>0.22414817973929138</c:v>
                </c:pt>
                <c:pt idx="625">
                  <c:v>0.22409612062234022</c:v>
                </c:pt>
                <c:pt idx="626">
                  <c:v>0.22404417078788735</c:v>
                </c:pt>
                <c:pt idx="627">
                  <c:v>0.22399232994932594</c:v>
                </c:pt>
                <c:pt idx="628">
                  <c:v>0.22394059782095063</c:v>
                </c:pt>
                <c:pt idx="629">
                  <c:v>0.22388897411795428</c:v>
                </c:pt>
                <c:pt idx="630">
                  <c:v>0.2238374585564247</c:v>
                </c:pt>
                <c:pt idx="631">
                  <c:v>0.2237860508533413</c:v>
                </c:pt>
                <c:pt idx="632">
                  <c:v>0.22373475072657192</c:v>
                </c:pt>
                <c:pt idx="633">
                  <c:v>0.22368355789486952</c:v>
                </c:pt>
                <c:pt idx="634">
                  <c:v>0.22363247207786888</c:v>
                </c:pt>
                <c:pt idx="635">
                  <c:v>0.22358149299608351</c:v>
                </c:pt>
                <c:pt idx="636">
                  <c:v>0.22353062037090238</c:v>
                </c:pt>
                <c:pt idx="637">
                  <c:v>0.22347985392458666</c:v>
                </c:pt>
                <c:pt idx="638">
                  <c:v>0.22342919338026665</c:v>
                </c:pt>
                <c:pt idx="639">
                  <c:v>0.22337863846193851</c:v>
                </c:pt>
                <c:pt idx="640">
                  <c:v>0.22332818889446115</c:v>
                </c:pt>
                <c:pt idx="641">
                  <c:v>0.22327784440355311</c:v>
                </c:pt>
                <c:pt idx="642">
                  <c:v>0.22322760471578934</c:v>
                </c:pt>
                <c:pt idx="643">
                  <c:v>0.22317746955859816</c:v>
                </c:pt>
                <c:pt idx="644">
                  <c:v>0.22312743866025814</c:v>
                </c:pt>
                <c:pt idx="645">
                  <c:v>0.22307751174989499</c:v>
                </c:pt>
                <c:pt idx="646">
                  <c:v>0.22302768855747851</c:v>
                </c:pt>
                <c:pt idx="647">
                  <c:v>0.22297796881381948</c:v>
                </c:pt>
                <c:pt idx="648">
                  <c:v>0.22292835225056665</c:v>
                </c:pt>
                <c:pt idx="649">
                  <c:v>0.22287883860020366</c:v>
                </c:pt>
                <c:pt idx="650">
                  <c:v>0.22282942759604601</c:v>
                </c:pt>
                <c:pt idx="651">
                  <c:v>0.22278011897223812</c:v>
                </c:pt>
                <c:pt idx="652">
                  <c:v>0.22273091246375021</c:v>
                </c:pt>
                <c:pt idx="653">
                  <c:v>0.22268180780637536</c:v>
                </c:pt>
                <c:pt idx="654">
                  <c:v>0.22263280473672661</c:v>
                </c:pt>
                <c:pt idx="655">
                  <c:v>0.22258390299223385</c:v>
                </c:pt>
                <c:pt idx="656">
                  <c:v>0.22253510231114096</c:v>
                </c:pt>
                <c:pt idx="657">
                  <c:v>0.22248640243250284</c:v>
                </c:pt>
                <c:pt idx="658">
                  <c:v>0.2224378030961825</c:v>
                </c:pt>
                <c:pt idx="659">
                  <c:v>0.2223893040428481</c:v>
                </c:pt>
                <c:pt idx="660">
                  <c:v>0.22234090501397008</c:v>
                </c:pt>
                <c:pt idx="661">
                  <c:v>0.22229260575181825</c:v>
                </c:pt>
                <c:pt idx="662">
                  <c:v>0.22224440599945891</c:v>
                </c:pt>
                <c:pt idx="663">
                  <c:v>0.22219630550075201</c:v>
                </c:pt>
                <c:pt idx="664">
                  <c:v>0.22214830400034824</c:v>
                </c:pt>
                <c:pt idx="665">
                  <c:v>0.22210040124368621</c:v>
                </c:pt>
                <c:pt idx="666">
                  <c:v>0.22205259697698962</c:v>
                </c:pt>
                <c:pt idx="667">
                  <c:v>0.22200489094726439</c:v>
                </c:pt>
                <c:pt idx="668">
                  <c:v>0.22195728290229594</c:v>
                </c:pt>
                <c:pt idx="669">
                  <c:v>0.22190977259064634</c:v>
                </c:pt>
                <c:pt idx="670">
                  <c:v>0.22186235976165147</c:v>
                </c:pt>
                <c:pt idx="671">
                  <c:v>0.22181504416541833</c:v>
                </c:pt>
                <c:pt idx="672">
                  <c:v>0.22176782555282221</c:v>
                </c:pt>
                <c:pt idx="673">
                  <c:v>0.22172070367550398</c:v>
                </c:pt>
                <c:pt idx="674">
                  <c:v>0.22167367828586731</c:v>
                </c:pt>
                <c:pt idx="675">
                  <c:v>0.221626749137076</c:v>
                </c:pt>
                <c:pt idx="676">
                  <c:v>0.22157991598305116</c:v>
                </c:pt>
                <c:pt idx="677">
                  <c:v>0.22153317857846858</c:v>
                </c:pt>
                <c:pt idx="678">
                  <c:v>0.22148653667875598</c:v>
                </c:pt>
                <c:pt idx="679">
                  <c:v>0.22143999004009041</c:v>
                </c:pt>
                <c:pt idx="680">
                  <c:v>0.22139353841939544</c:v>
                </c:pt>
                <c:pt idx="681">
                  <c:v>0.22134718157433861</c:v>
                </c:pt>
                <c:pt idx="682">
                  <c:v>0.22130091926332873</c:v>
                </c:pt>
                <c:pt idx="683">
                  <c:v>0.22125475124551322</c:v>
                </c:pt>
                <c:pt idx="684">
                  <c:v>0.22120867728077551</c:v>
                </c:pt>
                <c:pt idx="685">
                  <c:v>0.22116269712973238</c:v>
                </c:pt>
                <c:pt idx="686">
                  <c:v>0.22111681055373142</c:v>
                </c:pt>
                <c:pt idx="687">
                  <c:v>0.22107101731484829</c:v>
                </c:pt>
                <c:pt idx="688">
                  <c:v>0.22102531717588431</c:v>
                </c:pt>
                <c:pt idx="689">
                  <c:v>0.22097970990036372</c:v>
                </c:pt>
                <c:pt idx="690">
                  <c:v>0.22093419525253122</c:v>
                </c:pt>
                <c:pt idx="691">
                  <c:v>0.22088877299734935</c:v>
                </c:pt>
                <c:pt idx="692">
                  <c:v>0.22084344290049598</c:v>
                </c:pt>
                <c:pt idx="693">
                  <c:v>0.22079820472836173</c:v>
                </c:pt>
                <c:pt idx="694">
                  <c:v>0.22075305824804745</c:v>
                </c:pt>
                <c:pt idx="695">
                  <c:v>0.22070800322736173</c:v>
                </c:pt>
                <c:pt idx="696">
                  <c:v>0.22066303943481841</c:v>
                </c:pt>
                <c:pt idx="697">
                  <c:v>0.22061816663963399</c:v>
                </c:pt>
                <c:pt idx="698">
                  <c:v>0.22057338461172527</c:v>
                </c:pt>
                <c:pt idx="699">
                  <c:v>0.22052869312170673</c:v>
                </c:pt>
                <c:pt idx="700">
                  <c:v>0.22048409194088819</c:v>
                </c:pt>
                <c:pt idx="701">
                  <c:v>0.2204395808412723</c:v>
                </c:pt>
                <c:pt idx="702">
                  <c:v>0.22039515959555206</c:v>
                </c:pt>
                <c:pt idx="703">
                  <c:v>0.22035082797710845</c:v>
                </c:pt>
                <c:pt idx="704">
                  <c:v>0.22030658576000792</c:v>
                </c:pt>
                <c:pt idx="705">
                  <c:v>0.22026243271900006</c:v>
                </c:pt>
                <c:pt idx="706">
                  <c:v>0.22021836862951516</c:v>
                </c:pt>
                <c:pt idx="707">
                  <c:v>0.22017439326766175</c:v>
                </c:pt>
                <c:pt idx="708">
                  <c:v>0.22013050641022433</c:v>
                </c:pt>
                <c:pt idx="709">
                  <c:v>0.22008670783466086</c:v>
                </c:pt>
                <c:pt idx="710">
                  <c:v>0.22004299731910049</c:v>
                </c:pt>
                <c:pt idx="711">
                  <c:v>0.21999937464234112</c:v>
                </c:pt>
                <c:pt idx="712">
                  <c:v>0.21995583958384718</c:v>
                </c:pt>
                <c:pt idx="713">
                  <c:v>0.21991239192374712</c:v>
                </c:pt>
                <c:pt idx="714">
                  <c:v>0.21986903144283118</c:v>
                </c:pt>
                <c:pt idx="715">
                  <c:v>0.21982575792254908</c:v>
                </c:pt>
                <c:pt idx="716">
                  <c:v>0.2197825711450076</c:v>
                </c:pt>
                <c:pt idx="717">
                  <c:v>0.21973947089296844</c:v>
                </c:pt>
                <c:pt idx="718">
                  <c:v>0.21969645694984577</c:v>
                </c:pt>
                <c:pt idx="719">
                  <c:v>0.21965352909970404</c:v>
                </c:pt>
                <c:pt idx="720">
                  <c:v>0.21961068712725568</c:v>
                </c:pt>
                <c:pt idx="721">
                  <c:v>0.21956793081785878</c:v>
                </c:pt>
                <c:pt idx="722">
                  <c:v>0.2195252599575149</c:v>
                </c:pt>
                <c:pt idx="723">
                  <c:v>0.21948267433286683</c:v>
                </c:pt>
                <c:pt idx="724">
                  <c:v>0.21944017373119629</c:v>
                </c:pt>
                <c:pt idx="725">
                  <c:v>0.21939775794042171</c:v>
                </c:pt>
                <c:pt idx="726">
                  <c:v>0.21935542674909603</c:v>
                </c:pt>
                <c:pt idx="727">
                  <c:v>0.21931317994640451</c:v>
                </c:pt>
                <c:pt idx="728">
                  <c:v>0.21927101732216248</c:v>
                </c:pt>
                <c:pt idx="729">
                  <c:v>0.21922893866681314</c:v>
                </c:pt>
                <c:pt idx="730">
                  <c:v>0.21918694377142542</c:v>
                </c:pt>
                <c:pt idx="731">
                  <c:v>0.21914503242769173</c:v>
                </c:pt>
                <c:pt idx="732">
                  <c:v>0.21910320442792591</c:v>
                </c:pt>
                <c:pt idx="733">
                  <c:v>0.21906145956506093</c:v>
                </c:pt>
                <c:pt idx="734">
                  <c:v>0.21901979763264678</c:v>
                </c:pt>
                <c:pt idx="735">
                  <c:v>0.21897821842484844</c:v>
                </c:pt>
                <c:pt idx="736">
                  <c:v>0.21893672173644355</c:v>
                </c:pt>
                <c:pt idx="737">
                  <c:v>0.21889530736282045</c:v>
                </c:pt>
                <c:pt idx="738">
                  <c:v>0.21885397509997595</c:v>
                </c:pt>
                <c:pt idx="739">
                  <c:v>0.2188127247445133</c:v>
                </c:pt>
                <c:pt idx="740">
                  <c:v>0.21877155609364002</c:v>
                </c:pt>
                <c:pt idx="741">
                  <c:v>0.21873046894516587</c:v>
                </c:pt>
                <c:pt idx="742">
                  <c:v>0.2186894630975007</c:v>
                </c:pt>
                <c:pt idx="743">
                  <c:v>0.21864853834965242</c:v>
                </c:pt>
                <c:pt idx="744">
                  <c:v>0.21860769450122494</c:v>
                </c:pt>
                <c:pt idx="745">
                  <c:v>0.21856693135241606</c:v>
                </c:pt>
                <c:pt idx="746">
                  <c:v>0.21852624870401546</c:v>
                </c:pt>
                <c:pt idx="747">
                  <c:v>0.21848564635740261</c:v>
                </c:pt>
                <c:pt idx="748">
                  <c:v>0.21844512411454478</c:v>
                </c:pt>
                <c:pt idx="749">
                  <c:v>0.21840468177799502</c:v>
                </c:pt>
                <c:pt idx="750">
                  <c:v>0.21836431915089008</c:v>
                </c:pt>
                <c:pt idx="751">
                  <c:v>0.21832403603694844</c:v>
                </c:pt>
                <c:pt idx="752">
                  <c:v>0.21828383224046832</c:v>
                </c:pt>
                <c:pt idx="753">
                  <c:v>0.21824370756632563</c:v>
                </c:pt>
                <c:pt idx="754">
                  <c:v>0.21820366181997203</c:v>
                </c:pt>
                <c:pt idx="755">
                  <c:v>0.21816369480743292</c:v>
                </c:pt>
                <c:pt idx="756">
                  <c:v>0.21812380633530548</c:v>
                </c:pt>
                <c:pt idx="757">
                  <c:v>0.21808399621075672</c:v>
                </c:pt>
                <c:pt idx="758">
                  <c:v>0.21804426424152148</c:v>
                </c:pt>
                <c:pt idx="759">
                  <c:v>0.21800461023590054</c:v>
                </c:pt>
                <c:pt idx="760">
                  <c:v>0.21796503400275857</c:v>
                </c:pt>
                <c:pt idx="761">
                  <c:v>0.21792553535152237</c:v>
                </c:pt>
                <c:pt idx="762">
                  <c:v>0.21788611409217876</c:v>
                </c:pt>
                <c:pt idx="763">
                  <c:v>0.21784677003527278</c:v>
                </c:pt>
                <c:pt idx="764">
                  <c:v>0.21780750299190574</c:v>
                </c:pt>
                <c:pt idx="765">
                  <c:v>0.21776831277373332</c:v>
                </c:pt>
                <c:pt idx="766">
                  <c:v>0.21772919919296363</c:v>
                </c:pt>
                <c:pt idx="767">
                  <c:v>0.21769016206235536</c:v>
                </c:pt>
                <c:pt idx="768">
                  <c:v>0.21765120119521597</c:v>
                </c:pt>
                <c:pt idx="769">
                  <c:v>0.21761231640539966</c:v>
                </c:pt>
                <c:pt idx="770">
                  <c:v>0.21757350750730561</c:v>
                </c:pt>
                <c:pt idx="771">
                  <c:v>0.21753477431587609</c:v>
                </c:pt>
                <c:pt idx="772">
                  <c:v>0.2174961166465946</c:v>
                </c:pt>
                <c:pt idx="773">
                  <c:v>0.21745753431548409</c:v>
                </c:pt>
                <c:pt idx="774">
                  <c:v>0.21741902713910499</c:v>
                </c:pt>
                <c:pt idx="775">
                  <c:v>0.2173805949345535</c:v>
                </c:pt>
                <c:pt idx="776">
                  <c:v>0.21734223751945969</c:v>
                </c:pt>
                <c:pt idx="777">
                  <c:v>0.21730395471198571</c:v>
                </c:pt>
                <c:pt idx="778">
                  <c:v>0.21726574633082404</c:v>
                </c:pt>
                <c:pt idx="779">
                  <c:v>0.21722761219519557</c:v>
                </c:pt>
                <c:pt idx="780">
                  <c:v>0.21718955212484786</c:v>
                </c:pt>
                <c:pt idx="781">
                  <c:v>0.21715156594005339</c:v>
                </c:pt>
                <c:pt idx="782">
                  <c:v>0.21711365346160769</c:v>
                </c:pt>
                <c:pt idx="783">
                  <c:v>0.21707581451082766</c:v>
                </c:pt>
                <c:pt idx="784">
                  <c:v>0.21703804890954978</c:v>
                </c:pt>
                <c:pt idx="785">
                  <c:v>0.21700035648012825</c:v>
                </c:pt>
                <c:pt idx="786">
                  <c:v>0.21696273704543334</c:v>
                </c:pt>
                <c:pt idx="787">
                  <c:v>0.21692519042884964</c:v>
                </c:pt>
                <c:pt idx="788">
                  <c:v>0.21688771645427427</c:v>
                </c:pt>
                <c:pt idx="789">
                  <c:v>0.21685031494611517</c:v>
                </c:pt>
                <c:pt idx="790">
                  <c:v>0.21681298572928936</c:v>
                </c:pt>
                <c:pt idx="791">
                  <c:v>0.21677572862922123</c:v>
                </c:pt>
                <c:pt idx="792">
                  <c:v>0.21673854347184082</c:v>
                </c:pt>
                <c:pt idx="793">
                  <c:v>0.21670143008358211</c:v>
                </c:pt>
                <c:pt idx="794">
                  <c:v>0.21666438829138138</c:v>
                </c:pt>
                <c:pt idx="795">
                  <c:v>0.21662741792267537</c:v>
                </c:pt>
                <c:pt idx="796">
                  <c:v>0.21659051880539973</c:v>
                </c:pt>
                <c:pt idx="797">
                  <c:v>0.21655369076798728</c:v>
                </c:pt>
                <c:pt idx="798">
                  <c:v>0.21651693363936636</c:v>
                </c:pt>
                <c:pt idx="799">
                  <c:v>0.21648024724895912</c:v>
                </c:pt>
                <c:pt idx="800">
                  <c:v>0.21644363142667991</c:v>
                </c:pt>
                <c:pt idx="801">
                  <c:v>0.21640708600293357</c:v>
                </c:pt>
                <c:pt idx="802">
                  <c:v>0.21637061080861381</c:v>
                </c:pt>
                <c:pt idx="803">
                  <c:v>0.21633420567510159</c:v>
                </c:pt>
                <c:pt idx="804">
                  <c:v>0.21629787043426341</c:v>
                </c:pt>
                <c:pt idx="805">
                  <c:v>0.21626160491844978</c:v>
                </c:pt>
                <c:pt idx="806">
                  <c:v>0.21622540896049353</c:v>
                </c:pt>
                <c:pt idx="807">
                  <c:v>0.21618928239370813</c:v>
                </c:pt>
                <c:pt idx="808">
                  <c:v>0.21615322505188628</c:v>
                </c:pt>
                <c:pt idx="809">
                  <c:v>0.21611723676929806</c:v>
                </c:pt>
                <c:pt idx="810">
                  <c:v>0.21608131738068953</c:v>
                </c:pt>
                <c:pt idx="811">
                  <c:v>0.216045466721281</c:v>
                </c:pt>
                <c:pt idx="812">
                  <c:v>0.21600968462676548</c:v>
                </c:pt>
                <c:pt idx="813">
                  <c:v>0.2159739709333072</c:v>
                </c:pt>
                <c:pt idx="814">
                  <c:v>0.21593832547753986</c:v>
                </c:pt>
                <c:pt idx="815">
                  <c:v>0.21590274809656518</c:v>
                </c:pt>
                <c:pt idx="816">
                  <c:v>0.21586723862795132</c:v>
                </c:pt>
                <c:pt idx="817">
                  <c:v>0.21583179690973131</c:v>
                </c:pt>
                <c:pt idx="818">
                  <c:v>0.21579642278040148</c:v>
                </c:pt>
                <c:pt idx="819">
                  <c:v>0.21576111607891993</c:v>
                </c:pt>
                <c:pt idx="820">
                  <c:v>0.21572587664470497</c:v>
                </c:pt>
                <c:pt idx="821">
                  <c:v>0.21569070431763368</c:v>
                </c:pt>
                <c:pt idx="822">
                  <c:v>0.21565559893804023</c:v>
                </c:pt>
                <c:pt idx="823">
                  <c:v>0.21562056034671451</c:v>
                </c:pt>
                <c:pt idx="824">
                  <c:v>0.21558558838490047</c:v>
                </c:pt>
                <c:pt idx="825">
                  <c:v>0.21555068289429474</c:v>
                </c:pt>
                <c:pt idx="826">
                  <c:v>0.21551584371704505</c:v>
                </c:pt>
                <c:pt idx="827">
                  <c:v>0.21548107069574873</c:v>
                </c:pt>
                <c:pt idx="828">
                  <c:v>0.21544636367345124</c:v>
                </c:pt>
                <c:pt idx="829">
                  <c:v>0.21541172249364471</c:v>
                </c:pt>
                <c:pt idx="830">
                  <c:v>0.21537714700026636</c:v>
                </c:pt>
                <c:pt idx="831">
                  <c:v>0.21534263703769715</c:v>
                </c:pt>
                <c:pt idx="832">
                  <c:v>0.21530819245076022</c:v>
                </c:pt>
                <c:pt idx="833">
                  <c:v>0.21527381308471943</c:v>
                </c:pt>
                <c:pt idx="834">
                  <c:v>0.21523949878527796</c:v>
                </c:pt>
                <c:pt idx="835">
                  <c:v>0.2152052493985768</c:v>
                </c:pt>
                <c:pt idx="836">
                  <c:v>0.21517106477119333</c:v>
                </c:pt>
                <c:pt idx="837">
                  <c:v>0.21513694475013984</c:v>
                </c:pt>
                <c:pt idx="838">
                  <c:v>0.21510288918286213</c:v>
                </c:pt>
                <c:pt idx="839">
                  <c:v>0.21506889791723807</c:v>
                </c:pt>
                <c:pt idx="840">
                  <c:v>0.21503497080157619</c:v>
                </c:pt>
                <c:pt idx="841">
                  <c:v>0.2150011076846142</c:v>
                </c:pt>
                <c:pt idx="842">
                  <c:v>0.21496730841551762</c:v>
                </c:pt>
                <c:pt idx="843">
                  <c:v>0.21493357284387837</c:v>
                </c:pt>
                <c:pt idx="844">
                  <c:v>0.21489990081971336</c:v>
                </c:pt>
                <c:pt idx="845">
                  <c:v>0.21486629219346307</c:v>
                </c:pt>
                <c:pt idx="846">
                  <c:v>0.21483274681599016</c:v>
                </c:pt>
                <c:pt idx="847">
                  <c:v>0.21479926453857809</c:v>
                </c:pt>
                <c:pt idx="848">
                  <c:v>0.21476584521292977</c:v>
                </c:pt>
                <c:pt idx="849">
                  <c:v>0.2147324886911661</c:v>
                </c:pt>
                <c:pt idx="850">
                  <c:v>0.21469919482582467</c:v>
                </c:pt>
                <c:pt idx="851">
                  <c:v>0.21466596346985836</c:v>
                </c:pt>
                <c:pt idx="852">
                  <c:v>0.21463279447663394</c:v>
                </c:pt>
                <c:pt idx="853">
                  <c:v>0.21459968769993082</c:v>
                </c:pt>
                <c:pt idx="854">
                  <c:v>0.21456664299393957</c:v>
                </c:pt>
                <c:pt idx="855">
                  <c:v>0.21453366021326065</c:v>
                </c:pt>
                <c:pt idx="856">
                  <c:v>0.21450073921290302</c:v>
                </c:pt>
                <c:pt idx="857">
                  <c:v>0.21446787984828286</c:v>
                </c:pt>
                <c:pt idx="858">
                  <c:v>0.21443508197522215</c:v>
                </c:pt>
                <c:pt idx="859">
                  <c:v>0.21440234544994746</c:v>
                </c:pt>
                <c:pt idx="860">
                  <c:v>0.21436967012908853</c:v>
                </c:pt>
                <c:pt idx="861">
                  <c:v>0.21433705586967697</c:v>
                </c:pt>
                <c:pt idx="862">
                  <c:v>0.21430450252914496</c:v>
                </c:pt>
                <c:pt idx="863">
                  <c:v>0.21427200996532395</c:v>
                </c:pt>
                <c:pt idx="864">
                  <c:v>0.21423957803644331</c:v>
                </c:pt>
                <c:pt idx="865">
                  <c:v>0.21420720660112913</c:v>
                </c:pt>
                <c:pt idx="866">
                  <c:v>0.21417489551840282</c:v>
                </c:pt>
                <c:pt idx="867">
                  <c:v>0.21414264464767988</c:v>
                </c:pt>
                <c:pt idx="868">
                  <c:v>0.21411045384876853</c:v>
                </c:pt>
                <c:pt idx="869">
                  <c:v>0.2140783229818686</c:v>
                </c:pt>
                <c:pt idx="870">
                  <c:v>0.21404625190757012</c:v>
                </c:pt>
                <c:pt idx="871">
                  <c:v>0.21401424048685205</c:v>
                </c:pt>
                <c:pt idx="872">
                  <c:v>0.21398228858108106</c:v>
                </c:pt>
                <c:pt idx="873">
                  <c:v>0.21395039605201027</c:v>
                </c:pt>
                <c:pt idx="874">
                  <c:v>0.21391856276177798</c:v>
                </c:pt>
                <c:pt idx="875">
                  <c:v>0.21388678857290641</c:v>
                </c:pt>
                <c:pt idx="876">
                  <c:v>0.21385507334830048</c:v>
                </c:pt>
                <c:pt idx="877">
                  <c:v>0.21382341695124651</c:v>
                </c:pt>
                <c:pt idx="878">
                  <c:v>0.21379181924541107</c:v>
                </c:pt>
                <c:pt idx="879">
                  <c:v>0.21376028009483969</c:v>
                </c:pt>
                <c:pt idx="880">
                  <c:v>0.21372879936395558</c:v>
                </c:pt>
                <c:pt idx="881">
                  <c:v>0.21369737691755855</c:v>
                </c:pt>
                <c:pt idx="882">
                  <c:v>0.21366601262082369</c:v>
                </c:pt>
                <c:pt idx="883">
                  <c:v>0.21363470633930012</c:v>
                </c:pt>
                <c:pt idx="884">
                  <c:v>0.21360345793890989</c:v>
                </c:pt>
                <c:pt idx="885">
                  <c:v>0.21357226728594667</c:v>
                </c:pt>
                <c:pt idx="886">
                  <c:v>0.21354113424707463</c:v>
                </c:pt>
                <c:pt idx="887">
                  <c:v>0.21351005868932721</c:v>
                </c:pt>
                <c:pt idx="888">
                  <c:v>0.21347904048010591</c:v>
                </c:pt>
                <c:pt idx="889">
                  <c:v>0.21344807948717912</c:v>
                </c:pt>
                <c:pt idx="890">
                  <c:v>0.21341717557868092</c:v>
                </c:pt>
                <c:pt idx="891">
                  <c:v>0.21338632862310997</c:v>
                </c:pt>
                <c:pt idx="892">
                  <c:v>0.2133555384893282</c:v>
                </c:pt>
                <c:pt idx="893">
                  <c:v>0.21332480504655979</c:v>
                </c:pt>
                <c:pt idx="894">
                  <c:v>0.21329412816438986</c:v>
                </c:pt>
                <c:pt idx="895">
                  <c:v>0.21326350771276345</c:v>
                </c:pt>
                <c:pt idx="896">
                  <c:v>0.21323294356198425</c:v>
                </c:pt>
                <c:pt idx="897">
                  <c:v>0.21320243558271348</c:v>
                </c:pt>
                <c:pt idx="898">
                  <c:v>0.21317198364596879</c:v>
                </c:pt>
                <c:pt idx="899">
                  <c:v>0.21314158762312305</c:v>
                </c:pt>
                <c:pt idx="900">
                  <c:v>0.21311124738590323</c:v>
                </c:pt>
                <c:pt idx="901">
                  <c:v>0.21308096280638927</c:v>
                </c:pt>
                <c:pt idx="902">
                  <c:v>0.21305073375701294</c:v>
                </c:pt>
                <c:pt idx="903">
                  <c:v>0.21302056011055673</c:v>
                </c:pt>
                <c:pt idx="904">
                  <c:v>0.21299044174015269</c:v>
                </c:pt>
                <c:pt idx="905">
                  <c:v>0.21296037851928135</c:v>
                </c:pt>
                <c:pt idx="906">
                  <c:v>0.21293037032177056</c:v>
                </c:pt>
                <c:pt idx="907">
                  <c:v>0.21290041702179444</c:v>
                </c:pt>
                <c:pt idx="908">
                  <c:v>0.2128705184938722</c:v>
                </c:pt>
                <c:pt idx="909">
                  <c:v>0.21284067461286707</c:v>
                </c:pt>
                <c:pt idx="910">
                  <c:v>0.21281088525398523</c:v>
                </c:pt>
                <c:pt idx="911">
                  <c:v>0.21278115029277464</c:v>
                </c:pt>
                <c:pt idx="912">
                  <c:v>0.21275146960512406</c:v>
                </c:pt>
                <c:pt idx="913">
                  <c:v>0.21272184306726183</c:v>
                </c:pt>
                <c:pt idx="914">
                  <c:v>0.21269227055575488</c:v>
                </c:pt>
                <c:pt idx="915">
                  <c:v>0.21266275194750761</c:v>
                </c:pt>
                <c:pt idx="916">
                  <c:v>0.21263328711976084</c:v>
                </c:pt>
                <c:pt idx="917">
                  <c:v>0.21260387595009073</c:v>
                </c:pt>
                <c:pt idx="918">
                  <c:v>0.21257451831640767</c:v>
                </c:pt>
                <c:pt idx="919">
                  <c:v>0.21254521409695529</c:v>
                </c:pt>
                <c:pt idx="920">
                  <c:v>0.21251596317030932</c:v>
                </c:pt>
                <c:pt idx="921">
                  <c:v>0.21248676541537662</c:v>
                </c:pt>
                <c:pt idx="922">
                  <c:v>0.21245762071139401</c:v>
                </c:pt>
                <c:pt idx="923">
                  <c:v>0.21242852893792738</c:v>
                </c:pt>
                <c:pt idx="924">
                  <c:v>0.21239948997487051</c:v>
                </c:pt>
                <c:pt idx="925">
                  <c:v>0.21237050370244409</c:v>
                </c:pt>
                <c:pt idx="926">
                  <c:v>0.21234157000119463</c:v>
                </c:pt>
                <c:pt idx="927">
                  <c:v>0.21231268875199352</c:v>
                </c:pt>
                <c:pt idx="928">
                  <c:v>0.2122838598360359</c:v>
                </c:pt>
                <c:pt idx="929">
                  <c:v>0.21225508313483971</c:v>
                </c:pt>
                <c:pt idx="930">
                  <c:v>0.2122263585302446</c:v>
                </c:pt>
                <c:pt idx="931">
                  <c:v>0.21219768590441099</c:v>
                </c:pt>
                <c:pt idx="932">
                  <c:v>0.21216906513981895</c:v>
                </c:pt>
                <c:pt idx="933">
                  <c:v>0.21214049611926733</c:v>
                </c:pt>
                <c:pt idx="934">
                  <c:v>0.21211197872587262</c:v>
                </c:pt>
                <c:pt idx="935">
                  <c:v>0.21208351284306798</c:v>
                </c:pt>
                <c:pt idx="936">
                  <c:v>0.21205509835460232</c:v>
                </c:pt>
                <c:pt idx="937">
                  <c:v>0.21202673514453918</c:v>
                </c:pt>
                <c:pt idx="938">
                  <c:v>0.21199842309725583</c:v>
                </c:pt>
                <c:pt idx="939">
                  <c:v>0.21197016209744224</c:v>
                </c:pt>
                <c:pt idx="940">
                  <c:v>0.21194195203010011</c:v>
                </c:pt>
                <c:pt idx="941">
                  <c:v>0.21191379278054184</c:v>
                </c:pt>
                <c:pt idx="942">
                  <c:v>0.21188568423438964</c:v>
                </c:pt>
                <c:pt idx="943">
                  <c:v>0.21185762627757448</c:v>
                </c:pt>
                <c:pt idx="944">
                  <c:v>0.21182961879633513</c:v>
                </c:pt>
                <c:pt idx="945">
                  <c:v>0.2118016616772172</c:v>
                </c:pt>
                <c:pt idx="946">
                  <c:v>0.21177375480707222</c:v>
                </c:pt>
                <c:pt idx="947">
                  <c:v>0.21174589807305658</c:v>
                </c:pt>
                <c:pt idx="948">
                  <c:v>0.21171809136263067</c:v>
                </c:pt>
                <c:pt idx="949">
                  <c:v>0.21169033456355785</c:v>
                </c:pt>
                <c:pt idx="950">
                  <c:v>0.21166262756390355</c:v>
                </c:pt>
                <c:pt idx="951">
                  <c:v>0.21163497025203432</c:v>
                </c:pt>
                <c:pt idx="952">
                  <c:v>0.21160736251661683</c:v>
                </c:pt>
                <c:pt idx="953">
                  <c:v>0.21157980424661699</c:v>
                </c:pt>
                <c:pt idx="954">
                  <c:v>0.21155229533129899</c:v>
                </c:pt>
                <c:pt idx="955">
                  <c:v>0.21152483566022437</c:v>
                </c:pt>
                <c:pt idx="956">
                  <c:v>0.21149742512325106</c:v>
                </c:pt>
                <c:pt idx="957">
                  <c:v>0.2114700636105325</c:v>
                </c:pt>
                <c:pt idx="958">
                  <c:v>0.21144275101251669</c:v>
                </c:pt>
                <c:pt idx="959">
                  <c:v>0.21141548721994527</c:v>
                </c:pt>
                <c:pt idx="960">
                  <c:v>0.21138827212385258</c:v>
                </c:pt>
                <c:pt idx="961">
                  <c:v>0.21136110561556481</c:v>
                </c:pt>
                <c:pt idx="962">
                  <c:v>0.21133398758669902</c:v>
                </c:pt>
                <c:pt idx="963">
                  <c:v>0.21130691792916226</c:v>
                </c:pt>
                <c:pt idx="964">
                  <c:v>0.21127989653515067</c:v>
                </c:pt>
                <c:pt idx="965">
                  <c:v>0.21125292329714856</c:v>
                </c:pt>
                <c:pt idx="966">
                  <c:v>0.21122599810792758</c:v>
                </c:pt>
                <c:pt idx="967">
                  <c:v>0.21119912086054568</c:v>
                </c:pt>
                <c:pt idx="968">
                  <c:v>0.21117229144834637</c:v>
                </c:pt>
                <c:pt idx="969">
                  <c:v>0.21114550976495777</c:v>
                </c:pt>
                <c:pt idx="970">
                  <c:v>0.21111877570429169</c:v>
                </c:pt>
                <c:pt idx="971">
                  <c:v>0.21109208916054281</c:v>
                </c:pt>
                <c:pt idx="972">
                  <c:v>0.21106545002818775</c:v>
                </c:pt>
                <c:pt idx="973">
                  <c:v>0.2110388582019842</c:v>
                </c:pt>
                <c:pt idx="974">
                  <c:v>0.21101231357697012</c:v>
                </c:pt>
                <c:pt idx="975">
                  <c:v>0.21098581604846275</c:v>
                </c:pt>
                <c:pt idx="976">
                  <c:v>0.21095936551205785</c:v>
                </c:pt>
                <c:pt idx="977">
                  <c:v>0.21093296186362878</c:v>
                </c:pt>
                <c:pt idx="978">
                  <c:v>0.21090660499932562</c:v>
                </c:pt>
                <c:pt idx="979">
                  <c:v>0.21088029481557435</c:v>
                </c:pt>
                <c:pt idx="980">
                  <c:v>0.21085403120907603</c:v>
                </c:pt>
                <c:pt idx="981">
                  <c:v>0.21082781407680587</c:v>
                </c:pt>
                <c:pt idx="982">
                  <c:v>0.21080164331601242</c:v>
                </c:pt>
                <c:pt idx="983">
                  <c:v>0.21077551882421675</c:v>
                </c:pt>
                <c:pt idx="984">
                  <c:v>0.21074944049921152</c:v>
                </c:pt>
                <c:pt idx="985">
                  <c:v>0.21072340823906024</c:v>
                </c:pt>
                <c:pt idx="986">
                  <c:v>0.2106974219420964</c:v>
                </c:pt>
                <c:pt idx="987">
                  <c:v>0.21067148150692261</c:v>
                </c:pt>
                <c:pt idx="988">
                  <c:v>0.2106455868324098</c:v>
                </c:pt>
                <c:pt idx="989">
                  <c:v>0.21061973781769636</c:v>
                </c:pt>
                <c:pt idx="990">
                  <c:v>0.21059393436218735</c:v>
                </c:pt>
                <c:pt idx="991">
                  <c:v>0.21056817636555367</c:v>
                </c:pt>
                <c:pt idx="992">
                  <c:v>0.21054246372773119</c:v>
                </c:pt>
                <c:pt idx="993">
                  <c:v>0.21051679634892004</c:v>
                </c:pt>
                <c:pt idx="994">
                  <c:v>0.21049117412958368</c:v>
                </c:pt>
                <c:pt idx="995">
                  <c:v>0.2104655969704482</c:v>
                </c:pt>
                <c:pt idx="996">
                  <c:v>0.21044006477250141</c:v>
                </c:pt>
                <c:pt idx="997">
                  <c:v>0.21041457743699207</c:v>
                </c:pt>
                <c:pt idx="998">
                  <c:v>0.21038913486542915</c:v>
                </c:pt>
                <c:pt idx="999">
                  <c:v>0.21036373695958094</c:v>
                </c:pt>
                <c:pt idx="1000">
                  <c:v>0.21033838362147428</c:v>
                </c:pt>
                <c:pt idx="1001">
                  <c:v>0.21031307475339381</c:v>
                </c:pt>
              </c:numCache>
            </c:numRef>
          </c:yVal>
        </c:ser>
        <c:ser>
          <c:idx val="1"/>
          <c:order val="1"/>
          <c:tx>
            <c:strRef>
              <c:f>Esi!$O$1</c:f>
              <c:strCache>
                <c:ptCount val="1"/>
                <c:pt idx="0">
                  <c:v>esi Octahedron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Esi!$K$2:$K$1003</c:f>
              <c:numCache>
                <c:formatCode>General</c:formatCode>
                <c:ptCount val="10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</c:numCache>
            </c:numRef>
          </c:xVal>
          <c:yVal>
            <c:numRef>
              <c:f>Esi!$O$2:$O$1003</c:f>
              <c:numCache>
                <c:formatCode>General</c:formatCode>
                <c:ptCount val="1002"/>
                <c:pt idx="0">
                  <c:v>0.3</c:v>
                </c:pt>
                <c:pt idx="1">
                  <c:v>0.29959645087502845</c:v>
                </c:pt>
                <c:pt idx="2">
                  <c:v>0.29919416137694821</c:v>
                </c:pt>
                <c:pt idx="3">
                  <c:v>0.29879312659488644</c:v>
                </c:pt>
                <c:pt idx="4">
                  <c:v>0.29839334164092757</c:v>
                </c:pt>
                <c:pt idx="5">
                  <c:v>0.29799480164998804</c:v>
                </c:pt>
                <c:pt idx="6">
                  <c:v>0.29759750177969196</c:v>
                </c:pt>
                <c:pt idx="7">
                  <c:v>0.29720143721024767</c:v>
                </c:pt>
                <c:pt idx="8">
                  <c:v>0.29680660314432489</c:v>
                </c:pt>
                <c:pt idx="9">
                  <c:v>0.29641299480693262</c:v>
                </c:pt>
                <c:pt idx="10">
                  <c:v>0.29602060744529801</c:v>
                </c:pt>
                <c:pt idx="11">
                  <c:v>0.29562943632874578</c:v>
                </c:pt>
                <c:pt idx="12">
                  <c:v>0.29523947674857842</c:v>
                </c:pt>
                <c:pt idx="13">
                  <c:v>0.29485072401795714</c:v>
                </c:pt>
                <c:pt idx="14">
                  <c:v>0.29446317347178375</c:v>
                </c:pt>
                <c:pt idx="15">
                  <c:v>0.29407682046658279</c:v>
                </c:pt>
                <c:pt idx="16">
                  <c:v>0.29369166038038497</c:v>
                </c:pt>
                <c:pt idx="17">
                  <c:v>0.29330768861261097</c:v>
                </c:pt>
                <c:pt idx="18">
                  <c:v>0.29292490058395604</c:v>
                </c:pt>
                <c:pt idx="19">
                  <c:v>0.29254329173627519</c:v>
                </c:pt>
                <c:pt idx="20">
                  <c:v>0.2921628575324694</c:v>
                </c:pt>
                <c:pt idx="21">
                  <c:v>0.29178359345637223</c:v>
                </c:pt>
                <c:pt idx="22">
                  <c:v>0.29140549501263729</c:v>
                </c:pt>
                <c:pt idx="23">
                  <c:v>0.29102855772662628</c:v>
                </c:pt>
                <c:pt idx="24">
                  <c:v>0.29065277714429777</c:v>
                </c:pt>
                <c:pt idx="25">
                  <c:v>0.29027814883209685</c:v>
                </c:pt>
                <c:pt idx="26">
                  <c:v>0.28990466837684503</c:v>
                </c:pt>
                <c:pt idx="27">
                  <c:v>0.28953233138563123</c:v>
                </c:pt>
                <c:pt idx="28">
                  <c:v>0.28916113348570327</c:v>
                </c:pt>
                <c:pt idx="29">
                  <c:v>0.28879107032435991</c:v>
                </c:pt>
                <c:pt idx="30">
                  <c:v>0.28842213756884383</c:v>
                </c:pt>
                <c:pt idx="31">
                  <c:v>0.28805433090623495</c:v>
                </c:pt>
                <c:pt idx="32">
                  <c:v>0.28768764604334468</c:v>
                </c:pt>
                <c:pt idx="33">
                  <c:v>0.28732207870661053</c:v>
                </c:pt>
                <c:pt idx="34">
                  <c:v>0.28695762464199165</c:v>
                </c:pt>
                <c:pt idx="35">
                  <c:v>0.28659427961486483</c:v>
                </c:pt>
                <c:pt idx="36">
                  <c:v>0.2862320394099212</c:v>
                </c:pt>
                <c:pt idx="37">
                  <c:v>0.28587089983106345</c:v>
                </c:pt>
                <c:pt idx="38">
                  <c:v>0.28551085670130377</c:v>
                </c:pt>
                <c:pt idx="39">
                  <c:v>0.28515190586266254</c:v>
                </c:pt>
                <c:pt idx="40">
                  <c:v>0.28479404317606732</c:v>
                </c:pt>
                <c:pt idx="41">
                  <c:v>0.28443726452125273</c:v>
                </c:pt>
                <c:pt idx="42">
                  <c:v>0.28408156579666072</c:v>
                </c:pt>
                <c:pt idx="43">
                  <c:v>0.28372694291934164</c:v>
                </c:pt>
                <c:pt idx="44">
                  <c:v>0.28337339182485577</c:v>
                </c:pt>
                <c:pt idx="45">
                  <c:v>0.28302090846717559</c:v>
                </c:pt>
                <c:pt idx="46">
                  <c:v>0.28266948881858844</c:v>
                </c:pt>
                <c:pt idx="47">
                  <c:v>0.28231912886959987</c:v>
                </c:pt>
                <c:pt idx="48">
                  <c:v>0.28196982462883763</c:v>
                </c:pt>
                <c:pt idx="49">
                  <c:v>0.28162157212295613</c:v>
                </c:pt>
                <c:pt idx="50">
                  <c:v>0.2812743673965416</c:v>
                </c:pt>
                <c:pt idx="51">
                  <c:v>0.28092820651201766</c:v>
                </c:pt>
                <c:pt idx="52">
                  <c:v>0.28058308554955158</c:v>
                </c:pt>
                <c:pt idx="53">
                  <c:v>0.28023900060696111</c:v>
                </c:pt>
                <c:pt idx="54">
                  <c:v>0.27989594779962179</c:v>
                </c:pt>
                <c:pt idx="55">
                  <c:v>0.27955392326037481</c:v>
                </c:pt>
                <c:pt idx="56">
                  <c:v>0.27921292313943546</c:v>
                </c:pt>
                <c:pt idx="57">
                  <c:v>0.27887294360430231</c:v>
                </c:pt>
                <c:pt idx="58">
                  <c:v>0.27853398083966646</c:v>
                </c:pt>
                <c:pt idx="59">
                  <c:v>0.27819603104732188</c:v>
                </c:pt>
                <c:pt idx="60">
                  <c:v>0.27785909044607593</c:v>
                </c:pt>
                <c:pt idx="61">
                  <c:v>0.27752315527166044</c:v>
                </c:pt>
                <c:pt idx="62">
                  <c:v>0.2771882217766436</c:v>
                </c:pt>
                <c:pt idx="63">
                  <c:v>0.27685428623034197</c:v>
                </c:pt>
                <c:pt idx="64">
                  <c:v>0.27652134491873331</c:v>
                </c:pt>
                <c:pt idx="65">
                  <c:v>0.27618939414436988</c:v>
                </c:pt>
                <c:pt idx="66">
                  <c:v>0.27585843022629203</c:v>
                </c:pt>
                <c:pt idx="67">
                  <c:v>0.27552844949994271</c:v>
                </c:pt>
                <c:pt idx="68">
                  <c:v>0.2751994483170821</c:v>
                </c:pt>
                <c:pt idx="69">
                  <c:v>0.274871423045703</c:v>
                </c:pt>
                <c:pt idx="70">
                  <c:v>0.27454437006994659</c:v>
                </c:pt>
                <c:pt idx="71">
                  <c:v>0.27421828579001867</c:v>
                </c:pt>
                <c:pt idx="72">
                  <c:v>0.27389316662210655</c:v>
                </c:pt>
                <c:pt idx="73">
                  <c:v>0.27356900899829628</c:v>
                </c:pt>
                <c:pt idx="74">
                  <c:v>0.27324580936649051</c:v>
                </c:pt>
                <c:pt idx="75">
                  <c:v>0.27292356419032665</c:v>
                </c:pt>
                <c:pt idx="76">
                  <c:v>0.27260226994909559</c:v>
                </c:pt>
                <c:pt idx="77">
                  <c:v>0.27228192313766103</c:v>
                </c:pt>
                <c:pt idx="78">
                  <c:v>0.27196252026637907</c:v>
                </c:pt>
                <c:pt idx="79">
                  <c:v>0.27164405786101853</c:v>
                </c:pt>
                <c:pt idx="80">
                  <c:v>0.2713265324626814</c:v>
                </c:pt>
                <c:pt idx="81">
                  <c:v>0.27100994062772416</c:v>
                </c:pt>
                <c:pt idx="82">
                  <c:v>0.27069427892767906</c:v>
                </c:pt>
                <c:pt idx="83">
                  <c:v>0.27037954394917646</c:v>
                </c:pt>
                <c:pt idx="84">
                  <c:v>0.27006573229386716</c:v>
                </c:pt>
                <c:pt idx="85">
                  <c:v>0.26975284057834537</c:v>
                </c:pt>
                <c:pt idx="86">
                  <c:v>0.26944086543407203</c:v>
                </c:pt>
                <c:pt idx="87">
                  <c:v>0.26912980350729881</c:v>
                </c:pt>
                <c:pt idx="88">
                  <c:v>0.26881965145899223</c:v>
                </c:pt>
                <c:pt idx="89">
                  <c:v>0.26851040596475856</c:v>
                </c:pt>
                <c:pt idx="90">
                  <c:v>0.26820206371476885</c:v>
                </c:pt>
                <c:pt idx="91">
                  <c:v>0.26789462141368459</c:v>
                </c:pt>
                <c:pt idx="92">
                  <c:v>0.2675880757805838</c:v>
                </c:pt>
                <c:pt idx="93">
                  <c:v>0.26728242354888743</c:v>
                </c:pt>
                <c:pt idx="94">
                  <c:v>0.26697766146628626</c:v>
                </c:pt>
                <c:pt idx="95">
                  <c:v>0.26667378629466826</c:v>
                </c:pt>
                <c:pt idx="96">
                  <c:v>0.26637079481004639</c:v>
                </c:pt>
                <c:pt idx="97">
                  <c:v>0.26606868380248661</c:v>
                </c:pt>
                <c:pt idx="98">
                  <c:v>0.26576745007603669</c:v>
                </c:pt>
                <c:pt idx="99">
                  <c:v>0.26546709044865496</c:v>
                </c:pt>
                <c:pt idx="100">
                  <c:v>0.26516760175213999</c:v>
                </c:pt>
                <c:pt idx="101">
                  <c:v>0.26486898083206012</c:v>
                </c:pt>
                <c:pt idx="102">
                  <c:v>0.26457122454768395</c:v>
                </c:pt>
                <c:pt idx="103">
                  <c:v>0.26427432977191084</c:v>
                </c:pt>
                <c:pt idx="104">
                  <c:v>0.26397829339120193</c:v>
                </c:pt>
                <c:pt idx="105">
                  <c:v>0.26368311230551161</c:v>
                </c:pt>
                <c:pt idx="106">
                  <c:v>0.26338878342821936</c:v>
                </c:pt>
                <c:pt idx="107">
                  <c:v>0.26309530368606199</c:v>
                </c:pt>
                <c:pt idx="108">
                  <c:v>0.26280267001906615</c:v>
                </c:pt>
                <c:pt idx="109">
                  <c:v>0.2625108793804814</c:v>
                </c:pt>
                <c:pt idx="110">
                  <c:v>0.26221992873671363</c:v>
                </c:pt>
                <c:pt idx="111">
                  <c:v>0.26192981506725876</c:v>
                </c:pt>
                <c:pt idx="112">
                  <c:v>0.26164053536463688</c:v>
                </c:pt>
                <c:pt idx="113">
                  <c:v>0.26135208663432691</c:v>
                </c:pt>
                <c:pt idx="114">
                  <c:v>0.26106446589470134</c:v>
                </c:pt>
                <c:pt idx="115">
                  <c:v>0.26077767017696152</c:v>
                </c:pt>
                <c:pt idx="116">
                  <c:v>0.26049169652507348</c:v>
                </c:pt>
                <c:pt idx="117">
                  <c:v>0.26020654199570381</c:v>
                </c:pt>
                <c:pt idx="118">
                  <c:v>0.25992220365815599</c:v>
                </c:pt>
                <c:pt idx="119">
                  <c:v>0.25963867859430723</c:v>
                </c:pt>
                <c:pt idx="120">
                  <c:v>0.25935596389854559</c:v>
                </c:pt>
                <c:pt idx="121">
                  <c:v>0.25907405667770744</c:v>
                </c:pt>
                <c:pt idx="122">
                  <c:v>0.25879295405101516</c:v>
                </c:pt>
                <c:pt idx="123">
                  <c:v>0.25851265315001548</c:v>
                </c:pt>
                <c:pt idx="124">
                  <c:v>0.25823315111851802</c:v>
                </c:pt>
                <c:pt idx="125">
                  <c:v>0.25795444511253401</c:v>
                </c:pt>
                <c:pt idx="126">
                  <c:v>0.25767653230021559</c:v>
                </c:pt>
                <c:pt idx="127">
                  <c:v>0.25739940986179549</c:v>
                </c:pt>
                <c:pt idx="128">
                  <c:v>0.2571230749895268</c:v>
                </c:pt>
                <c:pt idx="129">
                  <c:v>0.25684752488762336</c:v>
                </c:pt>
                <c:pt idx="130">
                  <c:v>0.25657275677220026</c:v>
                </c:pt>
                <c:pt idx="131">
                  <c:v>0.25629876787121481</c:v>
                </c:pt>
                <c:pt idx="132">
                  <c:v>0.25602555542440786</c:v>
                </c:pt>
                <c:pt idx="133">
                  <c:v>0.25575311668324524</c:v>
                </c:pt>
                <c:pt idx="134">
                  <c:v>0.25548144891085994</c:v>
                </c:pt>
                <c:pt idx="135">
                  <c:v>0.25521054938199417</c:v>
                </c:pt>
                <c:pt idx="136">
                  <c:v>0.25494041538294199</c:v>
                </c:pt>
                <c:pt idx="137">
                  <c:v>0.25467104421149234</c:v>
                </c:pt>
                <c:pt idx="138">
                  <c:v>0.25440243317687217</c:v>
                </c:pt>
                <c:pt idx="139">
                  <c:v>0.25413457959968999</c:v>
                </c:pt>
                <c:pt idx="140">
                  <c:v>0.25386748081187976</c:v>
                </c:pt>
                <c:pt idx="141">
                  <c:v>0.25360113415664509</c:v>
                </c:pt>
                <c:pt idx="142">
                  <c:v>0.25333553698840372</c:v>
                </c:pt>
                <c:pt idx="143">
                  <c:v>0.25307068667273241</c:v>
                </c:pt>
                <c:pt idx="144">
                  <c:v>0.252806580586312</c:v>
                </c:pt>
                <c:pt idx="145">
                  <c:v>0.25254321611687286</c:v>
                </c:pt>
                <c:pt idx="146">
                  <c:v>0.25228059066314057</c:v>
                </c:pt>
                <c:pt idx="147">
                  <c:v>0.25201870163478213</c:v>
                </c:pt>
                <c:pt idx="148">
                  <c:v>0.25175754645235204</c:v>
                </c:pt>
                <c:pt idx="149">
                  <c:v>0.25149712254723927</c:v>
                </c:pt>
                <c:pt idx="150">
                  <c:v>0.25123742736161392</c:v>
                </c:pt>
                <c:pt idx="151">
                  <c:v>0.25097845834837462</c:v>
                </c:pt>
                <c:pt idx="152">
                  <c:v>0.25072021297109603</c:v>
                </c:pt>
                <c:pt idx="153">
                  <c:v>0.2504626887039767</c:v>
                </c:pt>
                <c:pt idx="154">
                  <c:v>0.25020588303178715</c:v>
                </c:pt>
                <c:pt idx="155">
                  <c:v>0.24994979344981827</c:v>
                </c:pt>
                <c:pt idx="156">
                  <c:v>0.24969441746383009</c:v>
                </c:pt>
                <c:pt idx="157">
                  <c:v>0.24943975259000065</c:v>
                </c:pt>
                <c:pt idx="158">
                  <c:v>0.24918579635487539</c:v>
                </c:pt>
                <c:pt idx="159">
                  <c:v>0.24893254629531664</c:v>
                </c:pt>
                <c:pt idx="160">
                  <c:v>0.24867999995845341</c:v>
                </c:pt>
                <c:pt idx="161">
                  <c:v>0.24842815490163159</c:v>
                </c:pt>
                <c:pt idx="162">
                  <c:v>0.24817700869236428</c:v>
                </c:pt>
                <c:pt idx="163">
                  <c:v>0.24792655890828244</c:v>
                </c:pt>
                <c:pt idx="164">
                  <c:v>0.24767680313708587</c:v>
                </c:pt>
                <c:pt idx="165">
                  <c:v>0.24742773897649442</c:v>
                </c:pt>
                <c:pt idx="166">
                  <c:v>0.24717936403419938</c:v>
                </c:pt>
                <c:pt idx="167">
                  <c:v>0.24693167592781531</c:v>
                </c:pt>
                <c:pt idx="168">
                  <c:v>0.24668467228483204</c:v>
                </c:pt>
                <c:pt idx="169">
                  <c:v>0.24643835074256693</c:v>
                </c:pt>
                <c:pt idx="170">
                  <c:v>0.24619270894811737</c:v>
                </c:pt>
                <c:pt idx="171">
                  <c:v>0.24594774455831367</c:v>
                </c:pt>
                <c:pt idx="172">
                  <c:v>0.24570345523967208</c:v>
                </c:pt>
                <c:pt idx="173">
                  <c:v>0.24545983866834808</c:v>
                </c:pt>
                <c:pt idx="174">
                  <c:v>0.24521689253008999</c:v>
                </c:pt>
                <c:pt idx="175">
                  <c:v>0.24497461452019281</c:v>
                </c:pt>
                <c:pt idx="176">
                  <c:v>0.2447330023434523</c:v>
                </c:pt>
                <c:pt idx="177">
                  <c:v>0.24449205371411925</c:v>
                </c:pt>
                <c:pt idx="178">
                  <c:v>0.24425176635585422</c:v>
                </c:pt>
                <c:pt idx="179">
                  <c:v>0.24401213800168223</c:v>
                </c:pt>
                <c:pt idx="180">
                  <c:v>0.24377316639394792</c:v>
                </c:pt>
                <c:pt idx="181">
                  <c:v>0.24353484928427085</c:v>
                </c:pt>
                <c:pt idx="182">
                  <c:v>0.24329718443350112</c:v>
                </c:pt>
                <c:pt idx="183">
                  <c:v>0.24306016961167518</c:v>
                </c:pt>
                <c:pt idx="184">
                  <c:v>0.24282380259797182</c:v>
                </c:pt>
                <c:pt idx="185">
                  <c:v>0.24258808118066855</c:v>
                </c:pt>
                <c:pt idx="186">
                  <c:v>0.24235300315709812</c:v>
                </c:pt>
                <c:pt idx="187">
                  <c:v>0.24211856633360529</c:v>
                </c:pt>
                <c:pt idx="188">
                  <c:v>0.24188476852550383</c:v>
                </c:pt>
                <c:pt idx="189">
                  <c:v>0.2416516075570338</c:v>
                </c:pt>
                <c:pt idx="190">
                  <c:v>0.24141908126131897</c:v>
                </c:pt>
                <c:pt idx="191">
                  <c:v>0.24118718748032461</c:v>
                </c:pt>
                <c:pt idx="192">
                  <c:v>0.24095592406481539</c:v>
                </c:pt>
                <c:pt idx="193">
                  <c:v>0.24072528887431352</c:v>
                </c:pt>
                <c:pt idx="194">
                  <c:v>0.24049527977705717</c:v>
                </c:pt>
                <c:pt idx="195">
                  <c:v>0.24026589464995912</c:v>
                </c:pt>
                <c:pt idx="196">
                  <c:v>0.24003713137856558</c:v>
                </c:pt>
                <c:pt idx="197">
                  <c:v>0.23980898785701527</c:v>
                </c:pt>
                <c:pt idx="198">
                  <c:v>0.23958146198799865</c:v>
                </c:pt>
                <c:pt idx="199">
                  <c:v>0.23935455168271752</c:v>
                </c:pt>
                <c:pt idx="200">
                  <c:v>0.23912825486084474</c:v>
                </c:pt>
                <c:pt idx="201">
                  <c:v>0.2389025694504841</c:v>
                </c:pt>
                <c:pt idx="202">
                  <c:v>0.23867749338813055</c:v>
                </c:pt>
                <c:pt idx="203">
                  <c:v>0.23845302461863058</c:v>
                </c:pt>
                <c:pt idx="204">
                  <c:v>0.23822916109514278</c:v>
                </c:pt>
                <c:pt idx="205">
                  <c:v>0.23800590077909864</c:v>
                </c:pt>
                <c:pt idx="206">
                  <c:v>0.23778324164016362</c:v>
                </c:pt>
                <c:pt idx="207">
                  <c:v>0.23756118165619836</c:v>
                </c:pt>
                <c:pt idx="208">
                  <c:v>0.23733971881322002</c:v>
                </c:pt>
                <c:pt idx="209">
                  <c:v>0.23711885110536407</c:v>
                </c:pt>
                <c:pt idx="210">
                  <c:v>0.23689857653484603</c:v>
                </c:pt>
                <c:pt idx="211">
                  <c:v>0.23667889311192353</c:v>
                </c:pt>
                <c:pt idx="212">
                  <c:v>0.23645979885485865</c:v>
                </c:pt>
                <c:pt idx="213">
                  <c:v>0.23624129178988032</c:v>
                </c:pt>
                <c:pt idx="214">
                  <c:v>0.23602336995114692</c:v>
                </c:pt>
                <c:pt idx="215">
                  <c:v>0.23580603138070924</c:v>
                </c:pt>
                <c:pt idx="216">
                  <c:v>0.2355892741284735</c:v>
                </c:pt>
                <c:pt idx="217">
                  <c:v>0.2353730962521646</c:v>
                </c:pt>
                <c:pt idx="218">
                  <c:v>0.23515749581728954</c:v>
                </c:pt>
                <c:pt idx="219">
                  <c:v>0.23494247089710116</c:v>
                </c:pt>
                <c:pt idx="220">
                  <c:v>0.23472801957256187</c:v>
                </c:pt>
                <c:pt idx="221">
                  <c:v>0.23451413993230777</c:v>
                </c:pt>
                <c:pt idx="222">
                  <c:v>0.23430083007261282</c:v>
                </c:pt>
                <c:pt idx="223">
                  <c:v>0.23408808809735326</c:v>
                </c:pt>
                <c:pt idx="224">
                  <c:v>0.23387591211797229</c:v>
                </c:pt>
                <c:pt idx="225">
                  <c:v>0.23366430025344473</c:v>
                </c:pt>
                <c:pt idx="226">
                  <c:v>0.23345325063024211</c:v>
                </c:pt>
                <c:pt idx="227">
                  <c:v>0.23324276138229783</c:v>
                </c:pt>
                <c:pt idx="228">
                  <c:v>0.23303283065097241</c:v>
                </c:pt>
                <c:pt idx="229">
                  <c:v>0.23282345658501916</c:v>
                </c:pt>
                <c:pt idx="230">
                  <c:v>0.2326146373405498</c:v>
                </c:pt>
                <c:pt idx="231">
                  <c:v>0.23240637108100037</c:v>
                </c:pt>
                <c:pt idx="232">
                  <c:v>0.23219865597709741</c:v>
                </c:pt>
                <c:pt idx="233">
                  <c:v>0.23199149020682408</c:v>
                </c:pt>
                <c:pt idx="234">
                  <c:v>0.23178487195538666</c:v>
                </c:pt>
                <c:pt idx="235">
                  <c:v>0.23157879941518117</c:v>
                </c:pt>
                <c:pt idx="236">
                  <c:v>0.23137327078576014</c:v>
                </c:pt>
                <c:pt idx="237">
                  <c:v>0.23116828427379965</c:v>
                </c:pt>
                <c:pt idx="238">
                  <c:v>0.23096383809306634</c:v>
                </c:pt>
                <c:pt idx="239">
                  <c:v>0.23075993046438481</c:v>
                </c:pt>
                <c:pt idx="240">
                  <c:v>0.23055655961560512</c:v>
                </c:pt>
                <c:pt idx="241">
                  <c:v>0.23035372378157035</c:v>
                </c:pt>
                <c:pt idx="242">
                  <c:v>0.23015142120408458</c:v>
                </c:pt>
                <c:pt idx="243">
                  <c:v>0.22994965013188071</c:v>
                </c:pt>
                <c:pt idx="244">
                  <c:v>0.22974840882058875</c:v>
                </c:pt>
                <c:pt idx="245">
                  <c:v>0.22954769553270413</c:v>
                </c:pt>
                <c:pt idx="246">
                  <c:v>0.22934750853755614</c:v>
                </c:pt>
                <c:pt idx="247">
                  <c:v>0.22914784611127667</c:v>
                </c:pt>
                <c:pt idx="248">
                  <c:v>0.22894870653676896</c:v>
                </c:pt>
                <c:pt idx="249">
                  <c:v>0.22875008810367664</c:v>
                </c:pt>
                <c:pt idx="250">
                  <c:v>0.22855198910835284</c:v>
                </c:pt>
                <c:pt idx="251">
                  <c:v>0.22835440785382957</c:v>
                </c:pt>
                <c:pt idx="252">
                  <c:v>0.22815734264978713</c:v>
                </c:pt>
                <c:pt idx="253">
                  <c:v>0.22796079181252377</c:v>
                </c:pt>
                <c:pt idx="254">
                  <c:v>0.22776475366492546</c:v>
                </c:pt>
                <c:pt idx="255">
                  <c:v>0.22756922653643588</c:v>
                </c:pt>
                <c:pt idx="256">
                  <c:v>0.22737420876302647</c:v>
                </c:pt>
                <c:pt idx="257">
                  <c:v>0.22717969868716673</c:v>
                </c:pt>
                <c:pt idx="258">
                  <c:v>0.22698569465779464</c:v>
                </c:pt>
                <c:pt idx="259">
                  <c:v>0.22679219503028716</c:v>
                </c:pt>
                <c:pt idx="260">
                  <c:v>0.22659919816643107</c:v>
                </c:pt>
                <c:pt idx="261">
                  <c:v>0.22640670243439373</c:v>
                </c:pt>
                <c:pt idx="262">
                  <c:v>0.22621470620869416</c:v>
                </c:pt>
                <c:pt idx="263">
                  <c:v>0.22602320787017424</c:v>
                </c:pt>
                <c:pt idx="264">
                  <c:v>0.22583220580596997</c:v>
                </c:pt>
                <c:pt idx="265">
                  <c:v>0.22564169840948298</c:v>
                </c:pt>
                <c:pt idx="266">
                  <c:v>0.22545168408035215</c:v>
                </c:pt>
                <c:pt idx="267">
                  <c:v>0.22526216122442541</c:v>
                </c:pt>
                <c:pt idx="268">
                  <c:v>0.22507312825373157</c:v>
                </c:pt>
                <c:pt idx="269">
                  <c:v>0.22488458358645247</c:v>
                </c:pt>
                <c:pt idx="270">
                  <c:v>0.22469652564689507</c:v>
                </c:pt>
                <c:pt idx="271">
                  <c:v>0.22450895286546396</c:v>
                </c:pt>
                <c:pt idx="272">
                  <c:v>0.22432186367863372</c:v>
                </c:pt>
                <c:pt idx="273">
                  <c:v>0.22413525652892155</c:v>
                </c:pt>
                <c:pt idx="274">
                  <c:v>0.22394912986486012</c:v>
                </c:pt>
                <c:pt idx="275">
                  <c:v>0.22376348214097044</c:v>
                </c:pt>
                <c:pt idx="276">
                  <c:v>0.22357831181773491</c:v>
                </c:pt>
                <c:pt idx="277">
                  <c:v>0.22339361736157048</c:v>
                </c:pt>
                <c:pt idx="278">
                  <c:v>0.22320939724480207</c:v>
                </c:pt>
                <c:pt idx="279">
                  <c:v>0.22302564994563592</c:v>
                </c:pt>
                <c:pt idx="280">
                  <c:v>0.2228423739481333</c:v>
                </c:pt>
                <c:pt idx="281">
                  <c:v>0.22265956774218412</c:v>
                </c:pt>
                <c:pt idx="282">
                  <c:v>0.22247722982348095</c:v>
                </c:pt>
                <c:pt idx="283">
                  <c:v>0.22229535869349287</c:v>
                </c:pt>
                <c:pt idx="284">
                  <c:v>0.22211395285943974</c:v>
                </c:pt>
                <c:pt idx="285">
                  <c:v>0.22193301083426642</c:v>
                </c:pt>
                <c:pt idx="286">
                  <c:v>0.22175253113661708</c:v>
                </c:pt>
                <c:pt idx="287">
                  <c:v>0.2215725122908099</c:v>
                </c:pt>
                <c:pt idx="288">
                  <c:v>0.22139295282681162</c:v>
                </c:pt>
                <c:pt idx="289">
                  <c:v>0.22121385128021237</c:v>
                </c:pt>
                <c:pt idx="290">
                  <c:v>0.22103520619220055</c:v>
                </c:pt>
                <c:pt idx="291">
                  <c:v>0.2208570161095379</c:v>
                </c:pt>
                <c:pt idx="292">
                  <c:v>0.2206792795845347</c:v>
                </c:pt>
                <c:pt idx="293">
                  <c:v>0.22050199517502506</c:v>
                </c:pt>
                <c:pt idx="294">
                  <c:v>0.2203251614443423</c:v>
                </c:pt>
                <c:pt idx="295">
                  <c:v>0.22014877696129459</c:v>
                </c:pt>
                <c:pt idx="296">
                  <c:v>0.21997284030014053</c:v>
                </c:pt>
                <c:pt idx="297">
                  <c:v>0.21979735004056497</c:v>
                </c:pt>
                <c:pt idx="298">
                  <c:v>0.21962230476765501</c:v>
                </c:pt>
                <c:pt idx="299">
                  <c:v>0.21944770307187594</c:v>
                </c:pt>
                <c:pt idx="300">
                  <c:v>0.21927354354904749</c:v>
                </c:pt>
                <c:pt idx="301">
                  <c:v>0.21909982480032</c:v>
                </c:pt>
                <c:pt idx="302">
                  <c:v>0.21892654543215098</c:v>
                </c:pt>
                <c:pt idx="303">
                  <c:v>0.21875370405628153</c:v>
                </c:pt>
                <c:pt idx="304">
                  <c:v>0.21858129928971298</c:v>
                </c:pt>
                <c:pt idx="305">
                  <c:v>0.21840932975468369</c:v>
                </c:pt>
                <c:pt idx="306">
                  <c:v>0.21823779407864594</c:v>
                </c:pt>
                <c:pt idx="307">
                  <c:v>0.21806669089424288</c:v>
                </c:pt>
                <c:pt idx="308">
                  <c:v>0.21789601883928569</c:v>
                </c:pt>
                <c:pt idx="309">
                  <c:v>0.21772577655673073</c:v>
                </c:pt>
                <c:pt idx="310">
                  <c:v>0.21755596269465696</c:v>
                </c:pt>
                <c:pt idx="311">
                  <c:v>0.21738657590624336</c:v>
                </c:pt>
                <c:pt idx="312">
                  <c:v>0.21721761484974653</c:v>
                </c:pt>
                <c:pt idx="313">
                  <c:v>0.21704907818847827</c:v>
                </c:pt>
                <c:pt idx="314">
                  <c:v>0.21688096459078351</c:v>
                </c:pt>
                <c:pt idx="315">
                  <c:v>0.21671327273001817</c:v>
                </c:pt>
                <c:pt idx="316">
                  <c:v>0.21654600128452708</c:v>
                </c:pt>
                <c:pt idx="317">
                  <c:v>0.21637914893762222</c:v>
                </c:pt>
                <c:pt idx="318">
                  <c:v>0.21621271437756093</c:v>
                </c:pt>
                <c:pt idx="319">
                  <c:v>0.21604669629752418</c:v>
                </c:pt>
                <c:pt idx="320">
                  <c:v>0.21588109339559516</c:v>
                </c:pt>
                <c:pt idx="321">
                  <c:v>0.21571590437473773</c:v>
                </c:pt>
                <c:pt idx="322">
                  <c:v>0.21555112794277506</c:v>
                </c:pt>
                <c:pt idx="323">
                  <c:v>0.21538676281236854</c:v>
                </c:pt>
                <c:pt idx="324">
                  <c:v>0.21522280770099655</c:v>
                </c:pt>
                <c:pt idx="325">
                  <c:v>0.21505926133093348</c:v>
                </c:pt>
                <c:pt idx="326">
                  <c:v>0.21489612242922876</c:v>
                </c:pt>
                <c:pt idx="327">
                  <c:v>0.21473338972768619</c:v>
                </c:pt>
                <c:pt idx="328">
                  <c:v>0.21457106196284312</c:v>
                </c:pt>
                <c:pt idx="329">
                  <c:v>0.21440913787594984</c:v>
                </c:pt>
                <c:pt idx="330">
                  <c:v>0.21424761621294919</c:v>
                </c:pt>
                <c:pt idx="331">
                  <c:v>0.21408649572445607</c:v>
                </c:pt>
                <c:pt idx="332">
                  <c:v>0.21392577516573719</c:v>
                </c:pt>
                <c:pt idx="333">
                  <c:v>0.21376545329669083</c:v>
                </c:pt>
                <c:pt idx="334">
                  <c:v>0.21360552888182679</c:v>
                </c:pt>
                <c:pt idx="335">
                  <c:v>0.21344600069024641</c:v>
                </c:pt>
                <c:pt idx="336">
                  <c:v>0.21328686749562262</c:v>
                </c:pt>
                <c:pt idx="337">
                  <c:v>0.21312812807618015</c:v>
                </c:pt>
                <c:pt idx="338">
                  <c:v>0.21296978121467589</c:v>
                </c:pt>
                <c:pt idx="339">
                  <c:v>0.21281182569837925</c:v>
                </c:pt>
                <c:pt idx="340">
                  <c:v>0.21265426031905263</c:v>
                </c:pt>
                <c:pt idx="341">
                  <c:v>0.21249708387293206</c:v>
                </c:pt>
                <c:pt idx="342">
                  <c:v>0.21234029516070785</c:v>
                </c:pt>
                <c:pt idx="343">
                  <c:v>0.21218389298750537</c:v>
                </c:pt>
                <c:pt idx="344">
                  <c:v>0.212027876162866</c:v>
                </c:pt>
                <c:pt idx="345">
                  <c:v>0.211872243500728</c:v>
                </c:pt>
                <c:pt idx="346">
                  <c:v>0.21171699381940762</c:v>
                </c:pt>
                <c:pt idx="347">
                  <c:v>0.21156212594158028</c:v>
                </c:pt>
                <c:pt idx="348">
                  <c:v>0.21140763869426177</c:v>
                </c:pt>
                <c:pt idx="349">
                  <c:v>0.21125353090878965</c:v>
                </c:pt>
                <c:pt idx="350">
                  <c:v>0.21109980142080467</c:v>
                </c:pt>
                <c:pt idx="351">
                  <c:v>0.21094644907023224</c:v>
                </c:pt>
                <c:pt idx="352">
                  <c:v>0.21079347270126414</c:v>
                </c:pt>
                <c:pt idx="353">
                  <c:v>0.21064087116234012</c:v>
                </c:pt>
                <c:pt idx="354">
                  <c:v>0.21048864330612976</c:v>
                </c:pt>
                <c:pt idx="355">
                  <c:v>0.21033678798951441</c:v>
                </c:pt>
                <c:pt idx="356">
                  <c:v>0.21018530407356903</c:v>
                </c:pt>
                <c:pt idx="357">
                  <c:v>0.21003419042354435</c:v>
                </c:pt>
                <c:pt idx="358">
                  <c:v>0.20988344590884897</c:v>
                </c:pt>
                <c:pt idx="359">
                  <c:v>0.20973306940303166</c:v>
                </c:pt>
                <c:pt idx="360">
                  <c:v>0.2095830597837636</c:v>
                </c:pt>
                <c:pt idx="361">
                  <c:v>0.20943341593282083</c:v>
                </c:pt>
                <c:pt idx="362">
                  <c:v>0.20928413673606677</c:v>
                </c:pt>
                <c:pt idx="363">
                  <c:v>0.20913522108343477</c:v>
                </c:pt>
                <c:pt idx="364">
                  <c:v>0.20898666786891079</c:v>
                </c:pt>
                <c:pt idx="365">
                  <c:v>0.20883847599051611</c:v>
                </c:pt>
                <c:pt idx="366">
                  <c:v>0.20869064435029019</c:v>
                </c:pt>
                <c:pt idx="367">
                  <c:v>0.20854317185427365</c:v>
                </c:pt>
                <c:pt idx="368">
                  <c:v>0.20839605741249115</c:v>
                </c:pt>
                <c:pt idx="369">
                  <c:v>0.20824929993893454</c:v>
                </c:pt>
                <c:pt idx="370">
                  <c:v>0.20810289835154605</c:v>
                </c:pt>
                <c:pt idx="371">
                  <c:v>0.20795685157220148</c:v>
                </c:pt>
                <c:pt idx="372">
                  <c:v>0.20781115852669355</c:v>
                </c:pt>
                <c:pt idx="373">
                  <c:v>0.2076658181447153</c:v>
                </c:pt>
                <c:pt idx="374">
                  <c:v>0.20752082935984359</c:v>
                </c:pt>
                <c:pt idx="375">
                  <c:v>0.20737619110952268</c:v>
                </c:pt>
                <c:pt idx="376">
                  <c:v>0.20723190233504785</c:v>
                </c:pt>
                <c:pt idx="377">
                  <c:v>0.20708796198154913</c:v>
                </c:pt>
                <c:pt idx="378">
                  <c:v>0.20694436899797514</c:v>
                </c:pt>
                <c:pt idx="379">
                  <c:v>0.2068011223370769</c:v>
                </c:pt>
                <c:pt idx="380">
                  <c:v>0.20665822095539185</c:v>
                </c:pt>
                <c:pt idx="381">
                  <c:v>0.20651566381322792</c:v>
                </c:pt>
                <c:pt idx="382">
                  <c:v>0.20637344987464754</c:v>
                </c:pt>
                <c:pt idx="383">
                  <c:v>0.20623157810745191</c:v>
                </c:pt>
                <c:pt idx="384">
                  <c:v>0.20609004748316523</c:v>
                </c:pt>
                <c:pt idx="385">
                  <c:v>0.20594885697701909</c:v>
                </c:pt>
                <c:pt idx="386">
                  <c:v>0.20580800556793685</c:v>
                </c:pt>
                <c:pt idx="387">
                  <c:v>0.20566749223851813</c:v>
                </c:pt>
                <c:pt idx="388">
                  <c:v>0.20552731597502338</c:v>
                </c:pt>
                <c:pt idx="389">
                  <c:v>0.20538747576735855</c:v>
                </c:pt>
                <c:pt idx="390">
                  <c:v>0.20524797060905978</c:v>
                </c:pt>
                <c:pt idx="391">
                  <c:v>0.20510879949727817</c:v>
                </c:pt>
                <c:pt idx="392">
                  <c:v>0.20496996143276469</c:v>
                </c:pt>
                <c:pt idx="393">
                  <c:v>0.20483145541985509</c:v>
                </c:pt>
                <c:pt idx="394">
                  <c:v>0.20469328046645485</c:v>
                </c:pt>
                <c:pt idx="395">
                  <c:v>0.20455543558402439</c:v>
                </c:pt>
                <c:pt idx="396">
                  <c:v>0.20441791978756405</c:v>
                </c:pt>
                <c:pt idx="397">
                  <c:v>0.20428073209559947</c:v>
                </c:pt>
                <c:pt idx="398">
                  <c:v>0.20414387153016675</c:v>
                </c:pt>
                <c:pt idx="399">
                  <c:v>0.20400733711679789</c:v>
                </c:pt>
                <c:pt idx="400">
                  <c:v>0.2038711278845062</c:v>
                </c:pt>
                <c:pt idx="401">
                  <c:v>0.20373524286577177</c:v>
                </c:pt>
                <c:pt idx="402">
                  <c:v>0.2035996810965271</c:v>
                </c:pt>
                <c:pt idx="403">
                  <c:v>0.20346444161614263</c:v>
                </c:pt>
                <c:pt idx="404">
                  <c:v>0.20332952346741259</c:v>
                </c:pt>
                <c:pt idx="405">
                  <c:v>0.20319492569654066</c:v>
                </c:pt>
                <c:pt idx="406">
                  <c:v>0.20306064735312582</c:v>
                </c:pt>
                <c:pt idx="407">
                  <c:v>0.20292668749014831</c:v>
                </c:pt>
                <c:pt idx="408">
                  <c:v>0.20279304516395558</c:v>
                </c:pt>
                <c:pt idx="409">
                  <c:v>0.20265971943424832</c:v>
                </c:pt>
                <c:pt idx="410">
                  <c:v>0.20252670936406655</c:v>
                </c:pt>
                <c:pt idx="411">
                  <c:v>0.20239401401977586</c:v>
                </c:pt>
                <c:pt idx="412">
                  <c:v>0.20226163247105355</c:v>
                </c:pt>
                <c:pt idx="413">
                  <c:v>0.20212956379087504</c:v>
                </c:pt>
                <c:pt idx="414">
                  <c:v>0.20199780705550013</c:v>
                </c:pt>
                <c:pt idx="415">
                  <c:v>0.20186636134445954</c:v>
                </c:pt>
                <c:pt idx="416">
                  <c:v>0.20173522574054131</c:v>
                </c:pt>
                <c:pt idx="417">
                  <c:v>0.20160439932977742</c:v>
                </c:pt>
                <c:pt idx="418">
                  <c:v>0.20147388120143037</c:v>
                </c:pt>
                <c:pt idx="419">
                  <c:v>0.20134367044797991</c:v>
                </c:pt>
                <c:pt idx="420">
                  <c:v>0.20121376616510975</c:v>
                </c:pt>
                <c:pt idx="421">
                  <c:v>0.20108416745169441</c:v>
                </c:pt>
                <c:pt idx="422">
                  <c:v>0.2009548734097861</c:v>
                </c:pt>
                <c:pt idx="423">
                  <c:v>0.20082588314460156</c:v>
                </c:pt>
                <c:pt idx="424">
                  <c:v>0.20069719576450917</c:v>
                </c:pt>
                <c:pt idx="425">
                  <c:v>0.20056881038101593</c:v>
                </c:pt>
                <c:pt idx="426">
                  <c:v>0.2004407261087546</c:v>
                </c:pt>
                <c:pt idx="427">
                  <c:v>0.20031294206547096</c:v>
                </c:pt>
                <c:pt idx="428">
                  <c:v>0.20018545737201085</c:v>
                </c:pt>
                <c:pt idx="429">
                  <c:v>0.2000582711523077</c:v>
                </c:pt>
                <c:pt idx="430">
                  <c:v>0.19993138253336976</c:v>
                </c:pt>
                <c:pt idx="431">
                  <c:v>0.19980479064526749</c:v>
                </c:pt>
                <c:pt idx="432">
                  <c:v>0.19967849462112111</c:v>
                </c:pt>
                <c:pt idx="433">
                  <c:v>0.1995524935970881</c:v>
                </c:pt>
                <c:pt idx="434">
                  <c:v>0.19942678671235078</c:v>
                </c:pt>
                <c:pt idx="435">
                  <c:v>0.19930137310910404</c:v>
                </c:pt>
                <c:pt idx="436">
                  <c:v>0.1991762519325429</c:v>
                </c:pt>
                <c:pt idx="437">
                  <c:v>0.19905142233085041</c:v>
                </c:pt>
                <c:pt idx="438">
                  <c:v>0.19892688345518542</c:v>
                </c:pt>
                <c:pt idx="439">
                  <c:v>0.19880263445967042</c:v>
                </c:pt>
                <c:pt idx="440">
                  <c:v>0.19867867450137955</c:v>
                </c:pt>
                <c:pt idx="441">
                  <c:v>0.19855500274032656</c:v>
                </c:pt>
                <c:pt idx="442">
                  <c:v>0.19843161833945283</c:v>
                </c:pt>
                <c:pt idx="443">
                  <c:v>0.19830852046461553</c:v>
                </c:pt>
                <c:pt idx="444">
                  <c:v>0.19818570828457568</c:v>
                </c:pt>
                <c:pt idx="445">
                  <c:v>0.19806318097098649</c:v>
                </c:pt>
                <c:pt idx="446">
                  <c:v>0.1979409376983815</c:v>
                </c:pt>
                <c:pt idx="447">
                  <c:v>0.19781897764416304</c:v>
                </c:pt>
                <c:pt idx="448">
                  <c:v>0.19769729998859045</c:v>
                </c:pt>
                <c:pt idx="449">
                  <c:v>0.19757590391476865</c:v>
                </c:pt>
                <c:pt idx="450">
                  <c:v>0.19745478860863649</c:v>
                </c:pt>
                <c:pt idx="451">
                  <c:v>0.19733395325895545</c:v>
                </c:pt>
                <c:pt idx="452">
                  <c:v>0.19721339705729807</c:v>
                </c:pt>
                <c:pt idx="453">
                  <c:v>0.19709311919803668</c:v>
                </c:pt>
                <c:pt idx="454">
                  <c:v>0.19697311887833208</c:v>
                </c:pt>
                <c:pt idx="455">
                  <c:v>0.19685339529812224</c:v>
                </c:pt>
                <c:pt idx="456">
                  <c:v>0.19673394766011118</c:v>
                </c:pt>
                <c:pt idx="457">
                  <c:v>0.19661477516975778</c:v>
                </c:pt>
                <c:pt idx="458">
                  <c:v>0.19649587703526464</c:v>
                </c:pt>
                <c:pt idx="459">
                  <c:v>0.1963772524675671</c:v>
                </c:pt>
                <c:pt idx="460">
                  <c:v>0.1962589006803222</c:v>
                </c:pt>
                <c:pt idx="461">
                  <c:v>0.19614082088989776</c:v>
                </c:pt>
                <c:pt idx="462">
                  <c:v>0.19602301231536148</c:v>
                </c:pt>
                <c:pt idx="463">
                  <c:v>0.19590547417847007</c:v>
                </c:pt>
                <c:pt idx="464">
                  <c:v>0.19578820570365843</c:v>
                </c:pt>
                <c:pt idx="465">
                  <c:v>0.19567120611802902</c:v>
                </c:pt>
                <c:pt idx="466">
                  <c:v>0.19555447465134104</c:v>
                </c:pt>
                <c:pt idx="467">
                  <c:v>0.19543801053599982</c:v>
                </c:pt>
                <c:pt idx="468">
                  <c:v>0.19532181300704626</c:v>
                </c:pt>
                <c:pt idx="469">
                  <c:v>0.19520588130214622</c:v>
                </c:pt>
                <c:pt idx="470">
                  <c:v>0.19509021466158002</c:v>
                </c:pt>
                <c:pt idx="471">
                  <c:v>0.19497481232823208</c:v>
                </c:pt>
                <c:pt idx="472">
                  <c:v>0.19485967354758035</c:v>
                </c:pt>
                <c:pt idx="473">
                  <c:v>0.19474479756768612</c:v>
                </c:pt>
                <c:pt idx="474">
                  <c:v>0.19463018363918358</c:v>
                </c:pt>
                <c:pt idx="475">
                  <c:v>0.19451583101526962</c:v>
                </c:pt>
                <c:pt idx="476">
                  <c:v>0.19440173895169358</c:v>
                </c:pt>
                <c:pt idx="477">
                  <c:v>0.19428790670674709</c:v>
                </c:pt>
                <c:pt idx="478">
                  <c:v>0.19417433354125396</c:v>
                </c:pt>
                <c:pt idx="479">
                  <c:v>0.1940610187185601</c:v>
                </c:pt>
                <c:pt idx="480">
                  <c:v>0.19394796150452345</c:v>
                </c:pt>
                <c:pt idx="481">
                  <c:v>0.19383516116750399</c:v>
                </c:pt>
                <c:pt idx="482">
                  <c:v>0.19372261697835386</c:v>
                </c:pt>
                <c:pt idx="483">
                  <c:v>0.19361032821040741</c:v>
                </c:pt>
                <c:pt idx="484">
                  <c:v>0.19349829413947137</c:v>
                </c:pt>
                <c:pt idx="485">
                  <c:v>0.19338651404381502</c:v>
                </c:pt>
                <c:pt idx="486">
                  <c:v>0.19327498720416042</c:v>
                </c:pt>
                <c:pt idx="487">
                  <c:v>0.19316371290367276</c:v>
                </c:pt>
                <c:pt idx="488">
                  <c:v>0.19305269042795059</c:v>
                </c:pt>
                <c:pt idx="489">
                  <c:v>0.1929419190650162</c:v>
                </c:pt>
                <c:pt idx="490">
                  <c:v>0.19283139810530614</c:v>
                </c:pt>
                <c:pt idx="491">
                  <c:v>0.19272112684166157</c:v>
                </c:pt>
                <c:pt idx="492">
                  <c:v>0.19261110456931874</c:v>
                </c:pt>
                <c:pt idx="493">
                  <c:v>0.19250133058589963</c:v>
                </c:pt>
                <c:pt idx="494">
                  <c:v>0.19239180419140245</c:v>
                </c:pt>
                <c:pt idx="495">
                  <c:v>0.19228252468819232</c:v>
                </c:pt>
                <c:pt idx="496">
                  <c:v>0.19217349138099188</c:v>
                </c:pt>
                <c:pt idx="497">
                  <c:v>0.19206470357687208</c:v>
                </c:pt>
                <c:pt idx="498">
                  <c:v>0.19195616058524287</c:v>
                </c:pt>
                <c:pt idx="499">
                  <c:v>0.19184786171784396</c:v>
                </c:pt>
                <c:pt idx="500">
                  <c:v>0.1917398062887358</c:v>
                </c:pt>
                <c:pt idx="501">
                  <c:v>0.19163199361429029</c:v>
                </c:pt>
                <c:pt idx="502">
                  <c:v>0.19152442301318179</c:v>
                </c:pt>
                <c:pt idx="503">
                  <c:v>0.19141709380637806</c:v>
                </c:pt>
                <c:pt idx="504">
                  <c:v>0.19131000531713127</c:v>
                </c:pt>
                <c:pt idx="505">
                  <c:v>0.19120315687096903</c:v>
                </c:pt>
                <c:pt idx="506">
                  <c:v>0.19109654779568541</c:v>
                </c:pt>
                <c:pt idx="507">
                  <c:v>0.19099017742133217</c:v>
                </c:pt>
                <c:pt idx="508">
                  <c:v>0.19088404508020984</c:v>
                </c:pt>
                <c:pt idx="509">
                  <c:v>0.19077815010685895</c:v>
                </c:pt>
                <c:pt idx="510">
                  <c:v>0.19067249183805127</c:v>
                </c:pt>
                <c:pt idx="511">
                  <c:v>0.19056706961278103</c:v>
                </c:pt>
                <c:pt idx="512">
                  <c:v>0.19046188277225631</c:v>
                </c:pt>
                <c:pt idx="513">
                  <c:v>0.1903569306598904</c:v>
                </c:pt>
                <c:pt idx="514">
                  <c:v>0.1902522126212931</c:v>
                </c:pt>
                <c:pt idx="515">
                  <c:v>0.19014772800426227</c:v>
                </c:pt>
                <c:pt idx="516">
                  <c:v>0.19004347615877518</c:v>
                </c:pt>
                <c:pt idx="517">
                  <c:v>0.18993945643698013</c:v>
                </c:pt>
                <c:pt idx="518">
                  <c:v>0.1898356681931879</c:v>
                </c:pt>
                <c:pt idx="519">
                  <c:v>0.1897321107838634</c:v>
                </c:pt>
                <c:pt idx="520">
                  <c:v>0.18962878356761728</c:v>
                </c:pt>
                <c:pt idx="521">
                  <c:v>0.18952568590519756</c:v>
                </c:pt>
                <c:pt idx="522">
                  <c:v>0.18942281715948131</c:v>
                </c:pt>
                <c:pt idx="523">
                  <c:v>0.18932017669546647</c:v>
                </c:pt>
                <c:pt idx="524">
                  <c:v>0.18921776388026354</c:v>
                </c:pt>
                <c:pt idx="525">
                  <c:v>0.18911557808308738</c:v>
                </c:pt>
                <c:pt idx="526">
                  <c:v>0.1890136186752491</c:v>
                </c:pt>
                <c:pt idx="527">
                  <c:v>0.18891188503014791</c:v>
                </c:pt>
                <c:pt idx="528">
                  <c:v>0.18881037652326305</c:v>
                </c:pt>
                <c:pt idx="529">
                  <c:v>0.18870909253214568</c:v>
                </c:pt>
                <c:pt idx="530">
                  <c:v>0.18860803243641097</c:v>
                </c:pt>
                <c:pt idx="531">
                  <c:v>0.18850719561773002</c:v>
                </c:pt>
                <c:pt idx="532">
                  <c:v>0.18840658145982198</c:v>
                </c:pt>
                <c:pt idx="533">
                  <c:v>0.18830618934844606</c:v>
                </c:pt>
                <c:pt idx="534">
                  <c:v>0.1882060186713938</c:v>
                </c:pt>
                <c:pt idx="535">
                  <c:v>0.18810606881848108</c:v>
                </c:pt>
                <c:pt idx="536">
                  <c:v>0.18800633918154039</c:v>
                </c:pt>
                <c:pt idx="537">
                  <c:v>0.18790682915441304</c:v>
                </c:pt>
                <c:pt idx="538">
                  <c:v>0.1878075381329414</c:v>
                </c:pt>
                <c:pt idx="539">
                  <c:v>0.18770846551496131</c:v>
                </c:pt>
                <c:pt idx="540">
                  <c:v>0.18760961070029425</c:v>
                </c:pt>
                <c:pt idx="541">
                  <c:v>0.1875109730907398</c:v>
                </c:pt>
                <c:pt idx="542">
                  <c:v>0.18741255209006802</c:v>
                </c:pt>
                <c:pt idx="543">
                  <c:v>0.18731434710401187</c:v>
                </c:pt>
                <c:pt idx="544">
                  <c:v>0.18721635754025973</c:v>
                </c:pt>
                <c:pt idx="545">
                  <c:v>0.18711858280844779</c:v>
                </c:pt>
                <c:pt idx="546">
                  <c:v>0.18702102232015269</c:v>
                </c:pt>
                <c:pt idx="547">
                  <c:v>0.186923675488884</c:v>
                </c:pt>
                <c:pt idx="548">
                  <c:v>0.18682654173007687</c:v>
                </c:pt>
                <c:pt idx="549">
                  <c:v>0.18672962046108468</c:v>
                </c:pt>
                <c:pt idx="550">
                  <c:v>0.18663291110117158</c:v>
                </c:pt>
                <c:pt idx="551">
                  <c:v>0.18653641307150534</c:v>
                </c:pt>
                <c:pt idx="552">
                  <c:v>0.18644012579514996</c:v>
                </c:pt>
                <c:pt idx="553">
                  <c:v>0.18634404869705845</c:v>
                </c:pt>
                <c:pt idx="554">
                  <c:v>0.18624818120406567</c:v>
                </c:pt>
                <c:pt idx="555">
                  <c:v>0.18615252274488109</c:v>
                </c:pt>
                <c:pt idx="556">
                  <c:v>0.18605707275008171</c:v>
                </c:pt>
                <c:pt idx="557">
                  <c:v>0.18596183065210481</c:v>
                </c:pt>
                <c:pt idx="558">
                  <c:v>0.18586679588524102</c:v>
                </c:pt>
                <c:pt idx="559">
                  <c:v>0.18577196788562717</c:v>
                </c:pt>
                <c:pt idx="560">
                  <c:v>0.18567734609123929</c:v>
                </c:pt>
                <c:pt idx="561">
                  <c:v>0.18558292994188558</c:v>
                </c:pt>
                <c:pt idx="562">
                  <c:v>0.18548871887919952</c:v>
                </c:pt>
                <c:pt idx="563">
                  <c:v>0.18539471234663288</c:v>
                </c:pt>
                <c:pt idx="564">
                  <c:v>0.1853009097894488</c:v>
                </c:pt>
                <c:pt idx="565">
                  <c:v>0.18520731065471499</c:v>
                </c:pt>
                <c:pt idx="566">
                  <c:v>0.18511391439129679</c:v>
                </c:pt>
                <c:pt idx="567">
                  <c:v>0.18502072044985043</c:v>
                </c:pt>
                <c:pt idx="568">
                  <c:v>0.18492772828281623</c:v>
                </c:pt>
                <c:pt idx="569">
                  <c:v>0.18483493734441181</c:v>
                </c:pt>
                <c:pt idx="570">
                  <c:v>0.1847423470906254</c:v>
                </c:pt>
                <c:pt idx="571">
                  <c:v>0.18464995697920911</c:v>
                </c:pt>
                <c:pt idx="572">
                  <c:v>0.18455776646967229</c:v>
                </c:pt>
                <c:pt idx="573">
                  <c:v>0.18446577502327485</c:v>
                </c:pt>
                <c:pt idx="574">
                  <c:v>0.18437398210302075</c:v>
                </c:pt>
                <c:pt idx="575">
                  <c:v>0.18428238717365125</c:v>
                </c:pt>
                <c:pt idx="576">
                  <c:v>0.18419098970163855</c:v>
                </c:pt>
                <c:pt idx="577">
                  <c:v>0.18409978915517908</c:v>
                </c:pt>
                <c:pt idx="578">
                  <c:v>0.1840087850041871</c:v>
                </c:pt>
                <c:pt idx="579">
                  <c:v>0.18391797672028828</c:v>
                </c:pt>
                <c:pt idx="580">
                  <c:v>0.18382736377681311</c:v>
                </c:pt>
                <c:pt idx="581">
                  <c:v>0.18373694564879062</c:v>
                </c:pt>
                <c:pt idx="582">
                  <c:v>0.18364672181294192</c:v>
                </c:pt>
                <c:pt idx="583">
                  <c:v>0.18355669174767386</c:v>
                </c:pt>
                <c:pt idx="584">
                  <c:v>0.18346685493307271</c:v>
                </c:pt>
                <c:pt idx="585">
                  <c:v>0.18337721085089784</c:v>
                </c:pt>
                <c:pt idx="586">
                  <c:v>0.18328775898457544</c:v>
                </c:pt>
                <c:pt idx="587">
                  <c:v>0.18319849881919228</c:v>
                </c:pt>
                <c:pt idx="588">
                  <c:v>0.18310942984148951</c:v>
                </c:pt>
                <c:pt idx="589">
                  <c:v>0.18302055153985639</c:v>
                </c:pt>
                <c:pt idx="590">
                  <c:v>0.18293186340432416</c:v>
                </c:pt>
                <c:pt idx="591">
                  <c:v>0.18284336492655992</c:v>
                </c:pt>
                <c:pt idx="592">
                  <c:v>0.18275505559986047</c:v>
                </c:pt>
                <c:pt idx="593">
                  <c:v>0.18266693491914626</c:v>
                </c:pt>
                <c:pt idx="594">
                  <c:v>0.18257900238095529</c:v>
                </c:pt>
                <c:pt idx="595">
                  <c:v>0.18249125748343706</c:v>
                </c:pt>
                <c:pt idx="596">
                  <c:v>0.1824036997263466</c:v>
                </c:pt>
                <c:pt idx="597">
                  <c:v>0.18231632861103844</c:v>
                </c:pt>
                <c:pt idx="598">
                  <c:v>0.18222914364046067</c:v>
                </c:pt>
                <c:pt idx="599">
                  <c:v>0.18214214431914896</c:v>
                </c:pt>
                <c:pt idx="600">
                  <c:v>0.18205533015322073</c:v>
                </c:pt>
                <c:pt idx="601">
                  <c:v>0.18196870065036919</c:v>
                </c:pt>
                <c:pt idx="602">
                  <c:v>0.18188225531985749</c:v>
                </c:pt>
                <c:pt idx="603">
                  <c:v>0.1817959936725129</c:v>
                </c:pt>
                <c:pt idx="604">
                  <c:v>0.18170991522072097</c:v>
                </c:pt>
                <c:pt idx="605">
                  <c:v>0.1816240194784198</c:v>
                </c:pt>
                <c:pt idx="606">
                  <c:v>0.18153830596109422</c:v>
                </c:pt>
                <c:pt idx="607">
                  <c:v>0.18145277418577005</c:v>
                </c:pt>
                <c:pt idx="608">
                  <c:v>0.18136742367100842</c:v>
                </c:pt>
                <c:pt idx="609">
                  <c:v>0.18128225393690006</c:v>
                </c:pt>
                <c:pt idx="610">
                  <c:v>0.18119726450505957</c:v>
                </c:pt>
                <c:pt idx="611">
                  <c:v>0.18111245489862002</c:v>
                </c:pt>
                <c:pt idx="612">
                  <c:v>0.18102782464222697</c:v>
                </c:pt>
                <c:pt idx="613">
                  <c:v>0.18094337326203311</c:v>
                </c:pt>
                <c:pt idx="614">
                  <c:v>0.18085910028569266</c:v>
                </c:pt>
                <c:pt idx="615">
                  <c:v>0.18077500524235579</c:v>
                </c:pt>
                <c:pt idx="616">
                  <c:v>0.18069108766266309</c:v>
                </c:pt>
                <c:pt idx="617">
                  <c:v>0.1806073470787401</c:v>
                </c:pt>
                <c:pt idx="618">
                  <c:v>0.18052378302419181</c:v>
                </c:pt>
                <c:pt idx="619">
                  <c:v>0.1804403950340972</c:v>
                </c:pt>
                <c:pt idx="620">
                  <c:v>0.18035718264500383</c:v>
                </c:pt>
                <c:pt idx="621">
                  <c:v>0.18027414539492242</c:v>
                </c:pt>
                <c:pt idx="622">
                  <c:v>0.18019128282332145</c:v>
                </c:pt>
                <c:pt idx="623">
                  <c:v>0.18010859447112179</c:v>
                </c:pt>
                <c:pt idx="624">
                  <c:v>0.18002607988069144</c:v>
                </c:pt>
                <c:pt idx="625">
                  <c:v>0.17994373859584009</c:v>
                </c:pt>
                <c:pt idx="626">
                  <c:v>0.17986157016181389</c:v>
                </c:pt>
                <c:pt idx="627">
                  <c:v>0.17977957412529019</c:v>
                </c:pt>
                <c:pt idx="628">
                  <c:v>0.17969775003437227</c:v>
                </c:pt>
                <c:pt idx="629">
                  <c:v>0.17961609743858406</c:v>
                </c:pt>
                <c:pt idx="630">
                  <c:v>0.17953461588886502</c:v>
                </c:pt>
                <c:pt idx="631">
                  <c:v>0.17945330493756489</c:v>
                </c:pt>
                <c:pt idx="632">
                  <c:v>0.17937216413843857</c:v>
                </c:pt>
                <c:pt idx="633">
                  <c:v>0.17929119304664093</c:v>
                </c:pt>
                <c:pt idx="634">
                  <c:v>0.17921039121872173</c:v>
                </c:pt>
                <c:pt idx="635">
                  <c:v>0.1791297582126205</c:v>
                </c:pt>
                <c:pt idx="636">
                  <c:v>0.17904929358766145</c:v>
                </c:pt>
                <c:pt idx="637">
                  <c:v>0.1789689969045484</c:v>
                </c:pt>
                <c:pt idx="638">
                  <c:v>0.17888886772535983</c:v>
                </c:pt>
                <c:pt idx="639">
                  <c:v>0.17880890561354379</c:v>
                </c:pt>
                <c:pt idx="640">
                  <c:v>0.17872911013391288</c:v>
                </c:pt>
                <c:pt idx="641">
                  <c:v>0.17864948085263932</c:v>
                </c:pt>
                <c:pt idx="642">
                  <c:v>0.17857001733725003</c:v>
                </c:pt>
                <c:pt idx="643">
                  <c:v>0.17849071915662165</c:v>
                </c:pt>
                <c:pt idx="644">
                  <c:v>0.17841158588097564</c:v>
                </c:pt>
                <c:pt idx="645">
                  <c:v>0.17833261708187334</c:v>
                </c:pt>
                <c:pt idx="646">
                  <c:v>0.17825381233221119</c:v>
                </c:pt>
                <c:pt idx="647">
                  <c:v>0.17817517120621582</c:v>
                </c:pt>
                <c:pt idx="648">
                  <c:v>0.17809669327943925</c:v>
                </c:pt>
                <c:pt idx="649">
                  <c:v>0.17801837812875404</c:v>
                </c:pt>
                <c:pt idx="650">
                  <c:v>0.17794022533234852</c:v>
                </c:pt>
                <c:pt idx="651">
                  <c:v>0.17786223446972202</c:v>
                </c:pt>
                <c:pt idx="652">
                  <c:v>0.17778440512168014</c:v>
                </c:pt>
                <c:pt idx="653">
                  <c:v>0.17770673687033001</c:v>
                </c:pt>
                <c:pt idx="654">
                  <c:v>0.17762922929907549</c:v>
                </c:pt>
                <c:pt idx="655">
                  <c:v>0.17755188199261263</c:v>
                </c:pt>
                <c:pt idx="656">
                  <c:v>0.17747469453692491</c:v>
                </c:pt>
                <c:pt idx="657">
                  <c:v>0.17739766651927855</c:v>
                </c:pt>
                <c:pt idx="658">
                  <c:v>0.17732079752821797</c:v>
                </c:pt>
                <c:pt idx="659">
                  <c:v>0.1772440871535611</c:v>
                </c:pt>
                <c:pt idx="660">
                  <c:v>0.17716753498639481</c:v>
                </c:pt>
                <c:pt idx="661">
                  <c:v>0.17709114061907036</c:v>
                </c:pt>
                <c:pt idx="662">
                  <c:v>0.17701490364519876</c:v>
                </c:pt>
                <c:pt idx="663">
                  <c:v>0.1769388236596463</c:v>
                </c:pt>
                <c:pt idx="664">
                  <c:v>0.17686290025853008</c:v>
                </c:pt>
                <c:pt idx="665">
                  <c:v>0.17678713303921334</c:v>
                </c:pt>
                <c:pt idx="666">
                  <c:v>0.17671152160030115</c:v>
                </c:pt>
                <c:pt idx="667">
                  <c:v>0.17663606554163583</c:v>
                </c:pt>
                <c:pt idx="668">
                  <c:v>0.17656076446429253</c:v>
                </c:pt>
                <c:pt idx="669">
                  <c:v>0.17648561797057488</c:v>
                </c:pt>
                <c:pt idx="670">
                  <c:v>0.17641062566401045</c:v>
                </c:pt>
                <c:pt idx="671">
                  <c:v>0.17633578714934642</c:v>
                </c:pt>
                <c:pt idx="672">
                  <c:v>0.17626110203254525</c:v>
                </c:pt>
                <c:pt idx="673">
                  <c:v>0.17618656992078024</c:v>
                </c:pt>
                <c:pt idx="674">
                  <c:v>0.17611219042243129</c:v>
                </c:pt>
                <c:pt idx="675">
                  <c:v>0.17603796314708042</c:v>
                </c:pt>
                <c:pt idx="676">
                  <c:v>0.17596388770550764</c:v>
                </c:pt>
                <c:pt idx="677">
                  <c:v>0.17588996370968654</c:v>
                </c:pt>
                <c:pt idx="678">
                  <c:v>0.1758161907727801</c:v>
                </c:pt>
                <c:pt idx="679">
                  <c:v>0.17574256850913642</c:v>
                </c:pt>
                <c:pt idx="680">
                  <c:v>0.17566909653428445</c:v>
                </c:pt>
                <c:pt idx="681">
                  <c:v>0.17559577446492983</c:v>
                </c:pt>
                <c:pt idx="682">
                  <c:v>0.17552260191895061</c:v>
                </c:pt>
                <c:pt idx="683">
                  <c:v>0.17544957851539317</c:v>
                </c:pt>
                <c:pt idx="684">
                  <c:v>0.17537670387446797</c:v>
                </c:pt>
                <c:pt idx="685">
                  <c:v>0.17530397761754543</c:v>
                </c:pt>
                <c:pt idx="686">
                  <c:v>0.17523139936715185</c:v>
                </c:pt>
                <c:pt idx="687">
                  <c:v>0.17515896874696521</c:v>
                </c:pt>
                <c:pt idx="688">
                  <c:v>0.17508668538181113</c:v>
                </c:pt>
                <c:pt idx="689">
                  <c:v>0.17501454889765874</c:v>
                </c:pt>
                <c:pt idx="690">
                  <c:v>0.1749425589216167</c:v>
                </c:pt>
                <c:pt idx="691">
                  <c:v>0.17487071508192903</c:v>
                </c:pt>
                <c:pt idx="692">
                  <c:v>0.17479901700797121</c:v>
                </c:pt>
                <c:pt idx="693">
                  <c:v>0.17472746433024605</c:v>
                </c:pt>
                <c:pt idx="694">
                  <c:v>0.17465605668037978</c:v>
                </c:pt>
                <c:pt idx="695">
                  <c:v>0.17458479369111804</c:v>
                </c:pt>
                <c:pt idx="696">
                  <c:v>0.17451367499632187</c:v>
                </c:pt>
                <c:pt idx="697">
                  <c:v>0.17444270023096381</c:v>
                </c:pt>
                <c:pt idx="698">
                  <c:v>0.17437186903112395</c:v>
                </c:pt>
                <c:pt idx="699">
                  <c:v>0.17430118103398601</c:v>
                </c:pt>
                <c:pt idx="700">
                  <c:v>0.17423063587783341</c:v>
                </c:pt>
                <c:pt idx="701">
                  <c:v>0.17416023320204546</c:v>
                </c:pt>
                <c:pt idx="702">
                  <c:v>0.17408997264709342</c:v>
                </c:pt>
                <c:pt idx="703">
                  <c:v>0.17401985385453664</c:v>
                </c:pt>
                <c:pt idx="704">
                  <c:v>0.17394987646701876</c:v>
                </c:pt>
                <c:pt idx="705">
                  <c:v>0.17388004012826389</c:v>
                </c:pt>
                <c:pt idx="706">
                  <c:v>0.17381034448307275</c:v>
                </c:pt>
                <c:pt idx="707">
                  <c:v>0.17374078917731892</c:v>
                </c:pt>
                <c:pt idx="708">
                  <c:v>0.17367137385794504</c:v>
                </c:pt>
                <c:pt idx="709">
                  <c:v>0.17360209817295907</c:v>
                </c:pt>
                <c:pt idx="710">
                  <c:v>0.17353296177143052</c:v>
                </c:pt>
                <c:pt idx="711">
                  <c:v>0.17346396430348671</c:v>
                </c:pt>
                <c:pt idx="712">
                  <c:v>0.17339510542030906</c:v>
                </c:pt>
                <c:pt idx="713">
                  <c:v>0.17332638477412943</c:v>
                </c:pt>
                <c:pt idx="714">
                  <c:v>0.17325780201822635</c:v>
                </c:pt>
                <c:pt idx="715">
                  <c:v>0.17318935680692141</c:v>
                </c:pt>
                <c:pt idx="716">
                  <c:v>0.17312104879557558</c:v>
                </c:pt>
                <c:pt idx="717">
                  <c:v>0.17305287764058555</c:v>
                </c:pt>
                <c:pt idx="718">
                  <c:v>0.17298484299938013</c:v>
                </c:pt>
                <c:pt idx="719">
                  <c:v>0.17291694453041662</c:v>
                </c:pt>
                <c:pt idx="720">
                  <c:v>0.17284918189317722</c:v>
                </c:pt>
                <c:pt idx="721">
                  <c:v>0.17278155474816539</c:v>
                </c:pt>
                <c:pt idx="722">
                  <c:v>0.1727140627569024</c:v>
                </c:pt>
                <c:pt idx="723">
                  <c:v>0.17264670558192363</c:v>
                </c:pt>
                <c:pt idx="724">
                  <c:v>0.1725794828867751</c:v>
                </c:pt>
                <c:pt idx="725">
                  <c:v>0.17251239433600998</c:v>
                </c:pt>
                <c:pt idx="726">
                  <c:v>0.17244543959518496</c:v>
                </c:pt>
                <c:pt idx="727">
                  <c:v>0.17237861833085685</c:v>
                </c:pt>
                <c:pt idx="728">
                  <c:v>0.17231193021057908</c:v>
                </c:pt>
                <c:pt idx="729">
                  <c:v>0.17224537490289815</c:v>
                </c:pt>
                <c:pt idx="730">
                  <c:v>0.17217895207735026</c:v>
                </c:pt>
                <c:pt idx="731">
                  <c:v>0.17211266140445783</c:v>
                </c:pt>
                <c:pt idx="732">
                  <c:v>0.17204650255572607</c:v>
                </c:pt>
                <c:pt idx="733">
                  <c:v>0.17198047520363954</c:v>
                </c:pt>
                <c:pt idx="734">
                  <c:v>0.1719145790216588</c:v>
                </c:pt>
                <c:pt idx="735">
                  <c:v>0.17184881368421695</c:v>
                </c:pt>
                <c:pt idx="736">
                  <c:v>0.17178317886671629</c:v>
                </c:pt>
                <c:pt idx="737">
                  <c:v>0.17171767424552498</c:v>
                </c:pt>
                <c:pt idx="738">
                  <c:v>0.17165229949797359</c:v>
                </c:pt>
                <c:pt idx="739">
                  <c:v>0.17158705430235191</c:v>
                </c:pt>
                <c:pt idx="740">
                  <c:v>0.17152193833790552</c:v>
                </c:pt>
                <c:pt idx="741">
                  <c:v>0.17145695128483249</c:v>
                </c:pt>
                <c:pt idx="742">
                  <c:v>0.17139209282428011</c:v>
                </c:pt>
                <c:pt idx="743">
                  <c:v>0.17132736263834158</c:v>
                </c:pt>
                <c:pt idx="744">
                  <c:v>0.17126276041005278</c:v>
                </c:pt>
                <c:pt idx="745">
                  <c:v>0.17119828582338895</c:v>
                </c:pt>
                <c:pt idx="746">
                  <c:v>0.17113393856326148</c:v>
                </c:pt>
                <c:pt idx="747">
                  <c:v>0.17106971831551471</c:v>
                </c:pt>
                <c:pt idx="748">
                  <c:v>0.1710056247669226</c:v>
                </c:pt>
                <c:pt idx="749">
                  <c:v>0.17094165760518565</c:v>
                </c:pt>
                <c:pt idx="750">
                  <c:v>0.17087781651892761</c:v>
                </c:pt>
                <c:pt idx="751">
                  <c:v>0.17081410119769233</c:v>
                </c:pt>
                <c:pt idx="752">
                  <c:v>0.17075051133194064</c:v>
                </c:pt>
                <c:pt idx="753">
                  <c:v>0.17068704661304709</c:v>
                </c:pt>
                <c:pt idx="754">
                  <c:v>0.17062370673329691</c:v>
                </c:pt>
                <c:pt idx="755">
                  <c:v>0.17056049138588275</c:v>
                </c:pt>
                <c:pt idx="756">
                  <c:v>0.17049740026490173</c:v>
                </c:pt>
                <c:pt idx="757">
                  <c:v>0.17043443306535216</c:v>
                </c:pt>
                <c:pt idx="758">
                  <c:v>0.17037158948313055</c:v>
                </c:pt>
                <c:pt idx="759">
                  <c:v>0.1703088692150285</c:v>
                </c:pt>
                <c:pt idx="760">
                  <c:v>0.1702462719587296</c:v>
                </c:pt>
                <c:pt idx="761">
                  <c:v>0.17018379741280643</c:v>
                </c:pt>
                <c:pt idx="762">
                  <c:v>0.17012144527671746</c:v>
                </c:pt>
                <c:pt idx="763">
                  <c:v>0.170059215250804</c:v>
                </c:pt>
                <c:pt idx="764">
                  <c:v>0.16999710703628726</c:v>
                </c:pt>
                <c:pt idx="765">
                  <c:v>0.16993512033526523</c:v>
                </c:pt>
                <c:pt idx="766">
                  <c:v>0.16987325485070975</c:v>
                </c:pt>
                <c:pt idx="767">
                  <c:v>0.16981151028646352</c:v>
                </c:pt>
                <c:pt idx="768">
                  <c:v>0.16974988634723706</c:v>
                </c:pt>
                <c:pt idx="769">
                  <c:v>0.16968838273860584</c:v>
                </c:pt>
                <c:pt idx="770">
                  <c:v>0.16962699916700727</c:v>
                </c:pt>
                <c:pt idx="771">
                  <c:v>0.16956573533973773</c:v>
                </c:pt>
                <c:pt idx="772">
                  <c:v>0.16950459096494971</c:v>
                </c:pt>
                <c:pt idx="773">
                  <c:v>0.16944356575164882</c:v>
                </c:pt>
                <c:pt idx="774">
                  <c:v>0.16938265940969091</c:v>
                </c:pt>
                <c:pt idx="775">
                  <c:v>0.16932187164977924</c:v>
                </c:pt>
                <c:pt idx="776">
                  <c:v>0.16926120218346147</c:v>
                </c:pt>
                <c:pt idx="777">
                  <c:v>0.16920065072312684</c:v>
                </c:pt>
                <c:pt idx="778">
                  <c:v>0.16914021698200338</c:v>
                </c:pt>
                <c:pt idx="779">
                  <c:v>0.1690799006741549</c:v>
                </c:pt>
                <c:pt idx="780">
                  <c:v>0.16901970151447834</c:v>
                </c:pt>
                <c:pt idx="781">
                  <c:v>0.16895961921870079</c:v>
                </c:pt>
                <c:pt idx="782">
                  <c:v>0.16889965350337668</c:v>
                </c:pt>
                <c:pt idx="783">
                  <c:v>0.16883980408588509</c:v>
                </c:pt>
                <c:pt idx="784">
                  <c:v>0.16878007068442685</c:v>
                </c:pt>
                <c:pt idx="785">
                  <c:v>0.16872045301802177</c:v>
                </c:pt>
                <c:pt idx="786">
                  <c:v>0.16866095080650587</c:v>
                </c:pt>
                <c:pt idx="787">
                  <c:v>0.16860156377052862</c:v>
                </c:pt>
                <c:pt idx="788">
                  <c:v>0.16854229163155021</c:v>
                </c:pt>
                <c:pt idx="789">
                  <c:v>0.16848313411183877</c:v>
                </c:pt>
                <c:pt idx="790">
                  <c:v>0.16842409093446761</c:v>
                </c:pt>
                <c:pt idx="791">
                  <c:v>0.16836516182331263</c:v>
                </c:pt>
                <c:pt idx="792">
                  <c:v>0.1683063465030494</c:v>
                </c:pt>
                <c:pt idx="793">
                  <c:v>0.16824764469915066</c:v>
                </c:pt>
                <c:pt idx="794">
                  <c:v>0.16818905613788351</c:v>
                </c:pt>
                <c:pt idx="795">
                  <c:v>0.16813058054630678</c:v>
                </c:pt>
                <c:pt idx="796">
                  <c:v>0.16807221765226832</c:v>
                </c:pt>
                <c:pt idx="797">
                  <c:v>0.16801396718440234</c:v>
                </c:pt>
                <c:pt idx="798">
                  <c:v>0.16795582887212684</c:v>
                </c:pt>
                <c:pt idx="799">
                  <c:v>0.1678978024456409</c:v>
                </c:pt>
                <c:pt idx="800">
                  <c:v>0.16783988763592203</c:v>
                </c:pt>
                <c:pt idx="801">
                  <c:v>0.16778208417472359</c:v>
                </c:pt>
                <c:pt idx="802">
                  <c:v>0.16772439179457221</c:v>
                </c:pt>
                <c:pt idx="803">
                  <c:v>0.16766681022876512</c:v>
                </c:pt>
                <c:pt idx="804">
                  <c:v>0.16760933921136761</c:v>
                </c:pt>
                <c:pt idx="805">
                  <c:v>0.16755197847721046</c:v>
                </c:pt>
                <c:pt idx="806">
                  <c:v>0.16749472776188731</c:v>
                </c:pt>
                <c:pt idx="807">
                  <c:v>0.16743758680175219</c:v>
                </c:pt>
                <c:pt idx="808">
                  <c:v>0.16738055533391685</c:v>
                </c:pt>
                <c:pt idx="809">
                  <c:v>0.16732363309624834</c:v>
                </c:pt>
                <c:pt idx="810">
                  <c:v>0.16726681982736641</c:v>
                </c:pt>
                <c:pt idx="811">
                  <c:v>0.16721011526664101</c:v>
                </c:pt>
                <c:pt idx="812">
                  <c:v>0.16715351915418977</c:v>
                </c:pt>
                <c:pt idx="813">
                  <c:v>0.16709703123087555</c:v>
                </c:pt>
                <c:pt idx="814">
                  <c:v>0.16704065123830386</c:v>
                </c:pt>
                <c:pt idx="815">
                  <c:v>0.16698437891882043</c:v>
                </c:pt>
                <c:pt idx="816">
                  <c:v>0.16692821401550875</c:v>
                </c:pt>
                <c:pt idx="817">
                  <c:v>0.16687215627218757</c:v>
                </c:pt>
                <c:pt idx="818">
                  <c:v>0.16681620543340847</c:v>
                </c:pt>
                <c:pt idx="819">
                  <c:v>0.1667603612444534</c:v>
                </c:pt>
                <c:pt idx="820">
                  <c:v>0.16670462345133225</c:v>
                </c:pt>
                <c:pt idx="821">
                  <c:v>0.16664899180078044</c:v>
                </c:pt>
                <c:pt idx="822">
                  <c:v>0.16659346604025649</c:v>
                </c:pt>
                <c:pt idx="823">
                  <c:v>0.16653804591793961</c:v>
                </c:pt>
                <c:pt idx="824">
                  <c:v>0.1664827311827273</c:v>
                </c:pt>
                <c:pt idx="825">
                  <c:v>0.16642752158423299</c:v>
                </c:pt>
                <c:pt idx="826">
                  <c:v>0.16637241687278359</c:v>
                </c:pt>
                <c:pt idx="827">
                  <c:v>0.16631741679941722</c:v>
                </c:pt>
                <c:pt idx="828">
                  <c:v>0.16626252111588075</c:v>
                </c:pt>
                <c:pt idx="829">
                  <c:v>0.16620772957462748</c:v>
                </c:pt>
                <c:pt idx="830">
                  <c:v>0.16615304192881486</c:v>
                </c:pt>
                <c:pt idx="831">
                  <c:v>0.16609845793230207</c:v>
                </c:pt>
                <c:pt idx="832">
                  <c:v>0.16604397733964771</c:v>
                </c:pt>
                <c:pt idx="833">
                  <c:v>0.16598959990610751</c:v>
                </c:pt>
                <c:pt idx="834">
                  <c:v>0.16593532538763198</c:v>
                </c:pt>
                <c:pt idx="835">
                  <c:v>0.16588115354086419</c:v>
                </c:pt>
                <c:pt idx="836">
                  <c:v>0.16582708412313737</c:v>
                </c:pt>
                <c:pt idx="837">
                  <c:v>0.16577311689247273</c:v>
                </c:pt>
                <c:pt idx="838">
                  <c:v>0.16571925160757711</c:v>
                </c:pt>
                <c:pt idx="839">
                  <c:v>0.16566548802784076</c:v>
                </c:pt>
                <c:pt idx="840">
                  <c:v>0.16561182591333504</c:v>
                </c:pt>
                <c:pt idx="841">
                  <c:v>0.16555826502481022</c:v>
                </c:pt>
                <c:pt idx="842">
                  <c:v>0.1655048051236932</c:v>
                </c:pt>
                <c:pt idx="843">
                  <c:v>0.1654514459720853</c:v>
                </c:pt>
                <c:pt idx="844">
                  <c:v>0.16539818733276004</c:v>
                </c:pt>
                <c:pt idx="845">
                  <c:v>0.16534502896916092</c:v>
                </c:pt>
                <c:pt idx="846">
                  <c:v>0.16529197064539922</c:v>
                </c:pt>
                <c:pt idx="847">
                  <c:v>0.16523901212625172</c:v>
                </c:pt>
                <c:pt idx="848">
                  <c:v>0.16518615317715871</c:v>
                </c:pt>
                <c:pt idx="849">
                  <c:v>0.16513339356422158</c:v>
                </c:pt>
                <c:pt idx="850">
                  <c:v>0.16508073305420076</c:v>
                </c:pt>
                <c:pt idx="851">
                  <c:v>0.16502817141451359</c:v>
                </c:pt>
                <c:pt idx="852">
                  <c:v>0.16497570841323206</c:v>
                </c:pt>
                <c:pt idx="853">
                  <c:v>0.16492334381908078</c:v>
                </c:pt>
                <c:pt idx="854">
                  <c:v>0.1648710774014347</c:v>
                </c:pt>
                <c:pt idx="855">
                  <c:v>0.16481890893031712</c:v>
                </c:pt>
                <c:pt idx="856">
                  <c:v>0.16476683817639745</c:v>
                </c:pt>
                <c:pt idx="857">
                  <c:v>0.16471486491098916</c:v>
                </c:pt>
                <c:pt idx="858">
                  <c:v>0.16466298890604764</c:v>
                </c:pt>
                <c:pt idx="859">
                  <c:v>0.16461120993416811</c:v>
                </c:pt>
                <c:pt idx="860">
                  <c:v>0.16455952776858357</c:v>
                </c:pt>
                <c:pt idx="861">
                  <c:v>0.16450794218316261</c:v>
                </c:pt>
                <c:pt idx="862">
                  <c:v>0.16445645295240741</c:v>
                </c:pt>
                <c:pt idx="863">
                  <c:v>0.16440505985145165</c:v>
                </c:pt>
                <c:pt idx="864">
                  <c:v>0.1643537626560585</c:v>
                </c:pt>
                <c:pt idx="865">
                  <c:v>0.16430256114261846</c:v>
                </c:pt>
                <c:pt idx="866">
                  <c:v>0.16425145508814737</c:v>
                </c:pt>
                <c:pt idx="867">
                  <c:v>0.16420044427028438</c:v>
                </c:pt>
                <c:pt idx="868">
                  <c:v>0.16414952846728992</c:v>
                </c:pt>
                <c:pt idx="869">
                  <c:v>0.16409870745804364</c:v>
                </c:pt>
                <c:pt idx="870">
                  <c:v>0.16404798102204246</c:v>
                </c:pt>
                <c:pt idx="871">
                  <c:v>0.16399734893939849</c:v>
                </c:pt>
                <c:pt idx="872">
                  <c:v>0.16394681099083705</c:v>
                </c:pt>
                <c:pt idx="873">
                  <c:v>0.16389636695769466</c:v>
                </c:pt>
                <c:pt idx="874">
                  <c:v>0.16384601662191714</c:v>
                </c:pt>
                <c:pt idx="875">
                  <c:v>0.16379575976605751</c:v>
                </c:pt>
                <c:pt idx="876">
                  <c:v>0.16374559617327411</c:v>
                </c:pt>
                <c:pt idx="877">
                  <c:v>0.16369552562732856</c:v>
                </c:pt>
                <c:pt idx="878">
                  <c:v>0.16364554791258387</c:v>
                </c:pt>
                <c:pt idx="879">
                  <c:v>0.16359566281400248</c:v>
                </c:pt>
                <c:pt idx="880">
                  <c:v>0.16354587011714425</c:v>
                </c:pt>
                <c:pt idx="881">
                  <c:v>0.1634961696081646</c:v>
                </c:pt>
                <c:pt idx="882">
                  <c:v>0.16344656107381256</c:v>
                </c:pt>
                <c:pt idx="883">
                  <c:v>0.16339704430142882</c:v>
                </c:pt>
                <c:pt idx="884">
                  <c:v>0.16334761907894385</c:v>
                </c:pt>
                <c:pt idx="885">
                  <c:v>0.16329828519487599</c:v>
                </c:pt>
                <c:pt idx="886">
                  <c:v>0.16324904243832952</c:v>
                </c:pt>
                <c:pt idx="887">
                  <c:v>0.16319989059899281</c:v>
                </c:pt>
                <c:pt idx="888">
                  <c:v>0.16315082946713638</c:v>
                </c:pt>
                <c:pt idx="889">
                  <c:v>0.16310185883361109</c:v>
                </c:pt>
                <c:pt idx="890">
                  <c:v>0.16305297848984621</c:v>
                </c:pt>
                <c:pt idx="891">
                  <c:v>0.16300418822784757</c:v>
                </c:pt>
                <c:pt idx="892">
                  <c:v>0.1629554878401957</c:v>
                </c:pt>
                <c:pt idx="893">
                  <c:v>0.16290687712004401</c:v>
                </c:pt>
                <c:pt idx="894">
                  <c:v>0.16285835586111688</c:v>
                </c:pt>
                <c:pt idx="895">
                  <c:v>0.1628099238577079</c:v>
                </c:pt>
                <c:pt idx="896">
                  <c:v>0.16276158090467796</c:v>
                </c:pt>
                <c:pt idx="897">
                  <c:v>0.16271332679745348</c:v>
                </c:pt>
                <c:pt idx="898">
                  <c:v>0.1626651613320246</c:v>
                </c:pt>
                <c:pt idx="899">
                  <c:v>0.16261708430494332</c:v>
                </c:pt>
                <c:pt idx="900">
                  <c:v>0.16256909551332169</c:v>
                </c:pt>
                <c:pt idx="901">
                  <c:v>0.16252119475483012</c:v>
                </c:pt>
                <c:pt idx="902">
                  <c:v>0.16247338182769544</c:v>
                </c:pt>
                <c:pt idx="903">
                  <c:v>0.16242565653069924</c:v>
                </c:pt>
                <c:pt idx="904">
                  <c:v>0.16237801866317597</c:v>
                </c:pt>
                <c:pt idx="905">
                  <c:v>0.16233046802501133</c:v>
                </c:pt>
                <c:pt idx="906">
                  <c:v>0.16228300441664031</c:v>
                </c:pt>
                <c:pt idx="907">
                  <c:v>0.16223562763904562</c:v>
                </c:pt>
                <c:pt idx="908">
                  <c:v>0.16218833749375577</c:v>
                </c:pt>
                <c:pt idx="909">
                  <c:v>0.16214113378284345</c:v>
                </c:pt>
                <c:pt idx="910">
                  <c:v>0.16209401630892376</c:v>
                </c:pt>
                <c:pt idx="911">
                  <c:v>0.1620469848751524</c:v>
                </c:pt>
                <c:pt idx="912">
                  <c:v>0.16200003928522405</c:v>
                </c:pt>
                <c:pt idx="913">
                  <c:v>0.16195317934337058</c:v>
                </c:pt>
                <c:pt idx="914">
                  <c:v>0.16190640485435939</c:v>
                </c:pt>
                <c:pt idx="915">
                  <c:v>0.16185971562349166</c:v>
                </c:pt>
                <c:pt idx="916">
                  <c:v>0.16181311145660063</c:v>
                </c:pt>
                <c:pt idx="917">
                  <c:v>0.16176659216004993</c:v>
                </c:pt>
                <c:pt idx="918">
                  <c:v>0.16172015754073193</c:v>
                </c:pt>
                <c:pt idx="919">
                  <c:v>0.16167380740606599</c:v>
                </c:pt>
                <c:pt idx="920">
                  <c:v>0.16162754156399683</c:v>
                </c:pt>
                <c:pt idx="921">
                  <c:v>0.16158135982299285</c:v>
                </c:pt>
                <c:pt idx="922">
                  <c:v>0.1615352619920444</c:v>
                </c:pt>
                <c:pt idx="923">
                  <c:v>0.16148924788066227</c:v>
                </c:pt>
                <c:pt idx="924">
                  <c:v>0.16144331729887587</c:v>
                </c:pt>
                <c:pt idx="925">
                  <c:v>0.16139747005723168</c:v>
                </c:pt>
                <c:pt idx="926">
                  <c:v>0.16135170596679155</c:v>
                </c:pt>
                <c:pt idx="927">
                  <c:v>0.16130602483913117</c:v>
                </c:pt>
                <c:pt idx="928">
                  <c:v>0.16126042648633834</c:v>
                </c:pt>
                <c:pt idx="929">
                  <c:v>0.16121491072101135</c:v>
                </c:pt>
                <c:pt idx="930">
                  <c:v>0.16116947735625745</c:v>
                </c:pt>
                <c:pt idx="931">
                  <c:v>0.16112412620569111</c:v>
                </c:pt>
                <c:pt idx="932">
                  <c:v>0.16107885708343253</c:v>
                </c:pt>
                <c:pt idx="933">
                  <c:v>0.16103366980410597</c:v>
                </c:pt>
                <c:pt idx="934">
                  <c:v>0.16098856418283822</c:v>
                </c:pt>
                <c:pt idx="935">
                  <c:v>0.1609435400352569</c:v>
                </c:pt>
                <c:pt idx="936">
                  <c:v>0.16089859717748903</c:v>
                </c:pt>
                <c:pt idx="937">
                  <c:v>0.1608537354261593</c:v>
                </c:pt>
                <c:pt idx="938">
                  <c:v>0.16080895459838862</c:v>
                </c:pt>
                <c:pt idx="939">
                  <c:v>0.16076425451179249</c:v>
                </c:pt>
                <c:pt idx="940">
                  <c:v>0.16071963498447947</c:v>
                </c:pt>
                <c:pt idx="941">
                  <c:v>0.16067509583504955</c:v>
                </c:pt>
                <c:pt idx="942">
                  <c:v>0.16063063688259274</c:v>
                </c:pt>
                <c:pt idx="943">
                  <c:v>0.16058625794668741</c:v>
                </c:pt>
                <c:pt idx="944">
                  <c:v>0.16054195884739875</c:v>
                </c:pt>
                <c:pt idx="945">
                  <c:v>0.16049773940527737</c:v>
                </c:pt>
                <c:pt idx="946">
                  <c:v>0.16045359944135762</c:v>
                </c:pt>
                <c:pt idx="947">
                  <c:v>0.16040953877715616</c:v>
                </c:pt>
                <c:pt idx="948">
                  <c:v>0.16036555723467039</c:v>
                </c:pt>
                <c:pt idx="949">
                  <c:v>0.16032165463637696</c:v>
                </c:pt>
                <c:pt idx="950">
                  <c:v>0.16027783080523034</c:v>
                </c:pt>
                <c:pt idx="951">
                  <c:v>0.16023408556466115</c:v>
                </c:pt>
                <c:pt idx="952">
                  <c:v>0.16019041873857484</c:v>
                </c:pt>
                <c:pt idx="953">
                  <c:v>0.16014683015135012</c:v>
                </c:pt>
                <c:pt idx="954">
                  <c:v>0.16010331962783747</c:v>
                </c:pt>
                <c:pt idx="955">
                  <c:v>0.16005988699335769</c:v>
                </c:pt>
                <c:pt idx="956">
                  <c:v>0.16001653207370037</c:v>
                </c:pt>
                <c:pt idx="957">
                  <c:v>0.15997325469512252</c:v>
                </c:pt>
                <c:pt idx="958">
                  <c:v>0.15993005468434707</c:v>
                </c:pt>
                <c:pt idx="959">
                  <c:v>0.15988693186856134</c:v>
                </c:pt>
                <c:pt idx="960">
                  <c:v>0.15984388607541569</c:v>
                </c:pt>
                <c:pt idx="961">
                  <c:v>0.159800917133022</c:v>
                </c:pt>
                <c:pt idx="962">
                  <c:v>0.15975802486995228</c:v>
                </c:pt>
                <c:pt idx="963">
                  <c:v>0.15971520911523721</c:v>
                </c:pt>
                <c:pt idx="964">
                  <c:v>0.15967246969836471</c:v>
                </c:pt>
                <c:pt idx="965">
                  <c:v>0.15962980644927852</c:v>
                </c:pt>
                <c:pt idx="966">
                  <c:v>0.15958721919837676</c:v>
                </c:pt>
                <c:pt idx="967">
                  <c:v>0.15954470777651056</c:v>
                </c:pt>
                <c:pt idx="968">
                  <c:v>0.15950227201498257</c:v>
                </c:pt>
                <c:pt idx="969">
                  <c:v>0.15945991174554563</c:v>
                </c:pt>
                <c:pt idx="970">
                  <c:v>0.15941762680040136</c:v>
                </c:pt>
                <c:pt idx="971">
                  <c:v>0.15937541701219873</c:v>
                </c:pt>
                <c:pt idx="972">
                  <c:v>0.15933328221403265</c:v>
                </c:pt>
                <c:pt idx="973">
                  <c:v>0.15929122223944267</c:v>
                </c:pt>
                <c:pt idx="974">
                  <c:v>0.15924923692241152</c:v>
                </c:pt>
                <c:pt idx="975">
                  <c:v>0.15920732609736377</c:v>
                </c:pt>
                <c:pt idx="976">
                  <c:v>0.15916548959916443</c:v>
                </c:pt>
                <c:pt idx="977">
                  <c:v>0.15912372726311763</c:v>
                </c:pt>
                <c:pt idx="978">
                  <c:v>0.15908203892496522</c:v>
                </c:pt>
                <c:pt idx="979">
                  <c:v>0.15904042442088545</c:v>
                </c:pt>
                <c:pt idx="980">
                  <c:v>0.15899888358749156</c:v>
                </c:pt>
                <c:pt idx="981">
                  <c:v>0.15895741626183046</c:v>
                </c:pt>
                <c:pt idx="982">
                  <c:v>0.15891602228138144</c:v>
                </c:pt>
                <c:pt idx="983">
                  <c:v>0.15887470148405475</c:v>
                </c:pt>
                <c:pt idx="984">
                  <c:v>0.15883345370819033</c:v>
                </c:pt>
                <c:pt idx="985">
                  <c:v>0.15879227879255642</c:v>
                </c:pt>
                <c:pt idx="986">
                  <c:v>0.1587511765763483</c:v>
                </c:pt>
                <c:pt idx="987">
                  <c:v>0.15871014689918692</c:v>
                </c:pt>
                <c:pt idx="988">
                  <c:v>0.15866918960111762</c:v>
                </c:pt>
                <c:pt idx="989">
                  <c:v>0.15862830452260882</c:v>
                </c:pt>
                <c:pt idx="990">
                  <c:v>0.1585874915045507</c:v>
                </c:pt>
                <c:pt idx="991">
                  <c:v>0.15854675038825392</c:v>
                </c:pt>
                <c:pt idx="992">
                  <c:v>0.15850608101544825</c:v>
                </c:pt>
                <c:pt idx="993">
                  <c:v>0.15846548322828141</c:v>
                </c:pt>
                <c:pt idx="994">
                  <c:v>0.15842495686931768</c:v>
                </c:pt>
                <c:pt idx="995">
                  <c:v>0.15838450178153662</c:v>
                </c:pt>
                <c:pt idx="996">
                  <c:v>0.15834411780833188</c:v>
                </c:pt>
                <c:pt idx="997">
                  <c:v>0.15830380479350981</c:v>
                </c:pt>
                <c:pt idx="998">
                  <c:v>0.15826356258128826</c:v>
                </c:pt>
                <c:pt idx="999">
                  <c:v>0.15822339101629537</c:v>
                </c:pt>
                <c:pt idx="1000">
                  <c:v>0.15818328994356817</c:v>
                </c:pt>
                <c:pt idx="1001">
                  <c:v>0.15814325920855141</c:v>
                </c:pt>
              </c:numCache>
            </c:numRef>
          </c:yVal>
        </c:ser>
        <c:ser>
          <c:idx val="5"/>
          <c:order val="2"/>
          <c:tx>
            <c:strRef>
              <c:f>Esi!$W$1</c:f>
              <c:strCache>
                <c:ptCount val="1"/>
                <c:pt idx="0">
                  <c:v>esi CA dxCA = 1e-5 m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Esi!$V$2:$V$102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Esi!$W$2:$W$102</c:f>
              <c:numCache>
                <c:formatCode>General</c:formatCode>
                <c:ptCount val="101"/>
                <c:pt idx="0">
                  <c:v>0.29995964400000003</c:v>
                </c:pt>
                <c:pt idx="1">
                  <c:v>0.29597140700000002</c:v>
                </c:pt>
                <c:pt idx="2">
                  <c:v>0.29208384500000001</c:v>
                </c:pt>
                <c:pt idx="3">
                  <c:v>0.28829506500000002</c:v>
                </c:pt>
                <c:pt idx="4">
                  <c:v>0.28464503400000002</c:v>
                </c:pt>
                <c:pt idx="5">
                  <c:v>0.28111340000000001</c:v>
                </c:pt>
                <c:pt idx="6">
                  <c:v>0.27768192800000002</c:v>
                </c:pt>
                <c:pt idx="7">
                  <c:v>0.27435371200000003</c:v>
                </c:pt>
                <c:pt idx="8">
                  <c:v>0.27112470799999999</c:v>
                </c:pt>
                <c:pt idx="9">
                  <c:v>0.26798547299999997</c:v>
                </c:pt>
                <c:pt idx="10">
                  <c:v>0.26494424599999999</c:v>
                </c:pt>
                <c:pt idx="11">
                  <c:v>0.261980767</c:v>
                </c:pt>
                <c:pt idx="12">
                  <c:v>0.25911388200000002</c:v>
                </c:pt>
                <c:pt idx="13">
                  <c:v>0.25631449699999997</c:v>
                </c:pt>
                <c:pt idx="14">
                  <c:v>0.25360919100000001</c:v>
                </c:pt>
                <c:pt idx="15">
                  <c:v>0.250965997</c:v>
                </c:pt>
                <c:pt idx="16">
                  <c:v>0.24840775800000001</c:v>
                </c:pt>
                <c:pt idx="17">
                  <c:v>0.24591094699999999</c:v>
                </c:pt>
                <c:pt idx="18">
                  <c:v>0.243512968</c:v>
                </c:pt>
                <c:pt idx="19">
                  <c:v>0.24115177300000001</c:v>
                </c:pt>
                <c:pt idx="20">
                  <c:v>0.23885668600000001</c:v>
                </c:pt>
                <c:pt idx="21">
                  <c:v>0.23662277300000001</c:v>
                </c:pt>
                <c:pt idx="22">
                  <c:v>0.23444678899999999</c:v>
                </c:pt>
                <c:pt idx="23">
                  <c:v>0.232331708</c:v>
                </c:pt>
                <c:pt idx="24">
                  <c:v>0.23026720000000001</c:v>
                </c:pt>
                <c:pt idx="25">
                  <c:v>0.22826316699999999</c:v>
                </c:pt>
                <c:pt idx="26">
                  <c:v>0.22630361800000001</c:v>
                </c:pt>
                <c:pt idx="27">
                  <c:v>0.224403092</c:v>
                </c:pt>
                <c:pt idx="28">
                  <c:v>0.22254305399999999</c:v>
                </c:pt>
                <c:pt idx="29">
                  <c:v>0.220738191</c:v>
                </c:pt>
                <c:pt idx="30">
                  <c:v>0.218972575</c:v>
                </c:pt>
                <c:pt idx="31">
                  <c:v>0.21725623799999999</c:v>
                </c:pt>
                <c:pt idx="32">
                  <c:v>0.215579307</c:v>
                </c:pt>
                <c:pt idx="33">
                  <c:v>0.21394596399999999</c:v>
                </c:pt>
                <c:pt idx="34">
                  <c:v>0.212352228</c:v>
                </c:pt>
                <c:pt idx="35">
                  <c:v>0.210796923</c:v>
                </c:pt>
                <c:pt idx="36">
                  <c:v>0.20928129400000001</c:v>
                </c:pt>
                <c:pt idx="37">
                  <c:v>0.20779942200000001</c:v>
                </c:pt>
                <c:pt idx="38">
                  <c:v>0.206357179</c:v>
                </c:pt>
                <c:pt idx="39">
                  <c:v>0.204945024</c:v>
                </c:pt>
                <c:pt idx="40">
                  <c:v>0.203571219</c:v>
                </c:pt>
                <c:pt idx="41">
                  <c:v>0.20222518</c:v>
                </c:pt>
                <c:pt idx="42">
                  <c:v>0.20091535299999999</c:v>
                </c:pt>
                <c:pt idx="43">
                  <c:v>0.19963194400000001</c:v>
                </c:pt>
                <c:pt idx="44">
                  <c:v>0.19836969199999999</c:v>
                </c:pt>
                <c:pt idx="45">
                  <c:v>0.197146285</c:v>
                </c:pt>
                <c:pt idx="46">
                  <c:v>0.19595257599999999</c:v>
                </c:pt>
                <c:pt idx="47">
                  <c:v>0.19478538500000001</c:v>
                </c:pt>
                <c:pt idx="48">
                  <c:v>0.19364451699999999</c:v>
                </c:pt>
                <c:pt idx="49">
                  <c:v>0.19253035399999999</c:v>
                </c:pt>
                <c:pt idx="50">
                  <c:v>0.191439575</c:v>
                </c:pt>
                <c:pt idx="51">
                  <c:v>0.190375343</c:v>
                </c:pt>
                <c:pt idx="52">
                  <c:v>0.18933222</c:v>
                </c:pt>
                <c:pt idx="53">
                  <c:v>0.18831492</c:v>
                </c:pt>
                <c:pt idx="54">
                  <c:v>0.187317185</c:v>
                </c:pt>
                <c:pt idx="55">
                  <c:v>0.186343916</c:v>
                </c:pt>
                <c:pt idx="56">
                  <c:v>0.185389253</c:v>
                </c:pt>
                <c:pt idx="57">
                  <c:v>0.18445751099999999</c:v>
                </c:pt>
                <c:pt idx="58">
                  <c:v>0.18354395500000001</c:v>
                </c:pt>
                <c:pt idx="59">
                  <c:v>0.182651217</c:v>
                </c:pt>
                <c:pt idx="60">
                  <c:v>0.18177675400000001</c:v>
                </c:pt>
                <c:pt idx="61">
                  <c:v>0.18092082700000001</c:v>
                </c:pt>
                <c:pt idx="62">
                  <c:v>0.18008339100000001</c:v>
                </c:pt>
                <c:pt idx="63">
                  <c:v>0.179262591</c:v>
                </c:pt>
                <c:pt idx="64">
                  <c:v>0.17846005200000001</c:v>
                </c:pt>
                <c:pt idx="65">
                  <c:v>0.17767271400000001</c:v>
                </c:pt>
                <c:pt idx="66">
                  <c:v>0.176903158</c:v>
                </c:pt>
                <c:pt idx="67">
                  <c:v>0.17614775999999999</c:v>
                </c:pt>
                <c:pt idx="68">
                  <c:v>0.17540934399999999</c:v>
                </c:pt>
                <c:pt idx="69">
                  <c:v>0.17468440299999999</c:v>
                </c:pt>
                <c:pt idx="70">
                  <c:v>0.17397545</c:v>
                </c:pt>
                <c:pt idx="71">
                  <c:v>0.17327949200000001</c:v>
                </c:pt>
                <c:pt idx="72">
                  <c:v>0.17259850299999999</c:v>
                </c:pt>
                <c:pt idx="73">
                  <c:v>0.17193698499999999</c:v>
                </c:pt>
                <c:pt idx="74">
                  <c:v>0.17128221399999999</c:v>
                </c:pt>
                <c:pt idx="75">
                  <c:v>0.17064043000000001</c:v>
                </c:pt>
                <c:pt idx="76">
                  <c:v>0.17001086200000001</c:v>
                </c:pt>
                <c:pt idx="77">
                  <c:v>0.169394132</c:v>
                </c:pt>
                <c:pt idx="78">
                  <c:v>0.168788622</c:v>
                </c:pt>
                <c:pt idx="79">
                  <c:v>0.168195658</c:v>
                </c:pt>
                <c:pt idx="80">
                  <c:v>0.167613174</c:v>
                </c:pt>
                <c:pt idx="81">
                  <c:v>0.16704274399999999</c:v>
                </c:pt>
                <c:pt idx="82">
                  <c:v>0.16648229</c:v>
                </c:pt>
                <c:pt idx="83">
                  <c:v>0.16593323400000001</c:v>
                </c:pt>
                <c:pt idx="84">
                  <c:v>0.16539381</c:v>
                </c:pt>
                <c:pt idx="85">
                  <c:v>0.16486510600000001</c:v>
                </c:pt>
                <c:pt idx="86">
                  <c:v>0.16434581000000001</c:v>
                </c:pt>
                <c:pt idx="87">
                  <c:v>0.163836501</c:v>
                </c:pt>
                <c:pt idx="88">
                  <c:v>0.16333650899999999</c:v>
                </c:pt>
                <c:pt idx="89">
                  <c:v>0.16284564100000001</c:v>
                </c:pt>
                <c:pt idx="90">
                  <c:v>0.16236398199999999</c:v>
                </c:pt>
                <c:pt idx="91">
                  <c:v>0.16189076499999999</c:v>
                </c:pt>
                <c:pt idx="92">
                  <c:v>0.16142656899999999</c:v>
                </c:pt>
                <c:pt idx="93">
                  <c:v>0.160970273</c:v>
                </c:pt>
                <c:pt idx="94">
                  <c:v>0.16052270099999999</c:v>
                </c:pt>
                <c:pt idx="95">
                  <c:v>0.16008265599999999</c:v>
                </c:pt>
                <c:pt idx="96">
                  <c:v>0.15965089099999999</c:v>
                </c:pt>
                <c:pt idx="97">
                  <c:v>0.15922640199999999</c:v>
                </c:pt>
                <c:pt idx="98">
                  <c:v>0.15880973200000001</c:v>
                </c:pt>
                <c:pt idx="99">
                  <c:v>0.158400139</c:v>
                </c:pt>
                <c:pt idx="100">
                  <c:v>0.15799795799999999</c:v>
                </c:pt>
              </c:numCache>
            </c:numRef>
          </c:yVal>
        </c:ser>
        <c:ser>
          <c:idx val="2"/>
          <c:order val="3"/>
          <c:tx>
            <c:strRef>
              <c:f>Esi!$S$1</c:f>
              <c:strCache>
                <c:ptCount val="1"/>
                <c:pt idx="0">
                  <c:v>esi CA dxCA = 4e-5 m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Esi!$R$2:$R$1003</c:f>
              <c:numCache>
                <c:formatCode>General</c:formatCode>
                <c:ptCount val="1002"/>
                <c:pt idx="0">
                  <c:v>0</c:v>
                </c:pt>
                <c:pt idx="1">
                  <c:v>1.1000000000000001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76.099999999999994</c:v>
                </c:pt>
                <c:pt idx="77">
                  <c:v>77.099999999999994</c:v>
                </c:pt>
                <c:pt idx="78">
                  <c:v>78.099999999999994</c:v>
                </c:pt>
                <c:pt idx="79">
                  <c:v>79.099999999999994</c:v>
                </c:pt>
                <c:pt idx="80">
                  <c:v>80.099999999999994</c:v>
                </c:pt>
                <c:pt idx="81">
                  <c:v>81.099999999999994</c:v>
                </c:pt>
                <c:pt idx="82">
                  <c:v>82.1</c:v>
                </c:pt>
                <c:pt idx="83">
                  <c:v>83.1</c:v>
                </c:pt>
                <c:pt idx="84">
                  <c:v>84.1</c:v>
                </c:pt>
                <c:pt idx="85">
                  <c:v>85.1</c:v>
                </c:pt>
                <c:pt idx="86">
                  <c:v>86.1</c:v>
                </c:pt>
                <c:pt idx="87">
                  <c:v>87.1</c:v>
                </c:pt>
                <c:pt idx="88">
                  <c:v>88.1</c:v>
                </c:pt>
                <c:pt idx="89">
                  <c:v>89.1</c:v>
                </c:pt>
                <c:pt idx="90">
                  <c:v>90.1</c:v>
                </c:pt>
                <c:pt idx="91">
                  <c:v>91.1</c:v>
                </c:pt>
                <c:pt idx="92">
                  <c:v>92.1</c:v>
                </c:pt>
                <c:pt idx="93">
                  <c:v>93.1</c:v>
                </c:pt>
                <c:pt idx="94">
                  <c:v>94.1</c:v>
                </c:pt>
                <c:pt idx="95">
                  <c:v>95.1</c:v>
                </c:pt>
                <c:pt idx="96">
                  <c:v>96.1</c:v>
                </c:pt>
                <c:pt idx="97">
                  <c:v>97.1</c:v>
                </c:pt>
                <c:pt idx="98">
                  <c:v>98.1</c:v>
                </c:pt>
                <c:pt idx="99">
                  <c:v>99.1</c:v>
                </c:pt>
                <c:pt idx="100">
                  <c:v>100.1</c:v>
                </c:pt>
              </c:numCache>
            </c:numRef>
          </c:xVal>
          <c:yVal>
            <c:numRef>
              <c:f>Esi!$S$2:$S$1003</c:f>
              <c:numCache>
                <c:formatCode>General</c:formatCode>
                <c:ptCount val="1002"/>
                <c:pt idx="0">
                  <c:v>0.299593471</c:v>
                </c:pt>
                <c:pt idx="1">
                  <c:v>0.295184479</c:v>
                </c:pt>
                <c:pt idx="2">
                  <c:v>0.29166139600000002</c:v>
                </c:pt>
                <c:pt idx="3">
                  <c:v>0.28783373600000001</c:v>
                </c:pt>
                <c:pt idx="4">
                  <c:v>0.28409546200000002</c:v>
                </c:pt>
                <c:pt idx="5">
                  <c:v>0.28008411100000002</c:v>
                </c:pt>
                <c:pt idx="6">
                  <c:v>0.27652681000000001</c:v>
                </c:pt>
                <c:pt idx="7">
                  <c:v>0.27305258100000002</c:v>
                </c:pt>
                <c:pt idx="8">
                  <c:v>0.26980851300000003</c:v>
                </c:pt>
                <c:pt idx="9">
                  <c:v>0.266673624</c:v>
                </c:pt>
                <c:pt idx="10">
                  <c:v>0.263607916</c:v>
                </c:pt>
                <c:pt idx="11">
                  <c:v>0.260609863</c:v>
                </c:pt>
                <c:pt idx="12">
                  <c:v>0.25767797100000001</c:v>
                </c:pt>
                <c:pt idx="13">
                  <c:v>0.25481078000000001</c:v>
                </c:pt>
                <c:pt idx="14">
                  <c:v>0.252006862</c:v>
                </c:pt>
                <c:pt idx="15">
                  <c:v>0.24931563800000001</c:v>
                </c:pt>
                <c:pt idx="16">
                  <c:v>0.24677284099999999</c:v>
                </c:pt>
                <c:pt idx="17">
                  <c:v>0.24428323299999999</c:v>
                </c:pt>
                <c:pt idx="18">
                  <c:v>0.241845702</c:v>
                </c:pt>
                <c:pt idx="19">
                  <c:v>0.23969554900000001</c:v>
                </c:pt>
                <c:pt idx="20">
                  <c:v>0.23735398099999999</c:v>
                </c:pt>
                <c:pt idx="21">
                  <c:v>0.23506139400000001</c:v>
                </c:pt>
                <c:pt idx="22">
                  <c:v>0.232816992</c:v>
                </c:pt>
                <c:pt idx="23">
                  <c:v>0.230710208</c:v>
                </c:pt>
                <c:pt idx="24">
                  <c:v>0.22866330300000001</c:v>
                </c:pt>
                <c:pt idx="25">
                  <c:v>0.226657093</c:v>
                </c:pt>
                <c:pt idx="26">
                  <c:v>0.22469076900000001</c:v>
                </c:pt>
                <c:pt idx="27">
                  <c:v>0.22276353700000001</c:v>
                </c:pt>
                <c:pt idx="28">
                  <c:v>0.22087462199999999</c:v>
                </c:pt>
                <c:pt idx="29">
                  <c:v>0.21902326</c:v>
                </c:pt>
                <c:pt idx="30">
                  <c:v>0.217244624</c:v>
                </c:pt>
                <c:pt idx="31">
                  <c:v>0.21554942699999999</c:v>
                </c:pt>
                <c:pt idx="32">
                  <c:v>0.21388634100000001</c:v>
                </c:pt>
                <c:pt idx="33">
                  <c:v>0.21225475899999999</c:v>
                </c:pt>
                <c:pt idx="34">
                  <c:v>0.21065408299999999</c:v>
                </c:pt>
                <c:pt idx="35">
                  <c:v>0.209083728</c:v>
                </c:pt>
                <c:pt idx="36">
                  <c:v>0.207543119</c:v>
                </c:pt>
                <c:pt idx="37">
                  <c:v>0.20604456700000001</c:v>
                </c:pt>
                <c:pt idx="38">
                  <c:v>0.20462263</c:v>
                </c:pt>
                <c:pt idx="39">
                  <c:v>0.20323217099999999</c:v>
                </c:pt>
                <c:pt idx="40">
                  <c:v>0.20186686300000001</c:v>
                </c:pt>
                <c:pt idx="41">
                  <c:v>0.20052625199999999</c:v>
                </c:pt>
                <c:pt idx="42">
                  <c:v>0.19920989</c:v>
                </c:pt>
                <c:pt idx="43">
                  <c:v>0.19791734</c:v>
                </c:pt>
                <c:pt idx="44">
                  <c:v>0.19665089099999999</c:v>
                </c:pt>
                <c:pt idx="45">
                  <c:v>0.195438903</c:v>
                </c:pt>
                <c:pt idx="46">
                  <c:v>0.19426737999999999</c:v>
                </c:pt>
                <c:pt idx="47">
                  <c:v>0.193116133</c:v>
                </c:pt>
                <c:pt idx="48">
                  <c:v>0.191984813</c:v>
                </c:pt>
                <c:pt idx="49">
                  <c:v>0.190873074</c:v>
                </c:pt>
                <c:pt idx="50">
                  <c:v>0.18978057700000001</c:v>
                </c:pt>
                <c:pt idx="51">
                  <c:v>0.18870698999999999</c:v>
                </c:pt>
                <c:pt idx="52">
                  <c:v>0.18766740200000001</c:v>
                </c:pt>
                <c:pt idx="53">
                  <c:v>0.186669803</c:v>
                </c:pt>
                <c:pt idx="54">
                  <c:v>0.18569222799999999</c:v>
                </c:pt>
                <c:pt idx="55">
                  <c:v>0.18473087399999999</c:v>
                </c:pt>
                <c:pt idx="56">
                  <c:v>0.18378547100000001</c:v>
                </c:pt>
                <c:pt idx="57">
                  <c:v>0.18285575400000001</c:v>
                </c:pt>
                <c:pt idx="58">
                  <c:v>0.181941464</c:v>
                </c:pt>
                <c:pt idx="59">
                  <c:v>0.18104800600000001</c:v>
                </c:pt>
                <c:pt idx="60">
                  <c:v>0.180188284</c:v>
                </c:pt>
                <c:pt idx="61">
                  <c:v>0.179352804</c:v>
                </c:pt>
                <c:pt idx="62">
                  <c:v>0.17853063699999999</c:v>
                </c:pt>
                <c:pt idx="63">
                  <c:v>0.17772157</c:v>
                </c:pt>
                <c:pt idx="64">
                  <c:v>0.17692539400000001</c:v>
                </c:pt>
                <c:pt idx="65">
                  <c:v>0.17614190399999999</c:v>
                </c:pt>
                <c:pt idx="66">
                  <c:v>0.17537366300000001</c:v>
                </c:pt>
                <c:pt idx="67">
                  <c:v>0.174629061</c:v>
                </c:pt>
                <c:pt idx="68">
                  <c:v>0.17390960899999999</c:v>
                </c:pt>
                <c:pt idx="69">
                  <c:v>0.173202262</c:v>
                </c:pt>
                <c:pt idx="70">
                  <c:v>0.17250575500000001</c:v>
                </c:pt>
                <c:pt idx="71">
                  <c:v>0.17181992200000001</c:v>
                </c:pt>
                <c:pt idx="72">
                  <c:v>0.17114459900000001</c:v>
                </c:pt>
                <c:pt idx="73">
                  <c:v>0.17048013300000001</c:v>
                </c:pt>
                <c:pt idx="74">
                  <c:v>0.16983379800000001</c:v>
                </c:pt>
                <c:pt idx="75">
                  <c:v>0.169206944</c:v>
                </c:pt>
                <c:pt idx="76">
                  <c:v>0.168534346</c:v>
                </c:pt>
                <c:pt idx="77">
                  <c:v>0.167932367</c:v>
                </c:pt>
                <c:pt idx="78">
                  <c:v>0.16733927400000001</c:v>
                </c:pt>
                <c:pt idx="79">
                  <c:v>0.16675493699999999</c:v>
                </c:pt>
                <c:pt idx="80">
                  <c:v>0.16617922399999999</c:v>
                </c:pt>
                <c:pt idx="81">
                  <c:v>0.16561675300000001</c:v>
                </c:pt>
                <c:pt idx="82">
                  <c:v>0.16506942499999999</c:v>
                </c:pt>
                <c:pt idx="83">
                  <c:v>0.164538131</c:v>
                </c:pt>
                <c:pt idx="84">
                  <c:v>0.164014409</c:v>
                </c:pt>
                <c:pt idx="85">
                  <c:v>0.16349814400000001</c:v>
                </c:pt>
                <c:pt idx="86">
                  <c:v>0.16298922900000001</c:v>
                </c:pt>
                <c:pt idx="87">
                  <c:v>0.16248756</c:v>
                </c:pt>
                <c:pt idx="88">
                  <c:v>0.16199533199999999</c:v>
                </c:pt>
                <c:pt idx="89">
                  <c:v>0.16151547699999999</c:v>
                </c:pt>
                <c:pt idx="90">
                  <c:v>0.16104817799999999</c:v>
                </c:pt>
                <c:pt idx="91">
                  <c:v>0.160590389</c:v>
                </c:pt>
                <c:pt idx="92">
                  <c:v>0.160138894</c:v>
                </c:pt>
                <c:pt idx="93">
                  <c:v>0.15969360699999999</c:v>
                </c:pt>
                <c:pt idx="94">
                  <c:v>0.159254443</c:v>
                </c:pt>
                <c:pt idx="95">
                  <c:v>0.15882215299999999</c:v>
                </c:pt>
                <c:pt idx="96">
                  <c:v>0.158399703</c:v>
                </c:pt>
                <c:pt idx="97">
                  <c:v>0.15798675100000001</c:v>
                </c:pt>
                <c:pt idx="98">
                  <c:v>0.15758482300000001</c:v>
                </c:pt>
                <c:pt idx="99">
                  <c:v>0.157188244</c:v>
                </c:pt>
                <c:pt idx="100">
                  <c:v>0.156796936</c:v>
                </c:pt>
              </c:numCache>
            </c:numRef>
          </c:yVal>
        </c:ser>
        <c:ser>
          <c:idx val="3"/>
          <c:order val="4"/>
          <c:tx>
            <c:strRef>
              <c:f>Esi!$T$1</c:f>
              <c:strCache>
                <c:ptCount val="1"/>
                <c:pt idx="0">
                  <c:v>esi CA dxCA = 8e-5 m</c:v>
                </c:pt>
              </c:strCache>
            </c:strRef>
          </c:tx>
          <c:spPr>
            <a:ln w="1270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Esi!$R$2:$R$102</c:f>
              <c:numCache>
                <c:formatCode>General</c:formatCode>
                <c:ptCount val="101"/>
                <c:pt idx="0">
                  <c:v>0</c:v>
                </c:pt>
                <c:pt idx="1">
                  <c:v>1.1000000000000001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76.099999999999994</c:v>
                </c:pt>
                <c:pt idx="77">
                  <c:v>77.099999999999994</c:v>
                </c:pt>
                <c:pt idx="78">
                  <c:v>78.099999999999994</c:v>
                </c:pt>
                <c:pt idx="79">
                  <c:v>79.099999999999994</c:v>
                </c:pt>
                <c:pt idx="80">
                  <c:v>80.099999999999994</c:v>
                </c:pt>
                <c:pt idx="81">
                  <c:v>81.099999999999994</c:v>
                </c:pt>
                <c:pt idx="82">
                  <c:v>82.1</c:v>
                </c:pt>
                <c:pt idx="83">
                  <c:v>83.1</c:v>
                </c:pt>
                <c:pt idx="84">
                  <c:v>84.1</c:v>
                </c:pt>
                <c:pt idx="85">
                  <c:v>85.1</c:v>
                </c:pt>
                <c:pt idx="86">
                  <c:v>86.1</c:v>
                </c:pt>
                <c:pt idx="87">
                  <c:v>87.1</c:v>
                </c:pt>
                <c:pt idx="88">
                  <c:v>88.1</c:v>
                </c:pt>
                <c:pt idx="89">
                  <c:v>89.1</c:v>
                </c:pt>
                <c:pt idx="90">
                  <c:v>90.1</c:v>
                </c:pt>
                <c:pt idx="91">
                  <c:v>91.1</c:v>
                </c:pt>
                <c:pt idx="92">
                  <c:v>92.1</c:v>
                </c:pt>
                <c:pt idx="93">
                  <c:v>93.1</c:v>
                </c:pt>
                <c:pt idx="94">
                  <c:v>94.1</c:v>
                </c:pt>
                <c:pt idx="95">
                  <c:v>95.1</c:v>
                </c:pt>
                <c:pt idx="96">
                  <c:v>96.1</c:v>
                </c:pt>
                <c:pt idx="97">
                  <c:v>97.1</c:v>
                </c:pt>
                <c:pt idx="98">
                  <c:v>98.1</c:v>
                </c:pt>
                <c:pt idx="99">
                  <c:v>99.1</c:v>
                </c:pt>
                <c:pt idx="100">
                  <c:v>100.1</c:v>
                </c:pt>
              </c:numCache>
            </c:numRef>
          </c:xVal>
          <c:yVal>
            <c:numRef>
              <c:f>Esi!$T$2:$T$102</c:f>
              <c:numCache>
                <c:formatCode>General</c:formatCode>
                <c:ptCount val="101"/>
                <c:pt idx="0">
                  <c:v>0.299593471</c:v>
                </c:pt>
                <c:pt idx="1">
                  <c:v>0.295184479</c:v>
                </c:pt>
                <c:pt idx="2">
                  <c:v>0.29166139600000002</c:v>
                </c:pt>
                <c:pt idx="3">
                  <c:v>0.28783373600000001</c:v>
                </c:pt>
                <c:pt idx="4">
                  <c:v>0.28409546200000002</c:v>
                </c:pt>
                <c:pt idx="5">
                  <c:v>0.28008411100000002</c:v>
                </c:pt>
                <c:pt idx="6">
                  <c:v>0.27652681000000001</c:v>
                </c:pt>
                <c:pt idx="7">
                  <c:v>0.27305258100000002</c:v>
                </c:pt>
                <c:pt idx="8">
                  <c:v>0.269659484</c:v>
                </c:pt>
                <c:pt idx="9">
                  <c:v>0.266345624</c:v>
                </c:pt>
                <c:pt idx="10">
                  <c:v>0.26310915099999999</c:v>
                </c:pt>
                <c:pt idx="11">
                  <c:v>0.25994825799999999</c:v>
                </c:pt>
                <c:pt idx="12">
                  <c:v>0.256861179</c:v>
                </c:pt>
                <c:pt idx="13">
                  <c:v>0.253846191</c:v>
                </c:pt>
                <c:pt idx="14">
                  <c:v>0.25090161100000002</c:v>
                </c:pt>
                <c:pt idx="15">
                  <c:v>0.24811496099999999</c:v>
                </c:pt>
                <c:pt idx="16">
                  <c:v>0.245597279</c:v>
                </c:pt>
                <c:pt idx="17">
                  <c:v>0.24313226099999999</c:v>
                </c:pt>
                <c:pt idx="18">
                  <c:v>0.24071880500000001</c:v>
                </c:pt>
                <c:pt idx="19">
                  <c:v>0.238589889</c:v>
                </c:pt>
                <c:pt idx="20">
                  <c:v>0.23627144899999999</c:v>
                </c:pt>
                <c:pt idx="21">
                  <c:v>0.234001506</c:v>
                </c:pt>
                <c:pt idx="22">
                  <c:v>0.23177904399999999</c:v>
                </c:pt>
                <c:pt idx="23">
                  <c:v>0.22960307199999999</c:v>
                </c:pt>
                <c:pt idx="24">
                  <c:v>0.22747261499999999</c:v>
                </c:pt>
                <c:pt idx="25">
                  <c:v>0.22538672300000001</c:v>
                </c:pt>
                <c:pt idx="26">
                  <c:v>0.22334446199999999</c:v>
                </c:pt>
                <c:pt idx="27">
                  <c:v>0.221344921</c:v>
                </c:pt>
                <c:pt idx="28">
                  <c:v>0.219387206</c:v>
                </c:pt>
                <c:pt idx="29">
                  <c:v>0.21747044099999999</c:v>
                </c:pt>
                <c:pt idx="30">
                  <c:v>0.21563993300000001</c:v>
                </c:pt>
                <c:pt idx="31">
                  <c:v>0.21397513300000001</c:v>
                </c:pt>
                <c:pt idx="32">
                  <c:v>0.21234186899999999</c:v>
                </c:pt>
                <c:pt idx="33">
                  <c:v>0.210739543</c:v>
                </c:pt>
                <c:pt idx="34">
                  <c:v>0.209167569</c:v>
                </c:pt>
                <c:pt idx="35">
                  <c:v>0.207625373</c:v>
                </c:pt>
                <c:pt idx="36">
                  <c:v>0.20611238900000001</c:v>
                </c:pt>
                <c:pt idx="37">
                  <c:v>0.204628066</c:v>
                </c:pt>
                <c:pt idx="38">
                  <c:v>0.20317185900000001</c:v>
                </c:pt>
                <c:pt idx="39">
                  <c:v>0.20174323699999999</c:v>
                </c:pt>
                <c:pt idx="40">
                  <c:v>0.200341677</c:v>
                </c:pt>
                <c:pt idx="41">
                  <c:v>0.19896666599999999</c:v>
                </c:pt>
                <c:pt idx="42">
                  <c:v>0.19761770100000001</c:v>
                </c:pt>
                <c:pt idx="43">
                  <c:v>0.19629428900000001</c:v>
                </c:pt>
                <c:pt idx="44">
                  <c:v>0.194995946</c:v>
                </c:pt>
                <c:pt idx="45">
                  <c:v>0.19377122499999999</c:v>
                </c:pt>
                <c:pt idx="46">
                  <c:v>0.192628567</c:v>
                </c:pt>
                <c:pt idx="47">
                  <c:v>0.19150568500000001</c:v>
                </c:pt>
                <c:pt idx="48">
                  <c:v>0.190402239</c:v>
                </c:pt>
                <c:pt idx="49">
                  <c:v>0.18931789199999999</c:v>
                </c:pt>
                <c:pt idx="50">
                  <c:v>0.188252313</c:v>
                </c:pt>
                <c:pt idx="51">
                  <c:v>0.187205178</c:v>
                </c:pt>
                <c:pt idx="52">
                  <c:v>0.186176166</c:v>
                </c:pt>
                <c:pt idx="53">
                  <c:v>0.18516496499999999</c:v>
                </c:pt>
                <c:pt idx="54">
                  <c:v>0.184171267</c:v>
                </c:pt>
                <c:pt idx="55">
                  <c:v>0.18319476700000001</c:v>
                </c:pt>
                <c:pt idx="56">
                  <c:v>0.182235169</c:v>
                </c:pt>
                <c:pt idx="57">
                  <c:v>0.18129218</c:v>
                </c:pt>
                <c:pt idx="58">
                  <c:v>0.18036551300000001</c:v>
                </c:pt>
                <c:pt idx="59">
                  <c:v>0.17945488500000001</c:v>
                </c:pt>
                <c:pt idx="60">
                  <c:v>0.178597908</c:v>
                </c:pt>
                <c:pt idx="61">
                  <c:v>0.17778776900000001</c:v>
                </c:pt>
                <c:pt idx="62">
                  <c:v>0.176990539</c:v>
                </c:pt>
                <c:pt idx="63">
                  <c:v>0.176206011</c:v>
                </c:pt>
                <c:pt idx="64">
                  <c:v>0.17543398399999999</c:v>
                </c:pt>
                <c:pt idx="65">
                  <c:v>0.174674257</c:v>
                </c:pt>
                <c:pt idx="66">
                  <c:v>0.173926636</c:v>
                </c:pt>
                <c:pt idx="67">
                  <c:v>0.17319092799999999</c:v>
                </c:pt>
                <c:pt idx="68">
                  <c:v>0.17246694200000001</c:v>
                </c:pt>
                <c:pt idx="69">
                  <c:v>0.17175449200000001</c:v>
                </c:pt>
                <c:pt idx="70">
                  <c:v>0.171053393</c:v>
                </c:pt>
                <c:pt idx="71">
                  <c:v>0.17036346599999999</c:v>
                </c:pt>
                <c:pt idx="72">
                  <c:v>0.169684532</c:v>
                </c:pt>
                <c:pt idx="73">
                  <c:v>0.169016416</c:v>
                </c:pt>
                <c:pt idx="74">
                  <c:v>0.16836022</c:v>
                </c:pt>
                <c:pt idx="75">
                  <c:v>0.167746278</c:v>
                </c:pt>
                <c:pt idx="76">
                  <c:v>0.16709737899999999</c:v>
                </c:pt>
                <c:pt idx="77">
                  <c:v>0.16651661200000001</c:v>
                </c:pt>
                <c:pt idx="78">
                  <c:v>0.16594441700000001</c:v>
                </c:pt>
                <c:pt idx="79">
                  <c:v>0.16538067000000001</c:v>
                </c:pt>
                <c:pt idx="80">
                  <c:v>0.16482524300000001</c:v>
                </c:pt>
                <c:pt idx="81">
                  <c:v>0.164278016</c:v>
                </c:pt>
                <c:pt idx="82">
                  <c:v>0.16373886600000001</c:v>
                </c:pt>
                <c:pt idx="83">
                  <c:v>0.163207675</c:v>
                </c:pt>
                <c:pt idx="84">
                  <c:v>0.16268432499999999</c:v>
                </c:pt>
                <c:pt idx="85">
                  <c:v>0.1621687</c:v>
                </c:pt>
                <c:pt idx="86">
                  <c:v>0.161660686</c:v>
                </c:pt>
                <c:pt idx="87">
                  <c:v>0.16116017199999999</c:v>
                </c:pt>
                <c:pt idx="88">
                  <c:v>0.16066704600000001</c:v>
                </c:pt>
                <c:pt idx="89">
                  <c:v>0.16018489899999999</c:v>
                </c:pt>
                <c:pt idx="90">
                  <c:v>0.15973237300000001</c:v>
                </c:pt>
                <c:pt idx="91">
                  <c:v>0.15929267499999999</c:v>
                </c:pt>
                <c:pt idx="92">
                  <c:v>0.15885902299999999</c:v>
                </c:pt>
                <c:pt idx="93">
                  <c:v>0.15843133400000001</c:v>
                </c:pt>
                <c:pt idx="94">
                  <c:v>0.15800952500000001</c:v>
                </c:pt>
                <c:pt idx="95">
                  <c:v>0.15759351599999999</c:v>
                </c:pt>
                <c:pt idx="96">
                  <c:v>0.15718322700000001</c:v>
                </c:pt>
                <c:pt idx="97">
                  <c:v>0.156778579</c:v>
                </c:pt>
                <c:pt idx="98">
                  <c:v>0.15637949500000001</c:v>
                </c:pt>
                <c:pt idx="99">
                  <c:v>0.15598589800000001</c:v>
                </c:pt>
                <c:pt idx="100">
                  <c:v>0.155597713</c:v>
                </c:pt>
              </c:numCache>
            </c:numRef>
          </c:yVal>
        </c:ser>
        <c:ser>
          <c:idx val="4"/>
          <c:order val="5"/>
          <c:tx>
            <c:strRef>
              <c:f>Esi!$U$1</c:f>
              <c:strCache>
                <c:ptCount val="1"/>
                <c:pt idx="0">
                  <c:v>esi CA dxCA = 1.6e-4 m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Esi!$R$2:$R$102</c:f>
              <c:numCache>
                <c:formatCode>General</c:formatCode>
                <c:ptCount val="101"/>
                <c:pt idx="0">
                  <c:v>0</c:v>
                </c:pt>
                <c:pt idx="1">
                  <c:v>1.1000000000000001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76.099999999999994</c:v>
                </c:pt>
                <c:pt idx="77">
                  <c:v>77.099999999999994</c:v>
                </c:pt>
                <c:pt idx="78">
                  <c:v>78.099999999999994</c:v>
                </c:pt>
                <c:pt idx="79">
                  <c:v>79.099999999999994</c:v>
                </c:pt>
                <c:pt idx="80">
                  <c:v>80.099999999999994</c:v>
                </c:pt>
                <c:pt idx="81">
                  <c:v>81.099999999999994</c:v>
                </c:pt>
                <c:pt idx="82">
                  <c:v>82.1</c:v>
                </c:pt>
                <c:pt idx="83">
                  <c:v>83.1</c:v>
                </c:pt>
                <c:pt idx="84">
                  <c:v>84.1</c:v>
                </c:pt>
                <c:pt idx="85">
                  <c:v>85.1</c:v>
                </c:pt>
                <c:pt idx="86">
                  <c:v>86.1</c:v>
                </c:pt>
                <c:pt idx="87">
                  <c:v>87.1</c:v>
                </c:pt>
                <c:pt idx="88">
                  <c:v>88.1</c:v>
                </c:pt>
                <c:pt idx="89">
                  <c:v>89.1</c:v>
                </c:pt>
                <c:pt idx="90">
                  <c:v>90.1</c:v>
                </c:pt>
                <c:pt idx="91">
                  <c:v>91.1</c:v>
                </c:pt>
                <c:pt idx="92">
                  <c:v>92.1</c:v>
                </c:pt>
                <c:pt idx="93">
                  <c:v>93.1</c:v>
                </c:pt>
                <c:pt idx="94">
                  <c:v>94.1</c:v>
                </c:pt>
                <c:pt idx="95">
                  <c:v>95.1</c:v>
                </c:pt>
                <c:pt idx="96">
                  <c:v>96.1</c:v>
                </c:pt>
                <c:pt idx="97">
                  <c:v>97.1</c:v>
                </c:pt>
                <c:pt idx="98">
                  <c:v>98.1</c:v>
                </c:pt>
                <c:pt idx="99">
                  <c:v>99.1</c:v>
                </c:pt>
                <c:pt idx="100">
                  <c:v>100.1</c:v>
                </c:pt>
              </c:numCache>
            </c:numRef>
          </c:xVal>
          <c:yVal>
            <c:numRef>
              <c:f>Esi!$U$2:$U$102</c:f>
              <c:numCache>
                <c:formatCode>General</c:formatCode>
                <c:ptCount val="101"/>
                <c:pt idx="0">
                  <c:v>0.299568063</c:v>
                </c:pt>
                <c:pt idx="1">
                  <c:v>0.294887646</c:v>
                </c:pt>
                <c:pt idx="2">
                  <c:v>0.29115320700000002</c:v>
                </c:pt>
                <c:pt idx="3">
                  <c:v>0.28710161299999998</c:v>
                </c:pt>
                <c:pt idx="4">
                  <c:v>0.28315048100000001</c:v>
                </c:pt>
                <c:pt idx="5">
                  <c:v>0.27891729700000001</c:v>
                </c:pt>
                <c:pt idx="6">
                  <c:v>0.2751691</c:v>
                </c:pt>
                <c:pt idx="7">
                  <c:v>0.27151384099999998</c:v>
                </c:pt>
                <c:pt idx="8">
                  <c:v>0.26794921700000002</c:v>
                </c:pt>
                <c:pt idx="9">
                  <c:v>0.264472979</c:v>
                </c:pt>
                <c:pt idx="10">
                  <c:v>0.26108293700000001</c:v>
                </c:pt>
                <c:pt idx="11">
                  <c:v>0.25777695299999998</c:v>
                </c:pt>
                <c:pt idx="12">
                  <c:v>0.25455294299999998</c:v>
                </c:pt>
                <c:pt idx="13">
                  <c:v>0.251408874</c:v>
                </c:pt>
                <c:pt idx="14">
                  <c:v>0.24834276399999999</c:v>
                </c:pt>
                <c:pt idx="15">
                  <c:v>0.24535267999999999</c:v>
                </c:pt>
                <c:pt idx="16">
                  <c:v>0.24243673700000001</c:v>
                </c:pt>
                <c:pt idx="17">
                  <c:v>0.239593097</c:v>
                </c:pt>
                <c:pt idx="18">
                  <c:v>0.23681996599999999</c:v>
                </c:pt>
                <c:pt idx="19">
                  <c:v>0.23438298799999999</c:v>
                </c:pt>
                <c:pt idx="20">
                  <c:v>0.231739045</c:v>
                </c:pt>
                <c:pt idx="21">
                  <c:v>0.22916065999999999</c:v>
                </c:pt>
                <c:pt idx="22">
                  <c:v>0.22664620799999999</c:v>
                </c:pt>
                <c:pt idx="23">
                  <c:v>0.22419410300000001</c:v>
                </c:pt>
                <c:pt idx="24">
                  <c:v>0.22180279899999999</c:v>
                </c:pt>
                <c:pt idx="25">
                  <c:v>0.21947079</c:v>
                </c:pt>
                <c:pt idx="26">
                  <c:v>0.21719660299999999</c:v>
                </c:pt>
                <c:pt idx="27">
                  <c:v>0.21497880699999999</c:v>
                </c:pt>
                <c:pt idx="28">
                  <c:v>0.212816002</c:v>
                </c:pt>
                <c:pt idx="29">
                  <c:v>0.21070682499999999</c:v>
                </c:pt>
                <c:pt idx="30">
                  <c:v>0.20872966300000001</c:v>
                </c:pt>
                <c:pt idx="31">
                  <c:v>0.20711975799999999</c:v>
                </c:pt>
                <c:pt idx="32">
                  <c:v>0.20554185899999999</c:v>
                </c:pt>
                <c:pt idx="33">
                  <c:v>0.203995331</c:v>
                </c:pt>
                <c:pt idx="34">
                  <c:v>0.20247955000000001</c:v>
                </c:pt>
                <c:pt idx="35">
                  <c:v>0.200993904</c:v>
                </c:pt>
                <c:pt idx="36">
                  <c:v>0.19953779499999999</c:v>
                </c:pt>
                <c:pt idx="37">
                  <c:v>0.19811063500000001</c:v>
                </c:pt>
                <c:pt idx="38">
                  <c:v>0.19671184899999999</c:v>
                </c:pt>
                <c:pt idx="39">
                  <c:v>0.195340872</c:v>
                </c:pt>
                <c:pt idx="40">
                  <c:v>0.19399715200000001</c:v>
                </c:pt>
                <c:pt idx="41">
                  <c:v>0.192680146</c:v>
                </c:pt>
                <c:pt idx="42">
                  <c:v>0.191389325</c:v>
                </c:pt>
                <c:pt idx="43">
                  <c:v>0.19012416600000001</c:v>
                </c:pt>
                <c:pt idx="44">
                  <c:v>0.18888416099999999</c:v>
                </c:pt>
                <c:pt idx="45">
                  <c:v>0.18766880799999999</c:v>
                </c:pt>
                <c:pt idx="46">
                  <c:v>0.18647761700000001</c:v>
                </c:pt>
                <c:pt idx="47">
                  <c:v>0.18531011</c:v>
                </c:pt>
                <c:pt idx="48">
                  <c:v>0.18416581300000001</c:v>
                </c:pt>
                <c:pt idx="49">
                  <c:v>0.18304426700000001</c:v>
                </c:pt>
                <c:pt idx="50">
                  <c:v>0.18194501799999999</c:v>
                </c:pt>
                <c:pt idx="51">
                  <c:v>0.180867624</c:v>
                </c:pt>
                <c:pt idx="52">
                  <c:v>0.17981164899999999</c:v>
                </c:pt>
                <c:pt idx="53">
                  <c:v>0.178776669</c:v>
                </c:pt>
                <c:pt idx="54">
                  <c:v>0.177762265</c:v>
                </c:pt>
                <c:pt idx="55">
                  <c:v>0.17676802899999999</c:v>
                </c:pt>
                <c:pt idx="56">
                  <c:v>0.17579355899999999</c:v>
                </c:pt>
                <c:pt idx="57">
                  <c:v>0.174838463</c:v>
                </c:pt>
                <c:pt idx="58">
                  <c:v>0.17390235600000001</c:v>
                </c:pt>
                <c:pt idx="59">
                  <c:v>0.17298485899999999</c:v>
                </c:pt>
                <c:pt idx="60">
                  <c:v>0.17214064300000001</c:v>
                </c:pt>
                <c:pt idx="61">
                  <c:v>0.17140414500000001</c:v>
                </c:pt>
                <c:pt idx="62">
                  <c:v>0.17067986600000001</c:v>
                </c:pt>
                <c:pt idx="63">
                  <c:v>0.16996760599999999</c:v>
                </c:pt>
                <c:pt idx="64">
                  <c:v>0.169267164</c:v>
                </c:pt>
                <c:pt idx="65">
                  <c:v>0.16857834399999999</c:v>
                </c:pt>
                <c:pt idx="66">
                  <c:v>0.16790095299999999</c:v>
                </c:pt>
                <c:pt idx="67">
                  <c:v>0.16723480199999999</c:v>
                </c:pt>
                <c:pt idx="68">
                  <c:v>0.166579704</c:v>
                </c:pt>
                <c:pt idx="69">
                  <c:v>0.165935475</c:v>
                </c:pt>
                <c:pt idx="70">
                  <c:v>0.16530193600000001</c:v>
                </c:pt>
                <c:pt idx="71">
                  <c:v>0.16467891000000001</c:v>
                </c:pt>
                <c:pt idx="72">
                  <c:v>0.16406622000000001</c:v>
                </c:pt>
                <c:pt idx="73">
                  <c:v>0.16346369699999999</c:v>
                </c:pt>
                <c:pt idx="74">
                  <c:v>0.16287117200000001</c:v>
                </c:pt>
                <c:pt idx="75">
                  <c:v>0.16228847800000001</c:v>
                </c:pt>
                <c:pt idx="76">
                  <c:v>0.161658675</c:v>
                </c:pt>
                <c:pt idx="77">
                  <c:v>0.16109609899999999</c:v>
                </c:pt>
                <c:pt idx="78">
                  <c:v>0.16054285800000001</c:v>
                </c:pt>
                <c:pt idx="79">
                  <c:v>0.159998797</c:v>
                </c:pt>
                <c:pt idx="80">
                  <c:v>0.15946376300000001</c:v>
                </c:pt>
                <c:pt idx="81">
                  <c:v>0.15893760600000001</c:v>
                </c:pt>
                <c:pt idx="82">
                  <c:v>0.15842017999999999</c:v>
                </c:pt>
                <c:pt idx="83">
                  <c:v>0.15791133900000001</c:v>
                </c:pt>
                <c:pt idx="84">
                  <c:v>0.157410942</c:v>
                </c:pt>
                <c:pt idx="85">
                  <c:v>0.156918847</c:v>
                </c:pt>
                <c:pt idx="86">
                  <c:v>0.15643491700000001</c:v>
                </c:pt>
                <c:pt idx="87">
                  <c:v>0.15595901700000001</c:v>
                </c:pt>
                <c:pt idx="88">
                  <c:v>0.15549101400000001</c:v>
                </c:pt>
                <c:pt idx="89">
                  <c:v>0.15503077500000001</c:v>
                </c:pt>
                <c:pt idx="90">
                  <c:v>0.15462066099999999</c:v>
                </c:pt>
                <c:pt idx="91">
                  <c:v>0.154238139</c:v>
                </c:pt>
                <c:pt idx="92">
                  <c:v>0.15386106299999999</c:v>
                </c:pt>
                <c:pt idx="93">
                  <c:v>0.15348935599999999</c:v>
                </c:pt>
                <c:pt idx="94">
                  <c:v>0.15312294100000001</c:v>
                </c:pt>
                <c:pt idx="95">
                  <c:v>0.15276174200000001</c:v>
                </c:pt>
                <c:pt idx="96">
                  <c:v>0.15240568700000001</c:v>
                </c:pt>
                <c:pt idx="97">
                  <c:v>0.15205469999999999</c:v>
                </c:pt>
                <c:pt idx="98">
                  <c:v>0.151708711</c:v>
                </c:pt>
                <c:pt idx="99">
                  <c:v>0.15136764799999999</c:v>
                </c:pt>
                <c:pt idx="100">
                  <c:v>0.15103144099999999</c:v>
                </c:pt>
              </c:numCache>
            </c:numRef>
          </c:yVal>
        </c:ser>
        <c:axId val="81707392"/>
        <c:axId val="81708928"/>
      </c:scatterChart>
      <c:valAx>
        <c:axId val="81707392"/>
        <c:scaling>
          <c:orientation val="minMax"/>
          <c:max val="100"/>
        </c:scaling>
        <c:axPos val="b"/>
        <c:numFmt formatCode="General" sourceLinked="1"/>
        <c:tickLblPos val="nextTo"/>
        <c:crossAx val="81708928"/>
        <c:crosses val="autoZero"/>
        <c:crossBetween val="midCat"/>
      </c:valAx>
      <c:valAx>
        <c:axId val="81708928"/>
        <c:scaling>
          <c:orientation val="minMax"/>
          <c:max val="0.30000000000000016"/>
          <c:min val="0.15000000000000002"/>
        </c:scaling>
        <c:axPos val="l"/>
        <c:majorGridlines/>
        <c:numFmt formatCode="General" sourceLinked="1"/>
        <c:tickLblPos val="nextTo"/>
        <c:crossAx val="81707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re!$B$1</c:f>
              <c:strCache>
                <c:ptCount val="1"/>
                <c:pt idx="0">
                  <c:v>re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re!$A$2:$A$1002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xVal>
          <c:yVal>
            <c:numRef>
              <c:f>re!$B$2:$B$1002</c:f>
              <c:numCache>
                <c:formatCode>General</c:formatCode>
                <c:ptCount val="1001"/>
                <c:pt idx="0">
                  <c:v>6.6145855119480841E-4</c:v>
                </c:pt>
                <c:pt idx="1">
                  <c:v>6.6197511882526525E-4</c:v>
                </c:pt>
                <c:pt idx="2">
                  <c:v>6.624916864557221E-4</c:v>
                </c:pt>
                <c:pt idx="3">
                  <c:v>6.6300825408617894E-4</c:v>
                </c:pt>
                <c:pt idx="4">
                  <c:v>6.6352482171663579E-4</c:v>
                </c:pt>
                <c:pt idx="5">
                  <c:v>6.6404138934709263E-4</c:v>
                </c:pt>
                <c:pt idx="6">
                  <c:v>6.6455795697754948E-4</c:v>
                </c:pt>
                <c:pt idx="7">
                  <c:v>6.6507452460800632E-4</c:v>
                </c:pt>
                <c:pt idx="8">
                  <c:v>6.6559109223846317E-4</c:v>
                </c:pt>
                <c:pt idx="9">
                  <c:v>6.6610765986892001E-4</c:v>
                </c:pt>
                <c:pt idx="10">
                  <c:v>6.6662422749937686E-4</c:v>
                </c:pt>
                <c:pt idx="11">
                  <c:v>6.6714079512983371E-4</c:v>
                </c:pt>
                <c:pt idx="12">
                  <c:v>6.6765736276029055E-4</c:v>
                </c:pt>
                <c:pt idx="13">
                  <c:v>6.681739303907474E-4</c:v>
                </c:pt>
                <c:pt idx="14">
                  <c:v>6.6869049802120424E-4</c:v>
                </c:pt>
                <c:pt idx="15">
                  <c:v>6.6920706565166109E-4</c:v>
                </c:pt>
                <c:pt idx="16">
                  <c:v>6.6972363328211793E-4</c:v>
                </c:pt>
                <c:pt idx="17">
                  <c:v>6.7024020091257478E-4</c:v>
                </c:pt>
                <c:pt idx="18">
                  <c:v>6.7075676854303162E-4</c:v>
                </c:pt>
                <c:pt idx="19">
                  <c:v>6.7127333617348847E-4</c:v>
                </c:pt>
                <c:pt idx="20">
                  <c:v>6.7178990380394531E-4</c:v>
                </c:pt>
                <c:pt idx="21">
                  <c:v>6.7230647143440216E-4</c:v>
                </c:pt>
                <c:pt idx="22">
                  <c:v>6.7282303906485901E-4</c:v>
                </c:pt>
                <c:pt idx="23">
                  <c:v>6.7333960669531585E-4</c:v>
                </c:pt>
                <c:pt idx="24">
                  <c:v>6.738561743257727E-4</c:v>
                </c:pt>
                <c:pt idx="25">
                  <c:v>6.7437274195622954E-4</c:v>
                </c:pt>
                <c:pt idx="26">
                  <c:v>6.7488930958668639E-4</c:v>
                </c:pt>
                <c:pt idx="27">
                  <c:v>6.7540587721714323E-4</c:v>
                </c:pt>
                <c:pt idx="28">
                  <c:v>6.7592244484760008E-4</c:v>
                </c:pt>
                <c:pt idx="29">
                  <c:v>6.7643901247805692E-4</c:v>
                </c:pt>
                <c:pt idx="30">
                  <c:v>6.7695558010851377E-4</c:v>
                </c:pt>
                <c:pt idx="31">
                  <c:v>6.7747214773897061E-4</c:v>
                </c:pt>
                <c:pt idx="32">
                  <c:v>6.7798871536942746E-4</c:v>
                </c:pt>
                <c:pt idx="33">
                  <c:v>6.7850528299988431E-4</c:v>
                </c:pt>
                <c:pt idx="34">
                  <c:v>6.7902185063034115E-4</c:v>
                </c:pt>
                <c:pt idx="35">
                  <c:v>6.79538418260798E-4</c:v>
                </c:pt>
                <c:pt idx="36">
                  <c:v>6.8005498589125484E-4</c:v>
                </c:pt>
                <c:pt idx="37">
                  <c:v>6.8057155352171169E-4</c:v>
                </c:pt>
                <c:pt idx="38">
                  <c:v>6.8108812115216853E-4</c:v>
                </c:pt>
                <c:pt idx="39">
                  <c:v>6.8160468878262538E-4</c:v>
                </c:pt>
                <c:pt idx="40">
                  <c:v>6.8212125641308222E-4</c:v>
                </c:pt>
                <c:pt idx="41">
                  <c:v>6.8263782404353907E-4</c:v>
                </c:pt>
                <c:pt idx="42">
                  <c:v>6.8315439167399592E-4</c:v>
                </c:pt>
                <c:pt idx="43">
                  <c:v>6.8367095930445276E-4</c:v>
                </c:pt>
                <c:pt idx="44">
                  <c:v>6.8418752693490961E-4</c:v>
                </c:pt>
                <c:pt idx="45">
                  <c:v>6.8470409456536645E-4</c:v>
                </c:pt>
                <c:pt idx="46">
                  <c:v>6.852206621958233E-4</c:v>
                </c:pt>
                <c:pt idx="47">
                  <c:v>6.8573722982628014E-4</c:v>
                </c:pt>
                <c:pt idx="48">
                  <c:v>6.8625379745673699E-4</c:v>
                </c:pt>
                <c:pt idx="49">
                  <c:v>6.8677036508719383E-4</c:v>
                </c:pt>
                <c:pt idx="50">
                  <c:v>6.8728693271765068E-4</c:v>
                </c:pt>
                <c:pt idx="51">
                  <c:v>6.8780350034810752E-4</c:v>
                </c:pt>
                <c:pt idx="52">
                  <c:v>6.8832006797856437E-4</c:v>
                </c:pt>
                <c:pt idx="53">
                  <c:v>6.8883663560902122E-4</c:v>
                </c:pt>
                <c:pt idx="54">
                  <c:v>6.8935320323947806E-4</c:v>
                </c:pt>
                <c:pt idx="55">
                  <c:v>6.8986977086993491E-4</c:v>
                </c:pt>
                <c:pt idx="56">
                  <c:v>6.9038633850039175E-4</c:v>
                </c:pt>
                <c:pt idx="57">
                  <c:v>6.909029061308486E-4</c:v>
                </c:pt>
                <c:pt idx="58">
                  <c:v>6.9141947376130544E-4</c:v>
                </c:pt>
                <c:pt idx="59">
                  <c:v>6.9193604139176229E-4</c:v>
                </c:pt>
                <c:pt idx="60">
                  <c:v>6.9245260902221913E-4</c:v>
                </c:pt>
                <c:pt idx="61">
                  <c:v>6.9296917665267598E-4</c:v>
                </c:pt>
                <c:pt idx="62">
                  <c:v>6.9348574428313282E-4</c:v>
                </c:pt>
                <c:pt idx="63">
                  <c:v>6.9400231191358967E-4</c:v>
                </c:pt>
                <c:pt idx="64">
                  <c:v>6.9451887954404652E-4</c:v>
                </c:pt>
                <c:pt idx="65">
                  <c:v>6.9503544717450336E-4</c:v>
                </c:pt>
                <c:pt idx="66">
                  <c:v>6.9555201480496021E-4</c:v>
                </c:pt>
                <c:pt idx="67">
                  <c:v>6.9606858243541705E-4</c:v>
                </c:pt>
                <c:pt idx="68">
                  <c:v>6.965851500658739E-4</c:v>
                </c:pt>
                <c:pt idx="69">
                  <c:v>6.9710171769633074E-4</c:v>
                </c:pt>
                <c:pt idx="70">
                  <c:v>6.9761828532678759E-4</c:v>
                </c:pt>
                <c:pt idx="71">
                  <c:v>6.9813485295724443E-4</c:v>
                </c:pt>
                <c:pt idx="72">
                  <c:v>6.9865142058770128E-4</c:v>
                </c:pt>
                <c:pt idx="73">
                  <c:v>6.9916798821815813E-4</c:v>
                </c:pt>
                <c:pt idx="74">
                  <c:v>6.9968455584861497E-4</c:v>
                </c:pt>
                <c:pt idx="75">
                  <c:v>7.0020112347907182E-4</c:v>
                </c:pt>
                <c:pt idx="76">
                  <c:v>7.0071769110952866E-4</c:v>
                </c:pt>
                <c:pt idx="77">
                  <c:v>7.0123425873998551E-4</c:v>
                </c:pt>
                <c:pt idx="78">
                  <c:v>7.0175082637044235E-4</c:v>
                </c:pt>
                <c:pt idx="79">
                  <c:v>7.022673940008992E-4</c:v>
                </c:pt>
                <c:pt idx="80">
                  <c:v>7.0278396163135604E-4</c:v>
                </c:pt>
                <c:pt idx="81">
                  <c:v>7.0330052926181289E-4</c:v>
                </c:pt>
                <c:pt idx="82">
                  <c:v>7.0381709689226973E-4</c:v>
                </c:pt>
                <c:pt idx="83">
                  <c:v>7.0433366452272658E-4</c:v>
                </c:pt>
                <c:pt idx="84">
                  <c:v>7.0485023215318343E-4</c:v>
                </c:pt>
                <c:pt idx="85">
                  <c:v>7.0536679978364027E-4</c:v>
                </c:pt>
                <c:pt idx="86">
                  <c:v>7.0588336741409712E-4</c:v>
                </c:pt>
                <c:pt idx="87">
                  <c:v>7.0639993504455396E-4</c:v>
                </c:pt>
                <c:pt idx="88">
                  <c:v>7.0691650267501081E-4</c:v>
                </c:pt>
                <c:pt idx="89">
                  <c:v>7.0743307030546765E-4</c:v>
                </c:pt>
                <c:pt idx="90">
                  <c:v>7.079496379359245E-4</c:v>
                </c:pt>
                <c:pt idx="91">
                  <c:v>7.0846620556638134E-4</c:v>
                </c:pt>
                <c:pt idx="92">
                  <c:v>7.0898277319683819E-4</c:v>
                </c:pt>
                <c:pt idx="93">
                  <c:v>7.0949934082729503E-4</c:v>
                </c:pt>
                <c:pt idx="94">
                  <c:v>7.1001590845775188E-4</c:v>
                </c:pt>
                <c:pt idx="95">
                  <c:v>7.1053247608820873E-4</c:v>
                </c:pt>
                <c:pt idx="96">
                  <c:v>7.1104904371866557E-4</c:v>
                </c:pt>
                <c:pt idx="97">
                  <c:v>7.1156561134912242E-4</c:v>
                </c:pt>
                <c:pt idx="98">
                  <c:v>7.1208217897957926E-4</c:v>
                </c:pt>
                <c:pt idx="99">
                  <c:v>7.1259874661003611E-4</c:v>
                </c:pt>
                <c:pt idx="100">
                  <c:v>7.1311531424049295E-4</c:v>
                </c:pt>
                <c:pt idx="101">
                  <c:v>7.136318818709498E-4</c:v>
                </c:pt>
                <c:pt idx="102">
                  <c:v>7.1414844950140664E-4</c:v>
                </c:pt>
                <c:pt idx="103">
                  <c:v>7.1466501713186349E-4</c:v>
                </c:pt>
                <c:pt idx="104">
                  <c:v>7.1518158476232033E-4</c:v>
                </c:pt>
                <c:pt idx="105">
                  <c:v>7.1569815239277718E-4</c:v>
                </c:pt>
                <c:pt idx="106">
                  <c:v>7.1621472002323403E-4</c:v>
                </c:pt>
                <c:pt idx="107">
                  <c:v>7.1673128765369087E-4</c:v>
                </c:pt>
                <c:pt idx="108">
                  <c:v>7.1724785528414772E-4</c:v>
                </c:pt>
                <c:pt idx="109">
                  <c:v>7.1776442291460456E-4</c:v>
                </c:pt>
                <c:pt idx="110">
                  <c:v>7.1828099054506141E-4</c:v>
                </c:pt>
                <c:pt idx="111">
                  <c:v>7.1879755817551825E-4</c:v>
                </c:pt>
                <c:pt idx="112">
                  <c:v>7.193141258059751E-4</c:v>
                </c:pt>
                <c:pt idx="113">
                  <c:v>7.1983069343643194E-4</c:v>
                </c:pt>
                <c:pt idx="114">
                  <c:v>7.2034726106688879E-4</c:v>
                </c:pt>
                <c:pt idx="115">
                  <c:v>7.2086382869734564E-4</c:v>
                </c:pt>
                <c:pt idx="116">
                  <c:v>7.2138039632780248E-4</c:v>
                </c:pt>
                <c:pt idx="117">
                  <c:v>7.2189696395825933E-4</c:v>
                </c:pt>
                <c:pt idx="118">
                  <c:v>7.2241353158871617E-4</c:v>
                </c:pt>
                <c:pt idx="119">
                  <c:v>7.2293009921917302E-4</c:v>
                </c:pt>
                <c:pt idx="120">
                  <c:v>7.2344666684962986E-4</c:v>
                </c:pt>
                <c:pt idx="121">
                  <c:v>7.2396323448008671E-4</c:v>
                </c:pt>
                <c:pt idx="122">
                  <c:v>7.2447980211054355E-4</c:v>
                </c:pt>
                <c:pt idx="123">
                  <c:v>7.249963697410004E-4</c:v>
                </c:pt>
                <c:pt idx="124">
                  <c:v>7.2551293737145724E-4</c:v>
                </c:pt>
                <c:pt idx="125">
                  <c:v>7.2602950500191409E-4</c:v>
                </c:pt>
                <c:pt idx="126">
                  <c:v>7.2654607263237094E-4</c:v>
                </c:pt>
                <c:pt idx="127">
                  <c:v>7.2706264026282778E-4</c:v>
                </c:pt>
                <c:pt idx="128">
                  <c:v>7.2757920789328463E-4</c:v>
                </c:pt>
                <c:pt idx="129">
                  <c:v>7.2809577552374147E-4</c:v>
                </c:pt>
                <c:pt idx="130">
                  <c:v>7.2861234315419832E-4</c:v>
                </c:pt>
                <c:pt idx="131">
                  <c:v>7.2912891078465516E-4</c:v>
                </c:pt>
                <c:pt idx="132">
                  <c:v>7.2964547841511201E-4</c:v>
                </c:pt>
                <c:pt idx="133">
                  <c:v>7.3016204604556885E-4</c:v>
                </c:pt>
                <c:pt idx="134">
                  <c:v>7.306786136760257E-4</c:v>
                </c:pt>
                <c:pt idx="135">
                  <c:v>7.3119518130648254E-4</c:v>
                </c:pt>
                <c:pt idx="136">
                  <c:v>7.3171174893693939E-4</c:v>
                </c:pt>
                <c:pt idx="137">
                  <c:v>7.3222831656739624E-4</c:v>
                </c:pt>
                <c:pt idx="138">
                  <c:v>7.3274488419785308E-4</c:v>
                </c:pt>
                <c:pt idx="139">
                  <c:v>7.3326145182830993E-4</c:v>
                </c:pt>
                <c:pt idx="140">
                  <c:v>7.3377801945876677E-4</c:v>
                </c:pt>
                <c:pt idx="141">
                  <c:v>7.3429458708922362E-4</c:v>
                </c:pt>
                <c:pt idx="142">
                  <c:v>7.3481115471968046E-4</c:v>
                </c:pt>
                <c:pt idx="143">
                  <c:v>7.3532772235013731E-4</c:v>
                </c:pt>
                <c:pt idx="144">
                  <c:v>7.3584428998059415E-4</c:v>
                </c:pt>
                <c:pt idx="145">
                  <c:v>7.36360857611051E-4</c:v>
                </c:pt>
                <c:pt idx="146">
                  <c:v>7.3687742524150784E-4</c:v>
                </c:pt>
                <c:pt idx="147">
                  <c:v>7.3739399287196469E-4</c:v>
                </c:pt>
                <c:pt idx="148">
                  <c:v>7.3791056050242154E-4</c:v>
                </c:pt>
                <c:pt idx="149">
                  <c:v>7.3842712813287838E-4</c:v>
                </c:pt>
                <c:pt idx="150">
                  <c:v>7.3894369576333523E-4</c:v>
                </c:pt>
                <c:pt idx="151">
                  <c:v>7.3946026339379207E-4</c:v>
                </c:pt>
                <c:pt idx="152">
                  <c:v>7.3997683102424892E-4</c:v>
                </c:pt>
                <c:pt idx="153">
                  <c:v>7.4049339865470576E-4</c:v>
                </c:pt>
                <c:pt idx="154">
                  <c:v>7.4100996628516261E-4</c:v>
                </c:pt>
                <c:pt idx="155">
                  <c:v>7.4152653391561945E-4</c:v>
                </c:pt>
                <c:pt idx="156">
                  <c:v>7.420431015460763E-4</c:v>
                </c:pt>
                <c:pt idx="157">
                  <c:v>7.4255966917653315E-4</c:v>
                </c:pt>
                <c:pt idx="158">
                  <c:v>7.4307623680698999E-4</c:v>
                </c:pt>
                <c:pt idx="159">
                  <c:v>7.4359280443744684E-4</c:v>
                </c:pt>
                <c:pt idx="160">
                  <c:v>7.4410937206790368E-4</c:v>
                </c:pt>
                <c:pt idx="161">
                  <c:v>7.4462593969836053E-4</c:v>
                </c:pt>
                <c:pt idx="162">
                  <c:v>7.4514250732881737E-4</c:v>
                </c:pt>
                <c:pt idx="163">
                  <c:v>7.4565907495927422E-4</c:v>
                </c:pt>
                <c:pt idx="164">
                  <c:v>7.4617564258973106E-4</c:v>
                </c:pt>
                <c:pt idx="165">
                  <c:v>7.4669221022018791E-4</c:v>
                </c:pt>
                <c:pt idx="166">
                  <c:v>7.4720877785064475E-4</c:v>
                </c:pt>
                <c:pt idx="167">
                  <c:v>7.477253454811016E-4</c:v>
                </c:pt>
                <c:pt idx="168">
                  <c:v>7.4824191311155845E-4</c:v>
                </c:pt>
                <c:pt idx="169">
                  <c:v>7.4875848074201529E-4</c:v>
                </c:pt>
                <c:pt idx="170">
                  <c:v>7.4927504837247214E-4</c:v>
                </c:pt>
                <c:pt idx="171">
                  <c:v>7.4979161600292898E-4</c:v>
                </c:pt>
                <c:pt idx="172">
                  <c:v>7.5030818363338583E-4</c:v>
                </c:pt>
                <c:pt idx="173">
                  <c:v>7.5082475126384267E-4</c:v>
                </c:pt>
                <c:pt idx="174">
                  <c:v>7.5134131889429952E-4</c:v>
                </c:pt>
                <c:pt idx="175">
                  <c:v>7.5185788652475636E-4</c:v>
                </c:pt>
                <c:pt idx="176">
                  <c:v>7.5237445415521321E-4</c:v>
                </c:pt>
                <c:pt idx="177">
                  <c:v>7.5289102178567005E-4</c:v>
                </c:pt>
                <c:pt idx="178">
                  <c:v>7.534075894161269E-4</c:v>
                </c:pt>
                <c:pt idx="179">
                  <c:v>7.5392415704658375E-4</c:v>
                </c:pt>
                <c:pt idx="180">
                  <c:v>7.5444072467704059E-4</c:v>
                </c:pt>
                <c:pt idx="181">
                  <c:v>7.5495729230749744E-4</c:v>
                </c:pt>
                <c:pt idx="182">
                  <c:v>7.5547385993795428E-4</c:v>
                </c:pt>
                <c:pt idx="183">
                  <c:v>7.5599042756841113E-4</c:v>
                </c:pt>
                <c:pt idx="184">
                  <c:v>7.5650699519886797E-4</c:v>
                </c:pt>
                <c:pt idx="185">
                  <c:v>7.5702356282932482E-4</c:v>
                </c:pt>
                <c:pt idx="186">
                  <c:v>7.5754013045978166E-4</c:v>
                </c:pt>
                <c:pt idx="187">
                  <c:v>7.5805669809023851E-4</c:v>
                </c:pt>
                <c:pt idx="188">
                  <c:v>7.5857326572069536E-4</c:v>
                </c:pt>
                <c:pt idx="189">
                  <c:v>7.590898333511522E-4</c:v>
                </c:pt>
                <c:pt idx="190">
                  <c:v>7.5960640098160905E-4</c:v>
                </c:pt>
                <c:pt idx="191">
                  <c:v>7.6012296861206589E-4</c:v>
                </c:pt>
                <c:pt idx="192">
                  <c:v>7.6063953624252274E-4</c:v>
                </c:pt>
                <c:pt idx="193">
                  <c:v>7.6115610387297958E-4</c:v>
                </c:pt>
                <c:pt idx="194">
                  <c:v>7.6167267150343643E-4</c:v>
                </c:pt>
                <c:pt idx="195">
                  <c:v>7.6218923913389327E-4</c:v>
                </c:pt>
                <c:pt idx="196">
                  <c:v>7.6270580676435012E-4</c:v>
                </c:pt>
                <c:pt idx="197">
                  <c:v>7.6322237439480696E-4</c:v>
                </c:pt>
                <c:pt idx="198">
                  <c:v>7.6373894202526381E-4</c:v>
                </c:pt>
                <c:pt idx="199">
                  <c:v>7.6425550965572066E-4</c:v>
                </c:pt>
                <c:pt idx="200">
                  <c:v>7.647720772861775E-4</c:v>
                </c:pt>
                <c:pt idx="201">
                  <c:v>7.6528864491663435E-4</c:v>
                </c:pt>
                <c:pt idx="202">
                  <c:v>7.6580521254709119E-4</c:v>
                </c:pt>
                <c:pt idx="203">
                  <c:v>7.6632178017754804E-4</c:v>
                </c:pt>
                <c:pt idx="204">
                  <c:v>7.6683834780800488E-4</c:v>
                </c:pt>
                <c:pt idx="205">
                  <c:v>7.6735491543846173E-4</c:v>
                </c:pt>
                <c:pt idx="206">
                  <c:v>7.6787148306891857E-4</c:v>
                </c:pt>
                <c:pt idx="207">
                  <c:v>7.6838805069937542E-4</c:v>
                </c:pt>
                <c:pt idx="208">
                  <c:v>7.6890461832983226E-4</c:v>
                </c:pt>
                <c:pt idx="209">
                  <c:v>7.6942118596028911E-4</c:v>
                </c:pt>
                <c:pt idx="210">
                  <c:v>7.6993775359074596E-4</c:v>
                </c:pt>
                <c:pt idx="211">
                  <c:v>7.704543212212028E-4</c:v>
                </c:pt>
                <c:pt idx="212">
                  <c:v>7.7097088885165965E-4</c:v>
                </c:pt>
                <c:pt idx="213">
                  <c:v>7.7148745648211649E-4</c:v>
                </c:pt>
                <c:pt idx="214">
                  <c:v>7.7200402411257334E-4</c:v>
                </c:pt>
                <c:pt idx="215">
                  <c:v>7.7252059174303018E-4</c:v>
                </c:pt>
                <c:pt idx="216">
                  <c:v>7.7303715937348703E-4</c:v>
                </c:pt>
                <c:pt idx="217">
                  <c:v>7.7355372700394387E-4</c:v>
                </c:pt>
                <c:pt idx="218">
                  <c:v>7.7407029463440072E-4</c:v>
                </c:pt>
                <c:pt idx="219">
                  <c:v>7.7458686226485756E-4</c:v>
                </c:pt>
                <c:pt idx="220">
                  <c:v>7.7510342989531441E-4</c:v>
                </c:pt>
                <c:pt idx="221">
                  <c:v>7.7561999752577126E-4</c:v>
                </c:pt>
                <c:pt idx="222">
                  <c:v>7.761365651562281E-4</c:v>
                </c:pt>
                <c:pt idx="223">
                  <c:v>7.7665313278668495E-4</c:v>
                </c:pt>
                <c:pt idx="224">
                  <c:v>7.7716970041714179E-4</c:v>
                </c:pt>
                <c:pt idx="225">
                  <c:v>7.7768626804759864E-4</c:v>
                </c:pt>
                <c:pt idx="226">
                  <c:v>7.7820283567805548E-4</c:v>
                </c:pt>
                <c:pt idx="227">
                  <c:v>7.7871940330851233E-4</c:v>
                </c:pt>
                <c:pt idx="228">
                  <c:v>7.7923597093896917E-4</c:v>
                </c:pt>
                <c:pt idx="229">
                  <c:v>7.7975253856942602E-4</c:v>
                </c:pt>
                <c:pt idx="230">
                  <c:v>7.8026910619988287E-4</c:v>
                </c:pt>
                <c:pt idx="231">
                  <c:v>7.8078567383033971E-4</c:v>
                </c:pt>
                <c:pt idx="232">
                  <c:v>7.8130224146079656E-4</c:v>
                </c:pt>
                <c:pt idx="233">
                  <c:v>7.818188090912534E-4</c:v>
                </c:pt>
                <c:pt idx="234">
                  <c:v>7.8233537672171025E-4</c:v>
                </c:pt>
                <c:pt idx="235">
                  <c:v>7.8285194435216709E-4</c:v>
                </c:pt>
                <c:pt idx="236">
                  <c:v>7.8336851198262394E-4</c:v>
                </c:pt>
                <c:pt idx="237">
                  <c:v>7.8388507961308078E-4</c:v>
                </c:pt>
                <c:pt idx="238">
                  <c:v>7.8440164724353763E-4</c:v>
                </c:pt>
                <c:pt idx="239">
                  <c:v>7.8491821487399447E-4</c:v>
                </c:pt>
                <c:pt idx="240">
                  <c:v>7.8543478250445132E-4</c:v>
                </c:pt>
                <c:pt idx="241">
                  <c:v>7.8595135013490817E-4</c:v>
                </c:pt>
                <c:pt idx="242">
                  <c:v>7.8646791776536501E-4</c:v>
                </c:pt>
                <c:pt idx="243">
                  <c:v>7.8698448539582186E-4</c:v>
                </c:pt>
                <c:pt idx="244">
                  <c:v>7.875010530262787E-4</c:v>
                </c:pt>
                <c:pt idx="245">
                  <c:v>7.8801762065673555E-4</c:v>
                </c:pt>
                <c:pt idx="246">
                  <c:v>7.8853418828719239E-4</c:v>
                </c:pt>
                <c:pt idx="247">
                  <c:v>7.8905075591764924E-4</c:v>
                </c:pt>
                <c:pt idx="248">
                  <c:v>7.8956732354810608E-4</c:v>
                </c:pt>
                <c:pt idx="249">
                  <c:v>7.9008389117856293E-4</c:v>
                </c:pt>
                <c:pt idx="250">
                  <c:v>7.9060045880901977E-4</c:v>
                </c:pt>
                <c:pt idx="251">
                  <c:v>7.9111702643947662E-4</c:v>
                </c:pt>
                <c:pt idx="252">
                  <c:v>7.9163359406993347E-4</c:v>
                </c:pt>
                <c:pt idx="253">
                  <c:v>7.9215016170039031E-4</c:v>
                </c:pt>
                <c:pt idx="254">
                  <c:v>7.9266672933084716E-4</c:v>
                </c:pt>
                <c:pt idx="255">
                  <c:v>7.93183296961304E-4</c:v>
                </c:pt>
                <c:pt idx="256">
                  <c:v>7.9369986459176085E-4</c:v>
                </c:pt>
                <c:pt idx="257">
                  <c:v>7.9421643222221769E-4</c:v>
                </c:pt>
                <c:pt idx="258">
                  <c:v>7.9473299985267454E-4</c:v>
                </c:pt>
                <c:pt idx="259">
                  <c:v>7.9524956748313138E-4</c:v>
                </c:pt>
                <c:pt idx="260">
                  <c:v>7.9576613511358823E-4</c:v>
                </c:pt>
                <c:pt idx="261">
                  <c:v>7.9628270274404507E-4</c:v>
                </c:pt>
                <c:pt idx="262">
                  <c:v>7.9679927037450192E-4</c:v>
                </c:pt>
                <c:pt idx="263">
                  <c:v>7.9731583800495877E-4</c:v>
                </c:pt>
                <c:pt idx="264">
                  <c:v>7.9783240563541561E-4</c:v>
                </c:pt>
                <c:pt idx="265">
                  <c:v>7.9834897326587246E-4</c:v>
                </c:pt>
                <c:pt idx="266">
                  <c:v>7.988655408963293E-4</c:v>
                </c:pt>
                <c:pt idx="267">
                  <c:v>7.9938210852678615E-4</c:v>
                </c:pt>
                <c:pt idx="268">
                  <c:v>7.9989867615724299E-4</c:v>
                </c:pt>
                <c:pt idx="269">
                  <c:v>8.0041524378769984E-4</c:v>
                </c:pt>
                <c:pt idx="270">
                  <c:v>8.0093181141815668E-4</c:v>
                </c:pt>
                <c:pt idx="271">
                  <c:v>8.0144837904861353E-4</c:v>
                </c:pt>
                <c:pt idx="272">
                  <c:v>8.0196494667907038E-4</c:v>
                </c:pt>
                <c:pt idx="273">
                  <c:v>8.0248151430952722E-4</c:v>
                </c:pt>
                <c:pt idx="274">
                  <c:v>8.0299808193998407E-4</c:v>
                </c:pt>
                <c:pt idx="275">
                  <c:v>8.0351464957044091E-4</c:v>
                </c:pt>
                <c:pt idx="276">
                  <c:v>8.0403121720089776E-4</c:v>
                </c:pt>
                <c:pt idx="277">
                  <c:v>8.045477848313546E-4</c:v>
                </c:pt>
                <c:pt idx="278">
                  <c:v>8.0506435246181145E-4</c:v>
                </c:pt>
                <c:pt idx="279">
                  <c:v>8.0558092009226829E-4</c:v>
                </c:pt>
                <c:pt idx="280">
                  <c:v>8.0609748772272514E-4</c:v>
                </c:pt>
                <c:pt idx="281">
                  <c:v>8.0661405535318198E-4</c:v>
                </c:pt>
                <c:pt idx="282">
                  <c:v>8.0713062298363883E-4</c:v>
                </c:pt>
                <c:pt idx="283">
                  <c:v>8.0764719061409568E-4</c:v>
                </c:pt>
                <c:pt idx="284">
                  <c:v>8.0816375824455252E-4</c:v>
                </c:pt>
                <c:pt idx="285">
                  <c:v>8.0868032587500937E-4</c:v>
                </c:pt>
                <c:pt idx="286">
                  <c:v>8.0919689350546621E-4</c:v>
                </c:pt>
                <c:pt idx="287">
                  <c:v>8.0971346113592306E-4</c:v>
                </c:pt>
                <c:pt idx="288">
                  <c:v>8.102300287663799E-4</c:v>
                </c:pt>
                <c:pt idx="289">
                  <c:v>8.1074659639683675E-4</c:v>
                </c:pt>
                <c:pt idx="290">
                  <c:v>8.1126316402729359E-4</c:v>
                </c:pt>
                <c:pt idx="291">
                  <c:v>8.1177973165775044E-4</c:v>
                </c:pt>
                <c:pt idx="292">
                  <c:v>8.1229629928820728E-4</c:v>
                </c:pt>
                <c:pt idx="293">
                  <c:v>8.1281286691866413E-4</c:v>
                </c:pt>
                <c:pt idx="294">
                  <c:v>8.1332943454912098E-4</c:v>
                </c:pt>
                <c:pt idx="295">
                  <c:v>8.1384600217957782E-4</c:v>
                </c:pt>
                <c:pt idx="296">
                  <c:v>8.1436256981003467E-4</c:v>
                </c:pt>
                <c:pt idx="297">
                  <c:v>8.1487913744049151E-4</c:v>
                </c:pt>
                <c:pt idx="298">
                  <c:v>8.1539570507094836E-4</c:v>
                </c:pt>
                <c:pt idx="299">
                  <c:v>8.159122727014052E-4</c:v>
                </c:pt>
                <c:pt idx="300">
                  <c:v>8.1642884033186205E-4</c:v>
                </c:pt>
                <c:pt idx="301">
                  <c:v>8.1694540796231889E-4</c:v>
                </c:pt>
                <c:pt idx="302">
                  <c:v>8.1746197559277574E-4</c:v>
                </c:pt>
                <c:pt idx="303">
                  <c:v>8.1797854322323258E-4</c:v>
                </c:pt>
                <c:pt idx="304">
                  <c:v>8.1849511085368943E-4</c:v>
                </c:pt>
                <c:pt idx="305">
                  <c:v>8.1901167848414628E-4</c:v>
                </c:pt>
                <c:pt idx="306">
                  <c:v>8.1952824611460312E-4</c:v>
                </c:pt>
                <c:pt idx="307">
                  <c:v>8.2004481374505997E-4</c:v>
                </c:pt>
                <c:pt idx="308">
                  <c:v>8.2056138137551681E-4</c:v>
                </c:pt>
                <c:pt idx="309">
                  <c:v>8.2107794900597366E-4</c:v>
                </c:pt>
                <c:pt idx="310">
                  <c:v>8.215945166364305E-4</c:v>
                </c:pt>
                <c:pt idx="311">
                  <c:v>8.2211108426688735E-4</c:v>
                </c:pt>
                <c:pt idx="312">
                  <c:v>8.2262765189734419E-4</c:v>
                </c:pt>
                <c:pt idx="313">
                  <c:v>8.2314421952780104E-4</c:v>
                </c:pt>
                <c:pt idx="314">
                  <c:v>8.2366078715825789E-4</c:v>
                </c:pt>
                <c:pt idx="315">
                  <c:v>8.2417735478871473E-4</c:v>
                </c:pt>
                <c:pt idx="316">
                  <c:v>8.2469392241917158E-4</c:v>
                </c:pt>
                <c:pt idx="317">
                  <c:v>8.2521049004962842E-4</c:v>
                </c:pt>
                <c:pt idx="318">
                  <c:v>8.2572705768008527E-4</c:v>
                </c:pt>
                <c:pt idx="319">
                  <c:v>8.2624362531054211E-4</c:v>
                </c:pt>
                <c:pt idx="320">
                  <c:v>8.2676019294099896E-4</c:v>
                </c:pt>
                <c:pt idx="321">
                  <c:v>8.272767605714558E-4</c:v>
                </c:pt>
                <c:pt idx="322">
                  <c:v>8.2779332820191265E-4</c:v>
                </c:pt>
                <c:pt idx="323">
                  <c:v>8.2830989583236949E-4</c:v>
                </c:pt>
                <c:pt idx="324">
                  <c:v>8.2882646346282634E-4</c:v>
                </c:pt>
                <c:pt idx="325">
                  <c:v>8.2934303109328319E-4</c:v>
                </c:pt>
                <c:pt idx="326">
                  <c:v>8.2985959872374003E-4</c:v>
                </c:pt>
                <c:pt idx="327">
                  <c:v>8.3037616635419688E-4</c:v>
                </c:pt>
                <c:pt idx="328">
                  <c:v>8.3089273398465372E-4</c:v>
                </c:pt>
                <c:pt idx="329">
                  <c:v>8.3140930161511057E-4</c:v>
                </c:pt>
                <c:pt idx="330">
                  <c:v>8.3192586924556741E-4</c:v>
                </c:pt>
                <c:pt idx="331">
                  <c:v>8.3244243687602426E-4</c:v>
                </c:pt>
                <c:pt idx="332">
                  <c:v>8.329590045064811E-4</c:v>
                </c:pt>
                <c:pt idx="333">
                  <c:v>8.3347557213693795E-4</c:v>
                </c:pt>
                <c:pt idx="334">
                  <c:v>8.3399213976739479E-4</c:v>
                </c:pt>
                <c:pt idx="335">
                  <c:v>8.3450870739785164E-4</c:v>
                </c:pt>
                <c:pt idx="336">
                  <c:v>8.3502527502830849E-4</c:v>
                </c:pt>
                <c:pt idx="337">
                  <c:v>8.3554184265876533E-4</c:v>
                </c:pt>
                <c:pt idx="338">
                  <c:v>8.3605841028922218E-4</c:v>
                </c:pt>
                <c:pt idx="339">
                  <c:v>8.3657497791967902E-4</c:v>
                </c:pt>
                <c:pt idx="340">
                  <c:v>8.3709154555013587E-4</c:v>
                </c:pt>
                <c:pt idx="341">
                  <c:v>8.3760811318059271E-4</c:v>
                </c:pt>
                <c:pt idx="342">
                  <c:v>8.3812468081104956E-4</c:v>
                </c:pt>
                <c:pt idx="343">
                  <c:v>8.386412484415064E-4</c:v>
                </c:pt>
                <c:pt idx="344">
                  <c:v>8.3915781607196325E-4</c:v>
                </c:pt>
                <c:pt idx="345">
                  <c:v>8.396743837024201E-4</c:v>
                </c:pt>
                <c:pt idx="346">
                  <c:v>8.4019095133287694E-4</c:v>
                </c:pt>
                <c:pt idx="347">
                  <c:v>8.4070751896333379E-4</c:v>
                </c:pt>
                <c:pt idx="348">
                  <c:v>8.4122408659379063E-4</c:v>
                </c:pt>
                <c:pt idx="349">
                  <c:v>8.4174065422424748E-4</c:v>
                </c:pt>
                <c:pt idx="350">
                  <c:v>8.4225722185470432E-4</c:v>
                </c:pt>
                <c:pt idx="351">
                  <c:v>8.4277378948516117E-4</c:v>
                </c:pt>
                <c:pt idx="352">
                  <c:v>8.4329035711561801E-4</c:v>
                </c:pt>
                <c:pt idx="353">
                  <c:v>8.4380692474607486E-4</c:v>
                </c:pt>
                <c:pt idx="354">
                  <c:v>8.443234923765317E-4</c:v>
                </c:pt>
                <c:pt idx="355">
                  <c:v>8.4484006000698855E-4</c:v>
                </c:pt>
                <c:pt idx="356">
                  <c:v>8.453566276374454E-4</c:v>
                </c:pt>
                <c:pt idx="357">
                  <c:v>8.4587319526790224E-4</c:v>
                </c:pt>
                <c:pt idx="358">
                  <c:v>8.4638976289835909E-4</c:v>
                </c:pt>
                <c:pt idx="359">
                  <c:v>8.4690633052881593E-4</c:v>
                </c:pt>
                <c:pt idx="360">
                  <c:v>8.4742289815927278E-4</c:v>
                </c:pt>
                <c:pt idx="361">
                  <c:v>8.4793946578972962E-4</c:v>
                </c:pt>
                <c:pt idx="362">
                  <c:v>8.4845603342018647E-4</c:v>
                </c:pt>
                <c:pt idx="363">
                  <c:v>8.4897260105064331E-4</c:v>
                </c:pt>
                <c:pt idx="364">
                  <c:v>8.4948916868110016E-4</c:v>
                </c:pt>
                <c:pt idx="365">
                  <c:v>8.50005736311557E-4</c:v>
                </c:pt>
                <c:pt idx="366">
                  <c:v>8.5052230394201385E-4</c:v>
                </c:pt>
                <c:pt idx="367">
                  <c:v>8.510388715724707E-4</c:v>
                </c:pt>
                <c:pt idx="368">
                  <c:v>8.5155543920292754E-4</c:v>
                </c:pt>
                <c:pt idx="369">
                  <c:v>8.5207200683338439E-4</c:v>
                </c:pt>
                <c:pt idx="370">
                  <c:v>8.5258857446384123E-4</c:v>
                </c:pt>
                <c:pt idx="371">
                  <c:v>8.5310514209429808E-4</c:v>
                </c:pt>
                <c:pt idx="372">
                  <c:v>8.5362170972475492E-4</c:v>
                </c:pt>
                <c:pt idx="373">
                  <c:v>8.5413827735521177E-4</c:v>
                </c:pt>
                <c:pt idx="374">
                  <c:v>8.5465484498566861E-4</c:v>
                </c:pt>
                <c:pt idx="375">
                  <c:v>8.5517141261612546E-4</c:v>
                </c:pt>
                <c:pt idx="376">
                  <c:v>8.556879802465823E-4</c:v>
                </c:pt>
                <c:pt idx="377">
                  <c:v>8.5620454787703915E-4</c:v>
                </c:pt>
                <c:pt idx="378">
                  <c:v>8.56721115507496E-4</c:v>
                </c:pt>
                <c:pt idx="379">
                  <c:v>8.5723768313795284E-4</c:v>
                </c:pt>
                <c:pt idx="380">
                  <c:v>8.5775425076840969E-4</c:v>
                </c:pt>
                <c:pt idx="381">
                  <c:v>8.5827081839886653E-4</c:v>
                </c:pt>
                <c:pt idx="382">
                  <c:v>8.5878738602932338E-4</c:v>
                </c:pt>
                <c:pt idx="383">
                  <c:v>8.5930395365978022E-4</c:v>
                </c:pt>
                <c:pt idx="384">
                  <c:v>8.5982052129023707E-4</c:v>
                </c:pt>
                <c:pt idx="385">
                  <c:v>8.6033708892069391E-4</c:v>
                </c:pt>
                <c:pt idx="386">
                  <c:v>8.6085365655115076E-4</c:v>
                </c:pt>
                <c:pt idx="387">
                  <c:v>8.6137022418160761E-4</c:v>
                </c:pt>
                <c:pt idx="388">
                  <c:v>8.6188679181206445E-4</c:v>
                </c:pt>
                <c:pt idx="389">
                  <c:v>8.624033594425213E-4</c:v>
                </c:pt>
                <c:pt idx="390">
                  <c:v>8.6291992707297814E-4</c:v>
                </c:pt>
                <c:pt idx="391">
                  <c:v>8.6343649470343499E-4</c:v>
                </c:pt>
                <c:pt idx="392">
                  <c:v>8.6395306233389183E-4</c:v>
                </c:pt>
                <c:pt idx="393">
                  <c:v>8.6446962996434868E-4</c:v>
                </c:pt>
                <c:pt idx="394">
                  <c:v>8.6498619759480552E-4</c:v>
                </c:pt>
                <c:pt idx="395">
                  <c:v>8.6550276522526237E-4</c:v>
                </c:pt>
                <c:pt idx="396">
                  <c:v>8.6601933285571921E-4</c:v>
                </c:pt>
                <c:pt idx="397">
                  <c:v>8.6653590048617606E-4</c:v>
                </c:pt>
                <c:pt idx="398">
                  <c:v>8.6705246811663291E-4</c:v>
                </c:pt>
                <c:pt idx="399">
                  <c:v>8.6756903574708975E-4</c:v>
                </c:pt>
                <c:pt idx="400">
                  <c:v>8.680856033775466E-4</c:v>
                </c:pt>
                <c:pt idx="401">
                  <c:v>8.6860217100800344E-4</c:v>
                </c:pt>
                <c:pt idx="402">
                  <c:v>8.6911873863846029E-4</c:v>
                </c:pt>
                <c:pt idx="403">
                  <c:v>8.6963530626891713E-4</c:v>
                </c:pt>
                <c:pt idx="404">
                  <c:v>8.7015187389937398E-4</c:v>
                </c:pt>
                <c:pt idx="405">
                  <c:v>8.7066844152983082E-4</c:v>
                </c:pt>
                <c:pt idx="406">
                  <c:v>8.7118500916028767E-4</c:v>
                </c:pt>
                <c:pt idx="407">
                  <c:v>8.7170157679074451E-4</c:v>
                </c:pt>
                <c:pt idx="408">
                  <c:v>8.7221814442120136E-4</c:v>
                </c:pt>
                <c:pt idx="409">
                  <c:v>8.7273471205165821E-4</c:v>
                </c:pt>
                <c:pt idx="410">
                  <c:v>8.7325127968211505E-4</c:v>
                </c:pt>
                <c:pt idx="411">
                  <c:v>8.737678473125719E-4</c:v>
                </c:pt>
                <c:pt idx="412">
                  <c:v>8.7428441494302874E-4</c:v>
                </c:pt>
                <c:pt idx="413">
                  <c:v>8.7480098257348559E-4</c:v>
                </c:pt>
                <c:pt idx="414">
                  <c:v>8.7531755020394243E-4</c:v>
                </c:pt>
                <c:pt idx="415">
                  <c:v>8.7583411783439928E-4</c:v>
                </c:pt>
                <c:pt idx="416">
                  <c:v>8.7635068546485612E-4</c:v>
                </c:pt>
                <c:pt idx="417">
                  <c:v>8.7686725309531297E-4</c:v>
                </c:pt>
                <c:pt idx="418">
                  <c:v>8.7738382072576981E-4</c:v>
                </c:pt>
                <c:pt idx="419">
                  <c:v>8.7790038835622666E-4</c:v>
                </c:pt>
                <c:pt idx="420">
                  <c:v>8.7841695598668351E-4</c:v>
                </c:pt>
                <c:pt idx="421">
                  <c:v>8.7893352361714035E-4</c:v>
                </c:pt>
                <c:pt idx="422">
                  <c:v>8.794500912475972E-4</c:v>
                </c:pt>
                <c:pt idx="423">
                  <c:v>8.7996665887805404E-4</c:v>
                </c:pt>
                <c:pt idx="424">
                  <c:v>8.8048322650851089E-4</c:v>
                </c:pt>
                <c:pt idx="425">
                  <c:v>8.8099979413896773E-4</c:v>
                </c:pt>
                <c:pt idx="426">
                  <c:v>8.8151636176942458E-4</c:v>
                </c:pt>
                <c:pt idx="427">
                  <c:v>8.8203292939988142E-4</c:v>
                </c:pt>
                <c:pt idx="428">
                  <c:v>8.8254949703033827E-4</c:v>
                </c:pt>
                <c:pt idx="429">
                  <c:v>8.8306606466079512E-4</c:v>
                </c:pt>
                <c:pt idx="430">
                  <c:v>8.8358263229125196E-4</c:v>
                </c:pt>
                <c:pt idx="431">
                  <c:v>8.8409919992170881E-4</c:v>
                </c:pt>
                <c:pt idx="432">
                  <c:v>8.8461576755216565E-4</c:v>
                </c:pt>
                <c:pt idx="433">
                  <c:v>8.851323351826225E-4</c:v>
                </c:pt>
                <c:pt idx="434">
                  <c:v>8.8564890281307934E-4</c:v>
                </c:pt>
                <c:pt idx="435">
                  <c:v>8.8616547044353619E-4</c:v>
                </c:pt>
                <c:pt idx="436">
                  <c:v>8.8668203807399303E-4</c:v>
                </c:pt>
                <c:pt idx="437">
                  <c:v>8.8719860570444988E-4</c:v>
                </c:pt>
                <c:pt idx="438">
                  <c:v>8.8771517333490672E-4</c:v>
                </c:pt>
                <c:pt idx="439">
                  <c:v>8.8823174096536357E-4</c:v>
                </c:pt>
                <c:pt idx="440">
                  <c:v>8.8874830859582042E-4</c:v>
                </c:pt>
                <c:pt idx="441">
                  <c:v>8.8926487622627726E-4</c:v>
                </c:pt>
                <c:pt idx="442">
                  <c:v>8.8978144385673411E-4</c:v>
                </c:pt>
                <c:pt idx="443">
                  <c:v>8.9029801148719095E-4</c:v>
                </c:pt>
                <c:pt idx="444">
                  <c:v>8.908145791176478E-4</c:v>
                </c:pt>
                <c:pt idx="445">
                  <c:v>8.9133114674810464E-4</c:v>
                </c:pt>
                <c:pt idx="446">
                  <c:v>8.9184771437856149E-4</c:v>
                </c:pt>
                <c:pt idx="447">
                  <c:v>8.9236428200901833E-4</c:v>
                </c:pt>
                <c:pt idx="448">
                  <c:v>8.9288084963947518E-4</c:v>
                </c:pt>
                <c:pt idx="449">
                  <c:v>8.9339741726993202E-4</c:v>
                </c:pt>
                <c:pt idx="450">
                  <c:v>8.9391398490038887E-4</c:v>
                </c:pt>
                <c:pt idx="451">
                  <c:v>8.9443055253084572E-4</c:v>
                </c:pt>
                <c:pt idx="452">
                  <c:v>8.9494712016130256E-4</c:v>
                </c:pt>
                <c:pt idx="453">
                  <c:v>8.9546368779175941E-4</c:v>
                </c:pt>
                <c:pt idx="454">
                  <c:v>8.9598025542221625E-4</c:v>
                </c:pt>
                <c:pt idx="455">
                  <c:v>8.964968230526731E-4</c:v>
                </c:pt>
                <c:pt idx="456">
                  <c:v>8.9701339068312994E-4</c:v>
                </c:pt>
                <c:pt idx="457">
                  <c:v>8.9752995831358679E-4</c:v>
                </c:pt>
                <c:pt idx="458">
                  <c:v>8.9804652594404363E-4</c:v>
                </c:pt>
                <c:pt idx="459">
                  <c:v>8.9856309357450048E-4</c:v>
                </c:pt>
                <c:pt idx="460">
                  <c:v>8.9907966120495733E-4</c:v>
                </c:pt>
                <c:pt idx="461">
                  <c:v>8.9959622883541417E-4</c:v>
                </c:pt>
                <c:pt idx="462">
                  <c:v>9.0011279646587102E-4</c:v>
                </c:pt>
                <c:pt idx="463">
                  <c:v>9.0062936409632786E-4</c:v>
                </c:pt>
                <c:pt idx="464">
                  <c:v>9.0114593172678471E-4</c:v>
                </c:pt>
                <c:pt idx="465">
                  <c:v>9.0166249935724155E-4</c:v>
                </c:pt>
                <c:pt idx="466">
                  <c:v>9.021790669876984E-4</c:v>
                </c:pt>
                <c:pt idx="467">
                  <c:v>9.0269563461815524E-4</c:v>
                </c:pt>
                <c:pt idx="468">
                  <c:v>9.0321220224861209E-4</c:v>
                </c:pt>
                <c:pt idx="469">
                  <c:v>9.0372876987906893E-4</c:v>
                </c:pt>
                <c:pt idx="470">
                  <c:v>9.0424533750952578E-4</c:v>
                </c:pt>
                <c:pt idx="471">
                  <c:v>9.0476190513998263E-4</c:v>
                </c:pt>
                <c:pt idx="472">
                  <c:v>9.0527847277043947E-4</c:v>
                </c:pt>
                <c:pt idx="473">
                  <c:v>9.0579504040089632E-4</c:v>
                </c:pt>
                <c:pt idx="474">
                  <c:v>9.0631160803135316E-4</c:v>
                </c:pt>
                <c:pt idx="475">
                  <c:v>9.0682817566181001E-4</c:v>
                </c:pt>
                <c:pt idx="476">
                  <c:v>9.0734474329226685E-4</c:v>
                </c:pt>
                <c:pt idx="477">
                  <c:v>9.078613109227237E-4</c:v>
                </c:pt>
                <c:pt idx="478">
                  <c:v>9.0837787855318054E-4</c:v>
                </c:pt>
                <c:pt idx="479">
                  <c:v>9.0889444618363739E-4</c:v>
                </c:pt>
                <c:pt idx="480">
                  <c:v>9.0941101381409423E-4</c:v>
                </c:pt>
                <c:pt idx="481">
                  <c:v>9.0992758144455108E-4</c:v>
                </c:pt>
                <c:pt idx="482">
                  <c:v>9.1044414907500793E-4</c:v>
                </c:pt>
                <c:pt idx="483">
                  <c:v>9.1096071670546477E-4</c:v>
                </c:pt>
                <c:pt idx="484">
                  <c:v>9.1147728433592162E-4</c:v>
                </c:pt>
                <c:pt idx="485">
                  <c:v>9.1199385196637846E-4</c:v>
                </c:pt>
                <c:pt idx="486">
                  <c:v>9.1251041959683531E-4</c:v>
                </c:pt>
                <c:pt idx="487">
                  <c:v>9.1302698722729215E-4</c:v>
                </c:pt>
                <c:pt idx="488">
                  <c:v>9.13543554857749E-4</c:v>
                </c:pt>
                <c:pt idx="489">
                  <c:v>9.1406012248820584E-4</c:v>
                </c:pt>
                <c:pt idx="490">
                  <c:v>9.1457669011866269E-4</c:v>
                </c:pt>
                <c:pt idx="491">
                  <c:v>9.1509325774911953E-4</c:v>
                </c:pt>
                <c:pt idx="492">
                  <c:v>9.1560982537957638E-4</c:v>
                </c:pt>
                <c:pt idx="493">
                  <c:v>9.1612639301003323E-4</c:v>
                </c:pt>
                <c:pt idx="494">
                  <c:v>9.1664296064049007E-4</c:v>
                </c:pt>
                <c:pt idx="495">
                  <c:v>9.1715952827094692E-4</c:v>
                </c:pt>
                <c:pt idx="496">
                  <c:v>9.1767609590140376E-4</c:v>
                </c:pt>
                <c:pt idx="497">
                  <c:v>9.1819266353186061E-4</c:v>
                </c:pt>
                <c:pt idx="498">
                  <c:v>9.1870923116231745E-4</c:v>
                </c:pt>
                <c:pt idx="499">
                  <c:v>9.192257987927743E-4</c:v>
                </c:pt>
                <c:pt idx="500">
                  <c:v>9.1974236642323114E-4</c:v>
                </c:pt>
                <c:pt idx="501">
                  <c:v>9.2025893405368799E-4</c:v>
                </c:pt>
                <c:pt idx="502">
                  <c:v>9.2077550168414484E-4</c:v>
                </c:pt>
                <c:pt idx="503">
                  <c:v>9.2129206931460168E-4</c:v>
                </c:pt>
                <c:pt idx="504">
                  <c:v>9.2180863694505853E-4</c:v>
                </c:pt>
                <c:pt idx="505">
                  <c:v>9.2232520457551537E-4</c:v>
                </c:pt>
                <c:pt idx="506">
                  <c:v>9.2284177220597222E-4</c:v>
                </c:pt>
                <c:pt idx="507">
                  <c:v>9.2335833983642906E-4</c:v>
                </c:pt>
                <c:pt idx="508">
                  <c:v>9.2387490746688591E-4</c:v>
                </c:pt>
                <c:pt idx="509">
                  <c:v>9.2439147509734275E-4</c:v>
                </c:pt>
                <c:pt idx="510">
                  <c:v>9.249080427277996E-4</c:v>
                </c:pt>
                <c:pt idx="511">
                  <c:v>9.2542461035825644E-4</c:v>
                </c:pt>
                <c:pt idx="512">
                  <c:v>9.2594117798871329E-4</c:v>
                </c:pt>
                <c:pt idx="513">
                  <c:v>9.2645774561917014E-4</c:v>
                </c:pt>
                <c:pt idx="514">
                  <c:v>9.2697431324962698E-4</c:v>
                </c:pt>
                <c:pt idx="515">
                  <c:v>9.2749088088008383E-4</c:v>
                </c:pt>
                <c:pt idx="516">
                  <c:v>9.2800744851054067E-4</c:v>
                </c:pt>
                <c:pt idx="517">
                  <c:v>9.2852401614099752E-4</c:v>
                </c:pt>
                <c:pt idx="518">
                  <c:v>9.2904058377145436E-4</c:v>
                </c:pt>
                <c:pt idx="519">
                  <c:v>9.2955715140191121E-4</c:v>
                </c:pt>
                <c:pt idx="520">
                  <c:v>9.3007371903236805E-4</c:v>
                </c:pt>
                <c:pt idx="521">
                  <c:v>9.305902866628249E-4</c:v>
                </c:pt>
                <c:pt idx="522">
                  <c:v>9.3110685429328174E-4</c:v>
                </c:pt>
                <c:pt idx="523">
                  <c:v>9.3162342192373859E-4</c:v>
                </c:pt>
                <c:pt idx="524">
                  <c:v>9.3213998955419544E-4</c:v>
                </c:pt>
                <c:pt idx="525">
                  <c:v>9.3265655718465228E-4</c:v>
                </c:pt>
                <c:pt idx="526">
                  <c:v>9.3317312481510913E-4</c:v>
                </c:pt>
                <c:pt idx="527">
                  <c:v>9.3368969244556597E-4</c:v>
                </c:pt>
                <c:pt idx="528">
                  <c:v>9.3420626007602282E-4</c:v>
                </c:pt>
                <c:pt idx="529">
                  <c:v>9.3472282770647966E-4</c:v>
                </c:pt>
                <c:pt idx="530">
                  <c:v>9.3523939533693651E-4</c:v>
                </c:pt>
                <c:pt idx="531">
                  <c:v>9.3575596296739335E-4</c:v>
                </c:pt>
                <c:pt idx="532">
                  <c:v>9.362725305978502E-4</c:v>
                </c:pt>
                <c:pt idx="533">
                  <c:v>9.3678909822830704E-4</c:v>
                </c:pt>
                <c:pt idx="534">
                  <c:v>9.3730566585876389E-4</c:v>
                </c:pt>
                <c:pt idx="535">
                  <c:v>9.3782223348922074E-4</c:v>
                </c:pt>
                <c:pt idx="536">
                  <c:v>9.3833880111967758E-4</c:v>
                </c:pt>
                <c:pt idx="537">
                  <c:v>9.3885536875013443E-4</c:v>
                </c:pt>
                <c:pt idx="538">
                  <c:v>9.3937193638059127E-4</c:v>
                </c:pt>
                <c:pt idx="539">
                  <c:v>9.3988850401104812E-4</c:v>
                </c:pt>
                <c:pt idx="540">
                  <c:v>9.4040507164150496E-4</c:v>
                </c:pt>
                <c:pt idx="541">
                  <c:v>9.4092163927196181E-4</c:v>
                </c:pt>
                <c:pt idx="542">
                  <c:v>9.4143820690241865E-4</c:v>
                </c:pt>
                <c:pt idx="543">
                  <c:v>9.419547745328755E-4</c:v>
                </c:pt>
                <c:pt idx="544">
                  <c:v>9.4247134216333235E-4</c:v>
                </c:pt>
                <c:pt idx="545">
                  <c:v>9.4298790979378919E-4</c:v>
                </c:pt>
                <c:pt idx="546">
                  <c:v>9.4350447742424604E-4</c:v>
                </c:pt>
                <c:pt idx="547">
                  <c:v>9.4402104505470288E-4</c:v>
                </c:pt>
                <c:pt idx="548">
                  <c:v>9.4453761268515973E-4</c:v>
                </c:pt>
                <c:pt idx="549">
                  <c:v>9.4505418031561657E-4</c:v>
                </c:pt>
                <c:pt idx="550">
                  <c:v>9.4557074794607342E-4</c:v>
                </c:pt>
                <c:pt idx="551">
                  <c:v>9.4608731557653026E-4</c:v>
                </c:pt>
                <c:pt idx="552">
                  <c:v>9.4660388320698711E-4</c:v>
                </c:pt>
                <c:pt idx="553">
                  <c:v>9.4712045083744395E-4</c:v>
                </c:pt>
                <c:pt idx="554">
                  <c:v>9.476370184679008E-4</c:v>
                </c:pt>
                <c:pt idx="555">
                  <c:v>9.4815358609835765E-4</c:v>
                </c:pt>
                <c:pt idx="556">
                  <c:v>9.4867015372881449E-4</c:v>
                </c:pt>
                <c:pt idx="557">
                  <c:v>9.4918672135927134E-4</c:v>
                </c:pt>
                <c:pt idx="558">
                  <c:v>9.4970328898972818E-4</c:v>
                </c:pt>
                <c:pt idx="559">
                  <c:v>9.5021985662018503E-4</c:v>
                </c:pt>
                <c:pt idx="560">
                  <c:v>9.5073642425064187E-4</c:v>
                </c:pt>
                <c:pt idx="561">
                  <c:v>9.5125299188109872E-4</c:v>
                </c:pt>
                <c:pt idx="562">
                  <c:v>9.5176955951155556E-4</c:v>
                </c:pt>
                <c:pt idx="563">
                  <c:v>9.5228612714201241E-4</c:v>
                </c:pt>
                <c:pt idx="564">
                  <c:v>9.5280269477246925E-4</c:v>
                </c:pt>
                <c:pt idx="565">
                  <c:v>9.533192624029261E-4</c:v>
                </c:pt>
                <c:pt idx="566">
                  <c:v>9.5383583003338295E-4</c:v>
                </c:pt>
                <c:pt idx="567">
                  <c:v>9.5435239766383979E-4</c:v>
                </c:pt>
                <c:pt idx="568">
                  <c:v>9.5486896529429664E-4</c:v>
                </c:pt>
                <c:pt idx="569">
                  <c:v>9.5538553292475348E-4</c:v>
                </c:pt>
                <c:pt idx="570">
                  <c:v>9.5590210055521033E-4</c:v>
                </c:pt>
                <c:pt idx="571">
                  <c:v>9.5641866818566717E-4</c:v>
                </c:pt>
                <c:pt idx="572">
                  <c:v>9.5693523581612402E-4</c:v>
                </c:pt>
                <c:pt idx="573">
                  <c:v>9.5745180344658086E-4</c:v>
                </c:pt>
                <c:pt idx="574">
                  <c:v>9.5796837107703771E-4</c:v>
                </c:pt>
                <c:pt idx="575">
                  <c:v>9.5848493870749455E-4</c:v>
                </c:pt>
                <c:pt idx="576">
                  <c:v>9.590015063379514E-4</c:v>
                </c:pt>
                <c:pt idx="577">
                  <c:v>9.5951807396840825E-4</c:v>
                </c:pt>
                <c:pt idx="578">
                  <c:v>9.6003464159886509E-4</c:v>
                </c:pt>
                <c:pt idx="579">
                  <c:v>9.6055120922932194E-4</c:v>
                </c:pt>
                <c:pt idx="580">
                  <c:v>9.6106777685977878E-4</c:v>
                </c:pt>
                <c:pt idx="581">
                  <c:v>9.6158434449023563E-4</c:v>
                </c:pt>
                <c:pt idx="582">
                  <c:v>9.6210091212069247E-4</c:v>
                </c:pt>
                <c:pt idx="583">
                  <c:v>9.6261747975114932E-4</c:v>
                </c:pt>
                <c:pt idx="584">
                  <c:v>9.6313404738160616E-4</c:v>
                </c:pt>
                <c:pt idx="585">
                  <c:v>9.6365061501206301E-4</c:v>
                </c:pt>
                <c:pt idx="586">
                  <c:v>9.6416718264251986E-4</c:v>
                </c:pt>
                <c:pt idx="587">
                  <c:v>9.646837502729767E-4</c:v>
                </c:pt>
                <c:pt idx="588">
                  <c:v>9.6520031790343355E-4</c:v>
                </c:pt>
                <c:pt idx="589">
                  <c:v>9.6571688553389039E-4</c:v>
                </c:pt>
                <c:pt idx="590">
                  <c:v>9.6623345316434724E-4</c:v>
                </c:pt>
                <c:pt idx="591">
                  <c:v>9.6675002079480408E-4</c:v>
                </c:pt>
                <c:pt idx="592">
                  <c:v>9.6726658842526093E-4</c:v>
                </c:pt>
                <c:pt idx="593">
                  <c:v>9.6778315605571777E-4</c:v>
                </c:pt>
                <c:pt idx="594">
                  <c:v>9.6829972368617462E-4</c:v>
                </c:pt>
                <c:pt idx="595">
                  <c:v>9.6881629131663146E-4</c:v>
                </c:pt>
                <c:pt idx="596">
                  <c:v>9.6933285894708831E-4</c:v>
                </c:pt>
                <c:pt idx="597">
                  <c:v>9.6984942657754516E-4</c:v>
                </c:pt>
                <c:pt idx="598">
                  <c:v>9.70365994208002E-4</c:v>
                </c:pt>
                <c:pt idx="599">
                  <c:v>9.7088256183845885E-4</c:v>
                </c:pt>
                <c:pt idx="600">
                  <c:v>9.7139912946891569E-4</c:v>
                </c:pt>
                <c:pt idx="601">
                  <c:v>9.7191569709937254E-4</c:v>
                </c:pt>
                <c:pt idx="602">
                  <c:v>9.7243226472982938E-4</c:v>
                </c:pt>
                <c:pt idx="603">
                  <c:v>9.7294883236028623E-4</c:v>
                </c:pt>
                <c:pt idx="604">
                  <c:v>9.7346539999074307E-4</c:v>
                </c:pt>
                <c:pt idx="605">
                  <c:v>9.7398196762119992E-4</c:v>
                </c:pt>
                <c:pt idx="606">
                  <c:v>9.7449853525165676E-4</c:v>
                </c:pt>
                <c:pt idx="607">
                  <c:v>9.7501510288211361E-4</c:v>
                </c:pt>
                <c:pt idx="608">
                  <c:v>9.7553167051257046E-4</c:v>
                </c:pt>
                <c:pt idx="609">
                  <c:v>9.760482381430273E-4</c:v>
                </c:pt>
                <c:pt idx="610">
                  <c:v>9.7656480577348426E-4</c:v>
                </c:pt>
                <c:pt idx="611">
                  <c:v>9.770813734039411E-4</c:v>
                </c:pt>
                <c:pt idx="612">
                  <c:v>9.7759794103439795E-4</c:v>
                </c:pt>
                <c:pt idx="613">
                  <c:v>9.7811450866485479E-4</c:v>
                </c:pt>
                <c:pt idx="614">
                  <c:v>9.7863107629531164E-4</c:v>
                </c:pt>
                <c:pt idx="615">
                  <c:v>9.7914764392576848E-4</c:v>
                </c:pt>
                <c:pt idx="616">
                  <c:v>9.7966421155622533E-4</c:v>
                </c:pt>
                <c:pt idx="617">
                  <c:v>9.8018077918668217E-4</c:v>
                </c:pt>
                <c:pt idx="618">
                  <c:v>9.8069734681713902E-4</c:v>
                </c:pt>
                <c:pt idx="619">
                  <c:v>9.8121391444759586E-4</c:v>
                </c:pt>
                <c:pt idx="620">
                  <c:v>9.8173048207805271E-4</c:v>
                </c:pt>
                <c:pt idx="621">
                  <c:v>9.8224704970850956E-4</c:v>
                </c:pt>
                <c:pt idx="622">
                  <c:v>9.827636173389664E-4</c:v>
                </c:pt>
                <c:pt idx="623">
                  <c:v>9.8328018496942325E-4</c:v>
                </c:pt>
                <c:pt idx="624">
                  <c:v>9.8379675259988009E-4</c:v>
                </c:pt>
                <c:pt idx="625">
                  <c:v>9.8431332023033694E-4</c:v>
                </c:pt>
                <c:pt idx="626">
                  <c:v>9.8482988786079378E-4</c:v>
                </c:pt>
                <c:pt idx="627">
                  <c:v>9.8534645549125063E-4</c:v>
                </c:pt>
                <c:pt idx="628">
                  <c:v>9.8586302312170747E-4</c:v>
                </c:pt>
                <c:pt idx="629">
                  <c:v>9.8637959075216432E-4</c:v>
                </c:pt>
                <c:pt idx="630">
                  <c:v>9.8689615838262116E-4</c:v>
                </c:pt>
                <c:pt idx="631">
                  <c:v>9.8741272601307801E-4</c:v>
                </c:pt>
                <c:pt idx="632">
                  <c:v>9.8792929364353486E-4</c:v>
                </c:pt>
                <c:pt idx="633">
                  <c:v>9.884458612739917E-4</c:v>
                </c:pt>
                <c:pt idx="634">
                  <c:v>9.8896242890444855E-4</c:v>
                </c:pt>
                <c:pt idx="635">
                  <c:v>9.8947899653490539E-4</c:v>
                </c:pt>
                <c:pt idx="636">
                  <c:v>9.8999556416536224E-4</c:v>
                </c:pt>
                <c:pt idx="637">
                  <c:v>9.9051213179581908E-4</c:v>
                </c:pt>
                <c:pt idx="638">
                  <c:v>9.9102869942627593E-4</c:v>
                </c:pt>
                <c:pt idx="639">
                  <c:v>9.9154526705673277E-4</c:v>
                </c:pt>
                <c:pt idx="640">
                  <c:v>9.9206183468718962E-4</c:v>
                </c:pt>
                <c:pt idx="641">
                  <c:v>9.9257840231764646E-4</c:v>
                </c:pt>
                <c:pt idx="642">
                  <c:v>9.9309496994810331E-4</c:v>
                </c:pt>
                <c:pt idx="643">
                  <c:v>9.9361153757856016E-4</c:v>
                </c:pt>
                <c:pt idx="644">
                  <c:v>9.94128105209017E-4</c:v>
                </c:pt>
                <c:pt idx="645">
                  <c:v>9.9464467283947385E-4</c:v>
                </c:pt>
                <c:pt idx="646">
                  <c:v>9.9516124046993069E-4</c:v>
                </c:pt>
                <c:pt idx="647">
                  <c:v>9.9567780810038754E-4</c:v>
                </c:pt>
                <c:pt idx="648">
                  <c:v>9.9619437573084438E-4</c:v>
                </c:pt>
                <c:pt idx="649">
                  <c:v>9.9671094336130123E-4</c:v>
                </c:pt>
                <c:pt idx="650">
                  <c:v>9.9722751099175807E-4</c:v>
                </c:pt>
                <c:pt idx="651">
                  <c:v>9.9774407862221492E-4</c:v>
                </c:pt>
                <c:pt idx="652">
                  <c:v>9.9826064625267177E-4</c:v>
                </c:pt>
                <c:pt idx="653">
                  <c:v>9.9877721388312861E-4</c:v>
                </c:pt>
                <c:pt idx="654">
                  <c:v>9.9929378151358546E-4</c:v>
                </c:pt>
                <c:pt idx="655">
                  <c:v>9.998103491440423E-4</c:v>
                </c:pt>
                <c:pt idx="656">
                  <c:v>1.0003269167744991E-3</c:v>
                </c:pt>
                <c:pt idx="657">
                  <c:v>1.000843484404956E-3</c:v>
                </c:pt>
                <c:pt idx="658">
                  <c:v>1.0013600520354128E-3</c:v>
                </c:pt>
                <c:pt idx="659">
                  <c:v>1.0018766196658697E-3</c:v>
                </c:pt>
                <c:pt idx="660">
                  <c:v>1.0023931872963265E-3</c:v>
                </c:pt>
                <c:pt idx="661">
                  <c:v>1.0029097549267834E-3</c:v>
                </c:pt>
                <c:pt idx="662">
                  <c:v>1.0034263225572402E-3</c:v>
                </c:pt>
                <c:pt idx="663">
                  <c:v>1.0039428901876971E-3</c:v>
                </c:pt>
                <c:pt idx="664">
                  <c:v>1.0044594578181539E-3</c:v>
                </c:pt>
                <c:pt idx="665">
                  <c:v>1.0049760254486108E-3</c:v>
                </c:pt>
                <c:pt idx="666">
                  <c:v>1.0054925930790676E-3</c:v>
                </c:pt>
                <c:pt idx="667">
                  <c:v>1.0060091607095244E-3</c:v>
                </c:pt>
                <c:pt idx="668">
                  <c:v>1.0065257283399813E-3</c:v>
                </c:pt>
                <c:pt idx="669">
                  <c:v>1.0070422959704381E-3</c:v>
                </c:pt>
                <c:pt idx="670">
                  <c:v>1.007558863600895E-3</c:v>
                </c:pt>
                <c:pt idx="671">
                  <c:v>1.0080754312313518E-3</c:v>
                </c:pt>
                <c:pt idx="672">
                  <c:v>1.0085919988618087E-3</c:v>
                </c:pt>
                <c:pt idx="673">
                  <c:v>1.0091085664922655E-3</c:v>
                </c:pt>
                <c:pt idx="674">
                  <c:v>1.0096251341227224E-3</c:v>
                </c:pt>
                <c:pt idx="675">
                  <c:v>1.0101417017531792E-3</c:v>
                </c:pt>
                <c:pt idx="676">
                  <c:v>1.0106582693836361E-3</c:v>
                </c:pt>
                <c:pt idx="677">
                  <c:v>1.0111748370140929E-3</c:v>
                </c:pt>
                <c:pt idx="678">
                  <c:v>1.0116914046445497E-3</c:v>
                </c:pt>
                <c:pt idx="679">
                  <c:v>1.0122079722750066E-3</c:v>
                </c:pt>
                <c:pt idx="680">
                  <c:v>1.0127245399054634E-3</c:v>
                </c:pt>
                <c:pt idx="681">
                  <c:v>1.0132411075359203E-3</c:v>
                </c:pt>
                <c:pt idx="682">
                  <c:v>1.0137576751663771E-3</c:v>
                </c:pt>
                <c:pt idx="683">
                  <c:v>1.014274242796834E-3</c:v>
                </c:pt>
                <c:pt idx="684">
                  <c:v>1.0147908104272908E-3</c:v>
                </c:pt>
                <c:pt idx="685">
                  <c:v>1.0153073780577477E-3</c:v>
                </c:pt>
                <c:pt idx="686">
                  <c:v>1.0158239456882045E-3</c:v>
                </c:pt>
                <c:pt idx="687">
                  <c:v>1.0163405133186614E-3</c:v>
                </c:pt>
                <c:pt idx="688">
                  <c:v>1.0168570809491182E-3</c:v>
                </c:pt>
                <c:pt idx="689">
                  <c:v>1.017373648579575E-3</c:v>
                </c:pt>
                <c:pt idx="690">
                  <c:v>1.0178902162100319E-3</c:v>
                </c:pt>
                <c:pt idx="691">
                  <c:v>1.0184067838404887E-3</c:v>
                </c:pt>
                <c:pt idx="692">
                  <c:v>1.0189233514709456E-3</c:v>
                </c:pt>
                <c:pt idx="693">
                  <c:v>1.0194399191014024E-3</c:v>
                </c:pt>
                <c:pt idx="694">
                  <c:v>1.0199564867318593E-3</c:v>
                </c:pt>
                <c:pt idx="695">
                  <c:v>1.0204730543623161E-3</c:v>
                </c:pt>
                <c:pt idx="696">
                  <c:v>1.020989621992773E-3</c:v>
                </c:pt>
                <c:pt idx="697">
                  <c:v>1.0215061896232298E-3</c:v>
                </c:pt>
                <c:pt idx="698">
                  <c:v>1.0220227572536867E-3</c:v>
                </c:pt>
                <c:pt idx="699">
                  <c:v>1.0225393248841435E-3</c:v>
                </c:pt>
                <c:pt idx="700">
                  <c:v>1.0230558925146003E-3</c:v>
                </c:pt>
                <c:pt idx="701">
                  <c:v>1.0235724601450572E-3</c:v>
                </c:pt>
                <c:pt idx="702">
                  <c:v>1.024089027775514E-3</c:v>
                </c:pt>
                <c:pt idx="703">
                  <c:v>1.0246055954059709E-3</c:v>
                </c:pt>
                <c:pt idx="704">
                  <c:v>1.0251221630364277E-3</c:v>
                </c:pt>
                <c:pt idx="705">
                  <c:v>1.0256387306668846E-3</c:v>
                </c:pt>
                <c:pt idx="706">
                  <c:v>1.0261552982973414E-3</c:v>
                </c:pt>
                <c:pt idx="707">
                  <c:v>1.0266718659277983E-3</c:v>
                </c:pt>
                <c:pt idx="708">
                  <c:v>1.0271884335582551E-3</c:v>
                </c:pt>
                <c:pt idx="709">
                  <c:v>1.027705001188712E-3</c:v>
                </c:pt>
                <c:pt idx="710">
                  <c:v>1.0282215688191688E-3</c:v>
                </c:pt>
                <c:pt idx="711">
                  <c:v>1.0287381364496256E-3</c:v>
                </c:pt>
                <c:pt idx="712">
                  <c:v>1.0292547040800825E-3</c:v>
                </c:pt>
                <c:pt idx="713">
                  <c:v>1.0297712717105393E-3</c:v>
                </c:pt>
                <c:pt idx="714">
                  <c:v>1.0302878393409962E-3</c:v>
                </c:pt>
                <c:pt idx="715">
                  <c:v>1.030804406971453E-3</c:v>
                </c:pt>
                <c:pt idx="716">
                  <c:v>1.0313209746019099E-3</c:v>
                </c:pt>
                <c:pt idx="717">
                  <c:v>1.0318375422323667E-3</c:v>
                </c:pt>
                <c:pt idx="718">
                  <c:v>1.0323541098628236E-3</c:v>
                </c:pt>
                <c:pt idx="719">
                  <c:v>1.0328706774932804E-3</c:v>
                </c:pt>
                <c:pt idx="720">
                  <c:v>1.0333872451237373E-3</c:v>
                </c:pt>
                <c:pt idx="721">
                  <c:v>1.0339038127541941E-3</c:v>
                </c:pt>
                <c:pt idx="722">
                  <c:v>1.0344203803846509E-3</c:v>
                </c:pt>
                <c:pt idx="723">
                  <c:v>1.0349369480151078E-3</c:v>
                </c:pt>
                <c:pt idx="724">
                  <c:v>1.0354535156455646E-3</c:v>
                </c:pt>
                <c:pt idx="725">
                  <c:v>1.0359700832760215E-3</c:v>
                </c:pt>
                <c:pt idx="726">
                  <c:v>1.0364866509064783E-3</c:v>
                </c:pt>
                <c:pt idx="727">
                  <c:v>1.0370032185369352E-3</c:v>
                </c:pt>
                <c:pt idx="728">
                  <c:v>1.037519786167392E-3</c:v>
                </c:pt>
                <c:pt idx="729">
                  <c:v>1.0380363537978489E-3</c:v>
                </c:pt>
                <c:pt idx="730">
                  <c:v>1.0385529214283057E-3</c:v>
                </c:pt>
                <c:pt idx="731">
                  <c:v>1.0390694890587626E-3</c:v>
                </c:pt>
                <c:pt idx="732">
                  <c:v>1.0395860566892194E-3</c:v>
                </c:pt>
                <c:pt idx="733">
                  <c:v>1.0401026243196762E-3</c:v>
                </c:pt>
                <c:pt idx="734">
                  <c:v>1.0406191919501331E-3</c:v>
                </c:pt>
                <c:pt idx="735">
                  <c:v>1.0411357595805899E-3</c:v>
                </c:pt>
                <c:pt idx="736">
                  <c:v>1.0416523272110468E-3</c:v>
                </c:pt>
                <c:pt idx="737">
                  <c:v>1.0421688948415036E-3</c:v>
                </c:pt>
                <c:pt idx="738">
                  <c:v>1.0426854624719605E-3</c:v>
                </c:pt>
                <c:pt idx="739">
                  <c:v>1.0432020301024173E-3</c:v>
                </c:pt>
                <c:pt idx="740">
                  <c:v>1.0437185977328742E-3</c:v>
                </c:pt>
                <c:pt idx="741">
                  <c:v>1.044235165363331E-3</c:v>
                </c:pt>
                <c:pt idx="742">
                  <c:v>1.0447517329937879E-3</c:v>
                </c:pt>
                <c:pt idx="743">
                  <c:v>1.0452683006242447E-3</c:v>
                </c:pt>
                <c:pt idx="744">
                  <c:v>1.0457848682547015E-3</c:v>
                </c:pt>
                <c:pt idx="745">
                  <c:v>1.0463014358851584E-3</c:v>
                </c:pt>
                <c:pt idx="746">
                  <c:v>1.0468180035156152E-3</c:v>
                </c:pt>
                <c:pt idx="747">
                  <c:v>1.0473345711460721E-3</c:v>
                </c:pt>
                <c:pt idx="748">
                  <c:v>1.0478511387765289E-3</c:v>
                </c:pt>
                <c:pt idx="749">
                  <c:v>1.0483677064069858E-3</c:v>
                </c:pt>
                <c:pt idx="750">
                  <c:v>1.0488842740374426E-3</c:v>
                </c:pt>
                <c:pt idx="751">
                  <c:v>1.0494008416678995E-3</c:v>
                </c:pt>
                <c:pt idx="752">
                  <c:v>1.0499174092983563E-3</c:v>
                </c:pt>
                <c:pt idx="753">
                  <c:v>1.0504339769288132E-3</c:v>
                </c:pt>
                <c:pt idx="754">
                  <c:v>1.05095054455927E-3</c:v>
                </c:pt>
                <c:pt idx="755">
                  <c:v>1.0514671121897268E-3</c:v>
                </c:pt>
                <c:pt idx="756">
                  <c:v>1.0519836798201837E-3</c:v>
                </c:pt>
                <c:pt idx="757">
                  <c:v>1.0525002474506405E-3</c:v>
                </c:pt>
                <c:pt idx="758">
                  <c:v>1.0530168150810974E-3</c:v>
                </c:pt>
                <c:pt idx="759">
                  <c:v>1.0535333827115542E-3</c:v>
                </c:pt>
                <c:pt idx="760">
                  <c:v>1.0540499503420111E-3</c:v>
                </c:pt>
                <c:pt idx="761">
                  <c:v>1.0545665179724679E-3</c:v>
                </c:pt>
                <c:pt idx="762">
                  <c:v>1.0550830856029248E-3</c:v>
                </c:pt>
                <c:pt idx="763">
                  <c:v>1.0555996532333816E-3</c:v>
                </c:pt>
                <c:pt idx="764">
                  <c:v>1.0561162208638385E-3</c:v>
                </c:pt>
                <c:pt idx="765">
                  <c:v>1.0566327884942953E-3</c:v>
                </c:pt>
                <c:pt idx="766">
                  <c:v>1.0571493561247521E-3</c:v>
                </c:pt>
                <c:pt idx="767">
                  <c:v>1.057665923755209E-3</c:v>
                </c:pt>
                <c:pt idx="768">
                  <c:v>1.0581824913856658E-3</c:v>
                </c:pt>
                <c:pt idx="769">
                  <c:v>1.0586990590161227E-3</c:v>
                </c:pt>
                <c:pt idx="770">
                  <c:v>1.0592156266465795E-3</c:v>
                </c:pt>
                <c:pt idx="771">
                  <c:v>1.0597321942770364E-3</c:v>
                </c:pt>
                <c:pt idx="772">
                  <c:v>1.0602487619074932E-3</c:v>
                </c:pt>
                <c:pt idx="773">
                  <c:v>1.0607653295379501E-3</c:v>
                </c:pt>
                <c:pt idx="774">
                  <c:v>1.0612818971684069E-3</c:v>
                </c:pt>
                <c:pt idx="775">
                  <c:v>1.0617984647988638E-3</c:v>
                </c:pt>
                <c:pt idx="776">
                  <c:v>1.0623150324293206E-3</c:v>
                </c:pt>
                <c:pt idx="777">
                  <c:v>1.0628316000597774E-3</c:v>
                </c:pt>
                <c:pt idx="778">
                  <c:v>1.0633481676902343E-3</c:v>
                </c:pt>
                <c:pt idx="779">
                  <c:v>1.0638647353206911E-3</c:v>
                </c:pt>
                <c:pt idx="780">
                  <c:v>1.064381302951148E-3</c:v>
                </c:pt>
                <c:pt idx="781">
                  <c:v>1.0648978705816048E-3</c:v>
                </c:pt>
                <c:pt idx="782">
                  <c:v>1.0654144382120617E-3</c:v>
                </c:pt>
                <c:pt idx="783">
                  <c:v>1.0659310058425185E-3</c:v>
                </c:pt>
                <c:pt idx="784">
                  <c:v>1.0664475734729754E-3</c:v>
                </c:pt>
                <c:pt idx="785">
                  <c:v>1.0669641411034322E-3</c:v>
                </c:pt>
                <c:pt idx="786">
                  <c:v>1.0674807087338891E-3</c:v>
                </c:pt>
                <c:pt idx="787">
                  <c:v>1.0679972763643459E-3</c:v>
                </c:pt>
                <c:pt idx="788">
                  <c:v>1.0685138439948028E-3</c:v>
                </c:pt>
                <c:pt idx="789">
                  <c:v>1.0690304116252596E-3</c:v>
                </c:pt>
                <c:pt idx="790">
                  <c:v>1.0695469792557164E-3</c:v>
                </c:pt>
                <c:pt idx="791">
                  <c:v>1.0700635468861733E-3</c:v>
                </c:pt>
                <c:pt idx="792">
                  <c:v>1.0705801145166301E-3</c:v>
                </c:pt>
                <c:pt idx="793">
                  <c:v>1.071096682147087E-3</c:v>
                </c:pt>
                <c:pt idx="794">
                  <c:v>1.0716132497775438E-3</c:v>
                </c:pt>
                <c:pt idx="795">
                  <c:v>1.0721298174080007E-3</c:v>
                </c:pt>
                <c:pt idx="796">
                  <c:v>1.0726463850384575E-3</c:v>
                </c:pt>
                <c:pt idx="797">
                  <c:v>1.0731629526689144E-3</c:v>
                </c:pt>
                <c:pt idx="798">
                  <c:v>1.0736795202993712E-3</c:v>
                </c:pt>
                <c:pt idx="799">
                  <c:v>1.0741960879298281E-3</c:v>
                </c:pt>
                <c:pt idx="800">
                  <c:v>1.0747126555602849E-3</c:v>
                </c:pt>
                <c:pt idx="801">
                  <c:v>1.0752292231907417E-3</c:v>
                </c:pt>
                <c:pt idx="802">
                  <c:v>1.0757457908211986E-3</c:v>
                </c:pt>
                <c:pt idx="803">
                  <c:v>1.0762623584516554E-3</c:v>
                </c:pt>
                <c:pt idx="804">
                  <c:v>1.0767789260821123E-3</c:v>
                </c:pt>
                <c:pt idx="805">
                  <c:v>1.0772954937125691E-3</c:v>
                </c:pt>
                <c:pt idx="806">
                  <c:v>1.077812061343026E-3</c:v>
                </c:pt>
                <c:pt idx="807">
                  <c:v>1.0783286289734828E-3</c:v>
                </c:pt>
                <c:pt idx="808">
                  <c:v>1.0788451966039397E-3</c:v>
                </c:pt>
                <c:pt idx="809">
                  <c:v>1.0793617642343965E-3</c:v>
                </c:pt>
                <c:pt idx="810">
                  <c:v>1.0798783318648534E-3</c:v>
                </c:pt>
                <c:pt idx="811">
                  <c:v>1.0803948994953102E-3</c:v>
                </c:pt>
                <c:pt idx="812">
                  <c:v>1.080911467125767E-3</c:v>
                </c:pt>
                <c:pt idx="813">
                  <c:v>1.0814280347562239E-3</c:v>
                </c:pt>
                <c:pt idx="814">
                  <c:v>1.0819446023866807E-3</c:v>
                </c:pt>
                <c:pt idx="815">
                  <c:v>1.0824611700171376E-3</c:v>
                </c:pt>
                <c:pt idx="816">
                  <c:v>1.0829777376475944E-3</c:v>
                </c:pt>
                <c:pt idx="817">
                  <c:v>1.0834943052780513E-3</c:v>
                </c:pt>
                <c:pt idx="818">
                  <c:v>1.0840108729085081E-3</c:v>
                </c:pt>
                <c:pt idx="819">
                  <c:v>1.084527440538965E-3</c:v>
                </c:pt>
                <c:pt idx="820">
                  <c:v>1.0850440081694218E-3</c:v>
                </c:pt>
                <c:pt idx="821">
                  <c:v>1.0855605757998787E-3</c:v>
                </c:pt>
                <c:pt idx="822">
                  <c:v>1.0860771434303355E-3</c:v>
                </c:pt>
                <c:pt idx="823">
                  <c:v>1.0865937110607923E-3</c:v>
                </c:pt>
                <c:pt idx="824">
                  <c:v>1.0871102786912492E-3</c:v>
                </c:pt>
                <c:pt idx="825">
                  <c:v>1.087626846321706E-3</c:v>
                </c:pt>
                <c:pt idx="826">
                  <c:v>1.0881434139521629E-3</c:v>
                </c:pt>
                <c:pt idx="827">
                  <c:v>1.0886599815826197E-3</c:v>
                </c:pt>
                <c:pt idx="828">
                  <c:v>1.0891765492130766E-3</c:v>
                </c:pt>
                <c:pt idx="829">
                  <c:v>1.0896931168435334E-3</c:v>
                </c:pt>
                <c:pt idx="830">
                  <c:v>1.0902096844739903E-3</c:v>
                </c:pt>
                <c:pt idx="831">
                  <c:v>1.0907262521044471E-3</c:v>
                </c:pt>
                <c:pt idx="832">
                  <c:v>1.091242819734904E-3</c:v>
                </c:pt>
                <c:pt idx="833">
                  <c:v>1.0917593873653608E-3</c:v>
                </c:pt>
                <c:pt idx="834">
                  <c:v>1.0922759549958176E-3</c:v>
                </c:pt>
                <c:pt idx="835">
                  <c:v>1.0927925226262745E-3</c:v>
                </c:pt>
                <c:pt idx="836">
                  <c:v>1.0933090902567313E-3</c:v>
                </c:pt>
                <c:pt idx="837">
                  <c:v>1.0938256578871882E-3</c:v>
                </c:pt>
                <c:pt idx="838">
                  <c:v>1.094342225517645E-3</c:v>
                </c:pt>
                <c:pt idx="839">
                  <c:v>1.0948587931481019E-3</c:v>
                </c:pt>
                <c:pt idx="840">
                  <c:v>1.0953753607785587E-3</c:v>
                </c:pt>
                <c:pt idx="841">
                  <c:v>1.0958919284090156E-3</c:v>
                </c:pt>
                <c:pt idx="842">
                  <c:v>1.0964084960394724E-3</c:v>
                </c:pt>
                <c:pt idx="843">
                  <c:v>1.0969250636699293E-3</c:v>
                </c:pt>
                <c:pt idx="844">
                  <c:v>1.0974416313003861E-3</c:v>
                </c:pt>
                <c:pt idx="845">
                  <c:v>1.0979581989308429E-3</c:v>
                </c:pt>
                <c:pt idx="846">
                  <c:v>1.0984747665612998E-3</c:v>
                </c:pt>
                <c:pt idx="847">
                  <c:v>1.0989913341917566E-3</c:v>
                </c:pt>
                <c:pt idx="848">
                  <c:v>1.0995079018222135E-3</c:v>
                </c:pt>
                <c:pt idx="849">
                  <c:v>1.1000244694526703E-3</c:v>
                </c:pt>
                <c:pt idx="850">
                  <c:v>1.1005410370831272E-3</c:v>
                </c:pt>
                <c:pt idx="851">
                  <c:v>1.101057604713584E-3</c:v>
                </c:pt>
                <c:pt idx="852">
                  <c:v>1.1015741723440409E-3</c:v>
                </c:pt>
                <c:pt idx="853">
                  <c:v>1.1020907399744977E-3</c:v>
                </c:pt>
                <c:pt idx="854">
                  <c:v>1.1026073076049546E-3</c:v>
                </c:pt>
                <c:pt idx="855">
                  <c:v>1.1031238752354114E-3</c:v>
                </c:pt>
                <c:pt idx="856">
                  <c:v>1.1036404428658682E-3</c:v>
                </c:pt>
                <c:pt idx="857">
                  <c:v>1.1041570104963251E-3</c:v>
                </c:pt>
                <c:pt idx="858">
                  <c:v>1.1046735781267819E-3</c:v>
                </c:pt>
                <c:pt idx="859">
                  <c:v>1.1051901457572388E-3</c:v>
                </c:pt>
                <c:pt idx="860">
                  <c:v>1.1057067133876956E-3</c:v>
                </c:pt>
                <c:pt idx="861">
                  <c:v>1.1062232810181525E-3</c:v>
                </c:pt>
                <c:pt idx="862">
                  <c:v>1.1067398486486093E-3</c:v>
                </c:pt>
                <c:pt idx="863">
                  <c:v>1.1072564162790662E-3</c:v>
                </c:pt>
                <c:pt idx="864">
                  <c:v>1.107772983909523E-3</c:v>
                </c:pt>
                <c:pt idx="865">
                  <c:v>1.1082895515399799E-3</c:v>
                </c:pt>
                <c:pt idx="866">
                  <c:v>1.1088061191704367E-3</c:v>
                </c:pt>
                <c:pt idx="867">
                  <c:v>1.1093226868008935E-3</c:v>
                </c:pt>
                <c:pt idx="868">
                  <c:v>1.1098392544313504E-3</c:v>
                </c:pt>
                <c:pt idx="869">
                  <c:v>1.1103558220618072E-3</c:v>
                </c:pt>
                <c:pt idx="870">
                  <c:v>1.1108723896922641E-3</c:v>
                </c:pt>
                <c:pt idx="871">
                  <c:v>1.1113889573227209E-3</c:v>
                </c:pt>
                <c:pt idx="872">
                  <c:v>1.1119055249531778E-3</c:v>
                </c:pt>
                <c:pt idx="873">
                  <c:v>1.1124220925836346E-3</c:v>
                </c:pt>
                <c:pt idx="874">
                  <c:v>1.1129386602140915E-3</c:v>
                </c:pt>
                <c:pt idx="875">
                  <c:v>1.1134552278445483E-3</c:v>
                </c:pt>
                <c:pt idx="876">
                  <c:v>1.1139717954750052E-3</c:v>
                </c:pt>
                <c:pt idx="877">
                  <c:v>1.114488363105462E-3</c:v>
                </c:pt>
                <c:pt idx="878">
                  <c:v>1.1150049307359188E-3</c:v>
                </c:pt>
                <c:pt idx="879">
                  <c:v>1.1155214983663757E-3</c:v>
                </c:pt>
                <c:pt idx="880">
                  <c:v>1.1160380659968325E-3</c:v>
                </c:pt>
                <c:pt idx="881">
                  <c:v>1.1165546336272894E-3</c:v>
                </c:pt>
                <c:pt idx="882">
                  <c:v>1.1170712012577462E-3</c:v>
                </c:pt>
                <c:pt idx="883">
                  <c:v>1.1175877688882031E-3</c:v>
                </c:pt>
                <c:pt idx="884">
                  <c:v>1.1181043365186599E-3</c:v>
                </c:pt>
                <c:pt idx="885">
                  <c:v>1.1186209041491168E-3</c:v>
                </c:pt>
                <c:pt idx="886">
                  <c:v>1.1191374717795736E-3</c:v>
                </c:pt>
                <c:pt idx="887">
                  <c:v>1.1196540394100305E-3</c:v>
                </c:pt>
                <c:pt idx="888">
                  <c:v>1.1201706070404873E-3</c:v>
                </c:pt>
                <c:pt idx="889">
                  <c:v>1.1206871746709441E-3</c:v>
                </c:pt>
                <c:pt idx="890">
                  <c:v>1.121203742301401E-3</c:v>
                </c:pt>
                <c:pt idx="891">
                  <c:v>1.1217203099318578E-3</c:v>
                </c:pt>
                <c:pt idx="892">
                  <c:v>1.1222368775623147E-3</c:v>
                </c:pt>
                <c:pt idx="893">
                  <c:v>1.1227534451927715E-3</c:v>
                </c:pt>
                <c:pt idx="894">
                  <c:v>1.1232700128232284E-3</c:v>
                </c:pt>
                <c:pt idx="895">
                  <c:v>1.1237865804536852E-3</c:v>
                </c:pt>
                <c:pt idx="896">
                  <c:v>1.1243031480841421E-3</c:v>
                </c:pt>
                <c:pt idx="897">
                  <c:v>1.1248197157145989E-3</c:v>
                </c:pt>
                <c:pt idx="898">
                  <c:v>1.1253362833450558E-3</c:v>
                </c:pt>
                <c:pt idx="899">
                  <c:v>1.1258528509755126E-3</c:v>
                </c:pt>
                <c:pt idx="900">
                  <c:v>1.1263694186059694E-3</c:v>
                </c:pt>
                <c:pt idx="901">
                  <c:v>1.1268859862364263E-3</c:v>
                </c:pt>
                <c:pt idx="902">
                  <c:v>1.1274025538668831E-3</c:v>
                </c:pt>
                <c:pt idx="903">
                  <c:v>1.12791912149734E-3</c:v>
                </c:pt>
                <c:pt idx="904">
                  <c:v>1.1284356891277968E-3</c:v>
                </c:pt>
                <c:pt idx="905">
                  <c:v>1.1289522567582537E-3</c:v>
                </c:pt>
                <c:pt idx="906">
                  <c:v>1.1294688243887105E-3</c:v>
                </c:pt>
                <c:pt idx="907">
                  <c:v>1.1299853920191674E-3</c:v>
                </c:pt>
                <c:pt idx="908">
                  <c:v>1.1305019596496242E-3</c:v>
                </c:pt>
                <c:pt idx="909">
                  <c:v>1.1310185272800811E-3</c:v>
                </c:pt>
                <c:pt idx="910">
                  <c:v>1.1315350949105379E-3</c:v>
                </c:pt>
                <c:pt idx="911">
                  <c:v>1.1320516625409947E-3</c:v>
                </c:pt>
                <c:pt idx="912">
                  <c:v>1.1325682301714516E-3</c:v>
                </c:pt>
                <c:pt idx="913">
                  <c:v>1.1330847978019084E-3</c:v>
                </c:pt>
                <c:pt idx="914">
                  <c:v>1.1336013654323653E-3</c:v>
                </c:pt>
                <c:pt idx="915">
                  <c:v>1.1341179330628221E-3</c:v>
                </c:pt>
                <c:pt idx="916">
                  <c:v>1.134634500693279E-3</c:v>
                </c:pt>
                <c:pt idx="917">
                  <c:v>1.1351510683237358E-3</c:v>
                </c:pt>
                <c:pt idx="918">
                  <c:v>1.1356676359541927E-3</c:v>
                </c:pt>
                <c:pt idx="919">
                  <c:v>1.1361842035846495E-3</c:v>
                </c:pt>
                <c:pt idx="920">
                  <c:v>1.1367007712151064E-3</c:v>
                </c:pt>
                <c:pt idx="921">
                  <c:v>1.1372173388455632E-3</c:v>
                </c:pt>
                <c:pt idx="922">
                  <c:v>1.13773390647602E-3</c:v>
                </c:pt>
                <c:pt idx="923">
                  <c:v>1.1382504741064769E-3</c:v>
                </c:pt>
                <c:pt idx="924">
                  <c:v>1.1387670417369337E-3</c:v>
                </c:pt>
                <c:pt idx="925">
                  <c:v>1.1392836093673906E-3</c:v>
                </c:pt>
                <c:pt idx="926">
                  <c:v>1.1398001769978474E-3</c:v>
                </c:pt>
                <c:pt idx="927">
                  <c:v>1.1403167446283043E-3</c:v>
                </c:pt>
                <c:pt idx="928">
                  <c:v>1.1408333122587611E-3</c:v>
                </c:pt>
                <c:pt idx="929">
                  <c:v>1.141349879889218E-3</c:v>
                </c:pt>
                <c:pt idx="930">
                  <c:v>1.1418664475196748E-3</c:v>
                </c:pt>
                <c:pt idx="931">
                  <c:v>1.1423830151501317E-3</c:v>
                </c:pt>
                <c:pt idx="932">
                  <c:v>1.1428995827805885E-3</c:v>
                </c:pt>
                <c:pt idx="933">
                  <c:v>1.1434161504110453E-3</c:v>
                </c:pt>
                <c:pt idx="934">
                  <c:v>1.1439327180415022E-3</c:v>
                </c:pt>
                <c:pt idx="935">
                  <c:v>1.144449285671959E-3</c:v>
                </c:pt>
                <c:pt idx="936">
                  <c:v>1.1449658533024159E-3</c:v>
                </c:pt>
                <c:pt idx="937">
                  <c:v>1.1454824209328727E-3</c:v>
                </c:pt>
                <c:pt idx="938">
                  <c:v>1.1459989885633296E-3</c:v>
                </c:pt>
                <c:pt idx="939">
                  <c:v>1.1465155561937864E-3</c:v>
                </c:pt>
                <c:pt idx="940">
                  <c:v>1.1470321238242433E-3</c:v>
                </c:pt>
                <c:pt idx="941">
                  <c:v>1.1475486914547001E-3</c:v>
                </c:pt>
                <c:pt idx="942">
                  <c:v>1.148065259085157E-3</c:v>
                </c:pt>
                <c:pt idx="943">
                  <c:v>1.1485818267156138E-3</c:v>
                </c:pt>
                <c:pt idx="944">
                  <c:v>1.1490983943460706E-3</c:v>
                </c:pt>
                <c:pt idx="945">
                  <c:v>1.1496149619765275E-3</c:v>
                </c:pt>
                <c:pt idx="946">
                  <c:v>1.1501315296069843E-3</c:v>
                </c:pt>
                <c:pt idx="947">
                  <c:v>1.1506480972374412E-3</c:v>
                </c:pt>
                <c:pt idx="948">
                  <c:v>1.151164664867898E-3</c:v>
                </c:pt>
                <c:pt idx="949">
                  <c:v>1.1516812324983549E-3</c:v>
                </c:pt>
                <c:pt idx="950">
                  <c:v>1.1521978001288117E-3</c:v>
                </c:pt>
                <c:pt idx="951">
                  <c:v>1.1527143677592686E-3</c:v>
                </c:pt>
                <c:pt idx="952">
                  <c:v>1.1532309353897254E-3</c:v>
                </c:pt>
                <c:pt idx="953">
                  <c:v>1.1537475030201823E-3</c:v>
                </c:pt>
                <c:pt idx="954">
                  <c:v>1.1542640706506391E-3</c:v>
                </c:pt>
                <c:pt idx="955">
                  <c:v>1.1547806382810959E-3</c:v>
                </c:pt>
                <c:pt idx="956">
                  <c:v>1.1552972059115528E-3</c:v>
                </c:pt>
                <c:pt idx="957">
                  <c:v>1.1558137735420096E-3</c:v>
                </c:pt>
                <c:pt idx="958">
                  <c:v>1.1563303411724665E-3</c:v>
                </c:pt>
                <c:pt idx="959">
                  <c:v>1.1568469088029233E-3</c:v>
                </c:pt>
                <c:pt idx="960">
                  <c:v>1.1573634764333802E-3</c:v>
                </c:pt>
                <c:pt idx="961">
                  <c:v>1.157880044063837E-3</c:v>
                </c:pt>
                <c:pt idx="962">
                  <c:v>1.1583966116942939E-3</c:v>
                </c:pt>
                <c:pt idx="963">
                  <c:v>1.1589131793247507E-3</c:v>
                </c:pt>
                <c:pt idx="964">
                  <c:v>1.1594297469552076E-3</c:v>
                </c:pt>
                <c:pt idx="965">
                  <c:v>1.1599463145856644E-3</c:v>
                </c:pt>
                <c:pt idx="966">
                  <c:v>1.1604628822161212E-3</c:v>
                </c:pt>
                <c:pt idx="967">
                  <c:v>1.1609794498465781E-3</c:v>
                </c:pt>
                <c:pt idx="968">
                  <c:v>1.1614960174770349E-3</c:v>
                </c:pt>
                <c:pt idx="969">
                  <c:v>1.1620125851074918E-3</c:v>
                </c:pt>
                <c:pt idx="970">
                  <c:v>1.1625291527379486E-3</c:v>
                </c:pt>
                <c:pt idx="971">
                  <c:v>1.1630457203684055E-3</c:v>
                </c:pt>
                <c:pt idx="972">
                  <c:v>1.1635622879988623E-3</c:v>
                </c:pt>
                <c:pt idx="973">
                  <c:v>1.1640788556293192E-3</c:v>
                </c:pt>
                <c:pt idx="974">
                  <c:v>1.164595423259776E-3</c:v>
                </c:pt>
                <c:pt idx="975">
                  <c:v>1.1651119908902329E-3</c:v>
                </c:pt>
                <c:pt idx="976">
                  <c:v>1.1656285585206897E-3</c:v>
                </c:pt>
                <c:pt idx="977">
                  <c:v>1.1661451261511465E-3</c:v>
                </c:pt>
                <c:pt idx="978">
                  <c:v>1.1666616937816034E-3</c:v>
                </c:pt>
                <c:pt idx="979">
                  <c:v>1.1671782614120602E-3</c:v>
                </c:pt>
                <c:pt idx="980">
                  <c:v>1.1676948290425171E-3</c:v>
                </c:pt>
                <c:pt idx="981">
                  <c:v>1.1682113966729739E-3</c:v>
                </c:pt>
                <c:pt idx="982">
                  <c:v>1.1687279643034308E-3</c:v>
                </c:pt>
                <c:pt idx="983">
                  <c:v>1.1692445319338876E-3</c:v>
                </c:pt>
                <c:pt idx="984">
                  <c:v>1.1697610995643445E-3</c:v>
                </c:pt>
                <c:pt idx="985">
                  <c:v>1.1702776671948013E-3</c:v>
                </c:pt>
                <c:pt idx="986">
                  <c:v>1.1707942348252582E-3</c:v>
                </c:pt>
                <c:pt idx="987">
                  <c:v>1.171310802455715E-3</c:v>
                </c:pt>
                <c:pt idx="988">
                  <c:v>1.1718273700861718E-3</c:v>
                </c:pt>
                <c:pt idx="989">
                  <c:v>1.1723439377166287E-3</c:v>
                </c:pt>
                <c:pt idx="990">
                  <c:v>1.1728605053470855E-3</c:v>
                </c:pt>
                <c:pt idx="991">
                  <c:v>1.1733770729775424E-3</c:v>
                </c:pt>
                <c:pt idx="992">
                  <c:v>1.1738936406079992E-3</c:v>
                </c:pt>
                <c:pt idx="993">
                  <c:v>1.1744102082384561E-3</c:v>
                </c:pt>
                <c:pt idx="994">
                  <c:v>1.1749267758689129E-3</c:v>
                </c:pt>
                <c:pt idx="995">
                  <c:v>1.1754433434993698E-3</c:v>
                </c:pt>
                <c:pt idx="996">
                  <c:v>1.1759599111298266E-3</c:v>
                </c:pt>
                <c:pt idx="997">
                  <c:v>1.1764764787602835E-3</c:v>
                </c:pt>
                <c:pt idx="998">
                  <c:v>1.1769930463907403E-3</c:v>
                </c:pt>
                <c:pt idx="999">
                  <c:v>1.1775096140211971E-3</c:v>
                </c:pt>
                <c:pt idx="1000">
                  <c:v>1.178026181651654E-3</c:v>
                </c:pt>
              </c:numCache>
            </c:numRef>
          </c:yVal>
        </c:ser>
        <c:ser>
          <c:idx val="1"/>
          <c:order val="1"/>
          <c:tx>
            <c:strRef>
              <c:f>re!$D$1</c:f>
              <c:strCache>
                <c:ptCount val="1"/>
                <c:pt idx="0">
                  <c:v>re CA 4e-5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re!$C$2:$C$1003</c:f>
              <c:numCache>
                <c:formatCode>General</c:formatCode>
                <c:ptCount val="1002"/>
                <c:pt idx="0">
                  <c:v>0</c:v>
                </c:pt>
                <c:pt idx="1">
                  <c:v>1.1000000000000001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76.099999999999994</c:v>
                </c:pt>
                <c:pt idx="77">
                  <c:v>77.099999999999994</c:v>
                </c:pt>
                <c:pt idx="78">
                  <c:v>78.099999999999994</c:v>
                </c:pt>
                <c:pt idx="79">
                  <c:v>79.099999999999994</c:v>
                </c:pt>
                <c:pt idx="80">
                  <c:v>80.099999999999994</c:v>
                </c:pt>
                <c:pt idx="81">
                  <c:v>81.099999999999994</c:v>
                </c:pt>
                <c:pt idx="82">
                  <c:v>82.1</c:v>
                </c:pt>
                <c:pt idx="83">
                  <c:v>83.1</c:v>
                </c:pt>
                <c:pt idx="84">
                  <c:v>84.1</c:v>
                </c:pt>
                <c:pt idx="85">
                  <c:v>85.1</c:v>
                </c:pt>
                <c:pt idx="86">
                  <c:v>86.1</c:v>
                </c:pt>
                <c:pt idx="87">
                  <c:v>87.1</c:v>
                </c:pt>
                <c:pt idx="88">
                  <c:v>88.1</c:v>
                </c:pt>
                <c:pt idx="89">
                  <c:v>89.1</c:v>
                </c:pt>
                <c:pt idx="90">
                  <c:v>90.1</c:v>
                </c:pt>
                <c:pt idx="91">
                  <c:v>91.1</c:v>
                </c:pt>
                <c:pt idx="92">
                  <c:v>92.1</c:v>
                </c:pt>
                <c:pt idx="93">
                  <c:v>93.1</c:v>
                </c:pt>
                <c:pt idx="94">
                  <c:v>94.1</c:v>
                </c:pt>
                <c:pt idx="95">
                  <c:v>95.1</c:v>
                </c:pt>
                <c:pt idx="96">
                  <c:v>96.1</c:v>
                </c:pt>
                <c:pt idx="97">
                  <c:v>97.1</c:v>
                </c:pt>
                <c:pt idx="98">
                  <c:v>98.1</c:v>
                </c:pt>
                <c:pt idx="99">
                  <c:v>99.1</c:v>
                </c:pt>
                <c:pt idx="100">
                  <c:v>100.1</c:v>
                </c:pt>
              </c:numCache>
            </c:numRef>
          </c:xVal>
          <c:yVal>
            <c:numRef>
              <c:f>re!$D$2:$D$1003</c:f>
              <c:numCache>
                <c:formatCode>General</c:formatCode>
                <c:ptCount val="1002"/>
                <c:pt idx="0">
                  <c:v>6.5660999999999996E-4</c:v>
                </c:pt>
                <c:pt idx="1">
                  <c:v>6.5660999999999996E-4</c:v>
                </c:pt>
                <c:pt idx="2">
                  <c:v>6.5660999999999996E-4</c:v>
                </c:pt>
                <c:pt idx="3">
                  <c:v>6.5660999999999996E-4</c:v>
                </c:pt>
                <c:pt idx="4">
                  <c:v>6.5660999999999996E-4</c:v>
                </c:pt>
                <c:pt idx="5">
                  <c:v>6.5660999999999996E-4</c:v>
                </c:pt>
                <c:pt idx="6">
                  <c:v>6.5660999999999996E-4</c:v>
                </c:pt>
                <c:pt idx="7">
                  <c:v>6.5660999999999996E-4</c:v>
                </c:pt>
                <c:pt idx="8">
                  <c:v>6.9523399999999998E-4</c:v>
                </c:pt>
                <c:pt idx="9">
                  <c:v>6.9523399999999998E-4</c:v>
                </c:pt>
                <c:pt idx="10">
                  <c:v>6.9523399999999998E-4</c:v>
                </c:pt>
                <c:pt idx="11">
                  <c:v>6.9523399999999998E-4</c:v>
                </c:pt>
                <c:pt idx="12">
                  <c:v>6.9523399999999998E-4</c:v>
                </c:pt>
                <c:pt idx="13">
                  <c:v>6.9523399999999998E-4</c:v>
                </c:pt>
                <c:pt idx="14">
                  <c:v>6.9523399999999998E-4</c:v>
                </c:pt>
                <c:pt idx="15">
                  <c:v>7.3385799999999999E-4</c:v>
                </c:pt>
                <c:pt idx="16">
                  <c:v>7.3385799999999999E-4</c:v>
                </c:pt>
                <c:pt idx="17">
                  <c:v>7.3385799999999999E-4</c:v>
                </c:pt>
                <c:pt idx="18">
                  <c:v>7.3385799999999999E-4</c:v>
                </c:pt>
                <c:pt idx="19">
                  <c:v>7.3385799999999999E-4</c:v>
                </c:pt>
                <c:pt idx="20">
                  <c:v>7.3385799999999999E-4</c:v>
                </c:pt>
                <c:pt idx="21">
                  <c:v>7.3385799999999999E-4</c:v>
                </c:pt>
                <c:pt idx="22">
                  <c:v>7.3461999999999996E-4</c:v>
                </c:pt>
                <c:pt idx="23">
                  <c:v>7.7248200000000001E-4</c:v>
                </c:pt>
                <c:pt idx="24">
                  <c:v>7.7248200000000001E-4</c:v>
                </c:pt>
                <c:pt idx="25">
                  <c:v>7.7248200000000001E-4</c:v>
                </c:pt>
                <c:pt idx="26">
                  <c:v>7.7248200000000001E-4</c:v>
                </c:pt>
                <c:pt idx="27">
                  <c:v>7.7248200000000001E-4</c:v>
                </c:pt>
                <c:pt idx="28">
                  <c:v>7.7248200000000001E-4</c:v>
                </c:pt>
                <c:pt idx="29">
                  <c:v>7.7248200000000001E-4</c:v>
                </c:pt>
                <c:pt idx="30">
                  <c:v>8.1110600000000002E-4</c:v>
                </c:pt>
                <c:pt idx="31">
                  <c:v>8.1110600000000002E-4</c:v>
                </c:pt>
                <c:pt idx="32">
                  <c:v>8.1110600000000002E-4</c:v>
                </c:pt>
                <c:pt idx="33">
                  <c:v>8.1110600000000002E-4</c:v>
                </c:pt>
                <c:pt idx="34">
                  <c:v>8.1110600000000002E-4</c:v>
                </c:pt>
                <c:pt idx="35">
                  <c:v>8.1110600000000002E-4</c:v>
                </c:pt>
                <c:pt idx="36">
                  <c:v>8.1110600000000002E-4</c:v>
                </c:pt>
                <c:pt idx="37">
                  <c:v>8.3176400000000003E-4</c:v>
                </c:pt>
                <c:pt idx="38">
                  <c:v>8.4973000000000004E-4</c:v>
                </c:pt>
                <c:pt idx="39">
                  <c:v>8.4973000000000004E-4</c:v>
                </c:pt>
                <c:pt idx="40">
                  <c:v>8.4973000000000004E-4</c:v>
                </c:pt>
                <c:pt idx="41">
                  <c:v>8.4973000000000004E-4</c:v>
                </c:pt>
                <c:pt idx="42">
                  <c:v>8.4973000000000004E-4</c:v>
                </c:pt>
                <c:pt idx="43">
                  <c:v>8.4973000000000004E-4</c:v>
                </c:pt>
                <c:pt idx="44">
                  <c:v>8.5911500000000003E-4</c:v>
                </c:pt>
                <c:pt idx="45">
                  <c:v>8.8835400000000005E-4</c:v>
                </c:pt>
                <c:pt idx="46">
                  <c:v>8.8835400000000005E-4</c:v>
                </c:pt>
                <c:pt idx="47">
                  <c:v>8.8835400000000005E-4</c:v>
                </c:pt>
                <c:pt idx="48">
                  <c:v>8.8835400000000005E-4</c:v>
                </c:pt>
                <c:pt idx="49">
                  <c:v>8.8835400000000005E-4</c:v>
                </c:pt>
                <c:pt idx="50">
                  <c:v>8.8835400000000005E-4</c:v>
                </c:pt>
                <c:pt idx="51">
                  <c:v>8.8835400000000005E-4</c:v>
                </c:pt>
                <c:pt idx="52">
                  <c:v>9.1012799999999996E-4</c:v>
                </c:pt>
                <c:pt idx="53">
                  <c:v>9.2697799999999996E-4</c:v>
                </c:pt>
                <c:pt idx="54">
                  <c:v>9.2697799999999996E-4</c:v>
                </c:pt>
                <c:pt idx="55">
                  <c:v>9.2697799999999996E-4</c:v>
                </c:pt>
                <c:pt idx="56">
                  <c:v>9.2697799999999996E-4</c:v>
                </c:pt>
                <c:pt idx="57">
                  <c:v>9.2697799999999996E-4</c:v>
                </c:pt>
                <c:pt idx="58">
                  <c:v>9.2697799999999996E-4</c:v>
                </c:pt>
                <c:pt idx="59">
                  <c:v>9.3877200000000004E-4</c:v>
                </c:pt>
                <c:pt idx="60">
                  <c:v>9.6560199999999998E-4</c:v>
                </c:pt>
                <c:pt idx="61">
                  <c:v>9.6560199999999998E-4</c:v>
                </c:pt>
                <c:pt idx="62">
                  <c:v>9.6560199999999998E-4</c:v>
                </c:pt>
                <c:pt idx="63">
                  <c:v>9.6560199999999998E-4</c:v>
                </c:pt>
                <c:pt idx="64">
                  <c:v>9.6560199999999998E-4</c:v>
                </c:pt>
                <c:pt idx="65">
                  <c:v>9.6560199999999998E-4</c:v>
                </c:pt>
                <c:pt idx="66">
                  <c:v>9.75402E-4</c:v>
                </c:pt>
                <c:pt idx="67">
                  <c:v>9.8888300000000008E-4</c:v>
                </c:pt>
                <c:pt idx="68">
                  <c:v>1.0042269999999999E-3</c:v>
                </c:pt>
                <c:pt idx="69">
                  <c:v>1.0042269999999999E-3</c:v>
                </c:pt>
                <c:pt idx="70">
                  <c:v>1.0042269999999999E-3</c:v>
                </c:pt>
                <c:pt idx="71">
                  <c:v>1.0042269999999999E-3</c:v>
                </c:pt>
                <c:pt idx="72">
                  <c:v>1.0042269999999999E-3</c:v>
                </c:pt>
                <c:pt idx="73">
                  <c:v>1.0114430000000001E-3</c:v>
                </c:pt>
                <c:pt idx="74">
                  <c:v>1.0251769999999999E-3</c:v>
                </c:pt>
                <c:pt idx="75">
                  <c:v>1.042851E-3</c:v>
                </c:pt>
                <c:pt idx="76">
                  <c:v>1.042851E-3</c:v>
                </c:pt>
                <c:pt idx="77">
                  <c:v>1.042851E-3</c:v>
                </c:pt>
                <c:pt idx="78">
                  <c:v>1.042851E-3</c:v>
                </c:pt>
                <c:pt idx="79">
                  <c:v>1.042851E-3</c:v>
                </c:pt>
                <c:pt idx="80">
                  <c:v>1.042851E-3</c:v>
                </c:pt>
                <c:pt idx="81">
                  <c:v>1.05547E-3</c:v>
                </c:pt>
                <c:pt idx="82">
                  <c:v>1.067417E-3</c:v>
                </c:pt>
                <c:pt idx="83">
                  <c:v>1.0814749999999999E-3</c:v>
                </c:pt>
                <c:pt idx="84">
                  <c:v>1.0814749999999999E-3</c:v>
                </c:pt>
                <c:pt idx="85">
                  <c:v>1.0814749999999999E-3</c:v>
                </c:pt>
                <c:pt idx="86">
                  <c:v>1.0814749999999999E-3</c:v>
                </c:pt>
                <c:pt idx="87">
                  <c:v>1.0814749999999999E-3</c:v>
                </c:pt>
                <c:pt idx="88">
                  <c:v>1.091601E-3</c:v>
                </c:pt>
                <c:pt idx="89">
                  <c:v>1.1038319999999999E-3</c:v>
                </c:pt>
                <c:pt idx="90">
                  <c:v>1.1200990000000001E-3</c:v>
                </c:pt>
                <c:pt idx="91">
                  <c:v>1.1200990000000001E-3</c:v>
                </c:pt>
                <c:pt idx="92">
                  <c:v>1.1200990000000001E-3</c:v>
                </c:pt>
                <c:pt idx="93">
                  <c:v>1.1200990000000001E-3</c:v>
                </c:pt>
                <c:pt idx="94">
                  <c:v>1.1200990000000001E-3</c:v>
                </c:pt>
                <c:pt idx="95">
                  <c:v>1.127896E-3</c:v>
                </c:pt>
                <c:pt idx="96">
                  <c:v>1.1403920000000001E-3</c:v>
                </c:pt>
                <c:pt idx="97">
                  <c:v>1.1452879999999999E-3</c:v>
                </c:pt>
                <c:pt idx="98">
                  <c:v>1.158723E-3</c:v>
                </c:pt>
                <c:pt idx="99">
                  <c:v>1.158723E-3</c:v>
                </c:pt>
                <c:pt idx="100">
                  <c:v>1.158723E-3</c:v>
                </c:pt>
              </c:numCache>
            </c:numRef>
          </c:yVal>
        </c:ser>
        <c:ser>
          <c:idx val="2"/>
          <c:order val="2"/>
          <c:tx>
            <c:strRef>
              <c:f>re!$E$1</c:f>
              <c:strCache>
                <c:ptCount val="1"/>
                <c:pt idx="0">
                  <c:v>re CA 8e-5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re!$C$2:$C$102</c:f>
              <c:numCache>
                <c:formatCode>General</c:formatCode>
                <c:ptCount val="101"/>
                <c:pt idx="0">
                  <c:v>0</c:v>
                </c:pt>
                <c:pt idx="1">
                  <c:v>1.1000000000000001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76.099999999999994</c:v>
                </c:pt>
                <c:pt idx="77">
                  <c:v>77.099999999999994</c:v>
                </c:pt>
                <c:pt idx="78">
                  <c:v>78.099999999999994</c:v>
                </c:pt>
                <c:pt idx="79">
                  <c:v>79.099999999999994</c:v>
                </c:pt>
                <c:pt idx="80">
                  <c:v>80.099999999999994</c:v>
                </c:pt>
                <c:pt idx="81">
                  <c:v>81.099999999999994</c:v>
                </c:pt>
                <c:pt idx="82">
                  <c:v>82.1</c:v>
                </c:pt>
                <c:pt idx="83">
                  <c:v>83.1</c:v>
                </c:pt>
                <c:pt idx="84">
                  <c:v>84.1</c:v>
                </c:pt>
                <c:pt idx="85">
                  <c:v>85.1</c:v>
                </c:pt>
                <c:pt idx="86">
                  <c:v>86.1</c:v>
                </c:pt>
                <c:pt idx="87">
                  <c:v>87.1</c:v>
                </c:pt>
                <c:pt idx="88">
                  <c:v>88.1</c:v>
                </c:pt>
                <c:pt idx="89">
                  <c:v>89.1</c:v>
                </c:pt>
                <c:pt idx="90">
                  <c:v>90.1</c:v>
                </c:pt>
                <c:pt idx="91">
                  <c:v>91.1</c:v>
                </c:pt>
                <c:pt idx="92">
                  <c:v>92.1</c:v>
                </c:pt>
                <c:pt idx="93">
                  <c:v>93.1</c:v>
                </c:pt>
                <c:pt idx="94">
                  <c:v>94.1</c:v>
                </c:pt>
                <c:pt idx="95">
                  <c:v>95.1</c:v>
                </c:pt>
                <c:pt idx="96">
                  <c:v>96.1</c:v>
                </c:pt>
                <c:pt idx="97">
                  <c:v>97.1</c:v>
                </c:pt>
                <c:pt idx="98">
                  <c:v>98.1</c:v>
                </c:pt>
                <c:pt idx="99">
                  <c:v>99.1</c:v>
                </c:pt>
                <c:pt idx="100">
                  <c:v>100.1</c:v>
                </c:pt>
              </c:numCache>
            </c:numRef>
          </c:xVal>
          <c:yVal>
            <c:numRef>
              <c:f>re!$E$2:$E$102</c:f>
              <c:numCache>
                <c:formatCode>General</c:formatCode>
                <c:ptCount val="101"/>
                <c:pt idx="0">
                  <c:v>6.5660999999999996E-4</c:v>
                </c:pt>
                <c:pt idx="1">
                  <c:v>6.5660999999999996E-4</c:v>
                </c:pt>
                <c:pt idx="2">
                  <c:v>6.5660999999999996E-4</c:v>
                </c:pt>
                <c:pt idx="3">
                  <c:v>6.5660999999999996E-4</c:v>
                </c:pt>
                <c:pt idx="4">
                  <c:v>6.5660999999999996E-4</c:v>
                </c:pt>
                <c:pt idx="5">
                  <c:v>6.5660999999999996E-4</c:v>
                </c:pt>
                <c:pt idx="6">
                  <c:v>6.5660999999999996E-4</c:v>
                </c:pt>
                <c:pt idx="7">
                  <c:v>6.5660999999999996E-4</c:v>
                </c:pt>
                <c:pt idx="8">
                  <c:v>6.5660999999999996E-4</c:v>
                </c:pt>
                <c:pt idx="9">
                  <c:v>6.5660999999999996E-4</c:v>
                </c:pt>
                <c:pt idx="10">
                  <c:v>6.5660999999999996E-4</c:v>
                </c:pt>
                <c:pt idx="11">
                  <c:v>6.5660999999999996E-4</c:v>
                </c:pt>
                <c:pt idx="12">
                  <c:v>6.5660999999999996E-4</c:v>
                </c:pt>
                <c:pt idx="13">
                  <c:v>6.5660999999999996E-4</c:v>
                </c:pt>
                <c:pt idx="14">
                  <c:v>6.5660999999999996E-4</c:v>
                </c:pt>
                <c:pt idx="15">
                  <c:v>7.3385799999999999E-4</c:v>
                </c:pt>
                <c:pt idx="16">
                  <c:v>7.3385799999999999E-4</c:v>
                </c:pt>
                <c:pt idx="17">
                  <c:v>7.3385799999999999E-4</c:v>
                </c:pt>
                <c:pt idx="18">
                  <c:v>7.3385799999999999E-4</c:v>
                </c:pt>
                <c:pt idx="19">
                  <c:v>7.3385799999999999E-4</c:v>
                </c:pt>
                <c:pt idx="20">
                  <c:v>7.3385799999999999E-4</c:v>
                </c:pt>
                <c:pt idx="21">
                  <c:v>7.3385799999999999E-4</c:v>
                </c:pt>
                <c:pt idx="22">
                  <c:v>7.3385799999999999E-4</c:v>
                </c:pt>
                <c:pt idx="23">
                  <c:v>7.3385799999999999E-4</c:v>
                </c:pt>
                <c:pt idx="24">
                  <c:v>7.3385799999999999E-4</c:v>
                </c:pt>
                <c:pt idx="25">
                  <c:v>7.3385799999999999E-4</c:v>
                </c:pt>
                <c:pt idx="26">
                  <c:v>7.3385799999999999E-4</c:v>
                </c:pt>
                <c:pt idx="27">
                  <c:v>7.3385799999999999E-4</c:v>
                </c:pt>
                <c:pt idx="28">
                  <c:v>7.3385799999999999E-4</c:v>
                </c:pt>
                <c:pt idx="29">
                  <c:v>7.3385799999999999E-4</c:v>
                </c:pt>
                <c:pt idx="30">
                  <c:v>8.1110600000000002E-4</c:v>
                </c:pt>
                <c:pt idx="31">
                  <c:v>8.1110600000000002E-4</c:v>
                </c:pt>
                <c:pt idx="32">
                  <c:v>8.1110600000000002E-4</c:v>
                </c:pt>
                <c:pt idx="33">
                  <c:v>8.1110600000000002E-4</c:v>
                </c:pt>
                <c:pt idx="34">
                  <c:v>8.1110600000000002E-4</c:v>
                </c:pt>
                <c:pt idx="35">
                  <c:v>8.1110600000000002E-4</c:v>
                </c:pt>
                <c:pt idx="36">
                  <c:v>8.1110600000000002E-4</c:v>
                </c:pt>
                <c:pt idx="37">
                  <c:v>8.1110600000000002E-4</c:v>
                </c:pt>
                <c:pt idx="38">
                  <c:v>8.1110600000000002E-4</c:v>
                </c:pt>
                <c:pt idx="39">
                  <c:v>8.1110600000000002E-4</c:v>
                </c:pt>
                <c:pt idx="40">
                  <c:v>8.1110600000000002E-4</c:v>
                </c:pt>
                <c:pt idx="41">
                  <c:v>8.1110600000000002E-4</c:v>
                </c:pt>
                <c:pt idx="42">
                  <c:v>8.1110600000000002E-4</c:v>
                </c:pt>
                <c:pt idx="43">
                  <c:v>8.1110600000000002E-4</c:v>
                </c:pt>
                <c:pt idx="44">
                  <c:v>8.1110600000000002E-4</c:v>
                </c:pt>
                <c:pt idx="45">
                  <c:v>8.8835400000000005E-4</c:v>
                </c:pt>
                <c:pt idx="46">
                  <c:v>8.8835400000000005E-4</c:v>
                </c:pt>
                <c:pt idx="47">
                  <c:v>8.8835400000000005E-4</c:v>
                </c:pt>
                <c:pt idx="48">
                  <c:v>8.8835400000000005E-4</c:v>
                </c:pt>
                <c:pt idx="49">
                  <c:v>8.8835400000000005E-4</c:v>
                </c:pt>
                <c:pt idx="50">
                  <c:v>8.8835400000000005E-4</c:v>
                </c:pt>
                <c:pt idx="51">
                  <c:v>8.8835400000000005E-4</c:v>
                </c:pt>
                <c:pt idx="52">
                  <c:v>8.8835400000000005E-4</c:v>
                </c:pt>
                <c:pt idx="53">
                  <c:v>8.8835400000000005E-4</c:v>
                </c:pt>
                <c:pt idx="54">
                  <c:v>8.8835400000000005E-4</c:v>
                </c:pt>
                <c:pt idx="55">
                  <c:v>8.8835400000000005E-4</c:v>
                </c:pt>
                <c:pt idx="56">
                  <c:v>8.8835400000000005E-4</c:v>
                </c:pt>
                <c:pt idx="57">
                  <c:v>8.8835400000000005E-4</c:v>
                </c:pt>
                <c:pt idx="58">
                  <c:v>8.8835400000000005E-4</c:v>
                </c:pt>
                <c:pt idx="59">
                  <c:v>8.8835400000000005E-4</c:v>
                </c:pt>
                <c:pt idx="60">
                  <c:v>9.6560199999999998E-4</c:v>
                </c:pt>
                <c:pt idx="61">
                  <c:v>9.6560199999999998E-4</c:v>
                </c:pt>
                <c:pt idx="62">
                  <c:v>9.6560199999999998E-4</c:v>
                </c:pt>
                <c:pt idx="63">
                  <c:v>9.6560199999999998E-4</c:v>
                </c:pt>
                <c:pt idx="64">
                  <c:v>9.6560199999999998E-4</c:v>
                </c:pt>
                <c:pt idx="65">
                  <c:v>9.6560199999999998E-4</c:v>
                </c:pt>
                <c:pt idx="66">
                  <c:v>9.6560199999999998E-4</c:v>
                </c:pt>
                <c:pt idx="67">
                  <c:v>9.6560199999999998E-4</c:v>
                </c:pt>
                <c:pt idx="68">
                  <c:v>9.6560199999999998E-4</c:v>
                </c:pt>
                <c:pt idx="69">
                  <c:v>9.6560199999999998E-4</c:v>
                </c:pt>
                <c:pt idx="70">
                  <c:v>9.6560199999999998E-4</c:v>
                </c:pt>
                <c:pt idx="71">
                  <c:v>9.6560199999999998E-4</c:v>
                </c:pt>
                <c:pt idx="72">
                  <c:v>9.6560199999999998E-4</c:v>
                </c:pt>
                <c:pt idx="73">
                  <c:v>9.6560199999999998E-4</c:v>
                </c:pt>
                <c:pt idx="74">
                  <c:v>9.8244999999999995E-4</c:v>
                </c:pt>
                <c:pt idx="75">
                  <c:v>1.042851E-3</c:v>
                </c:pt>
                <c:pt idx="76">
                  <c:v>1.042851E-3</c:v>
                </c:pt>
                <c:pt idx="77">
                  <c:v>1.042851E-3</c:v>
                </c:pt>
                <c:pt idx="78">
                  <c:v>1.042851E-3</c:v>
                </c:pt>
                <c:pt idx="79">
                  <c:v>1.042851E-3</c:v>
                </c:pt>
                <c:pt idx="80">
                  <c:v>1.042851E-3</c:v>
                </c:pt>
                <c:pt idx="81">
                  <c:v>1.042851E-3</c:v>
                </c:pt>
                <c:pt idx="82">
                  <c:v>1.042851E-3</c:v>
                </c:pt>
                <c:pt idx="83">
                  <c:v>1.042851E-3</c:v>
                </c:pt>
                <c:pt idx="84">
                  <c:v>1.042851E-3</c:v>
                </c:pt>
                <c:pt idx="85">
                  <c:v>1.042851E-3</c:v>
                </c:pt>
                <c:pt idx="86">
                  <c:v>1.042851E-3</c:v>
                </c:pt>
                <c:pt idx="87">
                  <c:v>1.042851E-3</c:v>
                </c:pt>
                <c:pt idx="88">
                  <c:v>1.042851E-3</c:v>
                </c:pt>
                <c:pt idx="89">
                  <c:v>1.0668920000000001E-3</c:v>
                </c:pt>
                <c:pt idx="90">
                  <c:v>1.1200990000000001E-3</c:v>
                </c:pt>
                <c:pt idx="91">
                  <c:v>1.1200990000000001E-3</c:v>
                </c:pt>
                <c:pt idx="92">
                  <c:v>1.1200990000000001E-3</c:v>
                </c:pt>
                <c:pt idx="93">
                  <c:v>1.1200990000000001E-3</c:v>
                </c:pt>
                <c:pt idx="94">
                  <c:v>1.1200990000000001E-3</c:v>
                </c:pt>
                <c:pt idx="95">
                  <c:v>1.1200990000000001E-3</c:v>
                </c:pt>
                <c:pt idx="96">
                  <c:v>1.1200990000000001E-3</c:v>
                </c:pt>
                <c:pt idx="97">
                  <c:v>1.1200990000000001E-3</c:v>
                </c:pt>
                <c:pt idx="98">
                  <c:v>1.1200990000000001E-3</c:v>
                </c:pt>
                <c:pt idx="99">
                  <c:v>1.1200990000000001E-3</c:v>
                </c:pt>
                <c:pt idx="100">
                  <c:v>1.1200990000000001E-3</c:v>
                </c:pt>
              </c:numCache>
            </c:numRef>
          </c:yVal>
        </c:ser>
        <c:ser>
          <c:idx val="3"/>
          <c:order val="3"/>
          <c:tx>
            <c:strRef>
              <c:f>re!$F$1</c:f>
              <c:strCache>
                <c:ptCount val="1"/>
                <c:pt idx="0">
                  <c:v>re CA 1.6e-4</c:v>
                </c:pt>
              </c:strCache>
            </c:strRef>
          </c:tx>
          <c:marker>
            <c:symbol val="none"/>
          </c:marker>
          <c:xVal>
            <c:numRef>
              <c:f>re!$C$2:$C$102</c:f>
              <c:numCache>
                <c:formatCode>General</c:formatCode>
                <c:ptCount val="101"/>
                <c:pt idx="0">
                  <c:v>0</c:v>
                </c:pt>
                <c:pt idx="1">
                  <c:v>1.1000000000000001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76.099999999999994</c:v>
                </c:pt>
                <c:pt idx="77">
                  <c:v>77.099999999999994</c:v>
                </c:pt>
                <c:pt idx="78">
                  <c:v>78.099999999999994</c:v>
                </c:pt>
                <c:pt idx="79">
                  <c:v>79.099999999999994</c:v>
                </c:pt>
                <c:pt idx="80">
                  <c:v>80.099999999999994</c:v>
                </c:pt>
                <c:pt idx="81">
                  <c:v>81.099999999999994</c:v>
                </c:pt>
                <c:pt idx="82">
                  <c:v>82.1</c:v>
                </c:pt>
                <c:pt idx="83">
                  <c:v>83.1</c:v>
                </c:pt>
                <c:pt idx="84">
                  <c:v>84.1</c:v>
                </c:pt>
                <c:pt idx="85">
                  <c:v>85.1</c:v>
                </c:pt>
                <c:pt idx="86">
                  <c:v>86.1</c:v>
                </c:pt>
                <c:pt idx="87">
                  <c:v>87.1</c:v>
                </c:pt>
                <c:pt idx="88">
                  <c:v>88.1</c:v>
                </c:pt>
                <c:pt idx="89">
                  <c:v>89.1</c:v>
                </c:pt>
                <c:pt idx="90">
                  <c:v>90.1</c:v>
                </c:pt>
                <c:pt idx="91">
                  <c:v>91.1</c:v>
                </c:pt>
                <c:pt idx="92">
                  <c:v>92.1</c:v>
                </c:pt>
                <c:pt idx="93">
                  <c:v>93.1</c:v>
                </c:pt>
                <c:pt idx="94">
                  <c:v>94.1</c:v>
                </c:pt>
                <c:pt idx="95">
                  <c:v>95.1</c:v>
                </c:pt>
                <c:pt idx="96">
                  <c:v>96.1</c:v>
                </c:pt>
                <c:pt idx="97">
                  <c:v>97.1</c:v>
                </c:pt>
                <c:pt idx="98">
                  <c:v>98.1</c:v>
                </c:pt>
                <c:pt idx="99">
                  <c:v>99.1</c:v>
                </c:pt>
                <c:pt idx="100">
                  <c:v>100.1</c:v>
                </c:pt>
              </c:numCache>
            </c:numRef>
          </c:xVal>
          <c:yVal>
            <c:numRef>
              <c:f>re!$F$2:$F$102</c:f>
              <c:numCache>
                <c:formatCode>General</c:formatCode>
                <c:ptCount val="101"/>
                <c:pt idx="0">
                  <c:v>6.1798558875382297E-4</c:v>
                </c:pt>
                <c:pt idx="1">
                  <c:v>6.1798558875382297E-4</c:v>
                </c:pt>
                <c:pt idx="2">
                  <c:v>6.1798558875382297E-4</c:v>
                </c:pt>
                <c:pt idx="3">
                  <c:v>6.1798558875382297E-4</c:v>
                </c:pt>
                <c:pt idx="4">
                  <c:v>6.1798558875382297E-4</c:v>
                </c:pt>
                <c:pt idx="5">
                  <c:v>6.1798558875382297E-4</c:v>
                </c:pt>
                <c:pt idx="6">
                  <c:v>6.1798558875382297E-4</c:v>
                </c:pt>
                <c:pt idx="7">
                  <c:v>6.1798558875382297E-4</c:v>
                </c:pt>
                <c:pt idx="8">
                  <c:v>6.1798558875382297E-4</c:v>
                </c:pt>
                <c:pt idx="9">
                  <c:v>6.1798558875382297E-4</c:v>
                </c:pt>
                <c:pt idx="10">
                  <c:v>6.1798558875382297E-4</c:v>
                </c:pt>
                <c:pt idx="11">
                  <c:v>6.1798558875382297E-4</c:v>
                </c:pt>
                <c:pt idx="12">
                  <c:v>6.1798558875382297E-4</c:v>
                </c:pt>
                <c:pt idx="13">
                  <c:v>6.1798558875382297E-4</c:v>
                </c:pt>
                <c:pt idx="14">
                  <c:v>6.1798558875382297E-4</c:v>
                </c:pt>
                <c:pt idx="15">
                  <c:v>6.1798558875382297E-4</c:v>
                </c:pt>
                <c:pt idx="16">
                  <c:v>6.1798558875382297E-4</c:v>
                </c:pt>
                <c:pt idx="17">
                  <c:v>6.1798558875382297E-4</c:v>
                </c:pt>
                <c:pt idx="18">
                  <c:v>6.1798558875382297E-4</c:v>
                </c:pt>
                <c:pt idx="19">
                  <c:v>6.1798558875382297E-4</c:v>
                </c:pt>
                <c:pt idx="20">
                  <c:v>6.1798558875382297E-4</c:v>
                </c:pt>
                <c:pt idx="21">
                  <c:v>6.1798558875382297E-4</c:v>
                </c:pt>
                <c:pt idx="22">
                  <c:v>6.1798558875382297E-4</c:v>
                </c:pt>
                <c:pt idx="23">
                  <c:v>6.1798558875382297E-4</c:v>
                </c:pt>
                <c:pt idx="24">
                  <c:v>6.1798558875382297E-4</c:v>
                </c:pt>
                <c:pt idx="25">
                  <c:v>6.1798558875382297E-4</c:v>
                </c:pt>
                <c:pt idx="26">
                  <c:v>6.1798558875382297E-4</c:v>
                </c:pt>
                <c:pt idx="27">
                  <c:v>6.1798558875382297E-4</c:v>
                </c:pt>
                <c:pt idx="28">
                  <c:v>6.1798558875382297E-4</c:v>
                </c:pt>
                <c:pt idx="29">
                  <c:v>6.1798558875382297E-4</c:v>
                </c:pt>
                <c:pt idx="30">
                  <c:v>7.7248198594227801E-4</c:v>
                </c:pt>
                <c:pt idx="31">
                  <c:v>7.7248198594227801E-4</c:v>
                </c:pt>
                <c:pt idx="32">
                  <c:v>7.7248198594227801E-4</c:v>
                </c:pt>
                <c:pt idx="33">
                  <c:v>7.7248198594227801E-4</c:v>
                </c:pt>
                <c:pt idx="34">
                  <c:v>7.7248198594227801E-4</c:v>
                </c:pt>
                <c:pt idx="35">
                  <c:v>7.7248198594227801E-4</c:v>
                </c:pt>
                <c:pt idx="36">
                  <c:v>7.7248198594227801E-4</c:v>
                </c:pt>
                <c:pt idx="37">
                  <c:v>7.7248198594227801E-4</c:v>
                </c:pt>
                <c:pt idx="38">
                  <c:v>7.7248198594227801E-4</c:v>
                </c:pt>
                <c:pt idx="39">
                  <c:v>7.7248198594227801E-4</c:v>
                </c:pt>
                <c:pt idx="40">
                  <c:v>7.7248198594227801E-4</c:v>
                </c:pt>
                <c:pt idx="41">
                  <c:v>7.7248198594227801E-4</c:v>
                </c:pt>
                <c:pt idx="42">
                  <c:v>7.7248198594227801E-4</c:v>
                </c:pt>
                <c:pt idx="43">
                  <c:v>7.7248198594227801E-4</c:v>
                </c:pt>
                <c:pt idx="44">
                  <c:v>7.7248198594227801E-4</c:v>
                </c:pt>
                <c:pt idx="45">
                  <c:v>7.7248198594227801E-4</c:v>
                </c:pt>
                <c:pt idx="46">
                  <c:v>7.7248198594227801E-4</c:v>
                </c:pt>
                <c:pt idx="47">
                  <c:v>7.7248198594227801E-4</c:v>
                </c:pt>
                <c:pt idx="48">
                  <c:v>7.7248198594227801E-4</c:v>
                </c:pt>
                <c:pt idx="49">
                  <c:v>7.7248198594227801E-4</c:v>
                </c:pt>
                <c:pt idx="50">
                  <c:v>7.7248198594227801E-4</c:v>
                </c:pt>
                <c:pt idx="51">
                  <c:v>7.7248198594227801E-4</c:v>
                </c:pt>
                <c:pt idx="52">
                  <c:v>7.7248198594227801E-4</c:v>
                </c:pt>
                <c:pt idx="53">
                  <c:v>7.7248198594227801E-4</c:v>
                </c:pt>
                <c:pt idx="54">
                  <c:v>7.7248198594227801E-4</c:v>
                </c:pt>
                <c:pt idx="55">
                  <c:v>7.7248198594227801E-4</c:v>
                </c:pt>
                <c:pt idx="56">
                  <c:v>7.7248198594227801E-4</c:v>
                </c:pt>
                <c:pt idx="57">
                  <c:v>7.7248198594227801E-4</c:v>
                </c:pt>
                <c:pt idx="58">
                  <c:v>7.7248198594227801E-4</c:v>
                </c:pt>
                <c:pt idx="59">
                  <c:v>7.7248198594227801E-4</c:v>
                </c:pt>
                <c:pt idx="60">
                  <c:v>9.2697838313073305E-4</c:v>
                </c:pt>
                <c:pt idx="61">
                  <c:v>9.2697838313073305E-4</c:v>
                </c:pt>
                <c:pt idx="62">
                  <c:v>9.2697838313073305E-4</c:v>
                </c:pt>
                <c:pt idx="63">
                  <c:v>9.2697838313073305E-4</c:v>
                </c:pt>
                <c:pt idx="64">
                  <c:v>9.2697838313073305E-4</c:v>
                </c:pt>
                <c:pt idx="65">
                  <c:v>9.2697838313073305E-4</c:v>
                </c:pt>
                <c:pt idx="66">
                  <c:v>9.2697838313073305E-4</c:v>
                </c:pt>
                <c:pt idx="67">
                  <c:v>9.2697838313073305E-4</c:v>
                </c:pt>
                <c:pt idx="68">
                  <c:v>9.2697838313073305E-4</c:v>
                </c:pt>
                <c:pt idx="69">
                  <c:v>9.2697838313073305E-4</c:v>
                </c:pt>
                <c:pt idx="70">
                  <c:v>9.2697838313073305E-4</c:v>
                </c:pt>
                <c:pt idx="71">
                  <c:v>9.2697838313073305E-4</c:v>
                </c:pt>
                <c:pt idx="72">
                  <c:v>9.2697838313073305E-4</c:v>
                </c:pt>
                <c:pt idx="73">
                  <c:v>9.2697838313073305E-4</c:v>
                </c:pt>
                <c:pt idx="74">
                  <c:v>9.2697838313073305E-4</c:v>
                </c:pt>
                <c:pt idx="75">
                  <c:v>9.2697838313073305E-4</c:v>
                </c:pt>
                <c:pt idx="76">
                  <c:v>9.2697838313073305E-4</c:v>
                </c:pt>
                <c:pt idx="77">
                  <c:v>9.2697838313073305E-4</c:v>
                </c:pt>
                <c:pt idx="78">
                  <c:v>9.2697838313073305E-4</c:v>
                </c:pt>
                <c:pt idx="79">
                  <c:v>9.2697838313073305E-4</c:v>
                </c:pt>
                <c:pt idx="80">
                  <c:v>9.2697838313073305E-4</c:v>
                </c:pt>
                <c:pt idx="81">
                  <c:v>9.2697838313073305E-4</c:v>
                </c:pt>
                <c:pt idx="82">
                  <c:v>9.2697838313073305E-4</c:v>
                </c:pt>
                <c:pt idx="83">
                  <c:v>9.2697838313073305E-4</c:v>
                </c:pt>
                <c:pt idx="84">
                  <c:v>9.2697838313073305E-4</c:v>
                </c:pt>
                <c:pt idx="85">
                  <c:v>9.2697838313073305E-4</c:v>
                </c:pt>
                <c:pt idx="86">
                  <c:v>9.2697838313073305E-4</c:v>
                </c:pt>
                <c:pt idx="87">
                  <c:v>9.2697838313073305E-4</c:v>
                </c:pt>
                <c:pt idx="88">
                  <c:v>9.2697838313073305E-4</c:v>
                </c:pt>
                <c:pt idx="89">
                  <c:v>9.2697838313073305E-4</c:v>
                </c:pt>
                <c:pt idx="90">
                  <c:v>1.0814747803191899E-3</c:v>
                </c:pt>
                <c:pt idx="91">
                  <c:v>1.0814747803191899E-3</c:v>
                </c:pt>
                <c:pt idx="92">
                  <c:v>1.0814747803191899E-3</c:v>
                </c:pt>
                <c:pt idx="93">
                  <c:v>1.0814747803191899E-3</c:v>
                </c:pt>
                <c:pt idx="94">
                  <c:v>1.0814747803191899E-3</c:v>
                </c:pt>
                <c:pt idx="95">
                  <c:v>1.0814747803191899E-3</c:v>
                </c:pt>
                <c:pt idx="96">
                  <c:v>1.0814747803191899E-3</c:v>
                </c:pt>
                <c:pt idx="97">
                  <c:v>1.0814747803191899E-3</c:v>
                </c:pt>
                <c:pt idx="98">
                  <c:v>1.0814747803191899E-3</c:v>
                </c:pt>
                <c:pt idx="99">
                  <c:v>1.0814747803191899E-3</c:v>
                </c:pt>
                <c:pt idx="100">
                  <c:v>1.0814747803191899E-3</c:v>
                </c:pt>
              </c:numCache>
            </c:numRef>
          </c:yVal>
        </c:ser>
        <c:ser>
          <c:idx val="4"/>
          <c:order val="4"/>
          <c:tx>
            <c:strRef>
              <c:f>re!$H$1</c:f>
              <c:strCache>
                <c:ptCount val="1"/>
                <c:pt idx="0">
                  <c:v>re CA 1e-5</c:v>
                </c:pt>
              </c:strCache>
            </c:strRef>
          </c:tx>
          <c:marker>
            <c:symbol val="none"/>
          </c:marker>
          <c:xVal>
            <c:numRef>
              <c:f>re!$G$2:$G$102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3.0099999999999798</c:v>
                </c:pt>
                <c:pt idx="4">
                  <c:v>4.0099999999999598</c:v>
                </c:pt>
                <c:pt idx="5">
                  <c:v>5.0099999999999403</c:v>
                </c:pt>
                <c:pt idx="6">
                  <c:v>6.0099999999999199</c:v>
                </c:pt>
                <c:pt idx="7">
                  <c:v>7.0099999999999003</c:v>
                </c:pt>
                <c:pt idx="8">
                  <c:v>8.0099999999998701</c:v>
                </c:pt>
                <c:pt idx="9">
                  <c:v>9.0099999999998506</c:v>
                </c:pt>
                <c:pt idx="10">
                  <c:v>10.009999999999801</c:v>
                </c:pt>
                <c:pt idx="11">
                  <c:v>11.009999999999801</c:v>
                </c:pt>
                <c:pt idx="12">
                  <c:v>12.009999999999801</c:v>
                </c:pt>
                <c:pt idx="13">
                  <c:v>13.009999999999801</c:v>
                </c:pt>
                <c:pt idx="14">
                  <c:v>14.0099999999997</c:v>
                </c:pt>
                <c:pt idx="15">
                  <c:v>15.0099999999997</c:v>
                </c:pt>
                <c:pt idx="16">
                  <c:v>16.0099999999997</c:v>
                </c:pt>
                <c:pt idx="17">
                  <c:v>17.009999999999899</c:v>
                </c:pt>
                <c:pt idx="18">
                  <c:v>18</c:v>
                </c:pt>
                <c:pt idx="19">
                  <c:v>19.000000000000199</c:v>
                </c:pt>
                <c:pt idx="20">
                  <c:v>20.000000000000298</c:v>
                </c:pt>
                <c:pt idx="21">
                  <c:v>21.000000000000501</c:v>
                </c:pt>
                <c:pt idx="22">
                  <c:v>22.0000000000006</c:v>
                </c:pt>
                <c:pt idx="23">
                  <c:v>23.000000000000799</c:v>
                </c:pt>
                <c:pt idx="24">
                  <c:v>24.000000000000998</c:v>
                </c:pt>
                <c:pt idx="25">
                  <c:v>25.000000000001101</c:v>
                </c:pt>
                <c:pt idx="26">
                  <c:v>26.0000000000013</c:v>
                </c:pt>
                <c:pt idx="27">
                  <c:v>27.0000000000014</c:v>
                </c:pt>
                <c:pt idx="28">
                  <c:v>28.000000000001599</c:v>
                </c:pt>
                <c:pt idx="29">
                  <c:v>29.000000000001702</c:v>
                </c:pt>
                <c:pt idx="30">
                  <c:v>30.000000000001901</c:v>
                </c:pt>
                <c:pt idx="31">
                  <c:v>31.000000000002</c:v>
                </c:pt>
                <c:pt idx="32">
                  <c:v>32.000000000002203</c:v>
                </c:pt>
                <c:pt idx="33">
                  <c:v>33.000000000001997</c:v>
                </c:pt>
                <c:pt idx="34">
                  <c:v>34.000000000001798</c:v>
                </c:pt>
                <c:pt idx="35">
                  <c:v>35.000000000001599</c:v>
                </c:pt>
                <c:pt idx="36">
                  <c:v>36.0000000000014</c:v>
                </c:pt>
                <c:pt idx="37">
                  <c:v>37.000000000001201</c:v>
                </c:pt>
                <c:pt idx="38">
                  <c:v>38.000000000001002</c:v>
                </c:pt>
                <c:pt idx="39">
                  <c:v>39.000000000000803</c:v>
                </c:pt>
                <c:pt idx="40">
                  <c:v>40.000000000000597</c:v>
                </c:pt>
                <c:pt idx="41">
                  <c:v>41.000000000000398</c:v>
                </c:pt>
                <c:pt idx="42">
                  <c:v>42.000000000000199</c:v>
                </c:pt>
                <c:pt idx="43">
                  <c:v>43</c:v>
                </c:pt>
                <c:pt idx="44">
                  <c:v>44.009999999999799</c:v>
                </c:pt>
                <c:pt idx="45">
                  <c:v>45.0099999999996</c:v>
                </c:pt>
                <c:pt idx="46">
                  <c:v>46.009999999999401</c:v>
                </c:pt>
                <c:pt idx="47">
                  <c:v>47.009999999999202</c:v>
                </c:pt>
                <c:pt idx="48">
                  <c:v>48.009999999999003</c:v>
                </c:pt>
                <c:pt idx="49">
                  <c:v>49.009999999998797</c:v>
                </c:pt>
                <c:pt idx="50">
                  <c:v>50.009999999998598</c:v>
                </c:pt>
                <c:pt idx="51">
                  <c:v>51.009999999998399</c:v>
                </c:pt>
                <c:pt idx="52">
                  <c:v>52.0099999999982</c:v>
                </c:pt>
                <c:pt idx="53">
                  <c:v>53.009999999998001</c:v>
                </c:pt>
                <c:pt idx="54">
                  <c:v>54.009999999997802</c:v>
                </c:pt>
                <c:pt idx="55">
                  <c:v>55.009999999997603</c:v>
                </c:pt>
                <c:pt idx="56">
                  <c:v>56.009999999997397</c:v>
                </c:pt>
                <c:pt idx="57">
                  <c:v>57.009999999997198</c:v>
                </c:pt>
                <c:pt idx="58">
                  <c:v>58.009999999997</c:v>
                </c:pt>
                <c:pt idx="59">
                  <c:v>59.009999999996801</c:v>
                </c:pt>
                <c:pt idx="60">
                  <c:v>60.009999999996602</c:v>
                </c:pt>
                <c:pt idx="61">
                  <c:v>61.009999999996403</c:v>
                </c:pt>
                <c:pt idx="62">
                  <c:v>62.009999999996197</c:v>
                </c:pt>
                <c:pt idx="63">
                  <c:v>63.009999999995998</c:v>
                </c:pt>
                <c:pt idx="64">
                  <c:v>64.009999999995799</c:v>
                </c:pt>
                <c:pt idx="65">
                  <c:v>65.009999999996396</c:v>
                </c:pt>
                <c:pt idx="66">
                  <c:v>66.009999999996893</c:v>
                </c:pt>
                <c:pt idx="67">
                  <c:v>67.009999999997405</c:v>
                </c:pt>
                <c:pt idx="68">
                  <c:v>68.009999999997902</c:v>
                </c:pt>
                <c:pt idx="69">
                  <c:v>69.009999999998399</c:v>
                </c:pt>
                <c:pt idx="70">
                  <c:v>70.009999999998897</c:v>
                </c:pt>
                <c:pt idx="71">
                  <c:v>71.009999999999394</c:v>
                </c:pt>
                <c:pt idx="72">
                  <c:v>72.009999999999906</c:v>
                </c:pt>
                <c:pt idx="73">
                  <c:v>73.000000000000398</c:v>
                </c:pt>
                <c:pt idx="74">
                  <c:v>74.000000000000995</c:v>
                </c:pt>
                <c:pt idx="75">
                  <c:v>75.000000000001506</c:v>
                </c:pt>
                <c:pt idx="76">
                  <c:v>76.000000000002004</c:v>
                </c:pt>
                <c:pt idx="77">
                  <c:v>77.000000000002501</c:v>
                </c:pt>
                <c:pt idx="78">
                  <c:v>78.000000000002998</c:v>
                </c:pt>
                <c:pt idx="79">
                  <c:v>79.000000000003496</c:v>
                </c:pt>
                <c:pt idx="80">
                  <c:v>80.000000000003993</c:v>
                </c:pt>
                <c:pt idx="81">
                  <c:v>81.000000000004505</c:v>
                </c:pt>
                <c:pt idx="82">
                  <c:v>82.000000000005002</c:v>
                </c:pt>
                <c:pt idx="83">
                  <c:v>83.000000000005599</c:v>
                </c:pt>
                <c:pt idx="84">
                  <c:v>84.000000000006096</c:v>
                </c:pt>
                <c:pt idx="85">
                  <c:v>85.000000000006594</c:v>
                </c:pt>
                <c:pt idx="86">
                  <c:v>86.000000000007105</c:v>
                </c:pt>
                <c:pt idx="87">
                  <c:v>87.000000000007603</c:v>
                </c:pt>
                <c:pt idx="88">
                  <c:v>88.0000000000081</c:v>
                </c:pt>
                <c:pt idx="89">
                  <c:v>89.000000000008598</c:v>
                </c:pt>
                <c:pt idx="90">
                  <c:v>90.000000000009095</c:v>
                </c:pt>
                <c:pt idx="91">
                  <c:v>91.000000000009607</c:v>
                </c:pt>
                <c:pt idx="92">
                  <c:v>92.000000000010203</c:v>
                </c:pt>
                <c:pt idx="93">
                  <c:v>93.000000000010701</c:v>
                </c:pt>
                <c:pt idx="94">
                  <c:v>94.000000000011198</c:v>
                </c:pt>
                <c:pt idx="95">
                  <c:v>95.000000000011696</c:v>
                </c:pt>
                <c:pt idx="96">
                  <c:v>96.000000000012193</c:v>
                </c:pt>
                <c:pt idx="97">
                  <c:v>97.000000000012705</c:v>
                </c:pt>
                <c:pt idx="98">
                  <c:v>98.000000000013202</c:v>
                </c:pt>
                <c:pt idx="99">
                  <c:v>99.000000000013699</c:v>
                </c:pt>
                <c:pt idx="100">
                  <c:v>100.000000000014</c:v>
                </c:pt>
              </c:numCache>
            </c:numRef>
          </c:xVal>
          <c:yVal>
            <c:numRef>
              <c:f>re!$H$2:$H$102</c:f>
              <c:numCache>
                <c:formatCode>General</c:formatCode>
                <c:ptCount val="101"/>
                <c:pt idx="0">
                  <c:v>6.6143770046309905E-4</c:v>
                </c:pt>
                <c:pt idx="1">
                  <c:v>6.6143770046309905E-4</c:v>
                </c:pt>
                <c:pt idx="2">
                  <c:v>6.71093725287369E-4</c:v>
                </c:pt>
                <c:pt idx="3">
                  <c:v>6.71093725287369E-4</c:v>
                </c:pt>
                <c:pt idx="4">
                  <c:v>6.8074975011162703E-4</c:v>
                </c:pt>
                <c:pt idx="5">
                  <c:v>6.8074975011162703E-4</c:v>
                </c:pt>
                <c:pt idx="6">
                  <c:v>6.9040577493588602E-4</c:v>
                </c:pt>
                <c:pt idx="7">
                  <c:v>6.9040577493588602E-4</c:v>
                </c:pt>
                <c:pt idx="8">
                  <c:v>7.00061799760146E-4</c:v>
                </c:pt>
                <c:pt idx="9">
                  <c:v>7.00061799760146E-4</c:v>
                </c:pt>
                <c:pt idx="10">
                  <c:v>7.09717824584405E-4</c:v>
                </c:pt>
                <c:pt idx="11">
                  <c:v>7.09717824584405E-4</c:v>
                </c:pt>
                <c:pt idx="12">
                  <c:v>7.1937384940866497E-4</c:v>
                </c:pt>
                <c:pt idx="13">
                  <c:v>7.2192912977771804E-4</c:v>
                </c:pt>
                <c:pt idx="14">
                  <c:v>7.2902987423292495E-4</c:v>
                </c:pt>
                <c:pt idx="15">
                  <c:v>7.3868589905718503E-4</c:v>
                </c:pt>
                <c:pt idx="16">
                  <c:v>7.3868589905718503E-4</c:v>
                </c:pt>
                <c:pt idx="17">
                  <c:v>7.48341923881445E-4</c:v>
                </c:pt>
                <c:pt idx="18">
                  <c:v>7.48341923881445E-4</c:v>
                </c:pt>
                <c:pt idx="19">
                  <c:v>7.5799794870570595E-4</c:v>
                </c:pt>
                <c:pt idx="20">
                  <c:v>7.5799794870570595E-4</c:v>
                </c:pt>
                <c:pt idx="21">
                  <c:v>7.6765397352996701E-4</c:v>
                </c:pt>
                <c:pt idx="22">
                  <c:v>7.6765397352996701E-4</c:v>
                </c:pt>
                <c:pt idx="23">
                  <c:v>7.7730999835422796E-4</c:v>
                </c:pt>
                <c:pt idx="24">
                  <c:v>7.7730999835422796E-4</c:v>
                </c:pt>
                <c:pt idx="25">
                  <c:v>7.8696602317848902E-4</c:v>
                </c:pt>
                <c:pt idx="26">
                  <c:v>7.8959777667048504E-4</c:v>
                </c:pt>
                <c:pt idx="27">
                  <c:v>7.9662204800275095E-4</c:v>
                </c:pt>
                <c:pt idx="28">
                  <c:v>8.01973408959224E-4</c:v>
                </c:pt>
                <c:pt idx="29">
                  <c:v>8.0627807282701201E-4</c:v>
                </c:pt>
                <c:pt idx="30">
                  <c:v>8.1593409765127404E-4</c:v>
                </c:pt>
                <c:pt idx="31">
                  <c:v>8.1593409765127404E-4</c:v>
                </c:pt>
                <c:pt idx="32">
                  <c:v>8.2559012247553597E-4</c:v>
                </c:pt>
                <c:pt idx="33">
                  <c:v>8.2559012247553597E-4</c:v>
                </c:pt>
                <c:pt idx="34">
                  <c:v>8.35246147299798E-4</c:v>
                </c:pt>
                <c:pt idx="35">
                  <c:v>8.35246147299798E-4</c:v>
                </c:pt>
                <c:pt idx="36">
                  <c:v>8.4490217212406004E-4</c:v>
                </c:pt>
                <c:pt idx="37">
                  <c:v>8.4494355407418195E-4</c:v>
                </c:pt>
                <c:pt idx="38">
                  <c:v>8.5455819694832196E-4</c:v>
                </c:pt>
                <c:pt idx="39">
                  <c:v>8.5725435743086702E-4</c:v>
                </c:pt>
                <c:pt idx="40">
                  <c:v>8.6421422177258497E-4</c:v>
                </c:pt>
                <c:pt idx="41">
                  <c:v>8.6944447546252995E-4</c:v>
                </c:pt>
                <c:pt idx="42">
                  <c:v>8.7387024659684798E-4</c:v>
                </c:pt>
                <c:pt idx="43">
                  <c:v>8.8352627142111002E-4</c:v>
                </c:pt>
                <c:pt idx="44">
                  <c:v>8.8352627142111002E-4</c:v>
                </c:pt>
                <c:pt idx="45">
                  <c:v>8.9318229624537303E-4</c:v>
                </c:pt>
                <c:pt idx="46">
                  <c:v>8.9318229624537303E-4</c:v>
                </c:pt>
                <c:pt idx="47">
                  <c:v>9.0283832106963604E-4</c:v>
                </c:pt>
                <c:pt idx="48">
                  <c:v>9.0283832106963604E-4</c:v>
                </c:pt>
                <c:pt idx="49">
                  <c:v>9.1249434589389905E-4</c:v>
                </c:pt>
                <c:pt idx="50">
                  <c:v>9.1458664035728001E-4</c:v>
                </c:pt>
                <c:pt idx="51">
                  <c:v>9.2215037071816195E-4</c:v>
                </c:pt>
                <c:pt idx="52">
                  <c:v>9.2500232393553103E-4</c:v>
                </c:pt>
                <c:pt idx="53">
                  <c:v>9.3180639554242605E-4</c:v>
                </c:pt>
                <c:pt idx="54">
                  <c:v>9.3700763352276702E-4</c:v>
                </c:pt>
                <c:pt idx="55">
                  <c:v>9.4146242036668895E-4</c:v>
                </c:pt>
                <c:pt idx="56">
                  <c:v>9.4717679545377705E-4</c:v>
                </c:pt>
                <c:pt idx="57">
                  <c:v>9.5111844519098698E-4</c:v>
                </c:pt>
                <c:pt idx="58">
                  <c:v>9.6077447001529097E-4</c:v>
                </c:pt>
                <c:pt idx="59">
                  <c:v>9.6077447001529097E-4</c:v>
                </c:pt>
                <c:pt idx="60">
                  <c:v>9.7043049483959496E-4</c:v>
                </c:pt>
                <c:pt idx="61">
                  <c:v>9.7043049483959496E-4</c:v>
                </c:pt>
                <c:pt idx="62">
                  <c:v>9.8008651966389809E-4</c:v>
                </c:pt>
                <c:pt idx="63">
                  <c:v>9.8229587749482702E-4</c:v>
                </c:pt>
                <c:pt idx="64">
                  <c:v>9.8974254448820197E-4</c:v>
                </c:pt>
                <c:pt idx="65">
                  <c:v>9.9263512506737699E-4</c:v>
                </c:pt>
                <c:pt idx="66">
                  <c:v>9.9939856931250391E-4</c:v>
                </c:pt>
                <c:pt idx="67">
                  <c:v>1.00450508228422E-3</c:v>
                </c:pt>
                <c:pt idx="68">
                  <c:v>1.00905459413681E-3</c:v>
                </c:pt>
                <c:pt idx="69">
                  <c:v>1.01464101056321E-3</c:v>
                </c:pt>
                <c:pt idx="70">
                  <c:v>1.0187106189611099E-3</c:v>
                </c:pt>
                <c:pt idx="71">
                  <c:v>1.02476767022064E-3</c:v>
                </c:pt>
                <c:pt idx="72">
                  <c:v>1.0283666437854099E-3</c:v>
                </c:pt>
                <c:pt idx="73">
                  <c:v>1.0380226686097099E-3</c:v>
                </c:pt>
                <c:pt idx="74">
                  <c:v>1.03963823414796E-3</c:v>
                </c:pt>
                <c:pt idx="75">
                  <c:v>1.0476786934340101E-3</c:v>
                </c:pt>
                <c:pt idx="76">
                  <c:v>1.04994562919295E-3</c:v>
                </c:pt>
                <c:pt idx="77">
                  <c:v>1.0573347182583201E-3</c:v>
                </c:pt>
                <c:pt idx="78">
                  <c:v>1.0602627446340701E-3</c:v>
                </c:pt>
                <c:pt idx="79">
                  <c:v>1.06699074308262E-3</c:v>
                </c:pt>
                <c:pt idx="80">
                  <c:v>1.0720144678593099E-3</c:v>
                </c:pt>
                <c:pt idx="81">
                  <c:v>1.07664676790692E-3</c:v>
                </c:pt>
                <c:pt idx="82">
                  <c:v>1.08212119593754E-3</c:v>
                </c:pt>
                <c:pt idx="83">
                  <c:v>1.08630279273122E-3</c:v>
                </c:pt>
                <c:pt idx="84">
                  <c:v>1.09221976896855E-3</c:v>
                </c:pt>
                <c:pt idx="85">
                  <c:v>1.09595881755552E-3</c:v>
                </c:pt>
                <c:pt idx="86">
                  <c:v>1.10561484237982E-3</c:v>
                </c:pt>
                <c:pt idx="87">
                  <c:v>1.10736335072548E-3</c:v>
                </c:pt>
                <c:pt idx="88">
                  <c:v>1.1152708672041199E-3</c:v>
                </c:pt>
                <c:pt idx="89">
                  <c:v>1.1176301267882599E-3</c:v>
                </c:pt>
                <c:pt idx="90">
                  <c:v>1.1249268920284199E-3</c:v>
                </c:pt>
                <c:pt idx="91">
                  <c:v>1.1278861146899299E-3</c:v>
                </c:pt>
                <c:pt idx="92">
                  <c:v>1.1345829168527199E-3</c:v>
                </c:pt>
                <c:pt idx="93">
                  <c:v>1.1395336687322799E-3</c:v>
                </c:pt>
                <c:pt idx="94">
                  <c:v>1.1442389416770199E-3</c:v>
                </c:pt>
                <c:pt idx="95">
                  <c:v>1.1496145393077499E-3</c:v>
                </c:pt>
                <c:pt idx="96">
                  <c:v>1.1538949665013201E-3</c:v>
                </c:pt>
                <c:pt idx="97">
                  <c:v>1.15968817939646E-3</c:v>
                </c:pt>
                <c:pt idx="98">
                  <c:v>1.1635509913256201E-3</c:v>
                </c:pt>
                <c:pt idx="99">
                  <c:v>1.1697747026305999E-3</c:v>
                </c:pt>
                <c:pt idx="100">
                  <c:v>1.1750731581767701E-3</c:v>
                </c:pt>
              </c:numCache>
            </c:numRef>
          </c:yVal>
        </c:ser>
        <c:axId val="96538624"/>
        <c:axId val="96540160"/>
      </c:scatterChart>
      <c:valAx>
        <c:axId val="96538624"/>
        <c:scaling>
          <c:orientation val="minMax"/>
        </c:scaling>
        <c:axPos val="b"/>
        <c:numFmt formatCode="General" sourceLinked="1"/>
        <c:tickLblPos val="nextTo"/>
        <c:crossAx val="96540160"/>
        <c:crosses val="autoZero"/>
        <c:crossBetween val="midCat"/>
      </c:valAx>
      <c:valAx>
        <c:axId val="96540160"/>
        <c:scaling>
          <c:orientation val="minMax"/>
        </c:scaling>
        <c:axPos val="l"/>
        <c:majorGridlines/>
        <c:numFmt formatCode="General" sourceLinked="1"/>
        <c:tickLblPos val="nextTo"/>
        <c:crossAx val="96538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Ae!$C$1</c:f>
              <c:strCache>
                <c:ptCount val="1"/>
                <c:pt idx="0">
                  <c:v>Ae Oct</c:v>
                </c:pt>
              </c:strCache>
            </c:strRef>
          </c:tx>
          <c:marker>
            <c:symbol val="none"/>
          </c:marker>
          <c:xVal>
            <c:numRef>
              <c:f>Ae!$A$2:$A$1002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xVal>
          <c:yVal>
            <c:numRef>
              <c:f>Ae!$C$2:$C$1002</c:f>
              <c:numCache>
                <c:formatCode>General</c:formatCode>
                <c:ptCount val="1001"/>
                <c:pt idx="0">
                  <c:v>6.5021822431941055E-6</c:v>
                </c:pt>
                <c:pt idx="1">
                  <c:v>6.5123419981964807E-6</c:v>
                </c:pt>
                <c:pt idx="2">
                  <c:v>6.5225096843867754E-6</c:v>
                </c:pt>
                <c:pt idx="3">
                  <c:v>6.5326853017649894E-6</c:v>
                </c:pt>
                <c:pt idx="4">
                  <c:v>6.5428688503311229E-6</c:v>
                </c:pt>
                <c:pt idx="5">
                  <c:v>6.553060330085175E-6</c:v>
                </c:pt>
                <c:pt idx="6">
                  <c:v>6.5632597410271447E-6</c:v>
                </c:pt>
                <c:pt idx="7">
                  <c:v>6.5734670831570339E-6</c:v>
                </c:pt>
                <c:pt idx="8">
                  <c:v>6.5836823564748426E-6</c:v>
                </c:pt>
                <c:pt idx="9">
                  <c:v>6.5939055609805706E-6</c:v>
                </c:pt>
                <c:pt idx="10">
                  <c:v>6.6041366966742172E-6</c:v>
                </c:pt>
                <c:pt idx="11">
                  <c:v>6.6143757635557824E-6</c:v>
                </c:pt>
                <c:pt idx="12">
                  <c:v>6.624622761625267E-6</c:v>
                </c:pt>
                <c:pt idx="13">
                  <c:v>6.6348776908826701E-6</c:v>
                </c:pt>
                <c:pt idx="14">
                  <c:v>6.6451405513279919E-6</c:v>
                </c:pt>
                <c:pt idx="15">
                  <c:v>6.6554113429612355E-6</c:v>
                </c:pt>
                <c:pt idx="16">
                  <c:v>6.6656900657823953E-6</c:v>
                </c:pt>
                <c:pt idx="17">
                  <c:v>6.6759767197914727E-6</c:v>
                </c:pt>
                <c:pt idx="18">
                  <c:v>6.6862713049884713E-6</c:v>
                </c:pt>
                <c:pt idx="19">
                  <c:v>6.6965738213733884E-6</c:v>
                </c:pt>
                <c:pt idx="20">
                  <c:v>6.7068842689462233E-6</c:v>
                </c:pt>
                <c:pt idx="21">
                  <c:v>6.7172026477069784E-6</c:v>
                </c:pt>
                <c:pt idx="22">
                  <c:v>6.7275289576556529E-6</c:v>
                </c:pt>
                <c:pt idx="23">
                  <c:v>6.7378631987922452E-6</c:v>
                </c:pt>
                <c:pt idx="24">
                  <c:v>6.7482053711167586E-6</c:v>
                </c:pt>
                <c:pt idx="25">
                  <c:v>6.7585554746291905E-6</c:v>
                </c:pt>
                <c:pt idx="26">
                  <c:v>6.7689135093295385E-6</c:v>
                </c:pt>
                <c:pt idx="27">
                  <c:v>6.7792794752178076E-6</c:v>
                </c:pt>
                <c:pt idx="28">
                  <c:v>6.7896533722939944E-6</c:v>
                </c:pt>
                <c:pt idx="29">
                  <c:v>6.8000352005581006E-6</c:v>
                </c:pt>
                <c:pt idx="30">
                  <c:v>6.8104249600101254E-6</c:v>
                </c:pt>
                <c:pt idx="31">
                  <c:v>6.8208226506500705E-6</c:v>
                </c:pt>
                <c:pt idx="32">
                  <c:v>6.8312282724779332E-6</c:v>
                </c:pt>
                <c:pt idx="33">
                  <c:v>6.8416418254937188E-6</c:v>
                </c:pt>
                <c:pt idx="34">
                  <c:v>6.8520633096974188E-6</c:v>
                </c:pt>
                <c:pt idx="35">
                  <c:v>6.862492725089039E-6</c:v>
                </c:pt>
                <c:pt idx="36">
                  <c:v>6.8729300716685777E-6</c:v>
                </c:pt>
                <c:pt idx="37">
                  <c:v>6.8833753494360368E-6</c:v>
                </c:pt>
                <c:pt idx="38">
                  <c:v>6.8938285583914135E-6</c:v>
                </c:pt>
                <c:pt idx="39">
                  <c:v>6.904289698534708E-6</c:v>
                </c:pt>
                <c:pt idx="40">
                  <c:v>6.9147587698659236E-6</c:v>
                </c:pt>
                <c:pt idx="41">
                  <c:v>6.9252357723850577E-6</c:v>
                </c:pt>
                <c:pt idx="42">
                  <c:v>6.9357207060921122E-6</c:v>
                </c:pt>
                <c:pt idx="43">
                  <c:v>6.9462135709870835E-6</c:v>
                </c:pt>
                <c:pt idx="44">
                  <c:v>6.9567143670699759E-6</c:v>
                </c:pt>
                <c:pt idx="45">
                  <c:v>6.9672230943407843E-6</c:v>
                </c:pt>
                <c:pt idx="46">
                  <c:v>6.9777397527995122E-6</c:v>
                </c:pt>
                <c:pt idx="47">
                  <c:v>6.9882643424461603E-6</c:v>
                </c:pt>
                <c:pt idx="48">
                  <c:v>6.998796863280727E-6</c:v>
                </c:pt>
                <c:pt idx="49">
                  <c:v>7.0093373153032114E-6</c:v>
                </c:pt>
                <c:pt idx="50">
                  <c:v>7.0198856985136187E-6</c:v>
                </c:pt>
                <c:pt idx="51">
                  <c:v>7.0304420129119419E-6</c:v>
                </c:pt>
                <c:pt idx="52">
                  <c:v>7.0410062584981854E-6</c:v>
                </c:pt>
                <c:pt idx="53">
                  <c:v>7.0515784352723458E-6</c:v>
                </c:pt>
                <c:pt idx="54">
                  <c:v>7.0621585432344265E-6</c:v>
                </c:pt>
                <c:pt idx="55">
                  <c:v>7.0727465823844241E-6</c:v>
                </c:pt>
                <c:pt idx="56">
                  <c:v>7.0833425527223427E-6</c:v>
                </c:pt>
                <c:pt idx="57">
                  <c:v>7.0939464542481799E-6</c:v>
                </c:pt>
                <c:pt idx="58">
                  <c:v>7.1045582869619357E-6</c:v>
                </c:pt>
                <c:pt idx="59">
                  <c:v>7.1151780508636126E-6</c:v>
                </c:pt>
                <c:pt idx="60">
                  <c:v>7.1258057459532081E-6</c:v>
                </c:pt>
                <c:pt idx="61">
                  <c:v>7.1364413722307196E-6</c:v>
                </c:pt>
                <c:pt idx="62">
                  <c:v>7.1470849296961522E-6</c:v>
                </c:pt>
                <c:pt idx="63">
                  <c:v>7.1577364183495026E-6</c:v>
                </c:pt>
                <c:pt idx="64">
                  <c:v>7.1683958381907715E-6</c:v>
                </c:pt>
                <c:pt idx="65">
                  <c:v>7.1790631892199598E-6</c:v>
                </c:pt>
                <c:pt idx="66">
                  <c:v>7.1897384714370684E-6</c:v>
                </c:pt>
                <c:pt idx="67">
                  <c:v>7.2004216848420948E-6</c:v>
                </c:pt>
                <c:pt idx="68">
                  <c:v>7.2111128294350439E-6</c:v>
                </c:pt>
                <c:pt idx="69">
                  <c:v>7.2218119052159073E-6</c:v>
                </c:pt>
                <c:pt idx="70">
                  <c:v>7.2325189121846911E-6</c:v>
                </c:pt>
                <c:pt idx="71">
                  <c:v>7.2432338503413934E-6</c:v>
                </c:pt>
                <c:pt idx="72">
                  <c:v>7.2539567196860142E-6</c:v>
                </c:pt>
                <c:pt idx="73">
                  <c:v>7.2646875202185545E-6</c:v>
                </c:pt>
                <c:pt idx="74">
                  <c:v>7.2754262519390134E-6</c:v>
                </c:pt>
                <c:pt idx="75">
                  <c:v>7.2861729148473917E-6</c:v>
                </c:pt>
                <c:pt idx="76">
                  <c:v>7.2969275089436885E-6</c:v>
                </c:pt>
                <c:pt idx="77">
                  <c:v>7.3076900342279073E-6</c:v>
                </c:pt>
                <c:pt idx="78">
                  <c:v>7.318460490700043E-6</c:v>
                </c:pt>
                <c:pt idx="79">
                  <c:v>7.3292388783600964E-6</c:v>
                </c:pt>
                <c:pt idx="80">
                  <c:v>7.3400251972080693E-6</c:v>
                </c:pt>
                <c:pt idx="81">
                  <c:v>7.3508194472439607E-6</c:v>
                </c:pt>
                <c:pt idx="82">
                  <c:v>7.3616216284677706E-6</c:v>
                </c:pt>
                <c:pt idx="83">
                  <c:v>7.3724317408795017E-6</c:v>
                </c:pt>
                <c:pt idx="84">
                  <c:v>7.3832497844791505E-6</c:v>
                </c:pt>
                <c:pt idx="85">
                  <c:v>7.394075759266717E-6</c:v>
                </c:pt>
                <c:pt idx="86">
                  <c:v>7.4049096652422081E-6</c:v>
                </c:pt>
                <c:pt idx="87">
                  <c:v>7.4157515024056134E-6</c:v>
                </c:pt>
                <c:pt idx="88">
                  <c:v>7.4266012707569374E-6</c:v>
                </c:pt>
                <c:pt idx="89">
                  <c:v>7.4374589702961807E-6</c:v>
                </c:pt>
                <c:pt idx="90">
                  <c:v>7.4483246010233435E-6</c:v>
                </c:pt>
                <c:pt idx="91">
                  <c:v>7.459198162938424E-6</c:v>
                </c:pt>
                <c:pt idx="92">
                  <c:v>7.4700796560414247E-6</c:v>
                </c:pt>
                <c:pt idx="93">
                  <c:v>7.4809690803323441E-6</c:v>
                </c:pt>
                <c:pt idx="94">
                  <c:v>7.4918664358111845E-6</c:v>
                </c:pt>
                <c:pt idx="95">
                  <c:v>7.5027717224779418E-6</c:v>
                </c:pt>
                <c:pt idx="96">
                  <c:v>7.5136849403326186E-6</c:v>
                </c:pt>
                <c:pt idx="97">
                  <c:v>7.524606089375213E-6</c:v>
                </c:pt>
                <c:pt idx="98">
                  <c:v>7.5355351696057278E-6</c:v>
                </c:pt>
                <c:pt idx="99">
                  <c:v>7.5464721810241611E-6</c:v>
                </c:pt>
                <c:pt idx="100">
                  <c:v>7.5574171236305112E-6</c:v>
                </c:pt>
                <c:pt idx="101">
                  <c:v>7.5683699974247825E-6</c:v>
                </c:pt>
                <c:pt idx="102">
                  <c:v>7.5793308024069732E-6</c:v>
                </c:pt>
                <c:pt idx="103">
                  <c:v>7.590299538577085E-6</c:v>
                </c:pt>
                <c:pt idx="104">
                  <c:v>7.601276205935112E-6</c:v>
                </c:pt>
                <c:pt idx="105">
                  <c:v>7.6122608044810593E-6</c:v>
                </c:pt>
                <c:pt idx="106">
                  <c:v>7.6232533342149251E-6</c:v>
                </c:pt>
                <c:pt idx="107">
                  <c:v>7.6342537951367095E-6</c:v>
                </c:pt>
                <c:pt idx="108">
                  <c:v>7.6452621872464134E-6</c:v>
                </c:pt>
                <c:pt idx="109">
                  <c:v>7.6562785105440349E-6</c:v>
                </c:pt>
                <c:pt idx="110">
                  <c:v>7.6673027650295776E-6</c:v>
                </c:pt>
                <c:pt idx="111">
                  <c:v>7.6783349507030363E-6</c:v>
                </c:pt>
                <c:pt idx="112">
                  <c:v>7.6893750675644194E-6</c:v>
                </c:pt>
                <c:pt idx="113">
                  <c:v>7.7004231156137187E-6</c:v>
                </c:pt>
                <c:pt idx="114">
                  <c:v>7.7114790948509356E-6</c:v>
                </c:pt>
                <c:pt idx="115">
                  <c:v>7.7225430052760703E-6</c:v>
                </c:pt>
                <c:pt idx="116">
                  <c:v>7.7336148468891278E-6</c:v>
                </c:pt>
                <c:pt idx="117">
                  <c:v>7.7446946196901013E-6</c:v>
                </c:pt>
                <c:pt idx="118">
                  <c:v>7.7557823236789925E-6</c:v>
                </c:pt>
                <c:pt idx="119">
                  <c:v>7.7668779588558065E-6</c:v>
                </c:pt>
                <c:pt idx="120">
                  <c:v>7.7779815252205366E-6</c:v>
                </c:pt>
                <c:pt idx="121">
                  <c:v>7.7890930227731894E-6</c:v>
                </c:pt>
                <c:pt idx="122">
                  <c:v>7.8002124515137583E-6</c:v>
                </c:pt>
                <c:pt idx="123">
                  <c:v>7.811339811442245E-6</c:v>
                </c:pt>
                <c:pt idx="124">
                  <c:v>7.8224751025586527E-6</c:v>
                </c:pt>
                <c:pt idx="125">
                  <c:v>7.8336183248629782E-6</c:v>
                </c:pt>
                <c:pt idx="126">
                  <c:v>7.844769478355223E-6</c:v>
                </c:pt>
                <c:pt idx="127">
                  <c:v>7.8559285630353873E-6</c:v>
                </c:pt>
                <c:pt idx="128">
                  <c:v>7.8670955789034694E-6</c:v>
                </c:pt>
                <c:pt idx="129">
                  <c:v>7.8782705259594725E-6</c:v>
                </c:pt>
                <c:pt idx="130">
                  <c:v>7.889453404203395E-6</c:v>
                </c:pt>
                <c:pt idx="131">
                  <c:v>7.9006442136352336E-6</c:v>
                </c:pt>
                <c:pt idx="132">
                  <c:v>7.9118429542549916E-6</c:v>
                </c:pt>
                <c:pt idx="133">
                  <c:v>7.9230496260626707E-6</c:v>
                </c:pt>
                <c:pt idx="134">
                  <c:v>7.9342642290582659E-6</c:v>
                </c:pt>
                <c:pt idx="135">
                  <c:v>7.9454867632417821E-6</c:v>
                </c:pt>
                <c:pt idx="136">
                  <c:v>7.9567172286132161E-6</c:v>
                </c:pt>
                <c:pt idx="137">
                  <c:v>7.9679556251725695E-6</c:v>
                </c:pt>
                <c:pt idx="138">
                  <c:v>7.9792019529198406E-6</c:v>
                </c:pt>
                <c:pt idx="139">
                  <c:v>7.9904562118550345E-6</c:v>
                </c:pt>
                <c:pt idx="140">
                  <c:v>8.0017184019781445E-6</c:v>
                </c:pt>
                <c:pt idx="141">
                  <c:v>8.0129885232891738E-6</c:v>
                </c:pt>
                <c:pt idx="142">
                  <c:v>8.0242665757881209E-6</c:v>
                </c:pt>
                <c:pt idx="143">
                  <c:v>8.0355525594749891E-6</c:v>
                </c:pt>
                <c:pt idx="144">
                  <c:v>8.0468464743497751E-6</c:v>
                </c:pt>
                <c:pt idx="145">
                  <c:v>8.0581483204124787E-6</c:v>
                </c:pt>
                <c:pt idx="146">
                  <c:v>8.0694580976631035E-6</c:v>
                </c:pt>
                <c:pt idx="147">
                  <c:v>8.0807758061016494E-6</c:v>
                </c:pt>
                <c:pt idx="148">
                  <c:v>8.0921014457281096E-6</c:v>
                </c:pt>
                <c:pt idx="149">
                  <c:v>8.1034350165424909E-6</c:v>
                </c:pt>
                <c:pt idx="150">
                  <c:v>8.1147765185447916E-6</c:v>
                </c:pt>
                <c:pt idx="151">
                  <c:v>8.1261259517350101E-6</c:v>
                </c:pt>
                <c:pt idx="152">
                  <c:v>8.1374833161131463E-6</c:v>
                </c:pt>
                <c:pt idx="153">
                  <c:v>8.1488486116792036E-6</c:v>
                </c:pt>
                <c:pt idx="154">
                  <c:v>8.1602218384331786E-6</c:v>
                </c:pt>
                <c:pt idx="155">
                  <c:v>8.1716029963750731E-6</c:v>
                </c:pt>
                <c:pt idx="156">
                  <c:v>8.1829920855048903E-6</c:v>
                </c:pt>
                <c:pt idx="157">
                  <c:v>8.1943891058226202E-6</c:v>
                </c:pt>
                <c:pt idx="158">
                  <c:v>8.2057940573282712E-6</c:v>
                </c:pt>
                <c:pt idx="159">
                  <c:v>8.2172069400218416E-6</c:v>
                </c:pt>
                <c:pt idx="160">
                  <c:v>8.2286277539033315E-6</c:v>
                </c:pt>
                <c:pt idx="161">
                  <c:v>8.240056498972739E-6</c:v>
                </c:pt>
                <c:pt idx="162">
                  <c:v>8.251493175230066E-6</c:v>
                </c:pt>
                <c:pt idx="163">
                  <c:v>8.2629377826753124E-6</c:v>
                </c:pt>
                <c:pt idx="164">
                  <c:v>8.2743903213084782E-6</c:v>
                </c:pt>
                <c:pt idx="165">
                  <c:v>8.2858507911295652E-6</c:v>
                </c:pt>
                <c:pt idx="166">
                  <c:v>8.2973191921385681E-6</c:v>
                </c:pt>
                <c:pt idx="167">
                  <c:v>8.3087955243354888E-6</c:v>
                </c:pt>
                <c:pt idx="168">
                  <c:v>8.3202797877203289E-6</c:v>
                </c:pt>
                <c:pt idx="169">
                  <c:v>8.3317719822930901E-6</c:v>
                </c:pt>
                <c:pt idx="170">
                  <c:v>8.3432721080537674E-6</c:v>
                </c:pt>
                <c:pt idx="171">
                  <c:v>8.3547801650023657E-6</c:v>
                </c:pt>
                <c:pt idx="172">
                  <c:v>8.3662961531388818E-6</c:v>
                </c:pt>
                <c:pt idx="173">
                  <c:v>8.3778200724633173E-6</c:v>
                </c:pt>
                <c:pt idx="174">
                  <c:v>8.3893519229756756E-6</c:v>
                </c:pt>
                <c:pt idx="175">
                  <c:v>8.4008917046759483E-6</c:v>
                </c:pt>
                <c:pt idx="176">
                  <c:v>8.4124394175641403E-6</c:v>
                </c:pt>
                <c:pt idx="177">
                  <c:v>8.4239950616402518E-6</c:v>
                </c:pt>
                <c:pt idx="178">
                  <c:v>8.4355586369042827E-6</c:v>
                </c:pt>
                <c:pt idx="179">
                  <c:v>8.4471301433562313E-6</c:v>
                </c:pt>
                <c:pt idx="180">
                  <c:v>8.4587095809960993E-6</c:v>
                </c:pt>
                <c:pt idx="181">
                  <c:v>8.4702969498238868E-6</c:v>
                </c:pt>
                <c:pt idx="182">
                  <c:v>8.481892249839592E-6</c:v>
                </c:pt>
                <c:pt idx="183">
                  <c:v>8.4934954810432216E-6</c:v>
                </c:pt>
                <c:pt idx="184">
                  <c:v>8.505106643434764E-6</c:v>
                </c:pt>
                <c:pt idx="185">
                  <c:v>8.5167257370142274E-6</c:v>
                </c:pt>
                <c:pt idx="186">
                  <c:v>8.5283527617816102E-6</c:v>
                </c:pt>
                <c:pt idx="187">
                  <c:v>8.5399877177369091E-6</c:v>
                </c:pt>
                <c:pt idx="188">
                  <c:v>8.5516306048801308E-6</c:v>
                </c:pt>
                <c:pt idx="189">
                  <c:v>8.5632814232112685E-6</c:v>
                </c:pt>
                <c:pt idx="190">
                  <c:v>8.5749401727303257E-6</c:v>
                </c:pt>
                <c:pt idx="191">
                  <c:v>8.5866068534373056E-6</c:v>
                </c:pt>
                <c:pt idx="192">
                  <c:v>8.5982814653322016E-6</c:v>
                </c:pt>
                <c:pt idx="193">
                  <c:v>8.6099640084150153E-6</c:v>
                </c:pt>
                <c:pt idx="194">
                  <c:v>8.6216544826857501E-6</c:v>
                </c:pt>
                <c:pt idx="195">
                  <c:v>8.6333528881444026E-6</c:v>
                </c:pt>
                <c:pt idx="196">
                  <c:v>8.6450592247909728E-6</c:v>
                </c:pt>
                <c:pt idx="197">
                  <c:v>8.6567734926254625E-6</c:v>
                </c:pt>
                <c:pt idx="198">
                  <c:v>8.6684956916478733E-6</c:v>
                </c:pt>
                <c:pt idx="199">
                  <c:v>8.6802258218582018E-6</c:v>
                </c:pt>
                <c:pt idx="200">
                  <c:v>8.6919638832564531E-6</c:v>
                </c:pt>
                <c:pt idx="201">
                  <c:v>8.7037098758426171E-6</c:v>
                </c:pt>
                <c:pt idx="202">
                  <c:v>8.7154637996167021E-6</c:v>
                </c:pt>
                <c:pt idx="203">
                  <c:v>8.7272256545787066E-6</c:v>
                </c:pt>
                <c:pt idx="204">
                  <c:v>8.7389954407286305E-6</c:v>
                </c:pt>
                <c:pt idx="205">
                  <c:v>8.7507731580664721E-6</c:v>
                </c:pt>
                <c:pt idx="206">
                  <c:v>8.7625588065922332E-6</c:v>
                </c:pt>
                <c:pt idx="207">
                  <c:v>8.774352386305912E-6</c:v>
                </c:pt>
                <c:pt idx="208">
                  <c:v>8.7861538972075118E-6</c:v>
                </c:pt>
                <c:pt idx="209">
                  <c:v>8.7979633392970311E-6</c:v>
                </c:pt>
                <c:pt idx="210">
                  <c:v>8.8097807125744699E-6</c:v>
                </c:pt>
                <c:pt idx="211">
                  <c:v>8.8216060170398246E-6</c:v>
                </c:pt>
                <c:pt idx="212">
                  <c:v>8.8334392526930988E-6</c:v>
                </c:pt>
                <c:pt idx="213">
                  <c:v>8.845280419534294E-6</c:v>
                </c:pt>
                <c:pt idx="214">
                  <c:v>8.8571295175634053E-6</c:v>
                </c:pt>
                <c:pt idx="215">
                  <c:v>8.8689865467804361E-6</c:v>
                </c:pt>
                <c:pt idx="216">
                  <c:v>8.8808515071853879E-6</c:v>
                </c:pt>
                <c:pt idx="217">
                  <c:v>8.8927243987782558E-6</c:v>
                </c:pt>
                <c:pt idx="218">
                  <c:v>8.9046052215590481E-6</c:v>
                </c:pt>
                <c:pt idx="219">
                  <c:v>8.9164939755277548E-6</c:v>
                </c:pt>
                <c:pt idx="220">
                  <c:v>8.928390660684381E-6</c:v>
                </c:pt>
                <c:pt idx="221">
                  <c:v>8.9402952770289265E-6</c:v>
                </c:pt>
                <c:pt idx="222">
                  <c:v>8.9522078245613914E-6</c:v>
                </c:pt>
                <c:pt idx="223">
                  <c:v>8.9641283032817741E-6</c:v>
                </c:pt>
                <c:pt idx="224">
                  <c:v>8.9760567131900762E-6</c:v>
                </c:pt>
                <c:pt idx="225">
                  <c:v>8.9879930542862977E-6</c:v>
                </c:pt>
                <c:pt idx="226">
                  <c:v>8.999937326570437E-6</c:v>
                </c:pt>
                <c:pt idx="227">
                  <c:v>9.011889530042499E-6</c:v>
                </c:pt>
                <c:pt idx="228">
                  <c:v>9.0238496647024771E-6</c:v>
                </c:pt>
                <c:pt idx="229">
                  <c:v>9.0358177305503729E-6</c:v>
                </c:pt>
                <c:pt idx="230">
                  <c:v>9.0477937275861898E-6</c:v>
                </c:pt>
                <c:pt idx="231">
                  <c:v>9.0597776558099244E-6</c:v>
                </c:pt>
                <c:pt idx="232">
                  <c:v>9.0717695152215785E-6</c:v>
                </c:pt>
                <c:pt idx="233">
                  <c:v>9.083769305821152E-6</c:v>
                </c:pt>
                <c:pt idx="234">
                  <c:v>9.0957770276086432E-6</c:v>
                </c:pt>
                <c:pt idx="235">
                  <c:v>9.1077926805840538E-6</c:v>
                </c:pt>
                <c:pt idx="236">
                  <c:v>9.1198162647473855E-6</c:v>
                </c:pt>
                <c:pt idx="237">
                  <c:v>9.1318477800986332E-6</c:v>
                </c:pt>
                <c:pt idx="238">
                  <c:v>9.1438872266378004E-6</c:v>
                </c:pt>
                <c:pt idx="239">
                  <c:v>9.1559346043648887E-6</c:v>
                </c:pt>
                <c:pt idx="240">
                  <c:v>9.167989913279893E-6</c:v>
                </c:pt>
                <c:pt idx="241">
                  <c:v>9.1800531533828167E-6</c:v>
                </c:pt>
                <c:pt idx="242">
                  <c:v>9.1921243246736616E-6</c:v>
                </c:pt>
                <c:pt idx="243">
                  <c:v>9.2042034271524225E-6</c:v>
                </c:pt>
                <c:pt idx="244">
                  <c:v>9.2162904608191061E-6</c:v>
                </c:pt>
                <c:pt idx="245">
                  <c:v>9.2283854256737059E-6</c:v>
                </c:pt>
                <c:pt idx="246">
                  <c:v>9.240488321716225E-6</c:v>
                </c:pt>
                <c:pt idx="247">
                  <c:v>9.2525991489466652E-6</c:v>
                </c:pt>
                <c:pt idx="248">
                  <c:v>9.2647179073650215E-6</c:v>
                </c:pt>
                <c:pt idx="249">
                  <c:v>9.2768445969712972E-6</c:v>
                </c:pt>
                <c:pt idx="250">
                  <c:v>9.2889792177654923E-6</c:v>
                </c:pt>
                <c:pt idx="251">
                  <c:v>9.3011217697476051E-6</c:v>
                </c:pt>
                <c:pt idx="252">
                  <c:v>9.3132722529176391E-6</c:v>
                </c:pt>
                <c:pt idx="253">
                  <c:v>9.3254306672755924E-6</c:v>
                </c:pt>
                <c:pt idx="254">
                  <c:v>9.3375970128214635E-6</c:v>
                </c:pt>
                <c:pt idx="255">
                  <c:v>9.349771289555254E-6</c:v>
                </c:pt>
                <c:pt idx="256">
                  <c:v>9.3619534974769622E-6</c:v>
                </c:pt>
                <c:pt idx="257">
                  <c:v>9.3741436365865899E-6</c:v>
                </c:pt>
                <c:pt idx="258">
                  <c:v>9.3863417068841369E-6</c:v>
                </c:pt>
                <c:pt idx="259">
                  <c:v>9.3985477083696E-6</c:v>
                </c:pt>
                <c:pt idx="260">
                  <c:v>9.4107616410429842E-6</c:v>
                </c:pt>
                <c:pt idx="261">
                  <c:v>9.4229835049042895E-6</c:v>
                </c:pt>
                <c:pt idx="262">
                  <c:v>9.4352132999535143E-6</c:v>
                </c:pt>
                <c:pt idx="263">
                  <c:v>9.4474510261906567E-6</c:v>
                </c:pt>
                <c:pt idx="264">
                  <c:v>9.4596966836157152E-6</c:v>
                </c:pt>
                <c:pt idx="265">
                  <c:v>9.4719502722286948E-6</c:v>
                </c:pt>
                <c:pt idx="266">
                  <c:v>9.4842117920295938E-6</c:v>
                </c:pt>
                <c:pt idx="267">
                  <c:v>9.4964812430184106E-6</c:v>
                </c:pt>
                <c:pt idx="268">
                  <c:v>9.5087586251951467E-6</c:v>
                </c:pt>
                <c:pt idx="269">
                  <c:v>9.5210439385598006E-6</c:v>
                </c:pt>
                <c:pt idx="270">
                  <c:v>9.5333371831123756E-6</c:v>
                </c:pt>
                <c:pt idx="271">
                  <c:v>9.5456383588528717E-6</c:v>
                </c:pt>
                <c:pt idx="272">
                  <c:v>9.5579474657812821E-6</c:v>
                </c:pt>
                <c:pt idx="273">
                  <c:v>9.5702645038976137E-6</c:v>
                </c:pt>
                <c:pt idx="274">
                  <c:v>9.582589473201863E-6</c:v>
                </c:pt>
                <c:pt idx="275">
                  <c:v>9.5949223736940317E-6</c:v>
                </c:pt>
                <c:pt idx="276">
                  <c:v>9.6072632053741198E-6</c:v>
                </c:pt>
                <c:pt idx="277">
                  <c:v>9.6196119682421273E-6</c:v>
                </c:pt>
                <c:pt idx="278">
                  <c:v>9.6319686622980509E-6</c:v>
                </c:pt>
                <c:pt idx="279">
                  <c:v>9.6443332875418956E-6</c:v>
                </c:pt>
                <c:pt idx="280">
                  <c:v>9.656705843973663E-6</c:v>
                </c:pt>
                <c:pt idx="281">
                  <c:v>9.6690863315933448E-6</c:v>
                </c:pt>
                <c:pt idx="282">
                  <c:v>9.6814747504009461E-6</c:v>
                </c:pt>
                <c:pt idx="283">
                  <c:v>9.6938711003964667E-6</c:v>
                </c:pt>
                <c:pt idx="284">
                  <c:v>9.7062753815799051E-6</c:v>
                </c:pt>
                <c:pt idx="285">
                  <c:v>9.7186875939512646E-6</c:v>
                </c:pt>
                <c:pt idx="286">
                  <c:v>9.7311077375105418E-6</c:v>
                </c:pt>
                <c:pt idx="287">
                  <c:v>9.7435358122577367E-6</c:v>
                </c:pt>
                <c:pt idx="288">
                  <c:v>9.7559718181928562E-6</c:v>
                </c:pt>
                <c:pt idx="289">
                  <c:v>9.7684157553158899E-6</c:v>
                </c:pt>
                <c:pt idx="290">
                  <c:v>9.7808676236268431E-6</c:v>
                </c:pt>
                <c:pt idx="291">
                  <c:v>9.793327423125714E-6</c:v>
                </c:pt>
                <c:pt idx="292">
                  <c:v>9.8057951538125061E-6</c:v>
                </c:pt>
                <c:pt idx="293">
                  <c:v>9.8182708156872141E-6</c:v>
                </c:pt>
                <c:pt idx="294">
                  <c:v>9.8307544087498433E-6</c:v>
                </c:pt>
                <c:pt idx="295">
                  <c:v>9.8432459330003919E-6</c:v>
                </c:pt>
                <c:pt idx="296">
                  <c:v>9.8557453884388582E-6</c:v>
                </c:pt>
                <c:pt idx="297">
                  <c:v>9.8682527750652473E-6</c:v>
                </c:pt>
                <c:pt idx="298">
                  <c:v>9.8807680928795524E-6</c:v>
                </c:pt>
                <c:pt idx="299">
                  <c:v>9.8932913418817753E-6</c:v>
                </c:pt>
                <c:pt idx="300">
                  <c:v>9.9058225220719176E-6</c:v>
                </c:pt>
                <c:pt idx="301">
                  <c:v>9.9183616334499793E-6</c:v>
                </c:pt>
                <c:pt idx="302">
                  <c:v>9.9309086760159587E-6</c:v>
                </c:pt>
                <c:pt idx="303">
                  <c:v>9.9434636497698593E-6</c:v>
                </c:pt>
                <c:pt idx="304">
                  <c:v>9.9560265547116775E-6</c:v>
                </c:pt>
                <c:pt idx="305">
                  <c:v>9.9685973908414135E-6</c:v>
                </c:pt>
                <c:pt idx="306">
                  <c:v>9.981176158159074E-6</c:v>
                </c:pt>
                <c:pt idx="307">
                  <c:v>9.9937628566646488E-6</c:v>
                </c:pt>
                <c:pt idx="308">
                  <c:v>1.0006357486358143E-5</c:v>
                </c:pt>
                <c:pt idx="309">
                  <c:v>1.0018960047239557E-5</c:v>
                </c:pt>
                <c:pt idx="310">
                  <c:v>1.0031570539308888E-5</c:v>
                </c:pt>
                <c:pt idx="311">
                  <c:v>1.0044188962566139E-5</c:v>
                </c:pt>
                <c:pt idx="312">
                  <c:v>1.0056815317011309E-5</c:v>
                </c:pt>
                <c:pt idx="313">
                  <c:v>1.0069449602644399E-5</c:v>
                </c:pt>
                <c:pt idx="314">
                  <c:v>1.0082091819465404E-5</c:v>
                </c:pt>
                <c:pt idx="315">
                  <c:v>1.0094741967474336E-5</c:v>
                </c:pt>
                <c:pt idx="316">
                  <c:v>1.0107400046671181E-5</c:v>
                </c:pt>
                <c:pt idx="317">
                  <c:v>1.0120066057055946E-5</c:v>
                </c:pt>
                <c:pt idx="318">
                  <c:v>1.013273999862863E-5</c:v>
                </c:pt>
                <c:pt idx="319">
                  <c:v>1.0145421871389233E-5</c:v>
                </c:pt>
                <c:pt idx="320">
                  <c:v>1.0158111675337753E-5</c:v>
                </c:pt>
                <c:pt idx="321">
                  <c:v>1.0170809410474195E-5</c:v>
                </c:pt>
                <c:pt idx="322">
                  <c:v>1.0183515076798552E-5</c:v>
                </c:pt>
                <c:pt idx="323">
                  <c:v>1.0196228674310831E-5</c:v>
                </c:pt>
                <c:pt idx="324">
                  <c:v>1.0208950203011032E-5</c:v>
                </c:pt>
                <c:pt idx="325">
                  <c:v>1.0221679662899148E-5</c:v>
                </c:pt>
                <c:pt idx="326">
                  <c:v>1.0234417053975185E-5</c:v>
                </c:pt>
                <c:pt idx="327">
                  <c:v>1.0247162376239138E-5</c:v>
                </c:pt>
                <c:pt idx="328">
                  <c:v>1.0259915629691011E-5</c:v>
                </c:pt>
                <c:pt idx="329">
                  <c:v>1.0272676814330804E-5</c:v>
                </c:pt>
                <c:pt idx="330">
                  <c:v>1.0285445930158516E-5</c:v>
                </c:pt>
                <c:pt idx="331">
                  <c:v>1.0298222977174145E-5</c:v>
                </c:pt>
                <c:pt idx="332">
                  <c:v>1.0311007955377698E-5</c:v>
                </c:pt>
                <c:pt idx="333">
                  <c:v>1.0323800864769164E-5</c:v>
                </c:pt>
                <c:pt idx="334">
                  <c:v>1.0336601705348552E-5</c:v>
                </c:pt>
                <c:pt idx="335">
                  <c:v>1.0349410477115858E-5</c:v>
                </c:pt>
                <c:pt idx="336">
                  <c:v>1.0362227180071083E-5</c:v>
                </c:pt>
                <c:pt idx="337">
                  <c:v>1.0375051814214226E-5</c:v>
                </c:pt>
                <c:pt idx="338">
                  <c:v>1.038788437954529E-5</c:v>
                </c:pt>
                <c:pt idx="339">
                  <c:v>1.0400724876064271E-5</c:v>
                </c:pt>
                <c:pt idx="340">
                  <c:v>1.0413573303771171E-5</c:v>
                </c:pt>
                <c:pt idx="341">
                  <c:v>1.0426429662665994E-5</c:v>
                </c:pt>
                <c:pt idx="342">
                  <c:v>1.0439293952748733E-5</c:v>
                </c:pt>
                <c:pt idx="343">
                  <c:v>1.045216617401939E-5</c:v>
                </c:pt>
                <c:pt idx="344">
                  <c:v>1.0465046326477967E-5</c:v>
                </c:pt>
                <c:pt idx="345">
                  <c:v>1.0477934410124462E-5</c:v>
                </c:pt>
                <c:pt idx="346">
                  <c:v>1.0490830424958876E-5</c:v>
                </c:pt>
                <c:pt idx="347">
                  <c:v>1.050373437098121E-5</c:v>
                </c:pt>
                <c:pt idx="348">
                  <c:v>1.0516646248191461E-5</c:v>
                </c:pt>
                <c:pt idx="349">
                  <c:v>1.0529566056589633E-5</c:v>
                </c:pt>
                <c:pt idx="350">
                  <c:v>1.0542493796175726E-5</c:v>
                </c:pt>
                <c:pt idx="351">
                  <c:v>1.0555429466949736E-5</c:v>
                </c:pt>
                <c:pt idx="352">
                  <c:v>1.0568373068911663E-5</c:v>
                </c:pt>
                <c:pt idx="353">
                  <c:v>1.0581324602061509E-5</c:v>
                </c:pt>
                <c:pt idx="354">
                  <c:v>1.0594284066399276E-5</c:v>
                </c:pt>
                <c:pt idx="355">
                  <c:v>1.0607251461924959E-5</c:v>
                </c:pt>
                <c:pt idx="356">
                  <c:v>1.0620226788638565E-5</c:v>
                </c:pt>
                <c:pt idx="357">
                  <c:v>1.0633210046540087E-5</c:v>
                </c:pt>
                <c:pt idx="358">
                  <c:v>1.0646201235629529E-5</c:v>
                </c:pt>
                <c:pt idx="359">
                  <c:v>1.0659200355906893E-5</c:v>
                </c:pt>
                <c:pt idx="360">
                  <c:v>1.0672207407372173E-5</c:v>
                </c:pt>
                <c:pt idx="361">
                  <c:v>1.0685222390025371E-5</c:v>
                </c:pt>
                <c:pt idx="362">
                  <c:v>1.0698245303866488E-5</c:v>
                </c:pt>
                <c:pt idx="363">
                  <c:v>1.0711276148895525E-5</c:v>
                </c:pt>
                <c:pt idx="364">
                  <c:v>1.0724314925112482E-5</c:v>
                </c:pt>
                <c:pt idx="365">
                  <c:v>1.0737361632517355E-5</c:v>
                </c:pt>
                <c:pt idx="366">
                  <c:v>1.0750416271110149E-5</c:v>
                </c:pt>
                <c:pt idx="367">
                  <c:v>1.0763478840890862E-5</c:v>
                </c:pt>
                <c:pt idx="368">
                  <c:v>1.0776549341859496E-5</c:v>
                </c:pt>
                <c:pt idx="369">
                  <c:v>1.0789627774016046E-5</c:v>
                </c:pt>
                <c:pt idx="370">
                  <c:v>1.0802714137360515E-5</c:v>
                </c:pt>
                <c:pt idx="371">
                  <c:v>1.0815808431892904E-5</c:v>
                </c:pt>
                <c:pt idx="372">
                  <c:v>1.082891065761321E-5</c:v>
                </c:pt>
                <c:pt idx="373">
                  <c:v>1.0842020814521436E-5</c:v>
                </c:pt>
                <c:pt idx="374">
                  <c:v>1.0855138902617581E-5</c:v>
                </c:pt>
                <c:pt idx="375">
                  <c:v>1.0868264921901646E-5</c:v>
                </c:pt>
                <c:pt idx="376">
                  <c:v>1.0881398872373629E-5</c:v>
                </c:pt>
                <c:pt idx="377">
                  <c:v>1.0894540754033532E-5</c:v>
                </c:pt>
                <c:pt idx="378">
                  <c:v>1.0907690566881354E-5</c:v>
                </c:pt>
                <c:pt idx="379">
                  <c:v>1.0920848310917093E-5</c:v>
                </c:pt>
                <c:pt idx="380">
                  <c:v>1.0934013986140753E-5</c:v>
                </c:pt>
                <c:pt idx="381">
                  <c:v>1.0947187592552331E-5</c:v>
                </c:pt>
                <c:pt idx="382">
                  <c:v>1.0960369130151828E-5</c:v>
                </c:pt>
                <c:pt idx="383">
                  <c:v>1.0973558598939243E-5</c:v>
                </c:pt>
                <c:pt idx="384">
                  <c:v>1.0986755998914577E-5</c:v>
                </c:pt>
                <c:pt idx="385">
                  <c:v>1.0999961330077835E-5</c:v>
                </c:pt>
                <c:pt idx="386">
                  <c:v>1.1013174592429006E-5</c:v>
                </c:pt>
                <c:pt idx="387">
                  <c:v>1.1026395785968099E-5</c:v>
                </c:pt>
                <c:pt idx="388">
                  <c:v>1.1039624910695108E-5</c:v>
                </c:pt>
                <c:pt idx="389">
                  <c:v>1.1052861966610037E-5</c:v>
                </c:pt>
                <c:pt idx="390">
                  <c:v>1.1066106953712885E-5</c:v>
                </c:pt>
                <c:pt idx="391">
                  <c:v>1.1079359872003652E-5</c:v>
                </c:pt>
                <c:pt idx="392">
                  <c:v>1.1092620721482338E-5</c:v>
                </c:pt>
                <c:pt idx="393">
                  <c:v>1.1105889502148944E-5</c:v>
                </c:pt>
                <c:pt idx="394">
                  <c:v>1.1119166214003471E-5</c:v>
                </c:pt>
                <c:pt idx="395">
                  <c:v>1.1132450857045914E-5</c:v>
                </c:pt>
                <c:pt idx="396">
                  <c:v>1.1145743431276276E-5</c:v>
                </c:pt>
                <c:pt idx="397">
                  <c:v>1.1159043936694558E-5</c:v>
                </c:pt>
                <c:pt idx="398">
                  <c:v>1.1172352373300758E-5</c:v>
                </c:pt>
                <c:pt idx="399">
                  <c:v>1.1185668741094875E-5</c:v>
                </c:pt>
                <c:pt idx="400">
                  <c:v>1.1198993040076913E-5</c:v>
                </c:pt>
                <c:pt idx="401">
                  <c:v>1.1212325270246869E-5</c:v>
                </c:pt>
                <c:pt idx="402">
                  <c:v>1.1225665431604746E-5</c:v>
                </c:pt>
                <c:pt idx="403">
                  <c:v>1.1239013524150545E-5</c:v>
                </c:pt>
                <c:pt idx="404">
                  <c:v>1.1252369547884257E-5</c:v>
                </c:pt>
                <c:pt idx="405">
                  <c:v>1.1265733502805889E-5</c:v>
                </c:pt>
                <c:pt idx="406">
                  <c:v>1.1279105388915441E-5</c:v>
                </c:pt>
                <c:pt idx="407">
                  <c:v>1.1292485206212912E-5</c:v>
                </c:pt>
                <c:pt idx="408">
                  <c:v>1.13058729546983E-5</c:v>
                </c:pt>
                <c:pt idx="409">
                  <c:v>1.131926863437161E-5</c:v>
                </c:pt>
                <c:pt idx="410">
                  <c:v>1.1332672245232836E-5</c:v>
                </c:pt>
                <c:pt idx="411">
                  <c:v>1.1346083787281983E-5</c:v>
                </c:pt>
                <c:pt idx="412">
                  <c:v>1.1359503260519052E-5</c:v>
                </c:pt>
                <c:pt idx="413">
                  <c:v>1.1372930664944036E-5</c:v>
                </c:pt>
                <c:pt idx="414">
                  <c:v>1.1386366000556938E-5</c:v>
                </c:pt>
                <c:pt idx="415">
                  <c:v>1.1399809267357761E-5</c:v>
                </c:pt>
                <c:pt idx="416">
                  <c:v>1.1413260465346501E-5</c:v>
                </c:pt>
                <c:pt idx="417">
                  <c:v>1.1426719594523161E-5</c:v>
                </c:pt>
                <c:pt idx="418">
                  <c:v>1.1440186654887741E-5</c:v>
                </c:pt>
                <c:pt idx="419">
                  <c:v>1.1453661646440238E-5</c:v>
                </c:pt>
                <c:pt idx="420">
                  <c:v>1.1467144569180654E-5</c:v>
                </c:pt>
                <c:pt idx="421">
                  <c:v>1.1480635423108994E-5</c:v>
                </c:pt>
                <c:pt idx="422">
                  <c:v>1.1494134208225249E-5</c:v>
                </c:pt>
                <c:pt idx="423">
                  <c:v>1.1507640924529422E-5</c:v>
                </c:pt>
                <c:pt idx="424">
                  <c:v>1.1521155572021516E-5</c:v>
                </c:pt>
                <c:pt idx="425">
                  <c:v>1.1534678150701528E-5</c:v>
                </c:pt>
                <c:pt idx="426">
                  <c:v>1.1548208660569458E-5</c:v>
                </c:pt>
                <c:pt idx="427">
                  <c:v>1.1561747101625307E-5</c:v>
                </c:pt>
                <c:pt idx="428">
                  <c:v>1.1575293473869076E-5</c:v>
                </c:pt>
                <c:pt idx="429">
                  <c:v>1.1588847777300767E-5</c:v>
                </c:pt>
                <c:pt idx="430">
                  <c:v>1.1602410011920374E-5</c:v>
                </c:pt>
                <c:pt idx="431">
                  <c:v>1.1615980177727898E-5</c:v>
                </c:pt>
                <c:pt idx="432">
                  <c:v>1.1629558274723342E-5</c:v>
                </c:pt>
                <c:pt idx="433">
                  <c:v>1.1643144302906706E-5</c:v>
                </c:pt>
                <c:pt idx="434">
                  <c:v>1.1656738262277988E-5</c:v>
                </c:pt>
                <c:pt idx="435">
                  <c:v>1.1670340152837189E-5</c:v>
                </c:pt>
                <c:pt idx="436">
                  <c:v>1.1683949974584309E-5</c:v>
                </c:pt>
                <c:pt idx="437">
                  <c:v>1.1697567727519347E-5</c:v>
                </c:pt>
                <c:pt idx="438">
                  <c:v>1.1711193411642308E-5</c:v>
                </c:pt>
                <c:pt idx="439">
                  <c:v>1.1724827026953185E-5</c:v>
                </c:pt>
                <c:pt idx="440">
                  <c:v>1.1738468573451982E-5</c:v>
                </c:pt>
                <c:pt idx="441">
                  <c:v>1.1752118051138696E-5</c:v>
                </c:pt>
                <c:pt idx="442">
                  <c:v>1.1765775460013329E-5</c:v>
                </c:pt>
                <c:pt idx="443">
                  <c:v>1.1779440800075884E-5</c:v>
                </c:pt>
                <c:pt idx="444">
                  <c:v>1.1793114071326355E-5</c:v>
                </c:pt>
                <c:pt idx="445">
                  <c:v>1.1806795273764747E-5</c:v>
                </c:pt>
                <c:pt idx="446">
                  <c:v>1.1820484407391054E-5</c:v>
                </c:pt>
                <c:pt idx="447">
                  <c:v>1.1834181472205287E-5</c:v>
                </c:pt>
                <c:pt idx="448">
                  <c:v>1.1847886468207435E-5</c:v>
                </c:pt>
                <c:pt idx="449">
                  <c:v>1.1861599395397501E-5</c:v>
                </c:pt>
                <c:pt idx="450">
                  <c:v>1.1875320253775487E-5</c:v>
                </c:pt>
                <c:pt idx="451">
                  <c:v>1.1889049043341392E-5</c:v>
                </c:pt>
                <c:pt idx="452">
                  <c:v>1.1902785764095214E-5</c:v>
                </c:pt>
                <c:pt idx="453">
                  <c:v>1.1916530416036956E-5</c:v>
                </c:pt>
                <c:pt idx="454">
                  <c:v>1.1930282999166618E-5</c:v>
                </c:pt>
                <c:pt idx="455">
                  <c:v>1.1944043513484197E-5</c:v>
                </c:pt>
                <c:pt idx="456">
                  <c:v>1.1957811958989701E-5</c:v>
                </c:pt>
                <c:pt idx="457">
                  <c:v>1.1971588335683119E-5</c:v>
                </c:pt>
                <c:pt idx="458">
                  <c:v>1.1985372643564456E-5</c:v>
                </c:pt>
                <c:pt idx="459">
                  <c:v>1.1999164882633712E-5</c:v>
                </c:pt>
                <c:pt idx="460">
                  <c:v>1.2012965052890886E-5</c:v>
                </c:pt>
                <c:pt idx="461">
                  <c:v>1.202677315433598E-5</c:v>
                </c:pt>
                <c:pt idx="462">
                  <c:v>1.2040589186968994E-5</c:v>
                </c:pt>
                <c:pt idx="463">
                  <c:v>1.2054413150789925E-5</c:v>
                </c:pt>
                <c:pt idx="464">
                  <c:v>1.2068245045798776E-5</c:v>
                </c:pt>
                <c:pt idx="465">
                  <c:v>1.2082084871995549E-5</c:v>
                </c:pt>
                <c:pt idx="466">
                  <c:v>1.2095932629380237E-5</c:v>
                </c:pt>
                <c:pt idx="467">
                  <c:v>1.2109788317952846E-5</c:v>
                </c:pt>
                <c:pt idx="468">
                  <c:v>1.2123651937713372E-5</c:v>
                </c:pt>
                <c:pt idx="469">
                  <c:v>1.2137523488661816E-5</c:v>
                </c:pt>
                <c:pt idx="470">
                  <c:v>1.2151402970798182E-5</c:v>
                </c:pt>
                <c:pt idx="471">
                  <c:v>1.2165290384122465E-5</c:v>
                </c:pt>
                <c:pt idx="472">
                  <c:v>1.2179185728634666E-5</c:v>
                </c:pt>
                <c:pt idx="473">
                  <c:v>1.2193089004334788E-5</c:v>
                </c:pt>
                <c:pt idx="474">
                  <c:v>1.2207000211222833E-5</c:v>
                </c:pt>
                <c:pt idx="475">
                  <c:v>1.2220919349298792E-5</c:v>
                </c:pt>
                <c:pt idx="476">
                  <c:v>1.223484641856267E-5</c:v>
                </c:pt>
                <c:pt idx="477">
                  <c:v>1.2248781419014466E-5</c:v>
                </c:pt>
                <c:pt idx="478">
                  <c:v>1.2262724350654182E-5</c:v>
                </c:pt>
                <c:pt idx="479">
                  <c:v>1.2276675213481817E-5</c:v>
                </c:pt>
                <c:pt idx="480">
                  <c:v>1.2290634007497372E-5</c:v>
                </c:pt>
                <c:pt idx="481">
                  <c:v>1.2304600732700844E-5</c:v>
                </c:pt>
                <c:pt idx="482">
                  <c:v>1.2318575389092241E-5</c:v>
                </c:pt>
                <c:pt idx="483">
                  <c:v>1.2332557976671552E-5</c:v>
                </c:pt>
                <c:pt idx="484">
                  <c:v>1.2346548495438781E-5</c:v>
                </c:pt>
                <c:pt idx="485">
                  <c:v>1.236054694539393E-5</c:v>
                </c:pt>
                <c:pt idx="486">
                  <c:v>1.2374553326536996E-5</c:v>
                </c:pt>
                <c:pt idx="487">
                  <c:v>1.2388567638867985E-5</c:v>
                </c:pt>
                <c:pt idx="488">
                  <c:v>1.240258988238689E-5</c:v>
                </c:pt>
                <c:pt idx="489">
                  <c:v>1.2416620057093714E-5</c:v>
                </c:pt>
                <c:pt idx="490">
                  <c:v>1.2430658162988458E-5</c:v>
                </c:pt>
                <c:pt idx="491">
                  <c:v>1.2444704200071124E-5</c:v>
                </c:pt>
                <c:pt idx="492">
                  <c:v>1.2458758168341705E-5</c:v>
                </c:pt>
                <c:pt idx="493">
                  <c:v>1.2472820067800207E-5</c:v>
                </c:pt>
                <c:pt idx="494">
                  <c:v>1.2486889898446625E-5</c:v>
                </c:pt>
                <c:pt idx="495">
                  <c:v>1.2500967660280964E-5</c:v>
                </c:pt>
                <c:pt idx="496">
                  <c:v>1.251505335330322E-5</c:v>
                </c:pt>
                <c:pt idx="497">
                  <c:v>1.2529146977513396E-5</c:v>
                </c:pt>
                <c:pt idx="498">
                  <c:v>1.2543248532911492E-5</c:v>
                </c:pt>
                <c:pt idx="499">
                  <c:v>1.2557358019497505E-5</c:v>
                </c:pt>
                <c:pt idx="500">
                  <c:v>1.2571475437271443E-5</c:v>
                </c:pt>
                <c:pt idx="501">
                  <c:v>1.2585600786233294E-5</c:v>
                </c:pt>
                <c:pt idx="502">
                  <c:v>1.2599734066383065E-5</c:v>
                </c:pt>
                <c:pt idx="503">
                  <c:v>1.2613875277720754E-5</c:v>
                </c:pt>
                <c:pt idx="504">
                  <c:v>1.2628024420246363E-5</c:v>
                </c:pt>
                <c:pt idx="505">
                  <c:v>1.2642181493959891E-5</c:v>
                </c:pt>
                <c:pt idx="506">
                  <c:v>1.2656346498861339E-5</c:v>
                </c:pt>
                <c:pt idx="507">
                  <c:v>1.2670519434950704E-5</c:v>
                </c:pt>
                <c:pt idx="508">
                  <c:v>1.2684700302227989E-5</c:v>
                </c:pt>
                <c:pt idx="509">
                  <c:v>1.2698889100693196E-5</c:v>
                </c:pt>
                <c:pt idx="510">
                  <c:v>1.2713085830346318E-5</c:v>
                </c:pt>
                <c:pt idx="511">
                  <c:v>1.2727290491187359E-5</c:v>
                </c:pt>
                <c:pt idx="512">
                  <c:v>1.274150308321632E-5</c:v>
                </c:pt>
                <c:pt idx="513">
                  <c:v>1.27557236064332E-5</c:v>
                </c:pt>
                <c:pt idx="514">
                  <c:v>1.2769952060837998E-5</c:v>
                </c:pt>
                <c:pt idx="515">
                  <c:v>1.2784188446430716E-5</c:v>
                </c:pt>
                <c:pt idx="516">
                  <c:v>1.2798432763211351E-5</c:v>
                </c:pt>
                <c:pt idx="517">
                  <c:v>1.2812685011179907E-5</c:v>
                </c:pt>
                <c:pt idx="518">
                  <c:v>1.2826945190336385E-5</c:v>
                </c:pt>
                <c:pt idx="519">
                  <c:v>1.2841213300680778E-5</c:v>
                </c:pt>
                <c:pt idx="520">
                  <c:v>1.285548934221309E-5</c:v>
                </c:pt>
                <c:pt idx="521">
                  <c:v>1.2869773314933321E-5</c:v>
                </c:pt>
                <c:pt idx="522">
                  <c:v>1.288406521884147E-5</c:v>
                </c:pt>
                <c:pt idx="523">
                  <c:v>1.2898365053937541E-5</c:v>
                </c:pt>
                <c:pt idx="524">
                  <c:v>1.2912672820221528E-5</c:v>
                </c:pt>
                <c:pt idx="525">
                  <c:v>1.2926988517693434E-5</c:v>
                </c:pt>
                <c:pt idx="526">
                  <c:v>1.2941312146353263E-5</c:v>
                </c:pt>
                <c:pt idx="527">
                  <c:v>1.2955643706201009E-5</c:v>
                </c:pt>
                <c:pt idx="528">
                  <c:v>1.2969983197236671E-5</c:v>
                </c:pt>
                <c:pt idx="529">
                  <c:v>1.2984330619460255E-5</c:v>
                </c:pt>
                <c:pt idx="530">
                  <c:v>1.2998685972871757E-5</c:v>
                </c:pt>
                <c:pt idx="531">
                  <c:v>1.3013049257471178E-5</c:v>
                </c:pt>
                <c:pt idx="532">
                  <c:v>1.3027420473258517E-5</c:v>
                </c:pt>
                <c:pt idx="533">
                  <c:v>1.3041799620233775E-5</c:v>
                </c:pt>
                <c:pt idx="534">
                  <c:v>1.3056186698396953E-5</c:v>
                </c:pt>
                <c:pt idx="535">
                  <c:v>1.3070581707748053E-5</c:v>
                </c:pt>
                <c:pt idx="536">
                  <c:v>1.3084984648287068E-5</c:v>
                </c:pt>
                <c:pt idx="537">
                  <c:v>1.3099395520014002E-5</c:v>
                </c:pt>
                <c:pt idx="538">
                  <c:v>1.3113814322928856E-5</c:v>
                </c:pt>
                <c:pt idx="539">
                  <c:v>1.3128241057031627E-5</c:v>
                </c:pt>
                <c:pt idx="540">
                  <c:v>1.3142675722322318E-5</c:v>
                </c:pt>
                <c:pt idx="541">
                  <c:v>1.3157118318800928E-5</c:v>
                </c:pt>
                <c:pt idx="542">
                  <c:v>1.3171568846467458E-5</c:v>
                </c:pt>
                <c:pt idx="543">
                  <c:v>1.3186027305321905E-5</c:v>
                </c:pt>
                <c:pt idx="544">
                  <c:v>1.3200493695364277E-5</c:v>
                </c:pt>
                <c:pt idx="545">
                  <c:v>1.3214968016594562E-5</c:v>
                </c:pt>
                <c:pt idx="546">
                  <c:v>1.3229450269012767E-5</c:v>
                </c:pt>
                <c:pt idx="547">
                  <c:v>1.3243940452618891E-5</c:v>
                </c:pt>
                <c:pt idx="548">
                  <c:v>1.3258438567412933E-5</c:v>
                </c:pt>
                <c:pt idx="549">
                  <c:v>1.3272944613394896E-5</c:v>
                </c:pt>
                <c:pt idx="550">
                  <c:v>1.3287458590564777E-5</c:v>
                </c:pt>
                <c:pt idx="551">
                  <c:v>1.3301980498922576E-5</c:v>
                </c:pt>
                <c:pt idx="552">
                  <c:v>1.3316510338468295E-5</c:v>
                </c:pt>
                <c:pt idx="553">
                  <c:v>1.3331048109201937E-5</c:v>
                </c:pt>
                <c:pt idx="554">
                  <c:v>1.3345593811123491E-5</c:v>
                </c:pt>
                <c:pt idx="555">
                  <c:v>1.3360147444232968E-5</c:v>
                </c:pt>
                <c:pt idx="556">
                  <c:v>1.3374709008530363E-5</c:v>
                </c:pt>
                <c:pt idx="557">
                  <c:v>1.3389278504015677E-5</c:v>
                </c:pt>
                <c:pt idx="558">
                  <c:v>1.3403855930688907E-5</c:v>
                </c:pt>
                <c:pt idx="559">
                  <c:v>1.341844128855006E-5</c:v>
                </c:pt>
                <c:pt idx="560">
                  <c:v>1.3433034577599129E-5</c:v>
                </c:pt>
                <c:pt idx="561">
                  <c:v>1.3447635797836119E-5</c:v>
                </c:pt>
                <c:pt idx="562">
                  <c:v>1.346224494926103E-5</c:v>
                </c:pt>
                <c:pt idx="563">
                  <c:v>1.3476862031873856E-5</c:v>
                </c:pt>
                <c:pt idx="564">
                  <c:v>1.3491487045674602E-5</c:v>
                </c:pt>
                <c:pt idx="565">
                  <c:v>1.3506119990663268E-5</c:v>
                </c:pt>
                <c:pt idx="566">
                  <c:v>1.3520760866839852E-5</c:v>
                </c:pt>
                <c:pt idx="567">
                  <c:v>1.3535409674204355E-5</c:v>
                </c:pt>
                <c:pt idx="568">
                  <c:v>1.3550066412756776E-5</c:v>
                </c:pt>
                <c:pt idx="569">
                  <c:v>1.3564731082497117E-5</c:v>
                </c:pt>
                <c:pt idx="570">
                  <c:v>1.3579403683425382E-5</c:v>
                </c:pt>
                <c:pt idx="571">
                  <c:v>1.3594084215541561E-5</c:v>
                </c:pt>
                <c:pt idx="572">
                  <c:v>1.3608772678845659E-5</c:v>
                </c:pt>
                <c:pt idx="573">
                  <c:v>1.3623469073337674E-5</c:v>
                </c:pt>
                <c:pt idx="574">
                  <c:v>1.3638173399017611E-5</c:v>
                </c:pt>
                <c:pt idx="575">
                  <c:v>1.3652885655885465E-5</c:v>
                </c:pt>
                <c:pt idx="576">
                  <c:v>1.3667605843941238E-5</c:v>
                </c:pt>
                <c:pt idx="577">
                  <c:v>1.368233396318493E-5</c:v>
                </c:pt>
                <c:pt idx="578">
                  <c:v>1.369707001361654E-5</c:v>
                </c:pt>
                <c:pt idx="579">
                  <c:v>1.3711813995236075E-5</c:v>
                </c:pt>
                <c:pt idx="580">
                  <c:v>1.3726565908043524E-5</c:v>
                </c:pt>
                <c:pt idx="581">
                  <c:v>1.3741325752038894E-5</c:v>
                </c:pt>
                <c:pt idx="582">
                  <c:v>1.375609352722218E-5</c:v>
                </c:pt>
                <c:pt idx="583">
                  <c:v>1.3770869233593385E-5</c:v>
                </c:pt>
                <c:pt idx="584">
                  <c:v>1.3785652871152513E-5</c:v>
                </c:pt>
                <c:pt idx="585">
                  <c:v>1.3800444439899556E-5</c:v>
                </c:pt>
                <c:pt idx="586">
                  <c:v>1.3815243939834518E-5</c:v>
                </c:pt>
                <c:pt idx="587">
                  <c:v>1.3830051370957399E-5</c:v>
                </c:pt>
                <c:pt idx="588">
                  <c:v>1.3844866733268203E-5</c:v>
                </c:pt>
                <c:pt idx="589">
                  <c:v>1.3859690026766925E-5</c:v>
                </c:pt>
                <c:pt idx="590">
                  <c:v>1.3874521251453562E-5</c:v>
                </c:pt>
                <c:pt idx="591">
                  <c:v>1.3889360407328122E-5</c:v>
                </c:pt>
                <c:pt idx="592">
                  <c:v>1.3904207494390597E-5</c:v>
                </c:pt>
                <c:pt idx="593">
                  <c:v>1.3919062512640992E-5</c:v>
                </c:pt>
                <c:pt idx="594">
                  <c:v>1.3933925462079306E-5</c:v>
                </c:pt>
                <c:pt idx="595">
                  <c:v>1.3948796342705541E-5</c:v>
                </c:pt>
                <c:pt idx="596">
                  <c:v>1.3963675154519692E-5</c:v>
                </c:pt>
                <c:pt idx="597">
                  <c:v>1.3978561897521771E-5</c:v>
                </c:pt>
                <c:pt idx="598">
                  <c:v>1.3993456571711759E-5</c:v>
                </c:pt>
                <c:pt idx="599">
                  <c:v>1.4008359177089669E-5</c:v>
                </c:pt>
                <c:pt idx="600">
                  <c:v>1.4023269713655496E-5</c:v>
                </c:pt>
                <c:pt idx="601">
                  <c:v>1.4038188181409246E-5</c:v>
                </c:pt>
                <c:pt idx="602">
                  <c:v>1.405311458035091E-5</c:v>
                </c:pt>
                <c:pt idx="603">
                  <c:v>1.4068048910480495E-5</c:v>
                </c:pt>
                <c:pt idx="604">
                  <c:v>1.4082991171798E-5</c:v>
                </c:pt>
                <c:pt idx="605">
                  <c:v>1.4097941364303424E-5</c:v>
                </c:pt>
                <c:pt idx="606">
                  <c:v>1.4112899487996769E-5</c:v>
                </c:pt>
                <c:pt idx="607">
                  <c:v>1.4127865542878031E-5</c:v>
                </c:pt>
                <c:pt idx="608">
                  <c:v>1.4142839528947211E-5</c:v>
                </c:pt>
                <c:pt idx="609">
                  <c:v>1.4157821446204308E-5</c:v>
                </c:pt>
                <c:pt idx="610">
                  <c:v>1.4172811294649331E-5</c:v>
                </c:pt>
                <c:pt idx="611">
                  <c:v>1.4187809074282268E-5</c:v>
                </c:pt>
                <c:pt idx="612">
                  <c:v>1.4202814785103123E-5</c:v>
                </c:pt>
                <c:pt idx="613">
                  <c:v>1.4217828427111898E-5</c:v>
                </c:pt>
                <c:pt idx="614">
                  <c:v>1.423285000030859E-5</c:v>
                </c:pt>
                <c:pt idx="615">
                  <c:v>1.4247879504693205E-5</c:v>
                </c:pt>
                <c:pt idx="616">
                  <c:v>1.4262916940265736E-5</c:v>
                </c:pt>
                <c:pt idx="617">
                  <c:v>1.4277962307026191E-5</c:v>
                </c:pt>
                <c:pt idx="618">
                  <c:v>1.4293015604974561E-5</c:v>
                </c:pt>
                <c:pt idx="619">
                  <c:v>1.4308076834110849E-5</c:v>
                </c:pt>
                <c:pt idx="620">
                  <c:v>1.4323145994435056E-5</c:v>
                </c:pt>
                <c:pt idx="621">
                  <c:v>1.433822308594718E-5</c:v>
                </c:pt>
                <c:pt idx="622">
                  <c:v>1.4353308108647226E-5</c:v>
                </c:pt>
                <c:pt idx="623">
                  <c:v>1.4368401062535191E-5</c:v>
                </c:pt>
                <c:pt idx="624">
                  <c:v>1.4383501947611074E-5</c:v>
                </c:pt>
                <c:pt idx="625">
                  <c:v>1.4398610763874876E-5</c:v>
                </c:pt>
                <c:pt idx="626">
                  <c:v>1.4413727511326602E-5</c:v>
                </c:pt>
                <c:pt idx="627">
                  <c:v>1.4428852189966243E-5</c:v>
                </c:pt>
                <c:pt idx="628">
                  <c:v>1.44439847997938E-5</c:v>
                </c:pt>
                <c:pt idx="629">
                  <c:v>1.4459125340809278E-5</c:v>
                </c:pt>
                <c:pt idx="630">
                  <c:v>1.4474273813012676E-5</c:v>
                </c:pt>
                <c:pt idx="631">
                  <c:v>1.4489430216403992E-5</c:v>
                </c:pt>
                <c:pt idx="632">
                  <c:v>1.4504594550983226E-5</c:v>
                </c:pt>
                <c:pt idx="633">
                  <c:v>1.4519766816750379E-5</c:v>
                </c:pt>
                <c:pt idx="634">
                  <c:v>1.4534947013705453E-5</c:v>
                </c:pt>
                <c:pt idx="635">
                  <c:v>1.4550135141848449E-5</c:v>
                </c:pt>
                <c:pt idx="636">
                  <c:v>1.4565331201179358E-5</c:v>
                </c:pt>
                <c:pt idx="637">
                  <c:v>1.4580535191698187E-5</c:v>
                </c:pt>
                <c:pt idx="638">
                  <c:v>1.4595747113404935E-5</c:v>
                </c:pt>
                <c:pt idx="639">
                  <c:v>1.4610966966299603E-5</c:v>
                </c:pt>
                <c:pt idx="640">
                  <c:v>1.4626194750382189E-5</c:v>
                </c:pt>
                <c:pt idx="641">
                  <c:v>1.4641430465652694E-5</c:v>
                </c:pt>
                <c:pt idx="642">
                  <c:v>1.4656674112111121E-5</c:v>
                </c:pt>
                <c:pt idx="643">
                  <c:v>1.4671925689757466E-5</c:v>
                </c:pt>
                <c:pt idx="644">
                  <c:v>1.4687185198591729E-5</c:v>
                </c:pt>
                <c:pt idx="645">
                  <c:v>1.4702452638613911E-5</c:v>
                </c:pt>
                <c:pt idx="646">
                  <c:v>1.4717728009824011E-5</c:v>
                </c:pt>
                <c:pt idx="647">
                  <c:v>1.4733011312222031E-5</c:v>
                </c:pt>
                <c:pt idx="648">
                  <c:v>1.4748302545807968E-5</c:v>
                </c:pt>
                <c:pt idx="649">
                  <c:v>1.4763601710581824E-5</c:v>
                </c:pt>
                <c:pt idx="650">
                  <c:v>1.47789088065436E-5</c:v>
                </c:pt>
                <c:pt idx="651">
                  <c:v>1.4794223833693296E-5</c:v>
                </c:pt>
                <c:pt idx="652">
                  <c:v>1.4809546792030912E-5</c:v>
                </c:pt>
                <c:pt idx="653">
                  <c:v>1.4824877681556446E-5</c:v>
                </c:pt>
                <c:pt idx="654">
                  <c:v>1.4840216502269897E-5</c:v>
                </c:pt>
                <c:pt idx="655">
                  <c:v>1.4855563254171268E-5</c:v>
                </c:pt>
                <c:pt idx="656">
                  <c:v>1.4870917937260557E-5</c:v>
                </c:pt>
                <c:pt idx="657">
                  <c:v>1.4886280551537766E-5</c:v>
                </c:pt>
                <c:pt idx="658">
                  <c:v>1.4901651097002895E-5</c:v>
                </c:pt>
                <c:pt idx="659">
                  <c:v>1.4917029573655941E-5</c:v>
                </c:pt>
                <c:pt idx="660">
                  <c:v>1.4932415981496907E-5</c:v>
                </c:pt>
                <c:pt idx="661">
                  <c:v>1.4947810320525797E-5</c:v>
                </c:pt>
                <c:pt idx="662">
                  <c:v>1.4963212590742597E-5</c:v>
                </c:pt>
                <c:pt idx="663">
                  <c:v>1.4978622792147321E-5</c:v>
                </c:pt>
                <c:pt idx="664">
                  <c:v>1.4994040924739963E-5</c:v>
                </c:pt>
                <c:pt idx="665">
                  <c:v>1.5009466988520522E-5</c:v>
                </c:pt>
                <c:pt idx="666">
                  <c:v>1.5024900983489E-5</c:v>
                </c:pt>
                <c:pt idx="667">
                  <c:v>1.50403429096454E-5</c:v>
                </c:pt>
                <c:pt idx="668">
                  <c:v>1.5055792766989717E-5</c:v>
                </c:pt>
                <c:pt idx="669">
                  <c:v>1.5071250555521953E-5</c:v>
                </c:pt>
                <c:pt idx="670">
                  <c:v>1.5086716275242112E-5</c:v>
                </c:pt>
                <c:pt idx="671">
                  <c:v>1.5102189926150186E-5</c:v>
                </c:pt>
                <c:pt idx="672">
                  <c:v>1.5117671508246177E-5</c:v>
                </c:pt>
                <c:pt idx="673">
                  <c:v>1.5133161021530089E-5</c:v>
                </c:pt>
                <c:pt idx="674">
                  <c:v>1.5148658466001921E-5</c:v>
                </c:pt>
                <c:pt idx="675">
                  <c:v>1.5164163841661671E-5</c:v>
                </c:pt>
                <c:pt idx="676">
                  <c:v>1.517967714850934E-5</c:v>
                </c:pt>
                <c:pt idx="677">
                  <c:v>1.5195198386544926E-5</c:v>
                </c:pt>
                <c:pt idx="678">
                  <c:v>1.5210727555768433E-5</c:v>
                </c:pt>
                <c:pt idx="679">
                  <c:v>1.5226264656179863E-5</c:v>
                </c:pt>
                <c:pt idx="680">
                  <c:v>1.5241809687779206E-5</c:v>
                </c:pt>
                <c:pt idx="681">
                  <c:v>1.5257362650566472E-5</c:v>
                </c:pt>
                <c:pt idx="682">
                  <c:v>1.5272923544541653E-5</c:v>
                </c:pt>
                <c:pt idx="683">
                  <c:v>1.5288492369704754E-5</c:v>
                </c:pt>
                <c:pt idx="684">
                  <c:v>1.5304069126055775E-5</c:v>
                </c:pt>
                <c:pt idx="685">
                  <c:v>1.5319653813594715E-5</c:v>
                </c:pt>
                <c:pt idx="686">
                  <c:v>1.5335246432321575E-5</c:v>
                </c:pt>
                <c:pt idx="687">
                  <c:v>1.5350846982236354E-5</c:v>
                </c:pt>
                <c:pt idx="688">
                  <c:v>1.536645546333905E-5</c:v>
                </c:pt>
                <c:pt idx="689">
                  <c:v>1.5382071875629664E-5</c:v>
                </c:pt>
                <c:pt idx="690">
                  <c:v>1.5397696219108202E-5</c:v>
                </c:pt>
                <c:pt idx="691">
                  <c:v>1.5413328493774652E-5</c:v>
                </c:pt>
                <c:pt idx="692">
                  <c:v>1.5428968699629025E-5</c:v>
                </c:pt>
                <c:pt idx="693">
                  <c:v>1.5444616836671313E-5</c:v>
                </c:pt>
                <c:pt idx="694">
                  <c:v>1.5460272904901525E-5</c:v>
                </c:pt>
                <c:pt idx="695">
                  <c:v>1.5475936904319653E-5</c:v>
                </c:pt>
                <c:pt idx="696">
                  <c:v>1.5491608834925707E-5</c:v>
                </c:pt>
                <c:pt idx="697">
                  <c:v>1.550728869671967E-5</c:v>
                </c:pt>
                <c:pt idx="698">
                  <c:v>1.5522976489701559E-5</c:v>
                </c:pt>
                <c:pt idx="699">
                  <c:v>1.5538672213871365E-5</c:v>
                </c:pt>
                <c:pt idx="700">
                  <c:v>1.5554375869229086E-5</c:v>
                </c:pt>
                <c:pt idx="701">
                  <c:v>1.557008745577473E-5</c:v>
                </c:pt>
                <c:pt idx="702">
                  <c:v>1.5585806973508291E-5</c:v>
                </c:pt>
                <c:pt idx="703">
                  <c:v>1.560153442242977E-5</c:v>
                </c:pt>
                <c:pt idx="704">
                  <c:v>1.5617269802539169E-5</c:v>
                </c:pt>
                <c:pt idx="705">
                  <c:v>1.5633013113836491E-5</c:v>
                </c:pt>
                <c:pt idx="706">
                  <c:v>1.5648764356321729E-5</c:v>
                </c:pt>
                <c:pt idx="707">
                  <c:v>1.5664523529994887E-5</c:v>
                </c:pt>
                <c:pt idx="708">
                  <c:v>1.5680290634855963E-5</c:v>
                </c:pt>
                <c:pt idx="709">
                  <c:v>1.5696065670904956E-5</c:v>
                </c:pt>
                <c:pt idx="710">
                  <c:v>1.5711848638141868E-5</c:v>
                </c:pt>
                <c:pt idx="711">
                  <c:v>1.57276395365667E-5</c:v>
                </c:pt>
                <c:pt idx="712">
                  <c:v>1.5743438366179451E-5</c:v>
                </c:pt>
                <c:pt idx="713">
                  <c:v>1.5759245126980122E-5</c:v>
                </c:pt>
                <c:pt idx="714">
                  <c:v>1.5775059818968715E-5</c:v>
                </c:pt>
                <c:pt idx="715">
                  <c:v>1.5790882442145224E-5</c:v>
                </c:pt>
                <c:pt idx="716">
                  <c:v>1.5806712996509649E-5</c:v>
                </c:pt>
                <c:pt idx="717">
                  <c:v>1.5822551482061998E-5</c:v>
                </c:pt>
                <c:pt idx="718">
                  <c:v>1.5838397898802258E-5</c:v>
                </c:pt>
                <c:pt idx="719">
                  <c:v>1.5854252246730445E-5</c:v>
                </c:pt>
                <c:pt idx="720">
                  <c:v>1.5870114525846545E-5</c:v>
                </c:pt>
                <c:pt idx="721">
                  <c:v>1.5885984736150567E-5</c:v>
                </c:pt>
                <c:pt idx="722">
                  <c:v>1.5901862877642509E-5</c:v>
                </c:pt>
                <c:pt idx="723">
                  <c:v>1.5917748950322374E-5</c:v>
                </c:pt>
                <c:pt idx="724">
                  <c:v>1.5933642954190151E-5</c:v>
                </c:pt>
                <c:pt idx="725">
                  <c:v>1.5949544889245848E-5</c:v>
                </c:pt>
                <c:pt idx="726">
                  <c:v>1.5965454755489464E-5</c:v>
                </c:pt>
                <c:pt idx="727">
                  <c:v>1.5981372552921E-5</c:v>
                </c:pt>
                <c:pt idx="728">
                  <c:v>1.5997298281540455E-5</c:v>
                </c:pt>
                <c:pt idx="729">
                  <c:v>1.6013231941347826E-5</c:v>
                </c:pt>
                <c:pt idx="730">
                  <c:v>1.6029173532343116E-5</c:v>
                </c:pt>
                <c:pt idx="731">
                  <c:v>1.6045123054526333E-5</c:v>
                </c:pt>
                <c:pt idx="732">
                  <c:v>1.6061080507897465E-5</c:v>
                </c:pt>
                <c:pt idx="733">
                  <c:v>1.6077045892456514E-5</c:v>
                </c:pt>
                <c:pt idx="734">
                  <c:v>1.6093019208203482E-5</c:v>
                </c:pt>
                <c:pt idx="735">
                  <c:v>1.6109000455138366E-5</c:v>
                </c:pt>
                <c:pt idx="736">
                  <c:v>1.6124989633261173E-5</c:v>
                </c:pt>
                <c:pt idx="737">
                  <c:v>1.6140986742571899E-5</c:v>
                </c:pt>
                <c:pt idx="738">
                  <c:v>1.6156991783070542E-5</c:v>
                </c:pt>
                <c:pt idx="739">
                  <c:v>1.6173004754757104E-5</c:v>
                </c:pt>
                <c:pt idx="740">
                  <c:v>1.6189025657631592E-5</c:v>
                </c:pt>
                <c:pt idx="741">
                  <c:v>1.6205054491693992E-5</c:v>
                </c:pt>
                <c:pt idx="742">
                  <c:v>1.6221091256944312E-5</c:v>
                </c:pt>
                <c:pt idx="743">
                  <c:v>1.6237135953382548E-5</c:v>
                </c:pt>
                <c:pt idx="744">
                  <c:v>1.6253188581008707E-5</c:v>
                </c:pt>
                <c:pt idx="745">
                  <c:v>1.6269249139822785E-5</c:v>
                </c:pt>
                <c:pt idx="746">
                  <c:v>1.628531762982478E-5</c:v>
                </c:pt>
                <c:pt idx="747">
                  <c:v>1.6301394051014694E-5</c:v>
                </c:pt>
                <c:pt idx="748">
                  <c:v>1.6317478403392527E-5</c:v>
                </c:pt>
                <c:pt idx="749">
                  <c:v>1.6333570686958283E-5</c:v>
                </c:pt>
                <c:pt idx="750">
                  <c:v>1.6349670901711955E-5</c:v>
                </c:pt>
                <c:pt idx="751">
                  <c:v>1.6365779047653543E-5</c:v>
                </c:pt>
                <c:pt idx="752">
                  <c:v>1.6381895124783053E-5</c:v>
                </c:pt>
                <c:pt idx="753">
                  <c:v>1.639801913310048E-5</c:v>
                </c:pt>
                <c:pt idx="754">
                  <c:v>1.6414151072605827E-5</c:v>
                </c:pt>
                <c:pt idx="755">
                  <c:v>1.6430290943299096E-5</c:v>
                </c:pt>
                <c:pt idx="756">
                  <c:v>1.6446438745180277E-5</c:v>
                </c:pt>
                <c:pt idx="757">
                  <c:v>1.6462594478249382E-5</c:v>
                </c:pt>
                <c:pt idx="758">
                  <c:v>1.6478758142506409E-5</c:v>
                </c:pt>
                <c:pt idx="759">
                  <c:v>1.6494929737951353E-5</c:v>
                </c:pt>
                <c:pt idx="760">
                  <c:v>1.6511109264584212E-5</c:v>
                </c:pt>
                <c:pt idx="761">
                  <c:v>1.6527296722404994E-5</c:v>
                </c:pt>
                <c:pt idx="762">
                  <c:v>1.6543492111413693E-5</c:v>
                </c:pt>
                <c:pt idx="763">
                  <c:v>1.655969543161031E-5</c:v>
                </c:pt>
                <c:pt idx="764">
                  <c:v>1.6575906682994847E-5</c:v>
                </c:pt>
                <c:pt idx="765">
                  <c:v>1.65921258655673E-5</c:v>
                </c:pt>
                <c:pt idx="766">
                  <c:v>1.6608352979327673E-5</c:v>
                </c:pt>
                <c:pt idx="767">
                  <c:v>1.6624588024275972E-5</c:v>
                </c:pt>
                <c:pt idx="768">
                  <c:v>1.6640831000412186E-5</c:v>
                </c:pt>
                <c:pt idx="769">
                  <c:v>1.6657081907736317E-5</c:v>
                </c:pt>
                <c:pt idx="770">
                  <c:v>1.6673340746248367E-5</c:v>
                </c:pt>
                <c:pt idx="771">
                  <c:v>1.6689607515948334E-5</c:v>
                </c:pt>
                <c:pt idx="772">
                  <c:v>1.6705882216836226E-5</c:v>
                </c:pt>
                <c:pt idx="773">
                  <c:v>1.6722164848912031E-5</c:v>
                </c:pt>
                <c:pt idx="774">
                  <c:v>1.6738455412175755E-5</c:v>
                </c:pt>
                <c:pt idx="775">
                  <c:v>1.6754753906627403E-5</c:v>
                </c:pt>
                <c:pt idx="776">
                  <c:v>1.6771060332266973E-5</c:v>
                </c:pt>
                <c:pt idx="777">
                  <c:v>1.6787374689094452E-5</c:v>
                </c:pt>
                <c:pt idx="778">
                  <c:v>1.6803696977109854E-5</c:v>
                </c:pt>
                <c:pt idx="779">
                  <c:v>1.6820027196313176E-5</c:v>
                </c:pt>
                <c:pt idx="780">
                  <c:v>1.6836365346704417E-5</c:v>
                </c:pt>
                <c:pt idx="781">
                  <c:v>1.6852711428283574E-5</c:v>
                </c:pt>
                <c:pt idx="782">
                  <c:v>1.6869065441050654E-5</c:v>
                </c:pt>
                <c:pt idx="783">
                  <c:v>1.688542738500565E-5</c:v>
                </c:pt>
                <c:pt idx="784">
                  <c:v>1.6901797260148572E-5</c:v>
                </c:pt>
                <c:pt idx="785">
                  <c:v>1.6918175066479403E-5</c:v>
                </c:pt>
                <c:pt idx="786">
                  <c:v>1.6934560803998157E-5</c:v>
                </c:pt>
                <c:pt idx="787">
                  <c:v>1.6950954472704831E-5</c:v>
                </c:pt>
                <c:pt idx="788">
                  <c:v>1.696735607259942E-5</c:v>
                </c:pt>
                <c:pt idx="789">
                  <c:v>1.6983765603681929E-5</c:v>
                </c:pt>
                <c:pt idx="790">
                  <c:v>1.7000183065952361E-5</c:v>
                </c:pt>
                <c:pt idx="791">
                  <c:v>1.7016608459410709E-5</c:v>
                </c:pt>
                <c:pt idx="792">
                  <c:v>1.7033041784056976E-5</c:v>
                </c:pt>
                <c:pt idx="793">
                  <c:v>1.7049483039891166E-5</c:v>
                </c:pt>
                <c:pt idx="794">
                  <c:v>1.7065932226913272E-5</c:v>
                </c:pt>
                <c:pt idx="795">
                  <c:v>1.7082389345123294E-5</c:v>
                </c:pt>
                <c:pt idx="796">
                  <c:v>1.7098854394521242E-5</c:v>
                </c:pt>
                <c:pt idx="797">
                  <c:v>1.71153273751071E-5</c:v>
                </c:pt>
                <c:pt idx="798">
                  <c:v>1.713180828688088E-5</c:v>
                </c:pt>
                <c:pt idx="799">
                  <c:v>1.714829712984258E-5</c:v>
                </c:pt>
                <c:pt idx="800">
                  <c:v>1.7164793903992203E-5</c:v>
                </c:pt>
                <c:pt idx="801">
                  <c:v>1.7181298609329738E-5</c:v>
                </c:pt>
                <c:pt idx="802">
                  <c:v>1.7197811245855203E-5</c:v>
                </c:pt>
                <c:pt idx="803">
                  <c:v>1.7214331813568577E-5</c:v>
                </c:pt>
                <c:pt idx="804">
                  <c:v>1.723086031246987E-5</c:v>
                </c:pt>
                <c:pt idx="805">
                  <c:v>1.7247396742559083E-5</c:v>
                </c:pt>
                <c:pt idx="806">
                  <c:v>1.7263941103836215E-5</c:v>
                </c:pt>
                <c:pt idx="807">
                  <c:v>1.728049339630127E-5</c:v>
                </c:pt>
                <c:pt idx="808">
                  <c:v>1.7297053619954238E-5</c:v>
                </c:pt>
                <c:pt idx="809">
                  <c:v>1.7313621774795129E-5</c:v>
                </c:pt>
                <c:pt idx="810">
                  <c:v>1.7330197860823935E-5</c:v>
                </c:pt>
                <c:pt idx="811">
                  <c:v>1.7346781878040668E-5</c:v>
                </c:pt>
                <c:pt idx="812">
                  <c:v>1.7363373826445313E-5</c:v>
                </c:pt>
                <c:pt idx="813">
                  <c:v>1.7379973706037878E-5</c:v>
                </c:pt>
                <c:pt idx="814">
                  <c:v>1.7396581516818366E-5</c:v>
                </c:pt>
                <c:pt idx="815">
                  <c:v>1.7413197258786766E-5</c:v>
                </c:pt>
                <c:pt idx="816">
                  <c:v>1.7429820931943089E-5</c:v>
                </c:pt>
                <c:pt idx="817">
                  <c:v>1.7446452536287328E-5</c:v>
                </c:pt>
                <c:pt idx="818">
                  <c:v>1.7463092071819487E-5</c:v>
                </c:pt>
                <c:pt idx="819">
                  <c:v>1.7479739538539568E-5</c:v>
                </c:pt>
                <c:pt idx="820">
                  <c:v>1.7496394936447572E-5</c:v>
                </c:pt>
                <c:pt idx="821">
                  <c:v>1.7513058265543486E-5</c:v>
                </c:pt>
                <c:pt idx="822">
                  <c:v>1.7529729525827322E-5</c:v>
                </c:pt>
                <c:pt idx="823">
                  <c:v>1.7546408717299078E-5</c:v>
                </c:pt>
                <c:pt idx="824">
                  <c:v>1.7563095839958753E-5</c:v>
                </c:pt>
                <c:pt idx="825">
                  <c:v>1.7579790893806344E-5</c:v>
                </c:pt>
                <c:pt idx="826">
                  <c:v>1.7596493878841854E-5</c:v>
                </c:pt>
                <c:pt idx="827">
                  <c:v>1.7613204795065288E-5</c:v>
                </c:pt>
                <c:pt idx="828">
                  <c:v>1.762992364247664E-5</c:v>
                </c:pt>
                <c:pt idx="829">
                  <c:v>1.7646650421075909E-5</c:v>
                </c:pt>
                <c:pt idx="830">
                  <c:v>1.7663385130863097E-5</c:v>
                </c:pt>
                <c:pt idx="831">
                  <c:v>1.7680127771838201E-5</c:v>
                </c:pt>
                <c:pt idx="832">
                  <c:v>1.7696878344001228E-5</c:v>
                </c:pt>
                <c:pt idx="833">
                  <c:v>1.7713636847352171E-5</c:v>
                </c:pt>
                <c:pt idx="834">
                  <c:v>1.7730403281891037E-5</c:v>
                </c:pt>
                <c:pt idx="835">
                  <c:v>1.7747177647617819E-5</c:v>
                </c:pt>
                <c:pt idx="836">
                  <c:v>1.776395994453252E-5</c:v>
                </c:pt>
                <c:pt idx="837">
                  <c:v>1.7780750172635144E-5</c:v>
                </c:pt>
                <c:pt idx="838">
                  <c:v>1.7797548331925685E-5</c:v>
                </c:pt>
                <c:pt idx="839">
                  <c:v>1.7814354422404141E-5</c:v>
                </c:pt>
                <c:pt idx="840">
                  <c:v>1.783116844407052E-5</c:v>
                </c:pt>
                <c:pt idx="841">
                  <c:v>1.7847990396924811E-5</c:v>
                </c:pt>
                <c:pt idx="842">
                  <c:v>1.7864820280967029E-5</c:v>
                </c:pt>
                <c:pt idx="843">
                  <c:v>1.7881658096197159E-5</c:v>
                </c:pt>
                <c:pt idx="844">
                  <c:v>1.7898503842615216E-5</c:v>
                </c:pt>
                <c:pt idx="845">
                  <c:v>1.7915357520221189E-5</c:v>
                </c:pt>
                <c:pt idx="846">
                  <c:v>1.7932219129015081E-5</c:v>
                </c:pt>
                <c:pt idx="847">
                  <c:v>1.7949088668996892E-5</c:v>
                </c:pt>
                <c:pt idx="848">
                  <c:v>1.796596614016662E-5</c:v>
                </c:pt>
                <c:pt idx="849">
                  <c:v>1.7982851542524267E-5</c:v>
                </c:pt>
                <c:pt idx="850">
                  <c:v>1.7999744876069833E-5</c:v>
                </c:pt>
                <c:pt idx="851">
                  <c:v>1.8016646140803319E-5</c:v>
                </c:pt>
                <c:pt idx="852">
                  <c:v>1.8033555336724724E-5</c:v>
                </c:pt>
                <c:pt idx="853">
                  <c:v>1.8050472463834049E-5</c:v>
                </c:pt>
                <c:pt idx="854">
                  <c:v>1.8067397522131289E-5</c:v>
                </c:pt>
                <c:pt idx="855">
                  <c:v>1.8084330511616456E-5</c:v>
                </c:pt>
                <c:pt idx="856">
                  <c:v>1.8101271432289536E-5</c:v>
                </c:pt>
                <c:pt idx="857">
                  <c:v>1.8118220284150535E-5</c:v>
                </c:pt>
                <c:pt idx="858">
                  <c:v>1.813517706719945E-5</c:v>
                </c:pt>
                <c:pt idx="859">
                  <c:v>1.8152141781436287E-5</c:v>
                </c:pt>
                <c:pt idx="860">
                  <c:v>1.8169114426861044E-5</c:v>
                </c:pt>
                <c:pt idx="861">
                  <c:v>1.8186095003473721E-5</c:v>
                </c:pt>
                <c:pt idx="862">
                  <c:v>1.8203083511274317E-5</c:v>
                </c:pt>
                <c:pt idx="863">
                  <c:v>1.8220079950262829E-5</c:v>
                </c:pt>
                <c:pt idx="864">
                  <c:v>1.8237084320439264E-5</c:v>
                </c:pt>
                <c:pt idx="865">
                  <c:v>1.8254096621803615E-5</c:v>
                </c:pt>
                <c:pt idx="866">
                  <c:v>1.8271116854355885E-5</c:v>
                </c:pt>
                <c:pt idx="867">
                  <c:v>1.8288145018096071E-5</c:v>
                </c:pt>
                <c:pt idx="868">
                  <c:v>1.830518111302418E-5</c:v>
                </c:pt>
                <c:pt idx="869">
                  <c:v>1.8322225139140209E-5</c:v>
                </c:pt>
                <c:pt idx="870">
                  <c:v>1.8339277096444153E-5</c:v>
                </c:pt>
                <c:pt idx="871">
                  <c:v>1.8356336984936017E-5</c:v>
                </c:pt>
                <c:pt idx="872">
                  <c:v>1.8373404804615801E-5</c:v>
                </c:pt>
                <c:pt idx="873">
                  <c:v>1.8390480555483507E-5</c:v>
                </c:pt>
                <c:pt idx="874">
                  <c:v>1.8407564237539129E-5</c:v>
                </c:pt>
                <c:pt idx="875">
                  <c:v>1.8424655850782667E-5</c:v>
                </c:pt>
                <c:pt idx="876">
                  <c:v>1.8441755395214129E-5</c:v>
                </c:pt>
                <c:pt idx="877">
                  <c:v>1.8458862870833506E-5</c:v>
                </c:pt>
                <c:pt idx="878">
                  <c:v>1.8475978277640805E-5</c:v>
                </c:pt>
                <c:pt idx="879">
                  <c:v>1.8493101615636018E-5</c:v>
                </c:pt>
                <c:pt idx="880">
                  <c:v>1.8510232884819153E-5</c:v>
                </c:pt>
                <c:pt idx="881">
                  <c:v>1.8527372085190215E-5</c:v>
                </c:pt>
                <c:pt idx="882">
                  <c:v>1.8544519216749186E-5</c:v>
                </c:pt>
                <c:pt idx="883">
                  <c:v>1.8561674279496079E-5</c:v>
                </c:pt>
                <c:pt idx="884">
                  <c:v>1.8578837273430889E-5</c:v>
                </c:pt>
                <c:pt idx="885">
                  <c:v>1.8596008198553621E-5</c:v>
                </c:pt>
                <c:pt idx="886">
                  <c:v>1.8613187054864266E-5</c:v>
                </c:pt>
                <c:pt idx="887">
                  <c:v>1.8630373842362834E-5</c:v>
                </c:pt>
                <c:pt idx="888">
                  <c:v>1.8647568561049322E-5</c:v>
                </c:pt>
                <c:pt idx="889">
                  <c:v>1.8664771210923728E-5</c:v>
                </c:pt>
                <c:pt idx="890">
                  <c:v>1.8681981791986054E-5</c:v>
                </c:pt>
                <c:pt idx="891">
                  <c:v>1.86992003042363E-5</c:v>
                </c:pt>
                <c:pt idx="892">
                  <c:v>1.8716426747674462E-5</c:v>
                </c:pt>
                <c:pt idx="893">
                  <c:v>1.8733661122300546E-5</c:v>
                </c:pt>
                <c:pt idx="894">
                  <c:v>1.8750903428114543E-5</c:v>
                </c:pt>
                <c:pt idx="895">
                  <c:v>1.8768153665116463E-5</c:v>
                </c:pt>
                <c:pt idx="896">
                  <c:v>1.8785411833306302E-5</c:v>
                </c:pt>
                <c:pt idx="897">
                  <c:v>1.8802677932684057E-5</c:v>
                </c:pt>
                <c:pt idx="898">
                  <c:v>1.8819951963249736E-5</c:v>
                </c:pt>
                <c:pt idx="899">
                  <c:v>1.8837233925003336E-5</c:v>
                </c:pt>
                <c:pt idx="900">
                  <c:v>1.885452381794485E-5</c:v>
                </c:pt>
                <c:pt idx="901">
                  <c:v>1.8871821642074283E-5</c:v>
                </c:pt>
                <c:pt idx="902">
                  <c:v>1.8889127397391632E-5</c:v>
                </c:pt>
                <c:pt idx="903">
                  <c:v>1.8906441083896904E-5</c:v>
                </c:pt>
                <c:pt idx="904">
                  <c:v>1.8923762701590095E-5</c:v>
                </c:pt>
                <c:pt idx="905">
                  <c:v>1.8941092250471206E-5</c:v>
                </c:pt>
                <c:pt idx="906">
                  <c:v>1.8958429730540232E-5</c:v>
                </c:pt>
                <c:pt idx="907">
                  <c:v>1.8975775141797178E-5</c:v>
                </c:pt>
                <c:pt idx="908">
                  <c:v>1.8993128484242051E-5</c:v>
                </c:pt>
                <c:pt idx="909">
                  <c:v>1.9010489757874835E-5</c:v>
                </c:pt>
                <c:pt idx="910">
                  <c:v>1.9027858962695536E-5</c:v>
                </c:pt>
                <c:pt idx="911">
                  <c:v>1.904523609870416E-5</c:v>
                </c:pt>
                <c:pt idx="912">
                  <c:v>1.9062621165900703E-5</c:v>
                </c:pt>
                <c:pt idx="913">
                  <c:v>1.9080014164285163E-5</c:v>
                </c:pt>
                <c:pt idx="914">
                  <c:v>1.9097415093857545E-5</c:v>
                </c:pt>
                <c:pt idx="915">
                  <c:v>1.9114823954617839E-5</c:v>
                </c:pt>
                <c:pt idx="916">
                  <c:v>1.9132240746566057E-5</c:v>
                </c:pt>
                <c:pt idx="917">
                  <c:v>1.9149665469702197E-5</c:v>
                </c:pt>
                <c:pt idx="918">
                  <c:v>1.9167098124026253E-5</c:v>
                </c:pt>
                <c:pt idx="919">
                  <c:v>1.9184538709538229E-5</c:v>
                </c:pt>
                <c:pt idx="920">
                  <c:v>1.9201987226238121E-5</c:v>
                </c:pt>
                <c:pt idx="921">
                  <c:v>1.9219443674125935E-5</c:v>
                </c:pt>
                <c:pt idx="922">
                  <c:v>1.9236908053201666E-5</c:v>
                </c:pt>
                <c:pt idx="923">
                  <c:v>1.9254380363465316E-5</c:v>
                </c:pt>
                <c:pt idx="924">
                  <c:v>1.9271860604916882E-5</c:v>
                </c:pt>
                <c:pt idx="925">
                  <c:v>1.9289348777556374E-5</c:v>
                </c:pt>
                <c:pt idx="926">
                  <c:v>1.9306844881383782E-5</c:v>
                </c:pt>
                <c:pt idx="927">
                  <c:v>1.932434891639911E-5</c:v>
                </c:pt>
                <c:pt idx="928">
                  <c:v>1.9341860882602354E-5</c:v>
                </c:pt>
                <c:pt idx="929">
                  <c:v>1.9359380779993517E-5</c:v>
                </c:pt>
                <c:pt idx="930">
                  <c:v>1.9376908608572599E-5</c:v>
                </c:pt>
                <c:pt idx="931">
                  <c:v>1.9394444368339601E-5</c:v>
                </c:pt>
                <c:pt idx="932">
                  <c:v>1.9411988059294522E-5</c:v>
                </c:pt>
                <c:pt idx="933">
                  <c:v>1.9429539681437363E-5</c:v>
                </c:pt>
                <c:pt idx="934">
                  <c:v>1.9447099234768123E-5</c:v>
                </c:pt>
                <c:pt idx="935">
                  <c:v>1.9464666719286803E-5</c:v>
                </c:pt>
                <c:pt idx="936">
                  <c:v>1.9482242134993399E-5</c:v>
                </c:pt>
                <c:pt idx="937">
                  <c:v>1.9499825481887914E-5</c:v>
                </c:pt>
                <c:pt idx="938">
                  <c:v>1.9517416759970348E-5</c:v>
                </c:pt>
                <c:pt idx="939">
                  <c:v>1.9535015969240702E-5</c:v>
                </c:pt>
                <c:pt idx="940">
                  <c:v>1.9552623109698975E-5</c:v>
                </c:pt>
                <c:pt idx="941">
                  <c:v>1.9570238181345165E-5</c:v>
                </c:pt>
                <c:pt idx="942">
                  <c:v>1.9587861184179274E-5</c:v>
                </c:pt>
                <c:pt idx="943">
                  <c:v>1.9605492118201309E-5</c:v>
                </c:pt>
                <c:pt idx="944">
                  <c:v>1.9623130983411256E-5</c:v>
                </c:pt>
                <c:pt idx="945">
                  <c:v>1.9640777779809123E-5</c:v>
                </c:pt>
                <c:pt idx="946">
                  <c:v>1.965843250739491E-5</c:v>
                </c:pt>
                <c:pt idx="947">
                  <c:v>1.9676095166168615E-5</c:v>
                </c:pt>
                <c:pt idx="948">
                  <c:v>1.9693765756130237E-5</c:v>
                </c:pt>
                <c:pt idx="949">
                  <c:v>1.9711444277279779E-5</c:v>
                </c:pt>
                <c:pt idx="950">
                  <c:v>1.9729130729617243E-5</c:v>
                </c:pt>
                <c:pt idx="951">
                  <c:v>1.9746825113142623E-5</c:v>
                </c:pt>
                <c:pt idx="952">
                  <c:v>1.9764527427855929E-5</c:v>
                </c:pt>
                <c:pt idx="953">
                  <c:v>1.9782237673757145E-5</c:v>
                </c:pt>
                <c:pt idx="954">
                  <c:v>1.9799955850846283E-5</c:v>
                </c:pt>
                <c:pt idx="955">
                  <c:v>1.9817681959123341E-5</c:v>
                </c:pt>
                <c:pt idx="956">
                  <c:v>1.9835415998588315E-5</c:v>
                </c:pt>
                <c:pt idx="957">
                  <c:v>1.9853157969241212E-5</c:v>
                </c:pt>
                <c:pt idx="958">
                  <c:v>1.9870907871082024E-5</c:v>
                </c:pt>
                <c:pt idx="959">
                  <c:v>1.9888665704110756E-5</c:v>
                </c:pt>
                <c:pt idx="960">
                  <c:v>1.9906431468327404E-5</c:v>
                </c:pt>
                <c:pt idx="961">
                  <c:v>1.9924205163731982E-5</c:v>
                </c:pt>
                <c:pt idx="962">
                  <c:v>1.9941986790324472E-5</c:v>
                </c:pt>
                <c:pt idx="963">
                  <c:v>1.9959776348104879E-5</c:v>
                </c:pt>
                <c:pt idx="964">
                  <c:v>1.9977573837073208E-5</c:v>
                </c:pt>
                <c:pt idx="965">
                  <c:v>1.9995379257229453E-5</c:v>
                </c:pt>
                <c:pt idx="966">
                  <c:v>2.0013192608573618E-5</c:v>
                </c:pt>
                <c:pt idx="967">
                  <c:v>2.0031013891105702E-5</c:v>
                </c:pt>
                <c:pt idx="968">
                  <c:v>2.0048843104825705E-5</c:v>
                </c:pt>
                <c:pt idx="969">
                  <c:v>2.0066680249733632E-5</c:v>
                </c:pt>
                <c:pt idx="970">
                  <c:v>2.0084525325829471E-5</c:v>
                </c:pt>
                <c:pt idx="971">
                  <c:v>2.0102378333113232E-5</c:v>
                </c:pt>
                <c:pt idx="972">
                  <c:v>2.012023927158491E-5</c:v>
                </c:pt>
                <c:pt idx="973">
                  <c:v>2.0138108141244507E-5</c:v>
                </c:pt>
                <c:pt idx="974">
                  <c:v>2.0155984942092027E-5</c:v>
                </c:pt>
                <c:pt idx="975">
                  <c:v>2.0173869674127463E-5</c:v>
                </c:pt>
                <c:pt idx="976">
                  <c:v>2.0191762337350815E-5</c:v>
                </c:pt>
                <c:pt idx="977">
                  <c:v>2.0209662931762087E-5</c:v>
                </c:pt>
                <c:pt idx="978">
                  <c:v>2.0227571457361288E-5</c:v>
                </c:pt>
                <c:pt idx="979">
                  <c:v>2.0245487914148398E-5</c:v>
                </c:pt>
                <c:pt idx="980">
                  <c:v>2.0263412302123428E-5</c:v>
                </c:pt>
                <c:pt idx="981">
                  <c:v>2.0281344621286377E-5</c:v>
                </c:pt>
                <c:pt idx="982">
                  <c:v>2.0299284871637245E-5</c:v>
                </c:pt>
                <c:pt idx="983">
                  <c:v>2.031723305317603E-5</c:v>
                </c:pt>
                <c:pt idx="984">
                  <c:v>2.0335189165902741E-5</c:v>
                </c:pt>
                <c:pt idx="985">
                  <c:v>2.0353153209817361E-5</c:v>
                </c:pt>
                <c:pt idx="986">
                  <c:v>2.0371125184919907E-5</c:v>
                </c:pt>
                <c:pt idx="987">
                  <c:v>2.0389105091210376E-5</c:v>
                </c:pt>
                <c:pt idx="988">
                  <c:v>2.0407092928688758E-5</c:v>
                </c:pt>
                <c:pt idx="989">
                  <c:v>2.0425088697355059E-5</c:v>
                </c:pt>
                <c:pt idx="990">
                  <c:v>2.0443092397209279E-5</c:v>
                </c:pt>
                <c:pt idx="991">
                  <c:v>2.0461104028251416E-5</c:v>
                </c:pt>
                <c:pt idx="992">
                  <c:v>2.0479123590481472E-5</c:v>
                </c:pt>
                <c:pt idx="993">
                  <c:v>2.049715108389945E-5</c:v>
                </c:pt>
                <c:pt idx="994">
                  <c:v>2.0515186508505345E-5</c:v>
                </c:pt>
                <c:pt idx="995">
                  <c:v>2.0533229864299163E-5</c:v>
                </c:pt>
                <c:pt idx="996">
                  <c:v>2.05512811512809E-5</c:v>
                </c:pt>
                <c:pt idx="997">
                  <c:v>2.0569340369450553E-5</c:v>
                </c:pt>
                <c:pt idx="998">
                  <c:v>2.0587407518808125E-5</c:v>
                </c:pt>
                <c:pt idx="999">
                  <c:v>2.0605482599353614E-5</c:v>
                </c:pt>
                <c:pt idx="1000">
                  <c:v>2.0623565611087025E-5</c:v>
                </c:pt>
              </c:numCache>
            </c:numRef>
          </c:yVal>
        </c:ser>
        <c:ser>
          <c:idx val="1"/>
          <c:order val="1"/>
          <c:tx>
            <c:strRef>
              <c:f>Ae!$E$1</c:f>
              <c:strCache>
                <c:ptCount val="1"/>
                <c:pt idx="0">
                  <c:v>Ae CA 4e-5</c:v>
                </c:pt>
              </c:strCache>
            </c:strRef>
          </c:tx>
          <c:marker>
            <c:symbol val="none"/>
          </c:marker>
          <c:xVal>
            <c:numRef>
              <c:f>Ae!$D$2:$D$102</c:f>
              <c:numCache>
                <c:formatCode>General</c:formatCode>
                <c:ptCount val="101"/>
                <c:pt idx="0">
                  <c:v>0</c:v>
                </c:pt>
                <c:pt idx="1">
                  <c:v>1.1000000000000001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76.099999999999994</c:v>
                </c:pt>
                <c:pt idx="77">
                  <c:v>77.099999999999994</c:v>
                </c:pt>
                <c:pt idx="78">
                  <c:v>78.099999999999994</c:v>
                </c:pt>
                <c:pt idx="79">
                  <c:v>79.099999999999994</c:v>
                </c:pt>
                <c:pt idx="80">
                  <c:v>80.099999999999994</c:v>
                </c:pt>
                <c:pt idx="81">
                  <c:v>81.099999999999994</c:v>
                </c:pt>
                <c:pt idx="82">
                  <c:v>82.1</c:v>
                </c:pt>
                <c:pt idx="83">
                  <c:v>83.1</c:v>
                </c:pt>
                <c:pt idx="84">
                  <c:v>84.1</c:v>
                </c:pt>
                <c:pt idx="85">
                  <c:v>85.1</c:v>
                </c:pt>
                <c:pt idx="86">
                  <c:v>86.1</c:v>
                </c:pt>
                <c:pt idx="87">
                  <c:v>87.1</c:v>
                </c:pt>
                <c:pt idx="88">
                  <c:v>88.1</c:v>
                </c:pt>
                <c:pt idx="89">
                  <c:v>89.1</c:v>
                </c:pt>
                <c:pt idx="90">
                  <c:v>90.1</c:v>
                </c:pt>
                <c:pt idx="91">
                  <c:v>91.1</c:v>
                </c:pt>
                <c:pt idx="92">
                  <c:v>92.1</c:v>
                </c:pt>
                <c:pt idx="93">
                  <c:v>93.1</c:v>
                </c:pt>
                <c:pt idx="94">
                  <c:v>94.1</c:v>
                </c:pt>
                <c:pt idx="95">
                  <c:v>95.1</c:v>
                </c:pt>
                <c:pt idx="96">
                  <c:v>96.1</c:v>
                </c:pt>
                <c:pt idx="97">
                  <c:v>97.1</c:v>
                </c:pt>
                <c:pt idx="98">
                  <c:v>98.1</c:v>
                </c:pt>
                <c:pt idx="99">
                  <c:v>99.1</c:v>
                </c:pt>
                <c:pt idx="100">
                  <c:v>100.1</c:v>
                </c:pt>
              </c:numCache>
            </c:numRef>
          </c:xVal>
          <c:yVal>
            <c:numRef>
              <c:f>Ae!$E$2:$E$102</c:f>
              <c:numCache>
                <c:formatCode>0.00E+00</c:formatCode>
                <c:ptCount val="101"/>
                <c:pt idx="0">
                  <c:v>6.4099999999999996E-6</c:v>
                </c:pt>
                <c:pt idx="1">
                  <c:v>6.4099999999999996E-6</c:v>
                </c:pt>
                <c:pt idx="2">
                  <c:v>6.4099999999999996E-6</c:v>
                </c:pt>
                <c:pt idx="3">
                  <c:v>6.4099999999999996E-6</c:v>
                </c:pt>
                <c:pt idx="4">
                  <c:v>6.4099999999999996E-6</c:v>
                </c:pt>
                <c:pt idx="5">
                  <c:v>6.4099999999999996E-6</c:v>
                </c:pt>
                <c:pt idx="6">
                  <c:v>6.4099999999999996E-6</c:v>
                </c:pt>
                <c:pt idx="7">
                  <c:v>6.4099999999999996E-6</c:v>
                </c:pt>
                <c:pt idx="8">
                  <c:v>7.1799999999999999E-6</c:v>
                </c:pt>
                <c:pt idx="9">
                  <c:v>7.1799999999999999E-6</c:v>
                </c:pt>
                <c:pt idx="10">
                  <c:v>7.1799999999999999E-6</c:v>
                </c:pt>
                <c:pt idx="11">
                  <c:v>7.1799999999999999E-6</c:v>
                </c:pt>
                <c:pt idx="12">
                  <c:v>7.1799999999999999E-6</c:v>
                </c:pt>
                <c:pt idx="13">
                  <c:v>7.1799999999999999E-6</c:v>
                </c:pt>
                <c:pt idx="14">
                  <c:v>7.1799999999999999E-6</c:v>
                </c:pt>
                <c:pt idx="15">
                  <c:v>7.9999999999999996E-6</c:v>
                </c:pt>
                <c:pt idx="16">
                  <c:v>7.9999999999999996E-6</c:v>
                </c:pt>
                <c:pt idx="17">
                  <c:v>7.9999999999999996E-6</c:v>
                </c:pt>
                <c:pt idx="18">
                  <c:v>7.9999999999999996E-6</c:v>
                </c:pt>
                <c:pt idx="19">
                  <c:v>7.9999999999999996E-6</c:v>
                </c:pt>
                <c:pt idx="20">
                  <c:v>7.9999999999999996E-6</c:v>
                </c:pt>
                <c:pt idx="21">
                  <c:v>7.9999999999999996E-6</c:v>
                </c:pt>
                <c:pt idx="22">
                  <c:v>8.0199999999999994E-6</c:v>
                </c:pt>
                <c:pt idx="23">
                  <c:v>8.8699999999999998E-6</c:v>
                </c:pt>
                <c:pt idx="24">
                  <c:v>8.8699999999999998E-6</c:v>
                </c:pt>
                <c:pt idx="25">
                  <c:v>8.8699999999999998E-6</c:v>
                </c:pt>
                <c:pt idx="26">
                  <c:v>8.8699999999999998E-6</c:v>
                </c:pt>
                <c:pt idx="27">
                  <c:v>8.8699999999999998E-6</c:v>
                </c:pt>
                <c:pt idx="28">
                  <c:v>8.8699999999999998E-6</c:v>
                </c:pt>
                <c:pt idx="29">
                  <c:v>8.8699999999999998E-6</c:v>
                </c:pt>
                <c:pt idx="30">
                  <c:v>9.7799999999999995E-6</c:v>
                </c:pt>
                <c:pt idx="31">
                  <c:v>9.7799999999999995E-6</c:v>
                </c:pt>
                <c:pt idx="32">
                  <c:v>9.7799999999999995E-6</c:v>
                </c:pt>
                <c:pt idx="33">
                  <c:v>9.7799999999999995E-6</c:v>
                </c:pt>
                <c:pt idx="34">
                  <c:v>9.7799999999999995E-6</c:v>
                </c:pt>
                <c:pt idx="35">
                  <c:v>9.7799999999999995E-6</c:v>
                </c:pt>
                <c:pt idx="36">
                  <c:v>9.7799999999999995E-6</c:v>
                </c:pt>
                <c:pt idx="37">
                  <c:v>1.03E-5</c:v>
                </c:pt>
                <c:pt idx="38">
                  <c:v>1.0699999999999999E-5</c:v>
                </c:pt>
                <c:pt idx="39">
                  <c:v>1.0699999999999999E-5</c:v>
                </c:pt>
                <c:pt idx="40">
                  <c:v>1.0699999999999999E-5</c:v>
                </c:pt>
                <c:pt idx="41">
                  <c:v>1.0699999999999999E-5</c:v>
                </c:pt>
                <c:pt idx="42">
                  <c:v>1.0699999999999999E-5</c:v>
                </c:pt>
                <c:pt idx="43">
                  <c:v>1.0699999999999999E-5</c:v>
                </c:pt>
                <c:pt idx="44">
                  <c:v>1.1E-5</c:v>
                </c:pt>
                <c:pt idx="45">
                  <c:v>1.17E-5</c:v>
                </c:pt>
                <c:pt idx="46">
                  <c:v>1.17E-5</c:v>
                </c:pt>
                <c:pt idx="47">
                  <c:v>1.17E-5</c:v>
                </c:pt>
                <c:pt idx="48">
                  <c:v>1.17E-5</c:v>
                </c:pt>
                <c:pt idx="49">
                  <c:v>1.17E-5</c:v>
                </c:pt>
                <c:pt idx="50">
                  <c:v>1.17E-5</c:v>
                </c:pt>
                <c:pt idx="51">
                  <c:v>1.17E-5</c:v>
                </c:pt>
                <c:pt idx="52">
                  <c:v>1.2300000000000001E-5</c:v>
                </c:pt>
                <c:pt idx="53">
                  <c:v>1.2799999999999999E-5</c:v>
                </c:pt>
                <c:pt idx="54">
                  <c:v>1.2799999999999999E-5</c:v>
                </c:pt>
                <c:pt idx="55">
                  <c:v>1.2799999999999999E-5</c:v>
                </c:pt>
                <c:pt idx="56">
                  <c:v>1.2799999999999999E-5</c:v>
                </c:pt>
                <c:pt idx="57">
                  <c:v>1.2799999999999999E-5</c:v>
                </c:pt>
                <c:pt idx="58">
                  <c:v>1.2799999999999999E-5</c:v>
                </c:pt>
                <c:pt idx="59">
                  <c:v>1.31E-5</c:v>
                </c:pt>
                <c:pt idx="60">
                  <c:v>1.3900000000000001E-5</c:v>
                </c:pt>
                <c:pt idx="61">
                  <c:v>1.3900000000000001E-5</c:v>
                </c:pt>
                <c:pt idx="62">
                  <c:v>1.3900000000000001E-5</c:v>
                </c:pt>
                <c:pt idx="63">
                  <c:v>1.3900000000000001E-5</c:v>
                </c:pt>
                <c:pt idx="64">
                  <c:v>1.3900000000000001E-5</c:v>
                </c:pt>
                <c:pt idx="65">
                  <c:v>1.3900000000000001E-5</c:v>
                </c:pt>
                <c:pt idx="66">
                  <c:v>1.4100000000000001E-5</c:v>
                </c:pt>
                <c:pt idx="67">
                  <c:v>1.45E-5</c:v>
                </c:pt>
                <c:pt idx="68">
                  <c:v>1.5E-5</c:v>
                </c:pt>
                <c:pt idx="69">
                  <c:v>1.5E-5</c:v>
                </c:pt>
                <c:pt idx="70">
                  <c:v>1.5E-5</c:v>
                </c:pt>
                <c:pt idx="71">
                  <c:v>1.5E-5</c:v>
                </c:pt>
                <c:pt idx="72">
                  <c:v>1.5E-5</c:v>
                </c:pt>
                <c:pt idx="73">
                  <c:v>1.52E-5</c:v>
                </c:pt>
                <c:pt idx="74">
                  <c:v>1.56E-5</c:v>
                </c:pt>
                <c:pt idx="75">
                  <c:v>1.6200000000000001E-5</c:v>
                </c:pt>
                <c:pt idx="76">
                  <c:v>1.6200000000000001E-5</c:v>
                </c:pt>
                <c:pt idx="77">
                  <c:v>1.6200000000000001E-5</c:v>
                </c:pt>
                <c:pt idx="78">
                  <c:v>1.6200000000000001E-5</c:v>
                </c:pt>
                <c:pt idx="79">
                  <c:v>1.6200000000000001E-5</c:v>
                </c:pt>
                <c:pt idx="80">
                  <c:v>1.6200000000000001E-5</c:v>
                </c:pt>
                <c:pt idx="81">
                  <c:v>1.66E-5</c:v>
                </c:pt>
                <c:pt idx="82">
                  <c:v>1.6900000000000001E-5</c:v>
                </c:pt>
                <c:pt idx="83">
                  <c:v>1.7399999999999999E-5</c:v>
                </c:pt>
                <c:pt idx="84">
                  <c:v>1.7399999999999999E-5</c:v>
                </c:pt>
                <c:pt idx="85">
                  <c:v>1.7399999999999999E-5</c:v>
                </c:pt>
                <c:pt idx="86">
                  <c:v>1.7399999999999999E-5</c:v>
                </c:pt>
                <c:pt idx="87">
                  <c:v>1.7399999999999999E-5</c:v>
                </c:pt>
                <c:pt idx="88">
                  <c:v>1.77E-5</c:v>
                </c:pt>
                <c:pt idx="89">
                  <c:v>1.8099999999999999E-5</c:v>
                </c:pt>
                <c:pt idx="90">
                  <c:v>1.8600000000000001E-5</c:v>
                </c:pt>
                <c:pt idx="91">
                  <c:v>1.8600000000000001E-5</c:v>
                </c:pt>
                <c:pt idx="92">
                  <c:v>1.8600000000000001E-5</c:v>
                </c:pt>
                <c:pt idx="93">
                  <c:v>1.8600000000000001E-5</c:v>
                </c:pt>
                <c:pt idx="94">
                  <c:v>1.8600000000000001E-5</c:v>
                </c:pt>
                <c:pt idx="95">
                  <c:v>1.8899999999999999E-5</c:v>
                </c:pt>
                <c:pt idx="96">
                  <c:v>1.9300000000000002E-5</c:v>
                </c:pt>
                <c:pt idx="97">
                  <c:v>1.95E-5</c:v>
                </c:pt>
                <c:pt idx="98">
                  <c:v>2.0000000000000002E-5</c:v>
                </c:pt>
                <c:pt idx="99">
                  <c:v>2.0000000000000002E-5</c:v>
                </c:pt>
                <c:pt idx="100">
                  <c:v>2.0000000000000002E-5</c:v>
                </c:pt>
              </c:numCache>
            </c:numRef>
          </c:yVal>
        </c:ser>
        <c:ser>
          <c:idx val="2"/>
          <c:order val="2"/>
          <c:tx>
            <c:strRef>
              <c:f>Ae!$F$1</c:f>
              <c:strCache>
                <c:ptCount val="1"/>
                <c:pt idx="0">
                  <c:v>Ae CA 8e-5</c:v>
                </c:pt>
              </c:strCache>
            </c:strRef>
          </c:tx>
          <c:marker>
            <c:symbol val="none"/>
          </c:marker>
          <c:xVal>
            <c:numRef>
              <c:f>Ae!$D$2:$D$102</c:f>
              <c:numCache>
                <c:formatCode>General</c:formatCode>
                <c:ptCount val="101"/>
                <c:pt idx="0">
                  <c:v>0</c:v>
                </c:pt>
                <c:pt idx="1">
                  <c:v>1.1000000000000001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76.099999999999994</c:v>
                </c:pt>
                <c:pt idx="77">
                  <c:v>77.099999999999994</c:v>
                </c:pt>
                <c:pt idx="78">
                  <c:v>78.099999999999994</c:v>
                </c:pt>
                <c:pt idx="79">
                  <c:v>79.099999999999994</c:v>
                </c:pt>
                <c:pt idx="80">
                  <c:v>80.099999999999994</c:v>
                </c:pt>
                <c:pt idx="81">
                  <c:v>81.099999999999994</c:v>
                </c:pt>
                <c:pt idx="82">
                  <c:v>82.1</c:v>
                </c:pt>
                <c:pt idx="83">
                  <c:v>83.1</c:v>
                </c:pt>
                <c:pt idx="84">
                  <c:v>84.1</c:v>
                </c:pt>
                <c:pt idx="85">
                  <c:v>85.1</c:v>
                </c:pt>
                <c:pt idx="86">
                  <c:v>86.1</c:v>
                </c:pt>
                <c:pt idx="87">
                  <c:v>87.1</c:v>
                </c:pt>
                <c:pt idx="88">
                  <c:v>88.1</c:v>
                </c:pt>
                <c:pt idx="89">
                  <c:v>89.1</c:v>
                </c:pt>
                <c:pt idx="90">
                  <c:v>90.1</c:v>
                </c:pt>
                <c:pt idx="91">
                  <c:v>91.1</c:v>
                </c:pt>
                <c:pt idx="92">
                  <c:v>92.1</c:v>
                </c:pt>
                <c:pt idx="93">
                  <c:v>93.1</c:v>
                </c:pt>
                <c:pt idx="94">
                  <c:v>94.1</c:v>
                </c:pt>
                <c:pt idx="95">
                  <c:v>95.1</c:v>
                </c:pt>
                <c:pt idx="96">
                  <c:v>96.1</c:v>
                </c:pt>
                <c:pt idx="97">
                  <c:v>97.1</c:v>
                </c:pt>
                <c:pt idx="98">
                  <c:v>98.1</c:v>
                </c:pt>
                <c:pt idx="99">
                  <c:v>99.1</c:v>
                </c:pt>
                <c:pt idx="100">
                  <c:v>100.1</c:v>
                </c:pt>
              </c:numCache>
            </c:numRef>
          </c:xVal>
          <c:yVal>
            <c:numRef>
              <c:f>Ae!$F$2:$F$102</c:f>
              <c:numCache>
                <c:formatCode>0.00E+00</c:formatCode>
                <c:ptCount val="101"/>
                <c:pt idx="0">
                  <c:v>6.4072023473588103E-6</c:v>
                </c:pt>
                <c:pt idx="1">
                  <c:v>6.4072023473588103E-6</c:v>
                </c:pt>
                <c:pt idx="2">
                  <c:v>6.4072023473588103E-6</c:v>
                </c:pt>
                <c:pt idx="3">
                  <c:v>6.4072023473588103E-6</c:v>
                </c:pt>
                <c:pt idx="4">
                  <c:v>6.4072023473588103E-6</c:v>
                </c:pt>
                <c:pt idx="5">
                  <c:v>6.4072023473588103E-6</c:v>
                </c:pt>
                <c:pt idx="6">
                  <c:v>6.4072023473588103E-6</c:v>
                </c:pt>
                <c:pt idx="7">
                  <c:v>6.4072023473588103E-6</c:v>
                </c:pt>
                <c:pt idx="8">
                  <c:v>6.4072023473588103E-6</c:v>
                </c:pt>
                <c:pt idx="9">
                  <c:v>6.4072023473588103E-6</c:v>
                </c:pt>
                <c:pt idx="10">
                  <c:v>6.4072023473588103E-6</c:v>
                </c:pt>
                <c:pt idx="11">
                  <c:v>6.4072023473588103E-6</c:v>
                </c:pt>
                <c:pt idx="12">
                  <c:v>6.4072023473588103E-6</c:v>
                </c:pt>
                <c:pt idx="13">
                  <c:v>6.4072023473588103E-6</c:v>
                </c:pt>
                <c:pt idx="14">
                  <c:v>6.4072023473588103E-6</c:v>
                </c:pt>
                <c:pt idx="15">
                  <c:v>8.0034603716143005E-6</c:v>
                </c:pt>
                <c:pt idx="16">
                  <c:v>8.0034603716143005E-6</c:v>
                </c:pt>
                <c:pt idx="17">
                  <c:v>8.0034603716143005E-6</c:v>
                </c:pt>
                <c:pt idx="18">
                  <c:v>8.0034603716143005E-6</c:v>
                </c:pt>
                <c:pt idx="19">
                  <c:v>8.0034603716143005E-6</c:v>
                </c:pt>
                <c:pt idx="20">
                  <c:v>8.0034603716143005E-6</c:v>
                </c:pt>
                <c:pt idx="21">
                  <c:v>8.0034603716143005E-6</c:v>
                </c:pt>
                <c:pt idx="22">
                  <c:v>8.0034603716143005E-6</c:v>
                </c:pt>
                <c:pt idx="23">
                  <c:v>8.0034603716143005E-6</c:v>
                </c:pt>
                <c:pt idx="24">
                  <c:v>8.0034603716143005E-6</c:v>
                </c:pt>
                <c:pt idx="25">
                  <c:v>8.0034603716143005E-6</c:v>
                </c:pt>
                <c:pt idx="26">
                  <c:v>8.0034603716143005E-6</c:v>
                </c:pt>
                <c:pt idx="27">
                  <c:v>8.0034603716143005E-6</c:v>
                </c:pt>
                <c:pt idx="28">
                  <c:v>8.0034603716143005E-6</c:v>
                </c:pt>
                <c:pt idx="29">
                  <c:v>8.0034603716143005E-6</c:v>
                </c:pt>
                <c:pt idx="30">
                  <c:v>9.7770803985648501E-6</c:v>
                </c:pt>
                <c:pt idx="31">
                  <c:v>9.7770803985648501E-6</c:v>
                </c:pt>
                <c:pt idx="32">
                  <c:v>9.7770803985648501E-6</c:v>
                </c:pt>
                <c:pt idx="33">
                  <c:v>9.7770803985648501E-6</c:v>
                </c:pt>
                <c:pt idx="34">
                  <c:v>9.7770803985648501E-6</c:v>
                </c:pt>
                <c:pt idx="35">
                  <c:v>9.7770803985648501E-6</c:v>
                </c:pt>
                <c:pt idx="36">
                  <c:v>9.7770803985648501E-6</c:v>
                </c:pt>
                <c:pt idx="37">
                  <c:v>9.7770803985648501E-6</c:v>
                </c:pt>
                <c:pt idx="38">
                  <c:v>9.7770803985648501E-6</c:v>
                </c:pt>
                <c:pt idx="39">
                  <c:v>9.7770803985648501E-6</c:v>
                </c:pt>
                <c:pt idx="40">
                  <c:v>9.7770803985648501E-6</c:v>
                </c:pt>
                <c:pt idx="41">
                  <c:v>9.7770803985648501E-6</c:v>
                </c:pt>
                <c:pt idx="42">
                  <c:v>9.7770803985648501E-6</c:v>
                </c:pt>
                <c:pt idx="43">
                  <c:v>9.7770803985648501E-6</c:v>
                </c:pt>
                <c:pt idx="44">
                  <c:v>9.7770803985648501E-6</c:v>
                </c:pt>
                <c:pt idx="45">
                  <c:v>1.17280624282104E-5</c:v>
                </c:pt>
                <c:pt idx="46">
                  <c:v>1.17280624282104E-5</c:v>
                </c:pt>
                <c:pt idx="47">
                  <c:v>1.17280624282104E-5</c:v>
                </c:pt>
                <c:pt idx="48">
                  <c:v>1.17280624282104E-5</c:v>
                </c:pt>
                <c:pt idx="49">
                  <c:v>1.17280624282104E-5</c:v>
                </c:pt>
                <c:pt idx="50">
                  <c:v>1.17280624282104E-5</c:v>
                </c:pt>
                <c:pt idx="51">
                  <c:v>1.17280624282104E-5</c:v>
                </c:pt>
                <c:pt idx="52">
                  <c:v>1.17280624282104E-5</c:v>
                </c:pt>
                <c:pt idx="53">
                  <c:v>1.17280624282104E-5</c:v>
                </c:pt>
                <c:pt idx="54">
                  <c:v>1.17280624282104E-5</c:v>
                </c:pt>
                <c:pt idx="55">
                  <c:v>1.17280624282104E-5</c:v>
                </c:pt>
                <c:pt idx="56">
                  <c:v>1.17280624282104E-5</c:v>
                </c:pt>
                <c:pt idx="57">
                  <c:v>1.17280624282104E-5</c:v>
                </c:pt>
                <c:pt idx="58">
                  <c:v>1.17280624282104E-5</c:v>
                </c:pt>
                <c:pt idx="59">
                  <c:v>1.17280624282104E-5</c:v>
                </c:pt>
                <c:pt idx="60">
                  <c:v>1.38564064605511E-5</c:v>
                </c:pt>
                <c:pt idx="61">
                  <c:v>1.38564064605511E-5</c:v>
                </c:pt>
                <c:pt idx="62">
                  <c:v>1.38564064605511E-5</c:v>
                </c:pt>
                <c:pt idx="63">
                  <c:v>1.38564064605511E-5</c:v>
                </c:pt>
                <c:pt idx="64">
                  <c:v>1.38564064605511E-5</c:v>
                </c:pt>
                <c:pt idx="65">
                  <c:v>1.38564064605511E-5</c:v>
                </c:pt>
                <c:pt idx="66">
                  <c:v>1.38564064605511E-5</c:v>
                </c:pt>
                <c:pt idx="67">
                  <c:v>1.38564064605511E-5</c:v>
                </c:pt>
                <c:pt idx="68">
                  <c:v>1.38564064605511E-5</c:v>
                </c:pt>
                <c:pt idx="69">
                  <c:v>1.38564064605511E-5</c:v>
                </c:pt>
                <c:pt idx="70">
                  <c:v>1.38564064605511E-5</c:v>
                </c:pt>
                <c:pt idx="71">
                  <c:v>1.38564064605511E-5</c:v>
                </c:pt>
                <c:pt idx="72">
                  <c:v>1.38564064605511E-5</c:v>
                </c:pt>
                <c:pt idx="73">
                  <c:v>1.38564064605511E-5</c:v>
                </c:pt>
                <c:pt idx="74">
                  <c:v>1.4344151967962399E-5</c:v>
                </c:pt>
                <c:pt idx="75">
                  <c:v>1.6162112495586599E-5</c:v>
                </c:pt>
                <c:pt idx="76">
                  <c:v>1.6162112495586599E-5</c:v>
                </c:pt>
                <c:pt idx="77">
                  <c:v>1.6162112495586599E-5</c:v>
                </c:pt>
                <c:pt idx="78">
                  <c:v>1.6162112495586599E-5</c:v>
                </c:pt>
                <c:pt idx="79">
                  <c:v>1.6162112495586599E-5</c:v>
                </c:pt>
                <c:pt idx="80">
                  <c:v>1.6162112495586599E-5</c:v>
                </c:pt>
                <c:pt idx="81">
                  <c:v>1.6162112495586599E-5</c:v>
                </c:pt>
                <c:pt idx="82">
                  <c:v>1.6162112495586599E-5</c:v>
                </c:pt>
                <c:pt idx="83">
                  <c:v>1.6162112495586599E-5</c:v>
                </c:pt>
                <c:pt idx="84">
                  <c:v>1.6162112495586599E-5</c:v>
                </c:pt>
                <c:pt idx="85">
                  <c:v>1.6162112495586599E-5</c:v>
                </c:pt>
                <c:pt idx="86">
                  <c:v>1.6162112495586599E-5</c:v>
                </c:pt>
                <c:pt idx="87">
                  <c:v>1.6162112495586599E-5</c:v>
                </c:pt>
                <c:pt idx="88">
                  <c:v>1.6162112495586599E-5</c:v>
                </c:pt>
                <c:pt idx="89">
                  <c:v>1.6915901007040498E-5</c:v>
                </c:pt>
                <c:pt idx="90">
                  <c:v>1.86451805333172E-5</c:v>
                </c:pt>
                <c:pt idx="91">
                  <c:v>1.86451805333172E-5</c:v>
                </c:pt>
                <c:pt idx="92">
                  <c:v>1.86451805333172E-5</c:v>
                </c:pt>
                <c:pt idx="93">
                  <c:v>1.86451805333172E-5</c:v>
                </c:pt>
                <c:pt idx="94">
                  <c:v>1.86451805333172E-5</c:v>
                </c:pt>
                <c:pt idx="95">
                  <c:v>1.86451805333172E-5</c:v>
                </c:pt>
                <c:pt idx="96">
                  <c:v>1.86451805333172E-5</c:v>
                </c:pt>
                <c:pt idx="97">
                  <c:v>1.86451805333172E-5</c:v>
                </c:pt>
                <c:pt idx="98">
                  <c:v>1.86451805333172E-5</c:v>
                </c:pt>
                <c:pt idx="99">
                  <c:v>1.86451805333172E-5</c:v>
                </c:pt>
                <c:pt idx="100">
                  <c:v>1.86451805333172E-5</c:v>
                </c:pt>
              </c:numCache>
            </c:numRef>
          </c:yVal>
        </c:ser>
        <c:ser>
          <c:idx val="3"/>
          <c:order val="3"/>
          <c:tx>
            <c:strRef>
              <c:f>Ae!$G$1</c:f>
              <c:strCache>
                <c:ptCount val="1"/>
                <c:pt idx="0">
                  <c:v>Ae CA 1.6e-4</c:v>
                </c:pt>
              </c:strCache>
            </c:strRef>
          </c:tx>
          <c:marker>
            <c:symbol val="none"/>
          </c:marker>
          <c:xVal>
            <c:numRef>
              <c:f>Ae!$D$2:$D$102</c:f>
              <c:numCache>
                <c:formatCode>General</c:formatCode>
                <c:ptCount val="101"/>
                <c:pt idx="0">
                  <c:v>0</c:v>
                </c:pt>
                <c:pt idx="1">
                  <c:v>1.1000000000000001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76.099999999999994</c:v>
                </c:pt>
                <c:pt idx="77">
                  <c:v>77.099999999999994</c:v>
                </c:pt>
                <c:pt idx="78">
                  <c:v>78.099999999999994</c:v>
                </c:pt>
                <c:pt idx="79">
                  <c:v>79.099999999999994</c:v>
                </c:pt>
                <c:pt idx="80">
                  <c:v>80.099999999999994</c:v>
                </c:pt>
                <c:pt idx="81">
                  <c:v>81.099999999999994</c:v>
                </c:pt>
                <c:pt idx="82">
                  <c:v>82.1</c:v>
                </c:pt>
                <c:pt idx="83">
                  <c:v>83.1</c:v>
                </c:pt>
                <c:pt idx="84">
                  <c:v>84.1</c:v>
                </c:pt>
                <c:pt idx="85">
                  <c:v>85.1</c:v>
                </c:pt>
                <c:pt idx="86">
                  <c:v>86.1</c:v>
                </c:pt>
                <c:pt idx="87">
                  <c:v>87.1</c:v>
                </c:pt>
                <c:pt idx="88">
                  <c:v>88.1</c:v>
                </c:pt>
                <c:pt idx="89">
                  <c:v>89.1</c:v>
                </c:pt>
                <c:pt idx="90">
                  <c:v>90.1</c:v>
                </c:pt>
                <c:pt idx="91">
                  <c:v>91.1</c:v>
                </c:pt>
                <c:pt idx="92">
                  <c:v>92.1</c:v>
                </c:pt>
                <c:pt idx="93">
                  <c:v>93.1</c:v>
                </c:pt>
                <c:pt idx="94">
                  <c:v>94.1</c:v>
                </c:pt>
                <c:pt idx="95">
                  <c:v>95.1</c:v>
                </c:pt>
                <c:pt idx="96">
                  <c:v>96.1</c:v>
                </c:pt>
                <c:pt idx="97">
                  <c:v>97.1</c:v>
                </c:pt>
                <c:pt idx="98">
                  <c:v>98.1</c:v>
                </c:pt>
                <c:pt idx="99">
                  <c:v>99.1</c:v>
                </c:pt>
                <c:pt idx="100">
                  <c:v>100.1</c:v>
                </c:pt>
              </c:numCache>
            </c:numRef>
          </c:xVal>
          <c:yVal>
            <c:numRef>
              <c:f>Ae!$G$2:$G$102</c:f>
              <c:numCache>
                <c:formatCode>0.00E+00</c:formatCode>
                <c:ptCount val="101"/>
                <c:pt idx="0">
                  <c:v>5.6755840862416996E-6</c:v>
                </c:pt>
                <c:pt idx="1">
                  <c:v>5.6755840862416996E-6</c:v>
                </c:pt>
                <c:pt idx="2">
                  <c:v>5.6755840862416996E-6</c:v>
                </c:pt>
                <c:pt idx="3">
                  <c:v>5.6755840862416996E-6</c:v>
                </c:pt>
                <c:pt idx="4">
                  <c:v>5.6755840862416996E-6</c:v>
                </c:pt>
                <c:pt idx="5">
                  <c:v>5.6755840862416996E-6</c:v>
                </c:pt>
                <c:pt idx="6">
                  <c:v>5.6755840862416996E-6</c:v>
                </c:pt>
                <c:pt idx="7">
                  <c:v>5.6755840862416996E-6</c:v>
                </c:pt>
                <c:pt idx="8">
                  <c:v>5.6755840862416996E-6</c:v>
                </c:pt>
                <c:pt idx="9">
                  <c:v>5.6755840862416996E-6</c:v>
                </c:pt>
                <c:pt idx="10">
                  <c:v>5.6755840862416996E-6</c:v>
                </c:pt>
                <c:pt idx="11">
                  <c:v>5.6755840862416996E-6</c:v>
                </c:pt>
                <c:pt idx="12">
                  <c:v>5.6755840862416996E-6</c:v>
                </c:pt>
                <c:pt idx="13">
                  <c:v>5.6755840862416996E-6</c:v>
                </c:pt>
                <c:pt idx="14">
                  <c:v>5.6755840862416996E-6</c:v>
                </c:pt>
                <c:pt idx="15">
                  <c:v>5.6755840862416996E-6</c:v>
                </c:pt>
                <c:pt idx="16">
                  <c:v>5.6755840862416996E-6</c:v>
                </c:pt>
                <c:pt idx="17">
                  <c:v>5.6755840862416996E-6</c:v>
                </c:pt>
                <c:pt idx="18">
                  <c:v>5.6755840862416996E-6</c:v>
                </c:pt>
                <c:pt idx="19">
                  <c:v>5.6755840862416996E-6</c:v>
                </c:pt>
                <c:pt idx="20">
                  <c:v>5.6755840862416996E-6</c:v>
                </c:pt>
                <c:pt idx="21">
                  <c:v>5.6755840862416996E-6</c:v>
                </c:pt>
                <c:pt idx="22">
                  <c:v>5.6755840862416996E-6</c:v>
                </c:pt>
                <c:pt idx="23">
                  <c:v>5.6755840862416996E-6</c:v>
                </c:pt>
                <c:pt idx="24">
                  <c:v>5.6755840862416996E-6</c:v>
                </c:pt>
                <c:pt idx="25">
                  <c:v>5.6755840862416996E-6</c:v>
                </c:pt>
                <c:pt idx="26">
                  <c:v>5.6755840862416996E-6</c:v>
                </c:pt>
                <c:pt idx="27">
                  <c:v>5.6755840862416996E-6</c:v>
                </c:pt>
                <c:pt idx="28">
                  <c:v>5.6755840862416996E-6</c:v>
                </c:pt>
                <c:pt idx="29">
                  <c:v>5.6755840862416996E-6</c:v>
                </c:pt>
                <c:pt idx="30">
                  <c:v>8.8681001347526393E-6</c:v>
                </c:pt>
                <c:pt idx="31">
                  <c:v>8.8681001347526393E-6</c:v>
                </c:pt>
                <c:pt idx="32">
                  <c:v>8.8681001347526393E-6</c:v>
                </c:pt>
                <c:pt idx="33">
                  <c:v>8.8681001347526393E-6</c:v>
                </c:pt>
                <c:pt idx="34">
                  <c:v>8.8681001347526393E-6</c:v>
                </c:pt>
                <c:pt idx="35">
                  <c:v>8.8681001347526393E-6</c:v>
                </c:pt>
                <c:pt idx="36">
                  <c:v>8.8681001347526393E-6</c:v>
                </c:pt>
                <c:pt idx="37">
                  <c:v>8.8681001347526393E-6</c:v>
                </c:pt>
                <c:pt idx="38">
                  <c:v>8.8681001347526393E-6</c:v>
                </c:pt>
                <c:pt idx="39">
                  <c:v>8.8681001347526393E-6</c:v>
                </c:pt>
                <c:pt idx="40">
                  <c:v>8.8681001347526393E-6</c:v>
                </c:pt>
                <c:pt idx="41">
                  <c:v>8.8681001347526393E-6</c:v>
                </c:pt>
                <c:pt idx="42">
                  <c:v>8.8681001347526393E-6</c:v>
                </c:pt>
                <c:pt idx="43">
                  <c:v>8.8681001347526393E-6</c:v>
                </c:pt>
                <c:pt idx="44">
                  <c:v>8.8681001347526393E-6</c:v>
                </c:pt>
                <c:pt idx="45">
                  <c:v>8.8681001347526393E-6</c:v>
                </c:pt>
                <c:pt idx="46">
                  <c:v>8.8681001347526393E-6</c:v>
                </c:pt>
                <c:pt idx="47">
                  <c:v>8.8681001347526393E-6</c:v>
                </c:pt>
                <c:pt idx="48">
                  <c:v>8.8681001347526393E-6</c:v>
                </c:pt>
                <c:pt idx="49">
                  <c:v>8.8681001347526393E-6</c:v>
                </c:pt>
                <c:pt idx="50">
                  <c:v>8.8681001347526393E-6</c:v>
                </c:pt>
                <c:pt idx="51">
                  <c:v>8.8681001347526393E-6</c:v>
                </c:pt>
                <c:pt idx="52">
                  <c:v>8.8681001347526393E-6</c:v>
                </c:pt>
                <c:pt idx="53">
                  <c:v>8.8681001347526393E-6</c:v>
                </c:pt>
                <c:pt idx="54">
                  <c:v>8.8681001347526393E-6</c:v>
                </c:pt>
                <c:pt idx="55">
                  <c:v>8.8681001347526393E-6</c:v>
                </c:pt>
                <c:pt idx="56">
                  <c:v>8.8681001347526393E-6</c:v>
                </c:pt>
                <c:pt idx="57">
                  <c:v>8.8681001347526393E-6</c:v>
                </c:pt>
                <c:pt idx="58">
                  <c:v>8.8681001347526393E-6</c:v>
                </c:pt>
                <c:pt idx="59">
                  <c:v>8.8681001347526393E-6</c:v>
                </c:pt>
                <c:pt idx="60">
                  <c:v>1.2770064194043799E-5</c:v>
                </c:pt>
                <c:pt idx="61">
                  <c:v>1.2770064194043799E-5</c:v>
                </c:pt>
                <c:pt idx="62">
                  <c:v>1.2770064194043799E-5</c:v>
                </c:pt>
                <c:pt idx="63">
                  <c:v>1.2770064194043799E-5</c:v>
                </c:pt>
                <c:pt idx="64">
                  <c:v>1.2770064194043799E-5</c:v>
                </c:pt>
                <c:pt idx="65">
                  <c:v>1.2770064194043799E-5</c:v>
                </c:pt>
                <c:pt idx="66">
                  <c:v>1.2770064194043799E-5</c:v>
                </c:pt>
                <c:pt idx="67">
                  <c:v>1.2770064194043799E-5</c:v>
                </c:pt>
                <c:pt idx="68">
                  <c:v>1.2770064194043799E-5</c:v>
                </c:pt>
                <c:pt idx="69">
                  <c:v>1.2770064194043799E-5</c:v>
                </c:pt>
                <c:pt idx="70">
                  <c:v>1.2770064194043799E-5</c:v>
                </c:pt>
                <c:pt idx="71">
                  <c:v>1.2770064194043799E-5</c:v>
                </c:pt>
                <c:pt idx="72">
                  <c:v>1.2770064194043799E-5</c:v>
                </c:pt>
                <c:pt idx="73">
                  <c:v>1.2770064194043799E-5</c:v>
                </c:pt>
                <c:pt idx="74">
                  <c:v>1.2770064194043799E-5</c:v>
                </c:pt>
                <c:pt idx="75">
                  <c:v>1.2770064194043799E-5</c:v>
                </c:pt>
                <c:pt idx="76">
                  <c:v>1.2770064194043799E-5</c:v>
                </c:pt>
                <c:pt idx="77">
                  <c:v>1.2770064194043799E-5</c:v>
                </c:pt>
                <c:pt idx="78">
                  <c:v>1.2770064194043799E-5</c:v>
                </c:pt>
                <c:pt idx="79">
                  <c:v>1.2770064194043799E-5</c:v>
                </c:pt>
                <c:pt idx="80">
                  <c:v>1.2770064194043799E-5</c:v>
                </c:pt>
                <c:pt idx="81">
                  <c:v>1.2770064194043799E-5</c:v>
                </c:pt>
                <c:pt idx="82">
                  <c:v>1.2770064194043799E-5</c:v>
                </c:pt>
                <c:pt idx="83">
                  <c:v>1.2770064194043799E-5</c:v>
                </c:pt>
                <c:pt idx="84">
                  <c:v>1.2770064194043799E-5</c:v>
                </c:pt>
                <c:pt idx="85">
                  <c:v>1.2770064194043799E-5</c:v>
                </c:pt>
                <c:pt idx="86">
                  <c:v>1.2770064194043799E-5</c:v>
                </c:pt>
                <c:pt idx="87">
                  <c:v>1.2770064194043799E-5</c:v>
                </c:pt>
                <c:pt idx="88">
                  <c:v>1.2770064194043799E-5</c:v>
                </c:pt>
                <c:pt idx="89">
                  <c:v>1.2770064194043799E-5</c:v>
                </c:pt>
                <c:pt idx="90">
                  <c:v>1.7381476264115201E-5</c:v>
                </c:pt>
                <c:pt idx="91">
                  <c:v>1.7381476264115201E-5</c:v>
                </c:pt>
                <c:pt idx="92">
                  <c:v>1.7381476264115201E-5</c:v>
                </c:pt>
                <c:pt idx="93">
                  <c:v>1.7381476264115201E-5</c:v>
                </c:pt>
                <c:pt idx="94">
                  <c:v>1.7381476264115201E-5</c:v>
                </c:pt>
                <c:pt idx="95">
                  <c:v>1.7381476264115201E-5</c:v>
                </c:pt>
                <c:pt idx="96">
                  <c:v>1.7381476264115201E-5</c:v>
                </c:pt>
                <c:pt idx="97">
                  <c:v>1.7381476264115201E-5</c:v>
                </c:pt>
                <c:pt idx="98">
                  <c:v>1.7381476264115201E-5</c:v>
                </c:pt>
                <c:pt idx="99">
                  <c:v>1.7381476264115201E-5</c:v>
                </c:pt>
                <c:pt idx="100">
                  <c:v>1.7381476264115201E-5</c:v>
                </c:pt>
              </c:numCache>
            </c:numRef>
          </c:yVal>
        </c:ser>
        <c:ser>
          <c:idx val="4"/>
          <c:order val="4"/>
          <c:tx>
            <c:strRef>
              <c:f>Ae!$I$1</c:f>
              <c:strCache>
                <c:ptCount val="1"/>
                <c:pt idx="0">
                  <c:v>Ae CA 1e-5</c:v>
                </c:pt>
              </c:strCache>
            </c:strRef>
          </c:tx>
          <c:marker>
            <c:symbol val="none"/>
          </c:marker>
          <c:xVal>
            <c:numRef>
              <c:f>Ae!$H$2:$H$102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3.0099999999999798</c:v>
                </c:pt>
                <c:pt idx="4">
                  <c:v>4.0099999999999598</c:v>
                </c:pt>
                <c:pt idx="5">
                  <c:v>5.0099999999999403</c:v>
                </c:pt>
                <c:pt idx="6">
                  <c:v>6.0099999999999199</c:v>
                </c:pt>
                <c:pt idx="7">
                  <c:v>7.0099999999999003</c:v>
                </c:pt>
                <c:pt idx="8">
                  <c:v>8.0099999999998701</c:v>
                </c:pt>
                <c:pt idx="9">
                  <c:v>9.0099999999998506</c:v>
                </c:pt>
                <c:pt idx="10">
                  <c:v>10.009999999999801</c:v>
                </c:pt>
                <c:pt idx="11">
                  <c:v>11.009999999999801</c:v>
                </c:pt>
                <c:pt idx="12">
                  <c:v>12.009999999999801</c:v>
                </c:pt>
                <c:pt idx="13">
                  <c:v>13.009999999999801</c:v>
                </c:pt>
                <c:pt idx="14">
                  <c:v>14.0099999999997</c:v>
                </c:pt>
                <c:pt idx="15">
                  <c:v>15.0099999999997</c:v>
                </c:pt>
                <c:pt idx="16">
                  <c:v>16.0099999999997</c:v>
                </c:pt>
                <c:pt idx="17">
                  <c:v>17.009999999999899</c:v>
                </c:pt>
                <c:pt idx="18">
                  <c:v>18</c:v>
                </c:pt>
                <c:pt idx="19">
                  <c:v>19.000000000000199</c:v>
                </c:pt>
                <c:pt idx="20">
                  <c:v>20.000000000000298</c:v>
                </c:pt>
                <c:pt idx="21">
                  <c:v>21.000000000000501</c:v>
                </c:pt>
                <c:pt idx="22">
                  <c:v>22.0000000000006</c:v>
                </c:pt>
                <c:pt idx="23">
                  <c:v>23.000000000000799</c:v>
                </c:pt>
                <c:pt idx="24">
                  <c:v>24.000000000000998</c:v>
                </c:pt>
                <c:pt idx="25">
                  <c:v>25.000000000001101</c:v>
                </c:pt>
                <c:pt idx="26">
                  <c:v>26.0000000000013</c:v>
                </c:pt>
                <c:pt idx="27">
                  <c:v>27.0000000000014</c:v>
                </c:pt>
                <c:pt idx="28">
                  <c:v>28.000000000001599</c:v>
                </c:pt>
                <c:pt idx="29">
                  <c:v>29.000000000001702</c:v>
                </c:pt>
                <c:pt idx="30">
                  <c:v>30.000000000001901</c:v>
                </c:pt>
                <c:pt idx="31">
                  <c:v>31.000000000002</c:v>
                </c:pt>
                <c:pt idx="32">
                  <c:v>32.000000000002203</c:v>
                </c:pt>
                <c:pt idx="33">
                  <c:v>33.000000000001997</c:v>
                </c:pt>
                <c:pt idx="34">
                  <c:v>34.000000000001798</c:v>
                </c:pt>
                <c:pt idx="35">
                  <c:v>35.000000000001599</c:v>
                </c:pt>
                <c:pt idx="36">
                  <c:v>36.0000000000014</c:v>
                </c:pt>
                <c:pt idx="37">
                  <c:v>37.000000000001201</c:v>
                </c:pt>
                <c:pt idx="38">
                  <c:v>38.000000000001002</c:v>
                </c:pt>
                <c:pt idx="39">
                  <c:v>39.000000000000803</c:v>
                </c:pt>
                <c:pt idx="40">
                  <c:v>40.000000000000597</c:v>
                </c:pt>
                <c:pt idx="41">
                  <c:v>41.000000000000398</c:v>
                </c:pt>
                <c:pt idx="42">
                  <c:v>42.000000000000199</c:v>
                </c:pt>
                <c:pt idx="43">
                  <c:v>43</c:v>
                </c:pt>
                <c:pt idx="44">
                  <c:v>44.009999999999799</c:v>
                </c:pt>
                <c:pt idx="45">
                  <c:v>45.0099999999996</c:v>
                </c:pt>
                <c:pt idx="46">
                  <c:v>46.009999999999401</c:v>
                </c:pt>
                <c:pt idx="47">
                  <c:v>47.009999999999202</c:v>
                </c:pt>
                <c:pt idx="48">
                  <c:v>48.009999999999003</c:v>
                </c:pt>
                <c:pt idx="49">
                  <c:v>49.009999999998797</c:v>
                </c:pt>
                <c:pt idx="50">
                  <c:v>50.009999999998598</c:v>
                </c:pt>
                <c:pt idx="51">
                  <c:v>51.009999999998399</c:v>
                </c:pt>
                <c:pt idx="52">
                  <c:v>52.0099999999982</c:v>
                </c:pt>
                <c:pt idx="53">
                  <c:v>53.009999999998001</c:v>
                </c:pt>
                <c:pt idx="54">
                  <c:v>54.009999999997802</c:v>
                </c:pt>
                <c:pt idx="55">
                  <c:v>55.009999999997603</c:v>
                </c:pt>
                <c:pt idx="56">
                  <c:v>56.009999999997397</c:v>
                </c:pt>
                <c:pt idx="57">
                  <c:v>57.009999999997198</c:v>
                </c:pt>
                <c:pt idx="58">
                  <c:v>58.009999999997</c:v>
                </c:pt>
                <c:pt idx="59">
                  <c:v>59.009999999996801</c:v>
                </c:pt>
                <c:pt idx="60">
                  <c:v>60.009999999996602</c:v>
                </c:pt>
                <c:pt idx="61">
                  <c:v>61.009999999996403</c:v>
                </c:pt>
                <c:pt idx="62">
                  <c:v>62.009999999996197</c:v>
                </c:pt>
                <c:pt idx="63">
                  <c:v>63.009999999995998</c:v>
                </c:pt>
                <c:pt idx="64">
                  <c:v>64.009999999995799</c:v>
                </c:pt>
                <c:pt idx="65">
                  <c:v>65.009999999996396</c:v>
                </c:pt>
                <c:pt idx="66">
                  <c:v>66.009999999996893</c:v>
                </c:pt>
                <c:pt idx="67">
                  <c:v>67.009999999997405</c:v>
                </c:pt>
                <c:pt idx="68">
                  <c:v>68.009999999997902</c:v>
                </c:pt>
                <c:pt idx="69">
                  <c:v>69.009999999998399</c:v>
                </c:pt>
                <c:pt idx="70">
                  <c:v>70.009999999998897</c:v>
                </c:pt>
                <c:pt idx="71">
                  <c:v>71.009999999999394</c:v>
                </c:pt>
                <c:pt idx="72">
                  <c:v>72.009999999999906</c:v>
                </c:pt>
                <c:pt idx="73">
                  <c:v>73.000000000000398</c:v>
                </c:pt>
                <c:pt idx="74">
                  <c:v>74.000000000000995</c:v>
                </c:pt>
                <c:pt idx="75">
                  <c:v>75.000000000001506</c:v>
                </c:pt>
                <c:pt idx="76">
                  <c:v>76.000000000002004</c:v>
                </c:pt>
                <c:pt idx="77">
                  <c:v>77.000000000002501</c:v>
                </c:pt>
                <c:pt idx="78">
                  <c:v>78.000000000002998</c:v>
                </c:pt>
                <c:pt idx="79">
                  <c:v>79.000000000003496</c:v>
                </c:pt>
                <c:pt idx="80">
                  <c:v>80.000000000003993</c:v>
                </c:pt>
                <c:pt idx="81">
                  <c:v>81.000000000004505</c:v>
                </c:pt>
                <c:pt idx="82">
                  <c:v>82.000000000005002</c:v>
                </c:pt>
                <c:pt idx="83">
                  <c:v>83.000000000005599</c:v>
                </c:pt>
                <c:pt idx="84">
                  <c:v>84.000000000006096</c:v>
                </c:pt>
                <c:pt idx="85">
                  <c:v>85.000000000006594</c:v>
                </c:pt>
                <c:pt idx="86">
                  <c:v>86.000000000007105</c:v>
                </c:pt>
                <c:pt idx="87">
                  <c:v>87.000000000007603</c:v>
                </c:pt>
                <c:pt idx="88">
                  <c:v>88.0000000000081</c:v>
                </c:pt>
                <c:pt idx="89">
                  <c:v>89.000000000008598</c:v>
                </c:pt>
                <c:pt idx="90">
                  <c:v>90.000000000009095</c:v>
                </c:pt>
                <c:pt idx="91">
                  <c:v>91.000000000009607</c:v>
                </c:pt>
                <c:pt idx="92">
                  <c:v>92.000000000010203</c:v>
                </c:pt>
                <c:pt idx="93">
                  <c:v>93.000000000010701</c:v>
                </c:pt>
                <c:pt idx="94">
                  <c:v>94.000000000011198</c:v>
                </c:pt>
                <c:pt idx="95">
                  <c:v>95.000000000011696</c:v>
                </c:pt>
                <c:pt idx="96">
                  <c:v>96.000000000012193</c:v>
                </c:pt>
                <c:pt idx="97">
                  <c:v>97.000000000012705</c:v>
                </c:pt>
                <c:pt idx="98">
                  <c:v>98.000000000013202</c:v>
                </c:pt>
                <c:pt idx="99">
                  <c:v>99.000000000013699</c:v>
                </c:pt>
                <c:pt idx="100">
                  <c:v>100.000000000014</c:v>
                </c:pt>
              </c:numCache>
            </c:numRef>
          </c:xVal>
          <c:yVal>
            <c:numRef>
              <c:f>Ae!$I$2:$I$102</c:f>
              <c:numCache>
                <c:formatCode>0.00E+00</c:formatCode>
                <c:ptCount val="101"/>
                <c:pt idx="0">
                  <c:v>6.5017723214525003E-6</c:v>
                </c:pt>
                <c:pt idx="1">
                  <c:v>6.5017723214525003E-6</c:v>
                </c:pt>
                <c:pt idx="2">
                  <c:v>6.6929907306079301E-6</c:v>
                </c:pt>
                <c:pt idx="3">
                  <c:v>6.6929907306079301E-6</c:v>
                </c:pt>
                <c:pt idx="4">
                  <c:v>6.8869804210552497E-6</c:v>
                </c:pt>
                <c:pt idx="5">
                  <c:v>6.8869804210552497E-6</c:v>
                </c:pt>
                <c:pt idx="6">
                  <c:v>7.0837413927946802E-6</c:v>
                </c:pt>
                <c:pt idx="7">
                  <c:v>7.0837413927946802E-6</c:v>
                </c:pt>
                <c:pt idx="8">
                  <c:v>7.2832736458262004E-6</c:v>
                </c:pt>
                <c:pt idx="9">
                  <c:v>7.2832736458262004E-6</c:v>
                </c:pt>
                <c:pt idx="10">
                  <c:v>7.4855771801498297E-6</c:v>
                </c:pt>
                <c:pt idx="11">
                  <c:v>7.4855771801498297E-6</c:v>
                </c:pt>
                <c:pt idx="12">
                  <c:v>7.6906519957655699E-6</c:v>
                </c:pt>
                <c:pt idx="13">
                  <c:v>7.7453848012846401E-6</c:v>
                </c:pt>
                <c:pt idx="14">
                  <c:v>7.8984980926734108E-6</c:v>
                </c:pt>
                <c:pt idx="15">
                  <c:v>8.1091154708733498E-6</c:v>
                </c:pt>
                <c:pt idx="16">
                  <c:v>8.1091154708733498E-6</c:v>
                </c:pt>
                <c:pt idx="17">
                  <c:v>8.3225041303654107E-6</c:v>
                </c:pt>
                <c:pt idx="18">
                  <c:v>8.3225041303654107E-6</c:v>
                </c:pt>
                <c:pt idx="19">
                  <c:v>8.5386640711495596E-6</c:v>
                </c:pt>
                <c:pt idx="20">
                  <c:v>8.5386640711495596E-6</c:v>
                </c:pt>
                <c:pt idx="21">
                  <c:v>8.7575952932258202E-6</c:v>
                </c:pt>
                <c:pt idx="22">
                  <c:v>8.7575952932258202E-6</c:v>
                </c:pt>
                <c:pt idx="23">
                  <c:v>8.9792977965941807E-6</c:v>
                </c:pt>
                <c:pt idx="24">
                  <c:v>8.9792977965941807E-6</c:v>
                </c:pt>
                <c:pt idx="25">
                  <c:v>9.2037715812546495E-6</c:v>
                </c:pt>
                <c:pt idx="26">
                  <c:v>9.2654325900039795E-6</c:v>
                </c:pt>
                <c:pt idx="27">
                  <c:v>9.4310166472072198E-6</c:v>
                </c:pt>
                <c:pt idx="28">
                  <c:v>9.5581491764825196E-6</c:v>
                </c:pt>
                <c:pt idx="29">
                  <c:v>9.6610329944519001E-6</c:v>
                </c:pt>
                <c:pt idx="30">
                  <c:v>9.8938206229886802E-6</c:v>
                </c:pt>
                <c:pt idx="31">
                  <c:v>9.8938206229886802E-6</c:v>
                </c:pt>
                <c:pt idx="32">
                  <c:v>1.0129379532817599E-5</c:v>
                </c:pt>
                <c:pt idx="33">
                  <c:v>1.0129379532817599E-5</c:v>
                </c:pt>
                <c:pt idx="34">
                  <c:v>1.0367709723938599E-5</c:v>
                </c:pt>
                <c:pt idx="35">
                  <c:v>1.0367709723938599E-5</c:v>
                </c:pt>
                <c:pt idx="36">
                  <c:v>1.0608811196351699E-5</c:v>
                </c:pt>
                <c:pt idx="37">
                  <c:v>1.06098504268362E-5</c:v>
                </c:pt>
                <c:pt idx="38">
                  <c:v>1.0852683950056899E-5</c:v>
                </c:pt>
                <c:pt idx="39">
                  <c:v>1.0921273162036399E-5</c:v>
                </c:pt>
                <c:pt idx="40">
                  <c:v>1.1099327985054201E-5</c:v>
                </c:pt>
                <c:pt idx="41">
                  <c:v>1.1234081537882701E-5</c:v>
                </c:pt>
                <c:pt idx="42">
                  <c:v>1.13487433013436E-5</c:v>
                </c:pt>
                <c:pt idx="43">
                  <c:v>1.16009298989251E-5</c:v>
                </c:pt>
                <c:pt idx="44">
                  <c:v>1.16009298989251E-5</c:v>
                </c:pt>
                <c:pt idx="45">
                  <c:v>1.1855887777798701E-5</c:v>
                </c:pt>
                <c:pt idx="46">
                  <c:v>1.1855887777798701E-5</c:v>
                </c:pt>
                <c:pt idx="47">
                  <c:v>1.21136169379644E-5</c:v>
                </c:pt>
                <c:pt idx="48">
                  <c:v>1.21136169379644E-5</c:v>
                </c:pt>
                <c:pt idx="49">
                  <c:v>1.23741173794222E-5</c:v>
                </c:pt>
                <c:pt idx="50">
                  <c:v>1.24309286459104E-5</c:v>
                </c:pt>
                <c:pt idx="51">
                  <c:v>1.2637389102172199E-5</c:v>
                </c:pt>
                <c:pt idx="52">
                  <c:v>1.27156777986741E-5</c:v>
                </c:pt>
                <c:pt idx="53">
                  <c:v>1.29034321062142E-5</c:v>
                </c:pt>
                <c:pt idx="54">
                  <c:v>1.30478851435652E-5</c:v>
                </c:pt>
                <c:pt idx="55">
                  <c:v>1.31722463915484E-5</c:v>
                </c:pt>
                <c:pt idx="56">
                  <c:v>1.3332634296329399E-5</c:v>
                </c:pt>
                <c:pt idx="57">
                  <c:v>1.3443831958175599E-5</c:v>
                </c:pt>
                <c:pt idx="58">
                  <c:v>1.37181888060951E-5</c:v>
                </c:pt>
                <c:pt idx="59">
                  <c:v>1.37181888060951E-5</c:v>
                </c:pt>
                <c:pt idx="60">
                  <c:v>1.3995316935306699E-5</c:v>
                </c:pt>
                <c:pt idx="61">
                  <c:v>1.3995316935306699E-5</c:v>
                </c:pt>
                <c:pt idx="62">
                  <c:v>1.42752163458105E-5</c:v>
                </c:pt>
                <c:pt idx="63">
                  <c:v>1.4339648635852199E-5</c:v>
                </c:pt>
                <c:pt idx="64">
                  <c:v>1.4557887037606301E-5</c:v>
                </c:pt>
                <c:pt idx="65">
                  <c:v>1.4643103937338899E-5</c:v>
                </c:pt>
                <c:pt idx="66">
                  <c:v>1.4843329010694299E-5</c:v>
                </c:pt>
                <c:pt idx="67">
                  <c:v>1.4995403071599201E-5</c:v>
                </c:pt>
                <c:pt idx="68">
                  <c:v>1.5131542265074399E-5</c:v>
                </c:pt>
                <c:pt idx="69">
                  <c:v>1.5299551193408899E-5</c:v>
                </c:pt>
                <c:pt idx="70">
                  <c:v>1.5422526800746599E-5</c:v>
                </c:pt>
                <c:pt idx="71">
                  <c:v>1.5606470596510802E-5</c:v>
                </c:pt>
                <c:pt idx="72">
                  <c:v>1.5716282617710901E-5</c:v>
                </c:pt>
                <c:pt idx="73">
                  <c:v>1.6012809715967401E-5</c:v>
                </c:pt>
                <c:pt idx="74">
                  <c:v>1.6062692779225499E-5</c:v>
                </c:pt>
                <c:pt idx="75">
                  <c:v>1.6312108095515898E-5</c:v>
                </c:pt>
                <c:pt idx="76">
                  <c:v>1.6382775768464899E-5</c:v>
                </c:pt>
                <c:pt idx="77">
                  <c:v>1.6614177756356601E-5</c:v>
                </c:pt>
                <c:pt idx="78">
                  <c:v>1.6706322859319499E-5</c:v>
                </c:pt>
                <c:pt idx="79">
                  <c:v>1.69190186984894E-5</c:v>
                </c:pt>
                <c:pt idx="80">
                  <c:v>1.7078713782947598E-5</c:v>
                </c:pt>
                <c:pt idx="81">
                  <c:v>1.7226630921914299E-5</c:v>
                </c:pt>
                <c:pt idx="82">
                  <c:v>1.7402260873802199E-5</c:v>
                </c:pt>
                <c:pt idx="83">
                  <c:v>1.7537014426631298E-5</c:v>
                </c:pt>
                <c:pt idx="84">
                  <c:v>1.7728579245948899E-5</c:v>
                </c:pt>
                <c:pt idx="85">
                  <c:v>1.7850169212640499E-5</c:v>
                </c:pt>
                <c:pt idx="86">
                  <c:v>1.8166095279941701E-5</c:v>
                </c:pt>
                <c:pt idx="87">
                  <c:v>1.8223599366753099E-5</c:v>
                </c:pt>
                <c:pt idx="88">
                  <c:v>1.8484792628535101E-5</c:v>
                </c:pt>
                <c:pt idx="89">
                  <c:v>1.8563081325037401E-5</c:v>
                </c:pt>
                <c:pt idx="90">
                  <c:v>1.8806261258420601E-5</c:v>
                </c:pt>
                <c:pt idx="91">
                  <c:v>1.89053345646137E-5</c:v>
                </c:pt>
                <c:pt idx="92">
                  <c:v>1.91305011695982E-5</c:v>
                </c:pt>
                <c:pt idx="93">
                  <c:v>1.9297817277609699E-5</c:v>
                </c:pt>
                <c:pt idx="94">
                  <c:v>1.94575123620679E-5</c:v>
                </c:pt>
                <c:pt idx="95">
                  <c:v>1.9640763337509099E-5</c:v>
                </c:pt>
                <c:pt idx="96">
                  <c:v>1.97872948358297E-5</c:v>
                </c:pt>
                <c:pt idx="97">
                  <c:v>1.99864806787006E-5</c:v>
                </c:pt>
                <c:pt idx="98">
                  <c:v>2.01198485908837E-5</c:v>
                </c:pt>
                <c:pt idx="99">
                  <c:v>2.03356621215072E-5</c:v>
                </c:pt>
                <c:pt idx="100">
                  <c:v>2.05202987375945E-5</c:v>
                </c:pt>
              </c:numCache>
            </c:numRef>
          </c:yVal>
        </c:ser>
        <c:axId val="96590464"/>
        <c:axId val="97722752"/>
      </c:scatterChart>
      <c:valAx>
        <c:axId val="96590464"/>
        <c:scaling>
          <c:orientation val="minMax"/>
        </c:scaling>
        <c:axPos val="b"/>
        <c:numFmt formatCode="General" sourceLinked="1"/>
        <c:tickLblPos val="nextTo"/>
        <c:crossAx val="97722752"/>
        <c:crosses val="autoZero"/>
        <c:crossBetween val="midCat"/>
      </c:valAx>
      <c:valAx>
        <c:axId val="97722752"/>
        <c:scaling>
          <c:orientation val="minMax"/>
        </c:scaling>
        <c:axPos val="l"/>
        <c:majorGridlines/>
        <c:numFmt formatCode="General" sourceLinked="1"/>
        <c:tickLblPos val="nextTo"/>
        <c:crossAx val="96590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Ve!$D$1</c:f>
              <c:strCache>
                <c:ptCount val="1"/>
                <c:pt idx="0">
                  <c:v>Ve Oct</c:v>
                </c:pt>
              </c:strCache>
            </c:strRef>
          </c:tx>
          <c:marker>
            <c:symbol val="none"/>
          </c:marker>
          <c:xVal>
            <c:numRef>
              <c:f>Ve!$B$2:$B$1002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xVal>
          <c:yVal>
            <c:numRef>
              <c:f>Ve!$D$2:$D$1002</c:f>
              <c:numCache>
                <c:formatCode>General</c:formatCode>
                <c:ptCount val="1001"/>
                <c:pt idx="0">
                  <c:v>1.2122620652039613E-9</c:v>
                </c:pt>
                <c:pt idx="1">
                  <c:v>1.2151044406470753E-9</c:v>
                </c:pt>
                <c:pt idx="2">
                  <c:v>1.2179512556090271E-9</c:v>
                </c:pt>
                <c:pt idx="3">
                  <c:v>1.2208025135541643E-9</c:v>
                </c:pt>
                <c:pt idx="4">
                  <c:v>1.2236582179468341E-9</c:v>
                </c:pt>
                <c:pt idx="5">
                  <c:v>1.2265183722513838E-9</c:v>
                </c:pt>
                <c:pt idx="6">
                  <c:v>1.2293829799321602E-9</c:v>
                </c:pt>
                <c:pt idx="7">
                  <c:v>1.2322520444535112E-9</c:v>
                </c:pt>
                <c:pt idx="8">
                  <c:v>1.2351255692797841E-9</c:v>
                </c:pt>
                <c:pt idx="9">
                  <c:v>1.2380035578753264E-9</c:v>
                </c:pt>
                <c:pt idx="10">
                  <c:v>1.240886013704485E-9</c:v>
                </c:pt>
                <c:pt idx="11">
                  <c:v>1.2437729402316069E-9</c:v>
                </c:pt>
                <c:pt idx="12">
                  <c:v>1.2466643409210402E-9</c:v>
                </c:pt>
                <c:pt idx="13">
                  <c:v>1.2495602192371318E-9</c:v>
                </c:pt>
                <c:pt idx="14">
                  <c:v>1.252460578644229E-9</c:v>
                </c:pt>
                <c:pt idx="15">
                  <c:v>1.25536542260668E-9</c:v>
                </c:pt>
                <c:pt idx="16">
                  <c:v>1.2582747545888305E-9</c:v>
                </c:pt>
                <c:pt idx="17">
                  <c:v>1.2611885780550287E-9</c:v>
                </c:pt>
                <c:pt idx="18">
                  <c:v>1.264106896469622E-9</c:v>
                </c:pt>
                <c:pt idx="19">
                  <c:v>1.2670297132969575E-9</c:v>
                </c:pt>
                <c:pt idx="20">
                  <c:v>1.2699570320013823E-9</c:v>
                </c:pt>
                <c:pt idx="21">
                  <c:v>1.2728888560472441E-9</c:v>
                </c:pt>
                <c:pt idx="22">
                  <c:v>1.2758251888988905E-9</c:v>
                </c:pt>
                <c:pt idx="23">
                  <c:v>1.2787660340206681E-9</c:v>
                </c:pt>
                <c:pt idx="24">
                  <c:v>1.2817113948769253E-9</c:v>
                </c:pt>
                <c:pt idx="25">
                  <c:v>1.2846612749320082E-9</c:v>
                </c:pt>
                <c:pt idx="26">
                  <c:v>1.2876156776502644E-9</c:v>
                </c:pt>
                <c:pt idx="27">
                  <c:v>1.2905746064960413E-9</c:v>
                </c:pt>
                <c:pt idx="28">
                  <c:v>1.2935380649336864E-9</c:v>
                </c:pt>
                <c:pt idx="29">
                  <c:v>1.2965060564275467E-9</c:v>
                </c:pt>
                <c:pt idx="30">
                  <c:v>1.2994785844419703E-9</c:v>
                </c:pt>
                <c:pt idx="31">
                  <c:v>1.3024556524413036E-9</c:v>
                </c:pt>
                <c:pt idx="32">
                  <c:v>1.3054372638898942E-9</c:v>
                </c:pt>
                <c:pt idx="33">
                  <c:v>1.3084234222520905E-9</c:v>
                </c:pt>
                <c:pt idx="34">
                  <c:v>1.311414130992238E-9</c:v>
                </c:pt>
                <c:pt idx="35">
                  <c:v>1.3144093935746846E-9</c:v>
                </c:pt>
                <c:pt idx="36">
                  <c:v>1.3174092134637782E-9</c:v>
                </c:pt>
                <c:pt idx="37">
                  <c:v>1.3204135941238656E-9</c:v>
                </c:pt>
                <c:pt idx="38">
                  <c:v>1.3234225390192944E-9</c:v>
                </c:pt>
                <c:pt idx="39">
                  <c:v>1.3264360516144115E-9</c:v>
                </c:pt>
                <c:pt idx="40">
                  <c:v>1.3294541353735648E-9</c:v>
                </c:pt>
                <c:pt idx="41">
                  <c:v>1.3324767937611012E-9</c:v>
                </c:pt>
                <c:pt idx="42">
                  <c:v>1.3355040302413688E-9</c:v>
                </c:pt>
                <c:pt idx="43">
                  <c:v>1.3385358482787138E-9</c:v>
                </c:pt>
                <c:pt idx="44">
                  <c:v>1.3415722513374839E-9</c:v>
                </c:pt>
                <c:pt idx="45">
                  <c:v>1.3446132428820264E-9</c:v>
                </c:pt>
                <c:pt idx="46">
                  <c:v>1.3476588263766884E-9</c:v>
                </c:pt>
                <c:pt idx="47">
                  <c:v>1.3507090052858182E-9</c:v>
                </c:pt>
                <c:pt idx="48">
                  <c:v>1.3537637830737622E-9</c:v>
                </c:pt>
                <c:pt idx="49">
                  <c:v>1.3568231632048675E-9</c:v>
                </c:pt>
                <c:pt idx="50">
                  <c:v>1.3598871491434833E-9</c:v>
                </c:pt>
                <c:pt idx="51">
                  <c:v>1.3629557443539543E-9</c:v>
                </c:pt>
                <c:pt idx="52">
                  <c:v>1.3660289523006293E-9</c:v>
                </c:pt>
                <c:pt idx="53">
                  <c:v>1.3691067764478552E-9</c:v>
                </c:pt>
                <c:pt idx="54">
                  <c:v>1.3721892202599794E-9</c:v>
                </c:pt>
                <c:pt idx="55">
                  <c:v>1.3752762872013492E-9</c:v>
                </c:pt>
                <c:pt idx="56">
                  <c:v>1.3783679807363121E-9</c:v>
                </c:pt>
                <c:pt idx="57">
                  <c:v>1.3814643043292154E-9</c:v>
                </c:pt>
                <c:pt idx="58">
                  <c:v>1.3845652614444061E-9</c:v>
                </c:pt>
                <c:pt idx="59">
                  <c:v>1.3876708555462327E-9</c:v>
                </c:pt>
                <c:pt idx="60">
                  <c:v>1.3907810900990407E-9</c:v>
                </c:pt>
                <c:pt idx="61">
                  <c:v>1.3938959685671782E-9</c:v>
                </c:pt>
                <c:pt idx="62">
                  <c:v>1.3970154944149925E-9</c:v>
                </c:pt>
                <c:pt idx="63">
                  <c:v>1.4001396711068312E-9</c:v>
                </c:pt>
                <c:pt idx="64">
                  <c:v>1.403268502107041E-9</c:v>
                </c:pt>
                <c:pt idx="65">
                  <c:v>1.40640199087997E-9</c:v>
                </c:pt>
                <c:pt idx="66">
                  <c:v>1.4095401408899654E-9</c:v>
                </c:pt>
                <c:pt idx="67">
                  <c:v>1.4126829556013737E-9</c:v>
                </c:pt>
                <c:pt idx="68">
                  <c:v>1.4158304384785439E-9</c:v>
                </c:pt>
                <c:pt idx="69">
                  <c:v>1.4189825929858211E-9</c:v>
                </c:pt>
                <c:pt idx="70">
                  <c:v>1.422139422587554E-9</c:v>
                </c:pt>
                <c:pt idx="71">
                  <c:v>1.4253009307480898E-9</c:v>
                </c:pt>
                <c:pt idx="72">
                  <c:v>1.4284671209317752E-9</c:v>
                </c:pt>
                <c:pt idx="73">
                  <c:v>1.4316379966029582E-9</c:v>
                </c:pt>
                <c:pt idx="74">
                  <c:v>1.4348135612259855E-9</c:v>
                </c:pt>
                <c:pt idx="75">
                  <c:v>1.4379938182652054E-9</c:v>
                </c:pt>
                <c:pt idx="76">
                  <c:v>1.4411787711849642E-9</c:v>
                </c:pt>
                <c:pt idx="77">
                  <c:v>1.4443684234496106E-9</c:v>
                </c:pt>
                <c:pt idx="78">
                  <c:v>1.4475627785234901E-9</c:v>
                </c:pt>
                <c:pt idx="79">
                  <c:v>1.4507618398709507E-9</c:v>
                </c:pt>
                <c:pt idx="80">
                  <c:v>1.4539656109563401E-9</c:v>
                </c:pt>
                <c:pt idx="81">
                  <c:v>1.457174095244005E-9</c:v>
                </c:pt>
                <c:pt idx="82">
                  <c:v>1.4603872961982935E-9</c:v>
                </c:pt>
                <c:pt idx="83">
                  <c:v>1.4636052172835526E-9</c:v>
                </c:pt>
                <c:pt idx="84">
                  <c:v>1.4668278619641294E-9</c:v>
                </c:pt>
                <c:pt idx="85">
                  <c:v>1.470055233704371E-9</c:v>
                </c:pt>
                <c:pt idx="86">
                  <c:v>1.4732873359686266E-9</c:v>
                </c:pt>
                <c:pt idx="87">
                  <c:v>1.4765241722212407E-9</c:v>
                </c:pt>
                <c:pt idx="88">
                  <c:v>1.4797657459265619E-9</c:v>
                </c:pt>
                <c:pt idx="89">
                  <c:v>1.4830120605489374E-9</c:v>
                </c:pt>
                <c:pt idx="90">
                  <c:v>1.4862631195527149E-9</c:v>
                </c:pt>
                <c:pt idx="91">
                  <c:v>1.4895189264022414E-9</c:v>
                </c:pt>
                <c:pt idx="92">
                  <c:v>1.4927794845618643E-9</c:v>
                </c:pt>
                <c:pt idx="93">
                  <c:v>1.4960447974959309E-9</c:v>
                </c:pt>
                <c:pt idx="94">
                  <c:v>1.4993148686687893E-9</c:v>
                </c:pt>
                <c:pt idx="95">
                  <c:v>1.502589701544785E-9</c:v>
                </c:pt>
                <c:pt idx="96">
                  <c:v>1.5058692995882668E-9</c:v>
                </c:pt>
                <c:pt idx="97">
                  <c:v>1.509153666263581E-9</c:v>
                </c:pt>
                <c:pt idx="98">
                  <c:v>1.512442805035076E-9</c:v>
                </c:pt>
                <c:pt idx="99">
                  <c:v>1.5157367193670983E-9</c:v>
                </c:pt>
                <c:pt idx="100">
                  <c:v>1.5190354127239953E-9</c:v>
                </c:pt>
                <c:pt idx="101">
                  <c:v>1.5223388885701147E-9</c:v>
                </c:pt>
                <c:pt idx="102">
                  <c:v>1.5256471503698038E-9</c:v>
                </c:pt>
                <c:pt idx="103">
                  <c:v>1.5289602015874106E-9</c:v>
                </c:pt>
                <c:pt idx="104">
                  <c:v>1.5322780456872803E-9</c:v>
                </c:pt>
                <c:pt idx="105">
                  <c:v>1.5356006861337621E-9</c:v>
                </c:pt>
                <c:pt idx="106">
                  <c:v>1.5389281263912024E-9</c:v>
                </c:pt>
                <c:pt idx="107">
                  <c:v>1.5422603699239488E-9</c:v>
                </c:pt>
                <c:pt idx="108">
                  <c:v>1.5455974201963487E-9</c:v>
                </c:pt>
                <c:pt idx="109">
                  <c:v>1.548939280672749E-9</c:v>
                </c:pt>
                <c:pt idx="110">
                  <c:v>1.5522859548174976E-9</c:v>
                </c:pt>
                <c:pt idx="111">
                  <c:v>1.5556374460949418E-9</c:v>
                </c:pt>
                <c:pt idx="112">
                  <c:v>1.5589937579694294E-9</c:v>
                </c:pt>
                <c:pt idx="113">
                  <c:v>1.5623548939053062E-9</c:v>
                </c:pt>
                <c:pt idx="114">
                  <c:v>1.5657208573669203E-9</c:v>
                </c:pt>
                <c:pt idx="115">
                  <c:v>1.5690916518186187E-9</c:v>
                </c:pt>
                <c:pt idx="116">
                  <c:v>1.5724672807247497E-9</c:v>
                </c:pt>
                <c:pt idx="117">
                  <c:v>1.5758477475496596E-9</c:v>
                </c:pt>
                <c:pt idx="118">
                  <c:v>1.579233055757696E-9</c:v>
                </c:pt>
                <c:pt idx="119">
                  <c:v>1.5826232088132066E-9</c:v>
                </c:pt>
                <c:pt idx="120">
                  <c:v>1.5860182101805381E-9</c:v>
                </c:pt>
                <c:pt idx="121">
                  <c:v>1.5894180633240395E-9</c:v>
                </c:pt>
                <c:pt idx="122">
                  <c:v>1.5928227717080556E-9</c:v>
                </c:pt>
                <c:pt idx="123">
                  <c:v>1.5962323387969349E-9</c:v>
                </c:pt>
                <c:pt idx="124">
                  <c:v>1.5996467680550246E-9</c:v>
                </c:pt>
                <c:pt idx="125">
                  <c:v>1.6030660629466723E-9</c:v>
                </c:pt>
                <c:pt idx="126">
                  <c:v>1.6064902269362251E-9</c:v>
                </c:pt>
                <c:pt idx="127">
                  <c:v>1.6099192634880304E-9</c:v>
                </c:pt>
                <c:pt idx="128">
                  <c:v>1.6133531760664354E-9</c:v>
                </c:pt>
                <c:pt idx="129">
                  <c:v>1.6167919681357874E-9</c:v>
                </c:pt>
                <c:pt idx="130">
                  <c:v>1.6202356431604346E-9</c:v>
                </c:pt>
                <c:pt idx="131">
                  <c:v>1.623684204604723E-9</c:v>
                </c:pt>
                <c:pt idx="132">
                  <c:v>1.6271376559329998E-9</c:v>
                </c:pt>
                <c:pt idx="133">
                  <c:v>1.6305960006096136E-9</c:v>
                </c:pt>
                <c:pt idx="134">
                  <c:v>1.6340592420989106E-9</c:v>
                </c:pt>
                <c:pt idx="135">
                  <c:v>1.6375273838652388E-9</c:v>
                </c:pt>
                <c:pt idx="136">
                  <c:v>1.6410004293729453E-9</c:v>
                </c:pt>
                <c:pt idx="137">
                  <c:v>1.6444783820863773E-9</c:v>
                </c:pt>
                <c:pt idx="138">
                  <c:v>1.6479612454698823E-9</c:v>
                </c:pt>
                <c:pt idx="139">
                  <c:v>1.6514490229878085E-9</c:v>
                </c:pt>
                <c:pt idx="140">
                  <c:v>1.6549417181045014E-9</c:v>
                </c:pt>
                <c:pt idx="141">
                  <c:v>1.6584393342843088E-9</c:v>
                </c:pt>
                <c:pt idx="142">
                  <c:v>1.6619418749915788E-9</c:v>
                </c:pt>
                <c:pt idx="143">
                  <c:v>1.6654493436906582E-9</c:v>
                </c:pt>
                <c:pt idx="144">
                  <c:v>1.6689617438458943E-9</c:v>
                </c:pt>
                <c:pt idx="145">
                  <c:v>1.6724790789216347E-9</c:v>
                </c:pt>
                <c:pt idx="146">
                  <c:v>1.6760013523822264E-9</c:v>
                </c:pt>
                <c:pt idx="147">
                  <c:v>1.6795285676920182E-9</c:v>
                </c:pt>
                <c:pt idx="148">
                  <c:v>1.6830607283153548E-9</c:v>
                </c:pt>
                <c:pt idx="149">
                  <c:v>1.6865978377165847E-9</c:v>
                </c:pt>
                <c:pt idx="150">
                  <c:v>1.6901398993600557E-9</c:v>
                </c:pt>
                <c:pt idx="151">
                  <c:v>1.6936869167101144E-9</c:v>
                </c:pt>
                <c:pt idx="152">
                  <c:v>1.6972388932311088E-9</c:v>
                </c:pt>
                <c:pt idx="153">
                  <c:v>1.7007958323873853E-9</c:v>
                </c:pt>
                <c:pt idx="154">
                  <c:v>1.7043577376432923E-9</c:v>
                </c:pt>
                <c:pt idx="155">
                  <c:v>1.7079246124631765E-9</c:v>
                </c:pt>
                <c:pt idx="156">
                  <c:v>1.7114964603113862E-9</c:v>
                </c:pt>
                <c:pt idx="157">
                  <c:v>1.7150732846522669E-9</c:v>
                </c:pt>
                <c:pt idx="158">
                  <c:v>1.718655088950167E-9</c:v>
                </c:pt>
                <c:pt idx="159">
                  <c:v>1.7222418766694335E-9</c:v>
                </c:pt>
                <c:pt idx="160">
                  <c:v>1.7258336512744142E-9</c:v>
                </c:pt>
                <c:pt idx="161">
                  <c:v>1.7294304162294557E-9</c:v>
                </c:pt>
                <c:pt idx="162">
                  <c:v>1.7330321749989057E-9</c:v>
                </c:pt>
                <c:pt idx="163">
                  <c:v>1.7366389310471119E-9</c:v>
                </c:pt>
                <c:pt idx="164">
                  <c:v>1.740250687838421E-9</c:v>
                </c:pt>
                <c:pt idx="165">
                  <c:v>1.7438674488371817E-9</c:v>
                </c:pt>
                <c:pt idx="166">
                  <c:v>1.7474892175077391E-9</c:v>
                </c:pt>
                <c:pt idx="167">
                  <c:v>1.7511159973144415E-9</c:v>
                </c:pt>
                <c:pt idx="168">
                  <c:v>1.7547477917216365E-9</c:v>
                </c:pt>
                <c:pt idx="169">
                  <c:v>1.7583846041936712E-9</c:v>
                </c:pt>
                <c:pt idx="170">
                  <c:v>1.7620264381948928E-9</c:v>
                </c:pt>
                <c:pt idx="171">
                  <c:v>1.7656732971896491E-9</c:v>
                </c:pt>
                <c:pt idx="172">
                  <c:v>1.7693251846422871E-9</c:v>
                </c:pt>
                <c:pt idx="173">
                  <c:v>1.7729821040171537E-9</c:v>
                </c:pt>
                <c:pt idx="174">
                  <c:v>1.7766440587785976E-9</c:v>
                </c:pt>
                <c:pt idx="175">
                  <c:v>1.7803110523909643E-9</c:v>
                </c:pt>
                <c:pt idx="176">
                  <c:v>1.7839830883186022E-9</c:v>
                </c:pt>
                <c:pt idx="177">
                  <c:v>1.7876601700258582E-9</c:v>
                </c:pt>
                <c:pt idx="178">
                  <c:v>1.7913423009770799E-9</c:v>
                </c:pt>
                <c:pt idx="179">
                  <c:v>1.7950294846366142E-9</c:v>
                </c:pt>
                <c:pt idx="180">
                  <c:v>1.7987217244688091E-9</c:v>
                </c:pt>
                <c:pt idx="181">
                  <c:v>1.8024190239380111E-9</c:v>
                </c:pt>
                <c:pt idx="182">
                  <c:v>1.8061213865085682E-9</c:v>
                </c:pt>
                <c:pt idx="183">
                  <c:v>1.8098288156448286E-9</c:v>
                </c:pt>
                <c:pt idx="184">
                  <c:v>1.8135413148111372E-9</c:v>
                </c:pt>
                <c:pt idx="185">
                  <c:v>1.8172588874718426E-9</c:v>
                </c:pt>
                <c:pt idx="186">
                  <c:v>1.8209815370912925E-9</c:v>
                </c:pt>
                <c:pt idx="187">
                  <c:v>1.8247092671338331E-9</c:v>
                </c:pt>
                <c:pt idx="188">
                  <c:v>1.8284420810638135E-9</c:v>
                </c:pt>
                <c:pt idx="189">
                  <c:v>1.8321799823455793E-9</c:v>
                </c:pt>
                <c:pt idx="190">
                  <c:v>1.8359229744434784E-9</c:v>
                </c:pt>
                <c:pt idx="191">
                  <c:v>1.8396710608218592E-9</c:v>
                </c:pt>
                <c:pt idx="192">
                  <c:v>1.8434242449450672E-9</c:v>
                </c:pt>
                <c:pt idx="193">
                  <c:v>1.8471825302774506E-9</c:v>
                </c:pt>
                <c:pt idx="194">
                  <c:v>1.8509459202833566E-9</c:v>
                </c:pt>
                <c:pt idx="195">
                  <c:v>1.8547144184271325E-9</c:v>
                </c:pt>
                <c:pt idx="196">
                  <c:v>1.8584880281731257E-9</c:v>
                </c:pt>
                <c:pt idx="197">
                  <c:v>1.8622667529856834E-9</c:v>
                </c:pt>
                <c:pt idx="198">
                  <c:v>1.8660505963291531E-9</c:v>
                </c:pt>
                <c:pt idx="199">
                  <c:v>1.8698395616678822E-9</c:v>
                </c:pt>
                <c:pt idx="200">
                  <c:v>1.8736336524662189E-9</c:v>
                </c:pt>
                <c:pt idx="201">
                  <c:v>1.8774328721885077E-9</c:v>
                </c:pt>
                <c:pt idx="202">
                  <c:v>1.8812372242990984E-9</c:v>
                </c:pt>
                <c:pt idx="203">
                  <c:v>1.8850467122623376E-9</c:v>
                </c:pt>
                <c:pt idx="204">
                  <c:v>1.8888613395425726E-9</c:v>
                </c:pt>
                <c:pt idx="205">
                  <c:v>1.8926811096041501E-9</c:v>
                </c:pt>
                <c:pt idx="206">
                  <c:v>1.8965060259114187E-9</c:v>
                </c:pt>
                <c:pt idx="207">
                  <c:v>1.9003360919287249E-9</c:v>
                </c:pt>
                <c:pt idx="208">
                  <c:v>1.904171311120416E-9</c:v>
                </c:pt>
                <c:pt idx="209">
                  <c:v>1.9080116869508408E-9</c:v>
                </c:pt>
                <c:pt idx="210">
                  <c:v>1.9118572228843445E-9</c:v>
                </c:pt>
                <c:pt idx="211">
                  <c:v>1.915707922385275E-9</c:v>
                </c:pt>
                <c:pt idx="212">
                  <c:v>1.9195637889179796E-9</c:v>
                </c:pt>
                <c:pt idx="213">
                  <c:v>1.9234248259468061E-9</c:v>
                </c:pt>
                <c:pt idx="214">
                  <c:v>1.9272910369361015E-9</c:v>
                </c:pt>
                <c:pt idx="215">
                  <c:v>1.9311624253502131E-9</c:v>
                </c:pt>
                <c:pt idx="216">
                  <c:v>1.9350389946534884E-9</c:v>
                </c:pt>
                <c:pt idx="217">
                  <c:v>1.9389207483102747E-9</c:v>
                </c:pt>
                <c:pt idx="218">
                  <c:v>1.9428076897849203E-9</c:v>
                </c:pt>
                <c:pt idx="219">
                  <c:v>1.94669982254177E-9</c:v>
                </c:pt>
                <c:pt idx="220">
                  <c:v>1.9505971500451729E-9</c:v>
                </c:pt>
                <c:pt idx="221">
                  <c:v>1.954499675759476E-9</c:v>
                </c:pt>
                <c:pt idx="222">
                  <c:v>1.9584074031490266E-9</c:v>
                </c:pt>
                <c:pt idx="223">
                  <c:v>1.9623203356781721E-9</c:v>
                </c:pt>
                <c:pt idx="224">
                  <c:v>1.9662384768112596E-9</c:v>
                </c:pt>
                <c:pt idx="225">
                  <c:v>1.9701618300126367E-9</c:v>
                </c:pt>
                <c:pt idx="226">
                  <c:v>1.9740903987466504E-9</c:v>
                </c:pt>
                <c:pt idx="227">
                  <c:v>1.9780241864776495E-9</c:v>
                </c:pt>
                <c:pt idx="228">
                  <c:v>1.9819631966699787E-9</c:v>
                </c:pt>
                <c:pt idx="229">
                  <c:v>1.9859074327879868E-9</c:v>
                </c:pt>
                <c:pt idx="230">
                  <c:v>1.9898568982960206E-9</c:v>
                </c:pt>
                <c:pt idx="231">
                  <c:v>1.993811596658428E-9</c:v>
                </c:pt>
                <c:pt idx="232">
                  <c:v>1.9977715313395564E-9</c:v>
                </c:pt>
                <c:pt idx="233">
                  <c:v>2.0017367058037522E-9</c:v>
                </c:pt>
                <c:pt idx="234">
                  <c:v>2.0057071235153634E-9</c:v>
                </c:pt>
                <c:pt idx="235">
                  <c:v>2.0096827879387377E-9</c:v>
                </c:pt>
                <c:pt idx="236">
                  <c:v>2.0136637025382229E-9</c:v>
                </c:pt>
                <c:pt idx="237">
                  <c:v>2.0176498707781635E-9</c:v>
                </c:pt>
                <c:pt idx="238">
                  <c:v>2.0216412961229098E-9</c:v>
                </c:pt>
                <c:pt idx="239">
                  <c:v>2.0256379820368075E-9</c:v>
                </c:pt>
                <c:pt idx="240">
                  <c:v>2.0296399319842044E-9</c:v>
                </c:pt>
                <c:pt idx="241">
                  <c:v>2.0336471494294474E-9</c:v>
                </c:pt>
                <c:pt idx="242">
                  <c:v>2.0376596378368849E-9</c:v>
                </c:pt>
                <c:pt idx="243">
                  <c:v>2.0416774006708633E-9</c:v>
                </c:pt>
                <c:pt idx="244">
                  <c:v>2.0457004413957312E-9</c:v>
                </c:pt>
                <c:pt idx="245">
                  <c:v>2.0497287634758336E-9</c:v>
                </c:pt>
                <c:pt idx="246">
                  <c:v>2.0537623703755195E-9</c:v>
                </c:pt>
                <c:pt idx="247">
                  <c:v>2.0578012655591359E-9</c:v>
                </c:pt>
                <c:pt idx="248">
                  <c:v>2.0618454524910297E-9</c:v>
                </c:pt>
                <c:pt idx="249">
                  <c:v>2.0658949346355487E-9</c:v>
                </c:pt>
                <c:pt idx="250">
                  <c:v>2.0699497154570396E-9</c:v>
                </c:pt>
                <c:pt idx="251">
                  <c:v>2.0740097984198508E-9</c:v>
                </c:pt>
                <c:pt idx="252">
                  <c:v>2.0780751869883287E-9</c:v>
                </c:pt>
                <c:pt idx="253">
                  <c:v>2.0821458846268221E-9</c:v>
                </c:pt>
                <c:pt idx="254">
                  <c:v>2.086221894799676E-9</c:v>
                </c:pt>
                <c:pt idx="255">
                  <c:v>2.0903032209712395E-9</c:v>
                </c:pt>
                <c:pt idx="256">
                  <c:v>2.0943898666058582E-9</c:v>
                </c:pt>
                <c:pt idx="257">
                  <c:v>2.0984818351678812E-9</c:v>
                </c:pt>
                <c:pt idx="258">
                  <c:v>2.1025791301216552E-9</c:v>
                </c:pt>
                <c:pt idx="259">
                  <c:v>2.1066817549315265E-9</c:v>
                </c:pt>
                <c:pt idx="260">
                  <c:v>2.1107897130618438E-9</c:v>
                </c:pt>
                <c:pt idx="261">
                  <c:v>2.1149030079769542E-9</c:v>
                </c:pt>
                <c:pt idx="262">
                  <c:v>2.1190216431412058E-9</c:v>
                </c:pt>
                <c:pt idx="263">
                  <c:v>2.123145622018944E-9</c:v>
                </c:pt>
                <c:pt idx="264">
                  <c:v>2.1272749480745164E-9</c:v>
                </c:pt>
                <c:pt idx="265">
                  <c:v>2.1314096247722715E-9</c:v>
                </c:pt>
                <c:pt idx="266">
                  <c:v>2.135549655576556E-9</c:v>
                </c:pt>
                <c:pt idx="267">
                  <c:v>2.1396950439517166E-9</c:v>
                </c:pt>
                <c:pt idx="268">
                  <c:v>2.1438457933621019E-9</c:v>
                </c:pt>
                <c:pt idx="269">
                  <c:v>2.1480019072720581E-9</c:v>
                </c:pt>
                <c:pt idx="270">
                  <c:v>2.1521633891459337E-9</c:v>
                </c:pt>
                <c:pt idx="271">
                  <c:v>2.1563302424480757E-9</c:v>
                </c:pt>
                <c:pt idx="272">
                  <c:v>2.1605024706428304E-9</c:v>
                </c:pt>
                <c:pt idx="273">
                  <c:v>2.1646800771945454E-9</c:v>
                </c:pt>
                <c:pt idx="274">
                  <c:v>2.1688630655675685E-9</c:v>
                </c:pt>
                <c:pt idx="275">
                  <c:v>2.1730514392262468E-9</c:v>
                </c:pt>
                <c:pt idx="276">
                  <c:v>2.1772452016349277E-9</c:v>
                </c:pt>
                <c:pt idx="277">
                  <c:v>2.1814443562579588E-9</c:v>
                </c:pt>
                <c:pt idx="278">
                  <c:v>2.1856489065596869E-9</c:v>
                </c:pt>
                <c:pt idx="279">
                  <c:v>2.1898588560044596E-9</c:v>
                </c:pt>
                <c:pt idx="280">
                  <c:v>2.1940742080566252E-9</c:v>
                </c:pt>
                <c:pt idx="281">
                  <c:v>2.1982949661805294E-9</c:v>
                </c:pt>
                <c:pt idx="282">
                  <c:v>2.2025211338405192E-9</c:v>
                </c:pt>
                <c:pt idx="283">
                  <c:v>2.2067527145009432E-9</c:v>
                </c:pt>
                <c:pt idx="284">
                  <c:v>2.2109897116261484E-9</c:v>
                </c:pt>
                <c:pt idx="285">
                  <c:v>2.2152321286804821E-9</c:v>
                </c:pt>
                <c:pt idx="286">
                  <c:v>2.2194799691282918E-9</c:v>
                </c:pt>
                <c:pt idx="287">
                  <c:v>2.2237332364339236E-9</c:v>
                </c:pt>
                <c:pt idx="288">
                  <c:v>2.2279919340617281E-9</c:v>
                </c:pt>
                <c:pt idx="289">
                  <c:v>2.2322560654760487E-9</c:v>
                </c:pt>
                <c:pt idx="290">
                  <c:v>2.2365256341412343E-9</c:v>
                </c:pt>
                <c:pt idx="291">
                  <c:v>2.240800643521632E-9</c:v>
                </c:pt>
                <c:pt idx="292">
                  <c:v>2.24508109708159E-9</c:v>
                </c:pt>
                <c:pt idx="293">
                  <c:v>2.2493669982854543E-9</c:v>
                </c:pt>
                <c:pt idx="294">
                  <c:v>2.2536583505975728E-9</c:v>
                </c:pt>
                <c:pt idx="295">
                  <c:v>2.2579551574822937E-9</c:v>
                </c:pt>
                <c:pt idx="296">
                  <c:v>2.2622574224039627E-9</c:v>
                </c:pt>
                <c:pt idx="297">
                  <c:v>2.2665651488269297E-9</c:v>
                </c:pt>
                <c:pt idx="298">
                  <c:v>2.2708783402155388E-9</c:v>
                </c:pt>
                <c:pt idx="299">
                  <c:v>2.275197000034139E-9</c:v>
                </c:pt>
                <c:pt idx="300">
                  <c:v>2.2795211317470769E-9</c:v>
                </c:pt>
                <c:pt idx="301">
                  <c:v>2.283850738818701E-9</c:v>
                </c:pt>
                <c:pt idx="302">
                  <c:v>2.2881858247133576E-9</c:v>
                </c:pt>
                <c:pt idx="303">
                  <c:v>2.2925263928953943E-9</c:v>
                </c:pt>
                <c:pt idx="304">
                  <c:v>2.2968724468291583E-9</c:v>
                </c:pt>
                <c:pt idx="305">
                  <c:v>2.3012239899789973E-9</c:v>
                </c:pt>
                <c:pt idx="306">
                  <c:v>2.3055810258092599E-9</c:v>
                </c:pt>
                <c:pt idx="307">
                  <c:v>2.3099435577842906E-9</c:v>
                </c:pt>
                <c:pt idx="308">
                  <c:v>2.3143115893684372E-9</c:v>
                </c:pt>
                <c:pt idx="309">
                  <c:v>2.3186851240260487E-9</c:v>
                </c:pt>
                <c:pt idx="310">
                  <c:v>2.3230641652214709E-9</c:v>
                </c:pt>
                <c:pt idx="311">
                  <c:v>2.3274487164190524E-9</c:v>
                </c:pt>
                <c:pt idx="312">
                  <c:v>2.3318387810831393E-9</c:v>
                </c:pt>
                <c:pt idx="313">
                  <c:v>2.3362343626780803E-9</c:v>
                </c:pt>
                <c:pt idx="314">
                  <c:v>2.3406354646682214E-9</c:v>
                </c:pt>
                <c:pt idx="315">
                  <c:v>2.3450420905179118E-9</c:v>
                </c:pt>
                <c:pt idx="316">
                  <c:v>2.349454243691496E-9</c:v>
                </c:pt>
                <c:pt idx="317">
                  <c:v>2.3538719276533233E-9</c:v>
                </c:pt>
                <c:pt idx="318">
                  <c:v>2.35829514586774E-9</c:v>
                </c:pt>
                <c:pt idx="319">
                  <c:v>2.3627239017990937E-9</c:v>
                </c:pt>
                <c:pt idx="320">
                  <c:v>2.367158198911732E-9</c:v>
                </c:pt>
                <c:pt idx="321">
                  <c:v>2.371598040670003E-9</c:v>
                </c:pt>
                <c:pt idx="322">
                  <c:v>2.3760434305382524E-9</c:v>
                </c:pt>
                <c:pt idx="323">
                  <c:v>2.3804943719808285E-9</c:v>
                </c:pt>
                <c:pt idx="324">
                  <c:v>2.3849508684620794E-9</c:v>
                </c:pt>
                <c:pt idx="325">
                  <c:v>2.3894129234463501E-9</c:v>
                </c:pt>
                <c:pt idx="326">
                  <c:v>2.3938805403979896E-9</c:v>
                </c:pt>
                <c:pt idx="327">
                  <c:v>2.3983537227813445E-9</c:v>
                </c:pt>
                <c:pt idx="328">
                  <c:v>2.4028324740607625E-9</c:v>
                </c:pt>
                <c:pt idx="329">
                  <c:v>2.4073167977005915E-9</c:v>
                </c:pt>
                <c:pt idx="330">
                  <c:v>2.4118066971651775E-9</c:v>
                </c:pt>
                <c:pt idx="331">
                  <c:v>2.4163021759188685E-9</c:v>
                </c:pt>
                <c:pt idx="332">
                  <c:v>2.4208032374260134E-9</c:v>
                </c:pt>
                <c:pt idx="333">
                  <c:v>2.4253098851509563E-9</c:v>
                </c:pt>
                <c:pt idx="334">
                  <c:v>2.4298221225580462E-9</c:v>
                </c:pt>
                <c:pt idx="335">
                  <c:v>2.434339953111631E-9</c:v>
                </c:pt>
                <c:pt idx="336">
                  <c:v>2.4388633802760568E-9</c:v>
                </c:pt>
                <c:pt idx="337">
                  <c:v>2.4433924075156713E-9</c:v>
                </c:pt>
                <c:pt idx="338">
                  <c:v>2.4479270382948225E-9</c:v>
                </c:pt>
                <c:pt idx="339">
                  <c:v>2.4524672760778571E-9</c:v>
                </c:pt>
                <c:pt idx="340">
                  <c:v>2.4570131243291228E-9</c:v>
                </c:pt>
                <c:pt idx="341">
                  <c:v>2.4615645865129675E-9</c:v>
                </c:pt>
                <c:pt idx="342">
                  <c:v>2.4661216660937363E-9</c:v>
                </c:pt>
                <c:pt idx="343">
                  <c:v>2.4706843665357782E-9</c:v>
                </c:pt>
                <c:pt idx="344">
                  <c:v>2.4752526913034401E-9</c:v>
                </c:pt>
                <c:pt idx="345">
                  <c:v>2.4798266438610699E-9</c:v>
                </c:pt>
                <c:pt idx="346">
                  <c:v>2.4844062276730136E-9</c:v>
                </c:pt>
                <c:pt idx="347">
                  <c:v>2.48899144620362E-9</c:v>
                </c:pt>
                <c:pt idx="348">
                  <c:v>2.493582302917236E-9</c:v>
                </c:pt>
                <c:pt idx="349">
                  <c:v>2.4981788012782076E-9</c:v>
                </c:pt>
                <c:pt idx="350">
                  <c:v>2.5027809447508858E-9</c:v>
                </c:pt>
                <c:pt idx="351">
                  <c:v>2.5073887367996135E-9</c:v>
                </c:pt>
                <c:pt idx="352">
                  <c:v>2.5120021808887392E-9</c:v>
                </c:pt>
                <c:pt idx="353">
                  <c:v>2.5166212804826118E-9</c:v>
                </c:pt>
                <c:pt idx="354">
                  <c:v>2.5212460390455774E-9</c:v>
                </c:pt>
                <c:pt idx="355">
                  <c:v>2.5258764600419831E-9</c:v>
                </c:pt>
                <c:pt idx="356">
                  <c:v>2.5305125469361774E-9</c:v>
                </c:pt>
                <c:pt idx="357">
                  <c:v>2.5351543031925065E-9</c:v>
                </c:pt>
                <c:pt idx="358">
                  <c:v>2.5398017322753186E-9</c:v>
                </c:pt>
                <c:pt idx="359">
                  <c:v>2.5444548376489615E-9</c:v>
                </c:pt>
                <c:pt idx="360">
                  <c:v>2.5491136227777805E-9</c:v>
                </c:pt>
                <c:pt idx="361">
                  <c:v>2.5537780911261239E-9</c:v>
                </c:pt>
                <c:pt idx="362">
                  <c:v>2.558448246158339E-9</c:v>
                </c:pt>
                <c:pt idx="363">
                  <c:v>2.5631240913387732E-9</c:v>
                </c:pt>
                <c:pt idx="364">
                  <c:v>2.5678056301317742E-9</c:v>
                </c:pt>
                <c:pt idx="365">
                  <c:v>2.5724928660016888E-9</c:v>
                </c:pt>
                <c:pt idx="366">
                  <c:v>2.5771858024128645E-9</c:v>
                </c:pt>
                <c:pt idx="367">
                  <c:v>2.5818844428296481E-9</c:v>
                </c:pt>
                <c:pt idx="368">
                  <c:v>2.5865887907163889E-9</c:v>
                </c:pt>
                <c:pt idx="369">
                  <c:v>2.5912988495374315E-9</c:v>
                </c:pt>
                <c:pt idx="370">
                  <c:v>2.5960146227571244E-9</c:v>
                </c:pt>
                <c:pt idx="371">
                  <c:v>2.6007361138398155E-9</c:v>
                </c:pt>
                <c:pt idx="372">
                  <c:v>2.6054633262498509E-9</c:v>
                </c:pt>
                <c:pt idx="373">
                  <c:v>2.6101962634515793E-9</c:v>
                </c:pt>
                <c:pt idx="374">
                  <c:v>2.6149349289093471E-9</c:v>
                </c:pt>
                <c:pt idx="375">
                  <c:v>2.6196793260875014E-9</c:v>
                </c:pt>
                <c:pt idx="376">
                  <c:v>2.6244294584503899E-9</c:v>
                </c:pt>
                <c:pt idx="377">
                  <c:v>2.6291853294623617E-9</c:v>
                </c:pt>
                <c:pt idx="378">
                  <c:v>2.6339469425877613E-9</c:v>
                </c:pt>
                <c:pt idx="379">
                  <c:v>2.6387143012909361E-9</c:v>
                </c:pt>
                <c:pt idx="380">
                  <c:v>2.6434874090362351E-9</c:v>
                </c:pt>
                <c:pt idx="381">
                  <c:v>2.6482662692880052E-9</c:v>
                </c:pt>
                <c:pt idx="382">
                  <c:v>2.6530508855105927E-9</c:v>
                </c:pt>
                <c:pt idx="383">
                  <c:v>2.6578412611683461E-9</c:v>
                </c:pt>
                <c:pt idx="384">
                  <c:v>2.662637399725612E-9</c:v>
                </c:pt>
                <c:pt idx="385">
                  <c:v>2.6674393046467399E-9</c:v>
                </c:pt>
                <c:pt idx="386">
                  <c:v>2.6722469793960733E-9</c:v>
                </c:pt>
                <c:pt idx="387">
                  <c:v>2.6770604274379614E-9</c:v>
                </c:pt>
                <c:pt idx="388">
                  <c:v>2.6818796522367519E-9</c:v>
                </c:pt>
                <c:pt idx="389">
                  <c:v>2.6867046572567915E-9</c:v>
                </c:pt>
                <c:pt idx="390">
                  <c:v>2.6915354459624278E-9</c:v>
                </c:pt>
                <c:pt idx="391">
                  <c:v>2.6963720218180083E-9</c:v>
                </c:pt>
                <c:pt idx="392">
                  <c:v>2.70121438828788E-9</c:v>
                </c:pt>
                <c:pt idx="393">
                  <c:v>2.7060625488363906E-9</c:v>
                </c:pt>
                <c:pt idx="394">
                  <c:v>2.710916506927888E-9</c:v>
                </c:pt>
                <c:pt idx="395">
                  <c:v>2.7157762660267174E-9</c:v>
                </c:pt>
                <c:pt idx="396">
                  <c:v>2.7206418295972275E-9</c:v>
                </c:pt>
                <c:pt idx="397">
                  <c:v>2.7255132011037652E-9</c:v>
                </c:pt>
                <c:pt idx="398">
                  <c:v>2.7303903840106788E-9</c:v>
                </c:pt>
                <c:pt idx="399">
                  <c:v>2.735273381782314E-9</c:v>
                </c:pt>
                <c:pt idx="400">
                  <c:v>2.7401621978830195E-9</c:v>
                </c:pt>
                <c:pt idx="401">
                  <c:v>2.7450568357771425E-9</c:v>
                </c:pt>
                <c:pt idx="402">
                  <c:v>2.7499572989290297E-9</c:v>
                </c:pt>
                <c:pt idx="403">
                  <c:v>2.7548635908030296E-9</c:v>
                </c:pt>
                <c:pt idx="404">
                  <c:v>2.7597757148634877E-9</c:v>
                </c:pt>
                <c:pt idx="405">
                  <c:v>2.7646936745747521E-9</c:v>
                </c:pt>
                <c:pt idx="406">
                  <c:v>2.7696174734011705E-9</c:v>
                </c:pt>
                <c:pt idx="407">
                  <c:v>2.7745471148070892E-9</c:v>
                </c:pt>
                <c:pt idx="408">
                  <c:v>2.7794826022568568E-9</c:v>
                </c:pt>
                <c:pt idx="409">
                  <c:v>2.7844239392148203E-9</c:v>
                </c:pt>
                <c:pt idx="410">
                  <c:v>2.7893711291453261E-9</c:v>
                </c:pt>
                <c:pt idx="411">
                  <c:v>2.7943241755127234E-9</c:v>
                </c:pt>
                <c:pt idx="412">
                  <c:v>2.799283081781359E-9</c:v>
                </c:pt>
                <c:pt idx="413">
                  <c:v>2.804247851415578E-9</c:v>
                </c:pt>
                <c:pt idx="414">
                  <c:v>2.8092184878797293E-9</c:v>
                </c:pt>
                <c:pt idx="415">
                  <c:v>2.8141949946381604E-9</c:v>
                </c:pt>
                <c:pt idx="416">
                  <c:v>2.8191773751552181E-9</c:v>
                </c:pt>
                <c:pt idx="417">
                  <c:v>2.8241656328952504E-9</c:v>
                </c:pt>
                <c:pt idx="418">
                  <c:v>2.8291597713226041E-9</c:v>
                </c:pt>
                <c:pt idx="419">
                  <c:v>2.8341597939016267E-9</c:v>
                </c:pt>
                <c:pt idx="420">
                  <c:v>2.839165704096665E-9</c:v>
                </c:pt>
                <c:pt idx="421">
                  <c:v>2.8441775053720691E-9</c:v>
                </c:pt>
                <c:pt idx="422">
                  <c:v>2.8491952011921821E-9</c:v>
                </c:pt>
                <c:pt idx="423">
                  <c:v>2.854218795021353E-9</c:v>
                </c:pt>
                <c:pt idx="424">
                  <c:v>2.8592482903239298E-9</c:v>
                </c:pt>
                <c:pt idx="425">
                  <c:v>2.8642836905642592E-9</c:v>
                </c:pt>
                <c:pt idx="426">
                  <c:v>2.869324999206688E-9</c:v>
                </c:pt>
                <c:pt idx="427">
                  <c:v>2.8743722197155651E-9</c:v>
                </c:pt>
                <c:pt idx="428">
                  <c:v>2.8794253555552362E-9</c:v>
                </c:pt>
                <c:pt idx="429">
                  <c:v>2.8844844101900513E-9</c:v>
                </c:pt>
                <c:pt idx="430">
                  <c:v>2.889549387084354E-9</c:v>
                </c:pt>
                <c:pt idx="431">
                  <c:v>2.8946202897024933E-9</c:v>
                </c:pt>
                <c:pt idx="432">
                  <c:v>2.8996971215088165E-9</c:v>
                </c:pt>
                <c:pt idx="433">
                  <c:v>2.9047798859676712E-9</c:v>
                </c:pt>
                <c:pt idx="434">
                  <c:v>2.9098685865434047E-9</c:v>
                </c:pt>
                <c:pt idx="435">
                  <c:v>2.9149632267003635E-9</c:v>
                </c:pt>
                <c:pt idx="436">
                  <c:v>2.9200638099028958E-9</c:v>
                </c:pt>
                <c:pt idx="437">
                  <c:v>2.9251703396153486E-9</c:v>
                </c:pt>
                <c:pt idx="438">
                  <c:v>2.930282819302071E-9</c:v>
                </c:pt>
                <c:pt idx="439">
                  <c:v>2.935401252427407E-9</c:v>
                </c:pt>
                <c:pt idx="440">
                  <c:v>2.9405256424557057E-9</c:v>
                </c:pt>
                <c:pt idx="441">
                  <c:v>2.9456559928513136E-9</c:v>
                </c:pt>
                <c:pt idx="442">
                  <c:v>2.9507923070785793E-9</c:v>
                </c:pt>
                <c:pt idx="443">
                  <c:v>2.955934588601849E-9</c:v>
                </c:pt>
                <c:pt idx="444">
                  <c:v>2.9610828408854705E-9</c:v>
                </c:pt>
                <c:pt idx="445">
                  <c:v>2.9662370673937911E-9</c:v>
                </c:pt>
                <c:pt idx="446">
                  <c:v>2.9713972715911584E-9</c:v>
                </c:pt>
                <c:pt idx="447">
                  <c:v>2.9765634569419203E-9</c:v>
                </c:pt>
                <c:pt idx="448">
                  <c:v>2.9817356269104224E-9</c:v>
                </c:pt>
                <c:pt idx="449">
                  <c:v>2.9869137849610123E-9</c:v>
                </c:pt>
                <c:pt idx="450">
                  <c:v>2.9920979345580387E-9</c:v>
                </c:pt>
                <c:pt idx="451">
                  <c:v>2.9972880791658469E-9</c:v>
                </c:pt>
                <c:pt idx="452">
                  <c:v>3.0024842222487864E-9</c:v>
                </c:pt>
                <c:pt idx="453">
                  <c:v>3.0076863672712024E-9</c:v>
                </c:pt>
                <c:pt idx="454">
                  <c:v>3.0128945176974445E-9</c:v>
                </c:pt>
                <c:pt idx="455">
                  <c:v>3.018108676991858E-9</c:v>
                </c:pt>
                <c:pt idx="456">
                  <c:v>3.0233288486187926E-9</c:v>
                </c:pt>
                <c:pt idx="457">
                  <c:v>3.028555036042593E-9</c:v>
                </c:pt>
                <c:pt idx="458">
                  <c:v>3.0337872427276076E-9</c:v>
                </c:pt>
                <c:pt idx="459">
                  <c:v>3.0390254721381836E-9</c:v>
                </c:pt>
                <c:pt idx="460">
                  <c:v>3.0442697277386686E-9</c:v>
                </c:pt>
                <c:pt idx="461">
                  <c:v>3.0495200129934098E-9</c:v>
                </c:pt>
                <c:pt idx="462">
                  <c:v>3.0547763313667539E-9</c:v>
                </c:pt>
                <c:pt idx="463">
                  <c:v>3.0600386863230489E-9</c:v>
                </c:pt>
                <c:pt idx="464">
                  <c:v>3.0653070813266425E-9</c:v>
                </c:pt>
                <c:pt idx="465">
                  <c:v>3.0705815198418821E-9</c:v>
                </c:pt>
                <c:pt idx="466">
                  <c:v>3.0758620053331134E-9</c:v>
                </c:pt>
                <c:pt idx="467">
                  <c:v>3.0811485412646851E-9</c:v>
                </c:pt>
                <c:pt idx="468">
                  <c:v>3.0864411311009441E-9</c:v>
                </c:pt>
                <c:pt idx="469">
                  <c:v>3.0917397783062374E-9</c:v>
                </c:pt>
                <c:pt idx="470">
                  <c:v>3.0970444863449129E-9</c:v>
                </c:pt>
                <c:pt idx="471">
                  <c:v>3.1023552586813174E-9</c:v>
                </c:pt>
                <c:pt idx="472">
                  <c:v>3.1076720987797987E-9</c:v>
                </c:pt>
                <c:pt idx="473">
                  <c:v>3.1129950101047043E-9</c:v>
                </c:pt>
                <c:pt idx="474">
                  <c:v>3.118323996120382E-9</c:v>
                </c:pt>
                <c:pt idx="475">
                  <c:v>3.1236590602911774E-9</c:v>
                </c:pt>
                <c:pt idx="476">
                  <c:v>3.1290002060814384E-9</c:v>
                </c:pt>
                <c:pt idx="477">
                  <c:v>3.1343474369555123E-9</c:v>
                </c:pt>
                <c:pt idx="478">
                  <c:v>3.139700756377747E-9</c:v>
                </c:pt>
                <c:pt idx="479">
                  <c:v>3.1450601678124895E-9</c:v>
                </c:pt>
                <c:pt idx="480">
                  <c:v>3.1504256747240874E-9</c:v>
                </c:pt>
                <c:pt idx="481">
                  <c:v>3.1557972805768878E-9</c:v>
                </c:pt>
                <c:pt idx="482">
                  <c:v>3.1611749888352394E-9</c:v>
                </c:pt>
                <c:pt idx="483">
                  <c:v>3.1665588029634865E-9</c:v>
                </c:pt>
                <c:pt idx="484">
                  <c:v>3.1719487264259779E-9</c:v>
                </c:pt>
                <c:pt idx="485">
                  <c:v>3.1773447626870609E-9</c:v>
                </c:pt>
                <c:pt idx="486">
                  <c:v>3.1827469152110828E-9</c:v>
                </c:pt>
                <c:pt idx="487">
                  <c:v>3.188155187462392E-9</c:v>
                </c:pt>
                <c:pt idx="488">
                  <c:v>3.1935695829053341E-9</c:v>
                </c:pt>
                <c:pt idx="489">
                  <c:v>3.1989901050042574E-9</c:v>
                </c:pt>
                <c:pt idx="490">
                  <c:v>3.2044167572235092E-9</c:v>
                </c:pt>
                <c:pt idx="491">
                  <c:v>3.2098495430274377E-9</c:v>
                </c:pt>
                <c:pt idx="492">
                  <c:v>3.2152884658803882E-9</c:v>
                </c:pt>
                <c:pt idx="493">
                  <c:v>3.2207335292467087E-9</c:v>
                </c:pt>
                <c:pt idx="494">
                  <c:v>3.2261847365907467E-9</c:v>
                </c:pt>
                <c:pt idx="495">
                  <c:v>3.2316420913768498E-9</c:v>
                </c:pt>
                <c:pt idx="496">
                  <c:v>3.2371055970693645E-9</c:v>
                </c:pt>
                <c:pt idx="497">
                  <c:v>3.2425752571326394E-9</c:v>
                </c:pt>
                <c:pt idx="498">
                  <c:v>3.248051075031021E-9</c:v>
                </c:pt>
                <c:pt idx="499">
                  <c:v>3.2535330542288568E-9</c:v>
                </c:pt>
                <c:pt idx="500">
                  <c:v>3.2590211981904958E-9</c:v>
                </c:pt>
                <c:pt idx="501">
                  <c:v>3.2645155103802813E-9</c:v>
                </c:pt>
                <c:pt idx="502">
                  <c:v>3.2700159942625638E-9</c:v>
                </c:pt>
                <c:pt idx="503">
                  <c:v>3.2755226533016888E-9</c:v>
                </c:pt>
                <c:pt idx="504">
                  <c:v>3.2810354909620057E-9</c:v>
                </c:pt>
                <c:pt idx="505">
                  <c:v>3.2865545107078598E-9</c:v>
                </c:pt>
                <c:pt idx="506">
                  <c:v>3.2920797160035994E-9</c:v>
                </c:pt>
                <c:pt idx="507">
                  <c:v>3.2976111103135721E-9</c:v>
                </c:pt>
                <c:pt idx="508">
                  <c:v>3.3031486971021246E-9</c:v>
                </c:pt>
                <c:pt idx="509">
                  <c:v>3.308692479833606E-9</c:v>
                </c:pt>
                <c:pt idx="510">
                  <c:v>3.3142424619723602E-9</c:v>
                </c:pt>
                <c:pt idx="511">
                  <c:v>3.3197986469827367E-9</c:v>
                </c:pt>
                <c:pt idx="512">
                  <c:v>3.3253610383290826E-9</c:v>
                </c:pt>
                <c:pt idx="513">
                  <c:v>3.3309296394757448E-9</c:v>
                </c:pt>
                <c:pt idx="514">
                  <c:v>3.336504453887071E-9</c:v>
                </c:pt>
                <c:pt idx="515">
                  <c:v>3.3420854850274083E-9</c:v>
                </c:pt>
                <c:pt idx="516">
                  <c:v>3.3476727363611044E-9</c:v>
                </c:pt>
                <c:pt idx="517">
                  <c:v>3.3532662113525063E-9</c:v>
                </c:pt>
                <c:pt idx="518">
                  <c:v>3.3588659134659626E-9</c:v>
                </c:pt>
                <c:pt idx="519">
                  <c:v>3.3644718461658183E-9</c:v>
                </c:pt>
                <c:pt idx="520">
                  <c:v>3.3700840129164212E-9</c:v>
                </c:pt>
                <c:pt idx="521">
                  <c:v>3.3757024171821198E-9</c:v>
                </c:pt>
                <c:pt idx="522">
                  <c:v>3.3813270624272607E-9</c:v>
                </c:pt>
                <c:pt idx="523">
                  <c:v>3.3869579521161913E-9</c:v>
                </c:pt>
                <c:pt idx="524">
                  <c:v>3.392595089713259E-9</c:v>
                </c:pt>
                <c:pt idx="525">
                  <c:v>3.3982384786828111E-9</c:v>
                </c:pt>
                <c:pt idx="526">
                  <c:v>3.4038881224891964E-9</c:v>
                </c:pt>
                <c:pt idx="527">
                  <c:v>3.4095440245967592E-9</c:v>
                </c:pt>
                <c:pt idx="528">
                  <c:v>3.4152061884698482E-9</c:v>
                </c:pt>
                <c:pt idx="529">
                  <c:v>3.4208746175728117E-9</c:v>
                </c:pt>
                <c:pt idx="530">
                  <c:v>3.4265493153699953E-9</c:v>
                </c:pt>
                <c:pt idx="531">
                  <c:v>3.4322302853257476E-9</c:v>
                </c:pt>
                <c:pt idx="532">
                  <c:v>3.4379175309044149E-9</c:v>
                </c:pt>
                <c:pt idx="533">
                  <c:v>3.4436110555703457E-9</c:v>
                </c:pt>
                <c:pt idx="534">
                  <c:v>3.4493108627878862E-9</c:v>
                </c:pt>
                <c:pt idx="535">
                  <c:v>3.4550169560213866E-9</c:v>
                </c:pt>
                <c:pt idx="536">
                  <c:v>3.4607293387351898E-9</c:v>
                </c:pt>
                <c:pt idx="537">
                  <c:v>3.4664480143936449E-9</c:v>
                </c:pt>
                <c:pt idx="538">
                  <c:v>3.4721729864611004E-9</c:v>
                </c:pt>
                <c:pt idx="539">
                  <c:v>3.4779042584019021E-9</c:v>
                </c:pt>
                <c:pt idx="540">
                  <c:v>3.4836418336803981E-9</c:v>
                </c:pt>
                <c:pt idx="541">
                  <c:v>3.4893857157609356E-9</c:v>
                </c:pt>
                <c:pt idx="542">
                  <c:v>3.4951359081078617E-9</c:v>
                </c:pt>
                <c:pt idx="543">
                  <c:v>3.5008924141855241E-9</c:v>
                </c:pt>
                <c:pt idx="544">
                  <c:v>3.5066552374582711E-9</c:v>
                </c:pt>
                <c:pt idx="545">
                  <c:v>3.512424381390447E-9</c:v>
                </c:pt>
                <c:pt idx="546">
                  <c:v>3.518199849446402E-9</c:v>
                </c:pt>
                <c:pt idx="547">
                  <c:v>3.5239816450904818E-9</c:v>
                </c:pt>
                <c:pt idx="548">
                  <c:v>3.5297697717870339E-9</c:v>
                </c:pt>
                <c:pt idx="549">
                  <c:v>3.5355642330004068E-9</c:v>
                </c:pt>
                <c:pt idx="550">
                  <c:v>3.5413650321949462E-9</c:v>
                </c:pt>
                <c:pt idx="551">
                  <c:v>3.5471721728350013E-9</c:v>
                </c:pt>
                <c:pt idx="552">
                  <c:v>3.5529856583849173E-9</c:v>
                </c:pt>
                <c:pt idx="553">
                  <c:v>3.5588054923090441E-9</c:v>
                </c:pt>
                <c:pt idx="554">
                  <c:v>3.5646316780717261E-9</c:v>
                </c:pt>
                <c:pt idx="555">
                  <c:v>3.5704642191373125E-9</c:v>
                </c:pt>
                <c:pt idx="556">
                  <c:v>3.5763031189701498E-9</c:v>
                </c:pt>
                <c:pt idx="557">
                  <c:v>3.5821483810345853E-9</c:v>
                </c:pt>
                <c:pt idx="558">
                  <c:v>3.5880000087949669E-9</c:v>
                </c:pt>
                <c:pt idx="559">
                  <c:v>3.5938580057156419E-9</c:v>
                </c:pt>
                <c:pt idx="560">
                  <c:v>3.5997223752609569E-9</c:v>
                </c:pt>
                <c:pt idx="561">
                  <c:v>3.6055931208952601E-9</c:v>
                </c:pt>
                <c:pt idx="562">
                  <c:v>3.6114702460828997E-9</c:v>
                </c:pt>
                <c:pt idx="563">
                  <c:v>3.6173537542882198E-9</c:v>
                </c:pt>
                <c:pt idx="564">
                  <c:v>3.6232436489755702E-9</c:v>
                </c:pt>
                <c:pt idx="565">
                  <c:v>3.6291399336092976E-9</c:v>
                </c:pt>
                <c:pt idx="566">
                  <c:v>3.6350426116537493E-9</c:v>
                </c:pt>
                <c:pt idx="567">
                  <c:v>3.640951686573273E-9</c:v>
                </c:pt>
                <c:pt idx="568">
                  <c:v>3.6468671618322146E-9</c:v>
                </c:pt>
                <c:pt idx="569">
                  <c:v>3.6527890408949234E-9</c:v>
                </c:pt>
                <c:pt idx="570">
                  <c:v>3.6587173272257477E-9</c:v>
                </c:pt>
                <c:pt idx="571">
                  <c:v>3.6646520242890308E-9</c:v>
                </c:pt>
                <c:pt idx="572">
                  <c:v>3.6705931355491224E-9</c:v>
                </c:pt>
                <c:pt idx="573">
                  <c:v>3.6765406644703697E-9</c:v>
                </c:pt>
                <c:pt idx="574">
                  <c:v>3.6824946145171198E-9</c:v>
                </c:pt>
                <c:pt idx="575">
                  <c:v>3.6884549891537199E-9</c:v>
                </c:pt>
                <c:pt idx="576">
                  <c:v>3.6944217918445177E-9</c:v>
                </c:pt>
                <c:pt idx="577">
                  <c:v>3.7003950260538602E-9</c:v>
                </c:pt>
                <c:pt idx="578">
                  <c:v>3.7063746952460947E-9</c:v>
                </c:pt>
                <c:pt idx="579">
                  <c:v>3.7123608028855704E-9</c:v>
                </c:pt>
                <c:pt idx="580">
                  <c:v>3.7183533524366312E-9</c:v>
                </c:pt>
                <c:pt idx="581">
                  <c:v>3.7243523473636267E-9</c:v>
                </c:pt>
                <c:pt idx="582">
                  <c:v>3.7303577911309025E-9</c:v>
                </c:pt>
                <c:pt idx="583">
                  <c:v>3.7363696872028086E-9</c:v>
                </c:pt>
                <c:pt idx="584">
                  <c:v>3.7423880390436902E-9</c:v>
                </c:pt>
                <c:pt idx="585">
                  <c:v>3.7484128501178947E-9</c:v>
                </c:pt>
                <c:pt idx="586">
                  <c:v>3.7544441238897695E-9</c:v>
                </c:pt>
                <c:pt idx="587">
                  <c:v>3.7604818638236629E-9</c:v>
                </c:pt>
                <c:pt idx="588">
                  <c:v>3.7665260733839238E-9</c:v>
                </c:pt>
                <c:pt idx="589">
                  <c:v>3.7725767560348955E-9</c:v>
                </c:pt>
                <c:pt idx="590">
                  <c:v>3.7786339152409263E-9</c:v>
                </c:pt>
                <c:pt idx="591">
                  <c:v>3.7846975544663659E-9</c:v>
                </c:pt>
                <c:pt idx="592">
                  <c:v>3.7907676771755584E-9</c:v>
                </c:pt>
                <c:pt idx="593">
                  <c:v>3.7968442868328538E-9</c:v>
                </c:pt>
                <c:pt idx="594">
                  <c:v>3.8029273869025978E-9</c:v>
                </c:pt>
                <c:pt idx="595">
                  <c:v>3.8090169808491393E-9</c:v>
                </c:pt>
                <c:pt idx="596">
                  <c:v>3.8151130721368241E-9</c:v>
                </c:pt>
                <c:pt idx="597">
                  <c:v>3.8212156642300022E-9</c:v>
                </c:pt>
                <c:pt idx="598">
                  <c:v>3.8273247605930158E-9</c:v>
                </c:pt>
                <c:pt idx="599">
                  <c:v>3.8334403646902165E-9</c:v>
                </c:pt>
                <c:pt idx="600">
                  <c:v>3.8395624799859493E-9</c:v>
                </c:pt>
                <c:pt idx="601">
                  <c:v>3.845691109944564E-9</c:v>
                </c:pt>
                <c:pt idx="602">
                  <c:v>3.8518262580304054E-9</c:v>
                </c:pt>
                <c:pt idx="603">
                  <c:v>3.8579679277078219E-9</c:v>
                </c:pt>
                <c:pt idx="604">
                  <c:v>3.8641161224411607E-9</c:v>
                </c:pt>
                <c:pt idx="605">
                  <c:v>3.8702708456947701E-9</c:v>
                </c:pt>
                <c:pt idx="606">
                  <c:v>3.8764321009329976E-9</c:v>
                </c:pt>
                <c:pt idx="607">
                  <c:v>3.8825998916201878E-9</c:v>
                </c:pt>
                <c:pt idx="608">
                  <c:v>3.8887742212206901E-9</c:v>
                </c:pt>
                <c:pt idx="609">
                  <c:v>3.8949550931988499E-9</c:v>
                </c:pt>
                <c:pt idx="610">
                  <c:v>3.9011425110190189E-9</c:v>
                </c:pt>
                <c:pt idx="611">
                  <c:v>3.9073364781455404E-9</c:v>
                </c:pt>
                <c:pt idx="612">
                  <c:v>3.9135369980427608E-9</c:v>
                </c:pt>
                <c:pt idx="613">
                  <c:v>3.9197440741750317E-9</c:v>
                </c:pt>
                <c:pt idx="614">
                  <c:v>3.9259577100066963E-9</c:v>
                </c:pt>
                <c:pt idx="615">
                  <c:v>3.9321779090021054E-9</c:v>
                </c:pt>
                <c:pt idx="616">
                  <c:v>3.938404674625603E-9</c:v>
                </c:pt>
                <c:pt idx="617">
                  <c:v>3.9446380103415414E-9</c:v>
                </c:pt>
                <c:pt idx="618">
                  <c:v>3.9508779196142623E-9</c:v>
                </c:pt>
                <c:pt idx="619">
                  <c:v>3.9571244059081146E-9</c:v>
                </c:pt>
                <c:pt idx="620">
                  <c:v>3.9633774726874475E-9</c:v>
                </c:pt>
                <c:pt idx="621">
                  <c:v>3.9696371234166066E-9</c:v>
                </c:pt>
                <c:pt idx="622">
                  <c:v>3.9759033615599394E-9</c:v>
                </c:pt>
                <c:pt idx="623">
                  <c:v>3.9821761905817948E-9</c:v>
                </c:pt>
                <c:pt idx="624">
                  <c:v>3.9884556139465178E-9</c:v>
                </c:pt>
                <c:pt idx="625">
                  <c:v>3.9947416351184574E-9</c:v>
                </c:pt>
                <c:pt idx="626">
                  <c:v>4.0010342575619618E-9</c:v>
                </c:pt>
                <c:pt idx="627">
                  <c:v>4.0073334847413751E-9</c:v>
                </c:pt>
                <c:pt idx="628">
                  <c:v>4.0136393201210464E-9</c:v>
                </c:pt>
                <c:pt idx="629">
                  <c:v>4.019951767165323E-9</c:v>
                </c:pt>
                <c:pt idx="630">
                  <c:v>4.0262708293385522E-9</c:v>
                </c:pt>
                <c:pt idx="631">
                  <c:v>4.0325965101050824E-9</c:v>
                </c:pt>
                <c:pt idx="632">
                  <c:v>4.0389288129292584E-9</c:v>
                </c:pt>
                <c:pt idx="633">
                  <c:v>4.0452677412754293E-9</c:v>
                </c:pt>
                <c:pt idx="634">
                  <c:v>4.0516132986079423E-9</c:v>
                </c:pt>
                <c:pt idx="635">
                  <c:v>4.0579654883911467E-9</c:v>
                </c:pt>
                <c:pt idx="636">
                  <c:v>4.0643243140893856E-9</c:v>
                </c:pt>
                <c:pt idx="637">
                  <c:v>4.0706897791670072E-9</c:v>
                </c:pt>
                <c:pt idx="638">
                  <c:v>4.0770618870883614E-9</c:v>
                </c:pt>
                <c:pt idx="639">
                  <c:v>4.0834406413177931E-9</c:v>
                </c:pt>
                <c:pt idx="640">
                  <c:v>4.0898260453196513E-9</c:v>
                </c:pt>
                <c:pt idx="641">
                  <c:v>4.0962181025582818E-9</c:v>
                </c:pt>
                <c:pt idx="642">
                  <c:v>4.1026168164980336E-9</c:v>
                </c:pt>
                <c:pt idx="643">
                  <c:v>4.1090221906032549E-9</c:v>
                </c:pt>
                <c:pt idx="644">
                  <c:v>4.1154342283382898E-9</c:v>
                </c:pt>
                <c:pt idx="645">
                  <c:v>4.1218529331674857E-9</c:v>
                </c:pt>
                <c:pt idx="646">
                  <c:v>4.1282783085551924E-9</c:v>
                </c:pt>
                <c:pt idx="647">
                  <c:v>4.1347103579657557E-9</c:v>
                </c:pt>
                <c:pt idx="648">
                  <c:v>4.1411490848635229E-9</c:v>
                </c:pt>
                <c:pt idx="649">
                  <c:v>4.1475944927128423E-9</c:v>
                </c:pt>
                <c:pt idx="650">
                  <c:v>4.1540465849780604E-9</c:v>
                </c:pt>
                <c:pt idx="651">
                  <c:v>4.1605053651235254E-9</c:v>
                </c:pt>
                <c:pt idx="652">
                  <c:v>4.1669708366135848E-9</c:v>
                </c:pt>
                <c:pt idx="653">
                  <c:v>4.1734430029125833E-9</c:v>
                </c:pt>
                <c:pt idx="654">
                  <c:v>4.1799218674848701E-9</c:v>
                </c:pt>
                <c:pt idx="655">
                  <c:v>4.1864074337947934E-9</c:v>
                </c:pt>
                <c:pt idx="656">
                  <c:v>4.1928997053066988E-9</c:v>
                </c:pt>
                <c:pt idx="657">
                  <c:v>4.1993986854849338E-9</c:v>
                </c:pt>
                <c:pt idx="658">
                  <c:v>4.2059043777938475E-9</c:v>
                </c:pt>
                <c:pt idx="659">
                  <c:v>4.2124167856977863E-9</c:v>
                </c:pt>
                <c:pt idx="660">
                  <c:v>4.218935912661096E-9</c:v>
                </c:pt>
                <c:pt idx="661">
                  <c:v>4.2254617621481272E-9</c:v>
                </c:pt>
                <c:pt idx="662">
                  <c:v>4.2319943376232234E-9</c:v>
                </c:pt>
                <c:pt idx="663">
                  <c:v>4.2385336425507342E-9</c:v>
                </c:pt>
                <c:pt idx="664">
                  <c:v>4.2450796803950054E-9</c:v>
                </c:pt>
                <c:pt idx="665">
                  <c:v>4.2516324546203861E-9</c:v>
                </c:pt>
                <c:pt idx="666">
                  <c:v>4.2581919686912221E-9</c:v>
                </c:pt>
                <c:pt idx="667">
                  <c:v>4.2647582260718622E-9</c:v>
                </c:pt>
                <c:pt idx="668">
                  <c:v>4.2713312302266523E-9</c:v>
                </c:pt>
                <c:pt idx="669">
                  <c:v>4.2779109846199406E-9</c:v>
                </c:pt>
                <c:pt idx="670">
                  <c:v>4.2844974927160761E-9</c:v>
                </c:pt>
                <c:pt idx="671">
                  <c:v>4.2910907579794029E-9</c:v>
                </c:pt>
                <c:pt idx="672">
                  <c:v>4.2976907838742684E-9</c:v>
                </c:pt>
                <c:pt idx="673">
                  <c:v>4.3042975738650215E-9</c:v>
                </c:pt>
                <c:pt idx="674">
                  <c:v>4.3109111314160098E-9</c:v>
                </c:pt>
                <c:pt idx="675">
                  <c:v>4.3175314599915797E-9</c:v>
                </c:pt>
                <c:pt idx="676">
                  <c:v>4.3241585630560786E-9</c:v>
                </c:pt>
                <c:pt idx="677">
                  <c:v>4.330792444073854E-9</c:v>
                </c:pt>
                <c:pt idx="678">
                  <c:v>4.3374331065092531E-9</c:v>
                </c:pt>
                <c:pt idx="679">
                  <c:v>4.3440805538266251E-9</c:v>
                </c:pt>
                <c:pt idx="680">
                  <c:v>4.350734789490314E-9</c:v>
                </c:pt>
                <c:pt idx="681">
                  <c:v>4.3573958169646689E-9</c:v>
                </c:pt>
                <c:pt idx="682">
                  <c:v>4.3640636397140362E-9</c:v>
                </c:pt>
                <c:pt idx="683">
                  <c:v>4.3707382612027643E-9</c:v>
                </c:pt>
                <c:pt idx="684">
                  <c:v>4.3774196848952005E-9</c:v>
                </c:pt>
                <c:pt idx="685">
                  <c:v>4.3841079142556913E-9</c:v>
                </c:pt>
                <c:pt idx="686">
                  <c:v>4.3908029527485842E-9</c:v>
                </c:pt>
                <c:pt idx="687">
                  <c:v>4.3975048038382289E-9</c:v>
                </c:pt>
                <c:pt idx="688">
                  <c:v>4.4042134709889689E-9</c:v>
                </c:pt>
                <c:pt idx="689">
                  <c:v>4.4109289576651521E-9</c:v>
                </c:pt>
                <c:pt idx="690">
                  <c:v>4.4176512673311287E-9</c:v>
                </c:pt>
                <c:pt idx="691">
                  <c:v>4.4243804034512425E-9</c:v>
                </c:pt>
                <c:pt idx="692">
                  <c:v>4.4311163694898434E-9</c:v>
                </c:pt>
                <c:pt idx="693">
                  <c:v>4.4378591689112773E-9</c:v>
                </c:pt>
                <c:pt idx="694">
                  <c:v>4.4446088051798923E-9</c:v>
                </c:pt>
                <c:pt idx="695">
                  <c:v>4.4513652817600358E-9</c:v>
                </c:pt>
                <c:pt idx="696">
                  <c:v>4.4581286021160576E-9</c:v>
                </c:pt>
                <c:pt idx="697">
                  <c:v>4.4648987697122986E-9</c:v>
                </c:pt>
                <c:pt idx="698">
                  <c:v>4.471675788013111E-9</c:v>
                </c:pt>
                <c:pt idx="699">
                  <c:v>4.4784596604828406E-9</c:v>
                </c:pt>
                <c:pt idx="700">
                  <c:v>4.485250390585834E-9</c:v>
                </c:pt>
                <c:pt idx="701">
                  <c:v>4.4920479817864402E-9</c:v>
                </c:pt>
                <c:pt idx="702">
                  <c:v>4.4988524375490057E-9</c:v>
                </c:pt>
                <c:pt idx="703">
                  <c:v>4.5056637613378787E-9</c:v>
                </c:pt>
                <c:pt idx="704">
                  <c:v>4.5124819566174043E-9</c:v>
                </c:pt>
                <c:pt idx="705">
                  <c:v>4.5193070268519338E-9</c:v>
                </c:pt>
                <c:pt idx="706">
                  <c:v>4.5261389755058105E-9</c:v>
                </c:pt>
                <c:pt idx="707">
                  <c:v>4.5329778060433827E-9</c:v>
                </c:pt>
                <c:pt idx="708">
                  <c:v>4.5398235219289985E-9</c:v>
                </c:pt>
                <c:pt idx="709">
                  <c:v>4.5466761266270046E-9</c:v>
                </c:pt>
                <c:pt idx="710">
                  <c:v>4.553535623601749E-9</c:v>
                </c:pt>
                <c:pt idx="711">
                  <c:v>4.5604020163175784E-9</c:v>
                </c:pt>
                <c:pt idx="712">
                  <c:v>4.5672753082388402E-9</c:v>
                </c:pt>
                <c:pt idx="713">
                  <c:v>4.5741555028298825E-9</c:v>
                </c:pt>
                <c:pt idx="714">
                  <c:v>4.5810426035550537E-9</c:v>
                </c:pt>
                <c:pt idx="715">
                  <c:v>4.5879366138786968E-9</c:v>
                </c:pt>
                <c:pt idx="716">
                  <c:v>4.5948375372651627E-9</c:v>
                </c:pt>
                <c:pt idx="717">
                  <c:v>4.601745377178797E-9</c:v>
                </c:pt>
                <c:pt idx="718">
                  <c:v>4.6086601370839479E-9</c:v>
                </c:pt>
                <c:pt idx="719">
                  <c:v>4.6155818204449638E-9</c:v>
                </c:pt>
                <c:pt idx="720">
                  <c:v>4.6225104307261885E-9</c:v>
                </c:pt>
                <c:pt idx="721">
                  <c:v>4.6294459713919729E-9</c:v>
                </c:pt>
                <c:pt idx="722">
                  <c:v>4.6363884459066635E-9</c:v>
                </c:pt>
                <c:pt idx="723">
                  <c:v>4.6433378577346085E-9</c:v>
                </c:pt>
                <c:pt idx="724">
                  <c:v>4.650294210340152E-9</c:v>
                </c:pt>
                <c:pt idx="725">
                  <c:v>4.6572575071876438E-9</c:v>
                </c:pt>
                <c:pt idx="726">
                  <c:v>4.6642277517414297E-9</c:v>
                </c:pt>
                <c:pt idx="727">
                  <c:v>4.6712049474658587E-9</c:v>
                </c:pt>
                <c:pt idx="728">
                  <c:v>4.6781890978252757E-9</c:v>
                </c:pt>
                <c:pt idx="729">
                  <c:v>4.6851802062840314E-9</c:v>
                </c:pt>
                <c:pt idx="730">
                  <c:v>4.6921782763064707E-9</c:v>
                </c:pt>
                <c:pt idx="731">
                  <c:v>4.6991833113569434E-9</c:v>
                </c:pt>
                <c:pt idx="732">
                  <c:v>4.7061953148997937E-9</c:v>
                </c:pt>
                <c:pt idx="733">
                  <c:v>4.713214290399369E-9</c:v>
                </c:pt>
                <c:pt idx="734">
                  <c:v>4.720240241320019E-9</c:v>
                </c:pt>
                <c:pt idx="735">
                  <c:v>4.7272731711260887E-9</c:v>
                </c:pt>
                <c:pt idx="736">
                  <c:v>4.734313083281928E-9</c:v>
                </c:pt>
                <c:pt idx="737">
                  <c:v>4.7413599812518826E-9</c:v>
                </c:pt>
                <c:pt idx="738">
                  <c:v>4.748413868500299E-9</c:v>
                </c:pt>
                <c:pt idx="739">
                  <c:v>4.7554747484915255E-9</c:v>
                </c:pt>
                <c:pt idx="740">
                  <c:v>4.7625426246899127E-9</c:v>
                </c:pt>
                <c:pt idx="741">
                  <c:v>4.7696175005598015E-9</c:v>
                </c:pt>
                <c:pt idx="742">
                  <c:v>4.7766993795655424E-9</c:v>
                </c:pt>
                <c:pt idx="743">
                  <c:v>4.7837882651714829E-9</c:v>
                </c:pt>
                <c:pt idx="744">
                  <c:v>4.7908841608419704E-9</c:v>
                </c:pt>
                <c:pt idx="745">
                  <c:v>4.7979870700413523E-9</c:v>
                </c:pt>
                <c:pt idx="746">
                  <c:v>4.8050969962339742E-9</c:v>
                </c:pt>
                <c:pt idx="747">
                  <c:v>4.8122139428841853E-9</c:v>
                </c:pt>
                <c:pt idx="748">
                  <c:v>4.8193379134563329E-9</c:v>
                </c:pt>
                <c:pt idx="749">
                  <c:v>4.8264689114147651E-9</c:v>
                </c:pt>
                <c:pt idx="750">
                  <c:v>4.833606940223827E-9</c:v>
                </c:pt>
                <c:pt idx="751">
                  <c:v>4.8407520033478651E-9</c:v>
                </c:pt>
                <c:pt idx="752">
                  <c:v>4.8479041042512292E-9</c:v>
                </c:pt>
                <c:pt idx="753">
                  <c:v>4.8550632463982668E-9</c:v>
                </c:pt>
                <c:pt idx="754">
                  <c:v>4.8622294332533235E-9</c:v>
                </c:pt>
                <c:pt idx="755">
                  <c:v>4.8694026682807467E-9</c:v>
                </c:pt>
                <c:pt idx="756">
                  <c:v>4.8765829549448855E-9</c:v>
                </c:pt>
                <c:pt idx="757">
                  <c:v>4.8837702967100856E-9</c:v>
                </c:pt>
                <c:pt idx="758">
                  <c:v>4.8909646970406969E-9</c:v>
                </c:pt>
                <c:pt idx="759">
                  <c:v>4.8981661594010626E-9</c:v>
                </c:pt>
                <c:pt idx="760">
                  <c:v>4.9053746872555326E-9</c:v>
                </c:pt>
                <c:pt idx="761">
                  <c:v>4.9125902840684526E-9</c:v>
                </c:pt>
                <c:pt idx="762">
                  <c:v>4.9198129533041716E-9</c:v>
                </c:pt>
                <c:pt idx="763">
                  <c:v>4.9270426984270363E-9</c:v>
                </c:pt>
                <c:pt idx="764">
                  <c:v>4.9342795229013939E-9</c:v>
                </c:pt>
                <c:pt idx="765">
                  <c:v>4.9415234301915919E-9</c:v>
                </c:pt>
                <c:pt idx="766">
                  <c:v>4.9487744237619768E-9</c:v>
                </c:pt>
                <c:pt idx="767">
                  <c:v>4.9560325070768993E-9</c:v>
                </c:pt>
                <c:pt idx="768">
                  <c:v>4.9632976836007027E-9</c:v>
                </c:pt>
                <c:pt idx="769">
                  <c:v>4.9705699567977352E-9</c:v>
                </c:pt>
                <c:pt idx="770">
                  <c:v>4.977849330132345E-9</c:v>
                </c:pt>
                <c:pt idx="771">
                  <c:v>4.9851358070688786E-9</c:v>
                </c:pt>
                <c:pt idx="772">
                  <c:v>4.9924293910716843E-9</c:v>
                </c:pt>
                <c:pt idx="773">
                  <c:v>4.9997300856051086E-9</c:v>
                </c:pt>
                <c:pt idx="774">
                  <c:v>5.0070378941334972E-9</c:v>
                </c:pt>
                <c:pt idx="775">
                  <c:v>5.0143528201212025E-9</c:v>
                </c:pt>
                <c:pt idx="776">
                  <c:v>5.0216748670325686E-9</c:v>
                </c:pt>
                <c:pt idx="777">
                  <c:v>5.0290040383319412E-9</c:v>
                </c:pt>
                <c:pt idx="778">
                  <c:v>5.0363403374836701E-9</c:v>
                </c:pt>
                <c:pt idx="779">
                  <c:v>5.0436837679521003E-9</c:v>
                </c:pt>
                <c:pt idx="780">
                  <c:v>5.0510343332015808E-9</c:v>
                </c:pt>
                <c:pt idx="781">
                  <c:v>5.0583920366964598E-9</c:v>
                </c:pt>
                <c:pt idx="782">
                  <c:v>5.0657568819010838E-9</c:v>
                </c:pt>
                <c:pt idx="783">
                  <c:v>5.0731288722797978E-9</c:v>
                </c:pt>
                <c:pt idx="784">
                  <c:v>5.080508011296955E-9</c:v>
                </c:pt>
                <c:pt idx="785">
                  <c:v>5.087894302416896E-9</c:v>
                </c:pt>
                <c:pt idx="786">
                  <c:v>5.0952877491039717E-9</c:v>
                </c:pt>
                <c:pt idx="787">
                  <c:v>5.1026883548225285E-9</c:v>
                </c:pt>
                <c:pt idx="788">
                  <c:v>5.1100961230369122E-9</c:v>
                </c:pt>
                <c:pt idx="789">
                  <c:v>5.1175110572114743E-9</c:v>
                </c:pt>
                <c:pt idx="790">
                  <c:v>5.1249331608105588E-9</c:v>
                </c:pt>
                <c:pt idx="791">
                  <c:v>5.1323624372985133E-9</c:v>
                </c:pt>
                <c:pt idx="792">
                  <c:v>5.1397988901396858E-9</c:v>
                </c:pt>
                <c:pt idx="793">
                  <c:v>5.1472425227984254E-9</c:v>
                </c:pt>
                <c:pt idx="794">
                  <c:v>5.154693338739077E-9</c:v>
                </c:pt>
                <c:pt idx="795">
                  <c:v>5.1621513414259864E-9</c:v>
                </c:pt>
                <c:pt idx="796">
                  <c:v>5.169616534323505E-9</c:v>
                </c:pt>
                <c:pt idx="797">
                  <c:v>5.1770889208959761E-9</c:v>
                </c:pt>
                <c:pt idx="798">
                  <c:v>5.1845685046077496E-9</c:v>
                </c:pt>
                <c:pt idx="799">
                  <c:v>5.1920552889231728E-9</c:v>
                </c:pt>
                <c:pt idx="800">
                  <c:v>5.1995492773065924E-9</c:v>
                </c:pt>
                <c:pt idx="801">
                  <c:v>5.2070504732223548E-9</c:v>
                </c:pt>
                <c:pt idx="802">
                  <c:v>5.2145588801348116E-9</c:v>
                </c:pt>
                <c:pt idx="803">
                  <c:v>5.2220745015083036E-9</c:v>
                </c:pt>
                <c:pt idx="804">
                  <c:v>5.2295973408071822E-9</c:v>
                </c:pt>
                <c:pt idx="805">
                  <c:v>5.2371274014957924E-9</c:v>
                </c:pt>
                <c:pt idx="806">
                  <c:v>5.2446646870384841E-9</c:v>
                </c:pt>
                <c:pt idx="807">
                  <c:v>5.2522092008996037E-9</c:v>
                </c:pt>
                <c:pt idx="808">
                  <c:v>5.2597609465434963E-9</c:v>
                </c:pt>
                <c:pt idx="809">
                  <c:v>5.2673199274345133E-9</c:v>
                </c:pt>
                <c:pt idx="810">
                  <c:v>5.2748861470369987E-9</c:v>
                </c:pt>
                <c:pt idx="811">
                  <c:v>5.2824596088153033E-9</c:v>
                </c:pt>
                <c:pt idx="812">
                  <c:v>5.2900403162337712E-9</c:v>
                </c:pt>
                <c:pt idx="813">
                  <c:v>5.2976282727567489E-9</c:v>
                </c:pt>
                <c:pt idx="814">
                  <c:v>5.3052234818485872E-9</c:v>
                </c:pt>
                <c:pt idx="815">
                  <c:v>5.31282594697363E-9</c:v>
                </c:pt>
                <c:pt idx="816">
                  <c:v>5.3204356715962264E-9</c:v>
                </c:pt>
                <c:pt idx="817">
                  <c:v>5.3280526591807246E-9</c:v>
                </c:pt>
                <c:pt idx="818">
                  <c:v>5.3356769131914704E-9</c:v>
                </c:pt>
                <c:pt idx="819">
                  <c:v>5.3433084370928128E-9</c:v>
                </c:pt>
                <c:pt idx="820">
                  <c:v>5.3509472343490984E-9</c:v>
                </c:pt>
                <c:pt idx="821">
                  <c:v>5.358593308424672E-9</c:v>
                </c:pt>
                <c:pt idx="822">
                  <c:v>5.3662466627838827E-9</c:v>
                </c:pt>
                <c:pt idx="823">
                  <c:v>5.3739073008910804E-9</c:v>
                </c:pt>
                <c:pt idx="824">
                  <c:v>5.3815752262106074E-9</c:v>
                </c:pt>
                <c:pt idx="825">
                  <c:v>5.3892504422068154E-9</c:v>
                </c:pt>
                <c:pt idx="826">
                  <c:v>5.3969329523440491E-9</c:v>
                </c:pt>
                <c:pt idx="827">
                  <c:v>5.4046227600866569E-9</c:v>
                </c:pt>
                <c:pt idx="828">
                  <c:v>5.4123198688989893E-9</c:v>
                </c:pt>
                <c:pt idx="829">
                  <c:v>5.4200242822453873E-9</c:v>
                </c:pt>
                <c:pt idx="830">
                  <c:v>5.4277360035902013E-9</c:v>
                </c:pt>
                <c:pt idx="831">
                  <c:v>5.4354550363977781E-9</c:v>
                </c:pt>
                <c:pt idx="832">
                  <c:v>5.4431813841324659E-9</c:v>
                </c:pt>
                <c:pt idx="833">
                  <c:v>5.4509150502586111E-9</c:v>
                </c:pt>
                <c:pt idx="834">
                  <c:v>5.458656038240562E-9</c:v>
                </c:pt>
                <c:pt idx="835">
                  <c:v>5.4664043515426652E-9</c:v>
                </c:pt>
                <c:pt idx="836">
                  <c:v>5.474159993629268E-9</c:v>
                </c:pt>
                <c:pt idx="837">
                  <c:v>5.4819229679647203E-9</c:v>
                </c:pt>
                <c:pt idx="838">
                  <c:v>5.4896932780133653E-9</c:v>
                </c:pt>
                <c:pt idx="839">
                  <c:v>5.4974709272395505E-9</c:v>
                </c:pt>
                <c:pt idx="840">
                  <c:v>5.5052559191076265E-9</c:v>
                </c:pt>
                <c:pt idx="841">
                  <c:v>5.5130482570819382E-9</c:v>
                </c:pt>
                <c:pt idx="842">
                  <c:v>5.5208479446268339E-9</c:v>
                </c:pt>
                <c:pt idx="843">
                  <c:v>5.5286549852066592E-9</c:v>
                </c:pt>
                <c:pt idx="844">
                  <c:v>5.5364693822857649E-9</c:v>
                </c:pt>
                <c:pt idx="845">
                  <c:v>5.5442911393284958E-9</c:v>
                </c:pt>
                <c:pt idx="846">
                  <c:v>5.5521202597992011E-9</c:v>
                </c:pt>
                <c:pt idx="847">
                  <c:v>5.5599567471622247E-9</c:v>
                </c:pt>
                <c:pt idx="848">
                  <c:v>5.5678006048819157E-9</c:v>
                </c:pt>
                <c:pt idx="849">
                  <c:v>5.5756518364226215E-9</c:v>
                </c:pt>
                <c:pt idx="850">
                  <c:v>5.5835104452486911E-9</c:v>
                </c:pt>
                <c:pt idx="851">
                  <c:v>5.5913764348244687E-9</c:v>
                </c:pt>
                <c:pt idx="852">
                  <c:v>5.5992498086143032E-9</c:v>
                </c:pt>
                <c:pt idx="853">
                  <c:v>5.6071305700825428E-9</c:v>
                </c:pt>
                <c:pt idx="854">
                  <c:v>5.6150187226935342E-9</c:v>
                </c:pt>
                <c:pt idx="855">
                  <c:v>5.6229142699116246E-9</c:v>
                </c:pt>
                <c:pt idx="856">
                  <c:v>5.6308172152011599E-9</c:v>
                </c:pt>
                <c:pt idx="857">
                  <c:v>5.6387275620264898E-9</c:v>
                </c:pt>
                <c:pt idx="858">
                  <c:v>5.6466453138519594E-9</c:v>
                </c:pt>
                <c:pt idx="859">
                  <c:v>5.6545704741419176E-9</c:v>
                </c:pt>
                <c:pt idx="860">
                  <c:v>5.6625030463607109E-9</c:v>
                </c:pt>
                <c:pt idx="861">
                  <c:v>5.670443033972686E-9</c:v>
                </c:pt>
                <c:pt idx="862">
                  <c:v>5.6783904404421927E-9</c:v>
                </c:pt>
                <c:pt idx="863">
                  <c:v>5.6863452692335759E-9</c:v>
                </c:pt>
                <c:pt idx="864">
                  <c:v>5.6943075238111864E-9</c:v>
                </c:pt>
                <c:pt idx="865">
                  <c:v>5.7022772076393672E-9</c:v>
                </c:pt>
                <c:pt idx="866">
                  <c:v>5.7102543241824659E-9</c:v>
                </c:pt>
                <c:pt idx="867">
                  <c:v>5.7182388769048315E-9</c:v>
                </c:pt>
                <c:pt idx="868">
                  <c:v>5.7262308692708113E-9</c:v>
                </c:pt>
                <c:pt idx="869">
                  <c:v>5.7342303047447535E-9</c:v>
                </c:pt>
                <c:pt idx="870">
                  <c:v>5.7422371867910032E-9</c:v>
                </c:pt>
                <c:pt idx="871">
                  <c:v>5.7502515188739084E-9</c:v>
                </c:pt>
                <c:pt idx="872">
                  <c:v>5.7582733044578166E-9</c:v>
                </c:pt>
                <c:pt idx="873">
                  <c:v>5.7663025470070792E-9</c:v>
                </c:pt>
                <c:pt idx="874">
                  <c:v>5.7743392499860363E-9</c:v>
                </c:pt>
                <c:pt idx="875">
                  <c:v>5.7823834168590376E-9</c:v>
                </c:pt>
                <c:pt idx="876">
                  <c:v>5.7904350510904323E-9</c:v>
                </c:pt>
                <c:pt idx="877">
                  <c:v>5.7984941561445676E-9</c:v>
                </c:pt>
                <c:pt idx="878">
                  <c:v>5.8065607354857886E-9</c:v>
                </c:pt>
                <c:pt idx="879">
                  <c:v>5.8146347925784451E-9</c:v>
                </c:pt>
                <c:pt idx="880">
                  <c:v>5.8227163308868835E-9</c:v>
                </c:pt>
                <c:pt idx="881">
                  <c:v>5.8308053538754522E-9</c:v>
                </c:pt>
                <c:pt idx="882">
                  <c:v>5.8389018650084944E-9</c:v>
                </c:pt>
                <c:pt idx="883">
                  <c:v>5.8470058677503624E-9</c:v>
                </c:pt>
                <c:pt idx="884">
                  <c:v>5.8551173655654004E-9</c:v>
                </c:pt>
                <c:pt idx="885">
                  <c:v>5.8632363619179564E-9</c:v>
                </c:pt>
                <c:pt idx="886">
                  <c:v>5.871362860272378E-9</c:v>
                </c:pt>
                <c:pt idx="887">
                  <c:v>5.8794968640930132E-9</c:v>
                </c:pt>
                <c:pt idx="888">
                  <c:v>5.8876383768442079E-9</c:v>
                </c:pt>
                <c:pt idx="889">
                  <c:v>5.8957874019903103E-9</c:v>
                </c:pt>
                <c:pt idx="890">
                  <c:v>5.9039439429956693E-9</c:v>
                </c:pt>
                <c:pt idx="891">
                  <c:v>5.9121080033246299E-9</c:v>
                </c:pt>
                <c:pt idx="892">
                  <c:v>5.9202795864415379E-9</c:v>
                </c:pt>
                <c:pt idx="893">
                  <c:v>5.9284586958107455E-9</c:v>
                </c:pt>
                <c:pt idx="894">
                  <c:v>5.9366453348965943E-9</c:v>
                </c:pt>
                <c:pt idx="895">
                  <c:v>5.9448395071634368E-9</c:v>
                </c:pt>
                <c:pt idx="896">
                  <c:v>5.9530412160756178E-9</c:v>
                </c:pt>
                <c:pt idx="897">
                  <c:v>5.9612504650974838E-9</c:v>
                </c:pt>
                <c:pt idx="898">
                  <c:v>5.9694672576933848E-9</c:v>
                </c:pt>
                <c:pt idx="899">
                  <c:v>5.9776915973276673E-9</c:v>
                </c:pt>
                <c:pt idx="900">
                  <c:v>5.9859234874646761E-9</c:v>
                </c:pt>
                <c:pt idx="901">
                  <c:v>5.9941629315687604E-9</c:v>
                </c:pt>
                <c:pt idx="902">
                  <c:v>6.0024099331042674E-9</c:v>
                </c:pt>
                <c:pt idx="903">
                  <c:v>6.0106644955355447E-9</c:v>
                </c:pt>
                <c:pt idx="904">
                  <c:v>6.0189266223269387E-9</c:v>
                </c:pt>
                <c:pt idx="905">
                  <c:v>6.0271963169427977E-9</c:v>
                </c:pt>
                <c:pt idx="906">
                  <c:v>6.0354735828474682E-9</c:v>
                </c:pt>
                <c:pt idx="907">
                  <c:v>6.0437584235052984E-9</c:v>
                </c:pt>
                <c:pt idx="908">
                  <c:v>6.0520508423806382E-9</c:v>
                </c:pt>
                <c:pt idx="909">
                  <c:v>6.0603508429378292E-9</c:v>
                </c:pt>
                <c:pt idx="910">
                  <c:v>6.0686584286412196E-9</c:v>
                </c:pt>
                <c:pt idx="911">
                  <c:v>6.0769736029551601E-9</c:v>
                </c:pt>
                <c:pt idx="912">
                  <c:v>6.085296369343998E-9</c:v>
                </c:pt>
                <c:pt idx="913">
                  <c:v>6.0936267312720767E-9</c:v>
                </c:pt>
                <c:pt idx="914">
                  <c:v>6.1019646922037476E-9</c:v>
                </c:pt>
                <c:pt idx="915">
                  <c:v>6.1103102556033532E-9</c:v>
                </c:pt>
                <c:pt idx="916">
                  <c:v>6.1186634249352474E-9</c:v>
                </c:pt>
                <c:pt idx="917">
                  <c:v>6.1270242036637751E-9</c:v>
                </c:pt>
                <c:pt idx="918">
                  <c:v>6.1353925952532797E-9</c:v>
                </c:pt>
                <c:pt idx="919">
                  <c:v>6.1437686031681126E-9</c:v>
                </c:pt>
                <c:pt idx="920">
                  <c:v>6.1521522308726188E-9</c:v>
                </c:pt>
                <c:pt idx="921">
                  <c:v>6.1605434818311472E-9</c:v>
                </c:pt>
                <c:pt idx="922">
                  <c:v>6.1689423595080436E-9</c:v>
                </c:pt>
                <c:pt idx="923">
                  <c:v>6.177348867367657E-9</c:v>
                </c:pt>
                <c:pt idx="924">
                  <c:v>6.1857630088743349E-9</c:v>
                </c:pt>
                <c:pt idx="925">
                  <c:v>6.1941847874924254E-9</c:v>
                </c:pt>
                <c:pt idx="926">
                  <c:v>6.2026142066862717E-9</c:v>
                </c:pt>
                <c:pt idx="927">
                  <c:v>6.2110512699202239E-9</c:v>
                </c:pt>
                <c:pt idx="928">
                  <c:v>6.2194959806586291E-9</c:v>
                </c:pt>
                <c:pt idx="929">
                  <c:v>6.2279483423658348E-9</c:v>
                </c:pt>
                <c:pt idx="930">
                  <c:v>6.2364083585061868E-9</c:v>
                </c:pt>
                <c:pt idx="931">
                  <c:v>6.244876032544034E-9</c:v>
                </c:pt>
                <c:pt idx="932">
                  <c:v>6.2533513679437248E-9</c:v>
                </c:pt>
                <c:pt idx="933">
                  <c:v>6.2618343681696047E-9</c:v>
                </c:pt>
                <c:pt idx="934">
                  <c:v>6.2703250366860229E-9</c:v>
                </c:pt>
                <c:pt idx="935">
                  <c:v>6.2788233769573226E-9</c:v>
                </c:pt>
                <c:pt idx="936">
                  <c:v>6.2873293924478553E-9</c:v>
                </c:pt>
                <c:pt idx="937">
                  <c:v>6.2958430866219651E-9</c:v>
                </c:pt>
                <c:pt idx="938">
                  <c:v>6.3043644629440027E-9</c:v>
                </c:pt>
                <c:pt idx="939">
                  <c:v>6.312893524878313E-9</c:v>
                </c:pt>
                <c:pt idx="940">
                  <c:v>6.3214302758892426E-9</c:v>
                </c:pt>
                <c:pt idx="941">
                  <c:v>6.329974719441142E-9</c:v>
                </c:pt>
                <c:pt idx="942">
                  <c:v>6.3385268589983555E-9</c:v>
                </c:pt>
                <c:pt idx="943">
                  <c:v>6.3470866980252354E-9</c:v>
                </c:pt>
                <c:pt idx="944">
                  <c:v>6.3556542399861223E-9</c:v>
                </c:pt>
                <c:pt idx="945">
                  <c:v>6.3642294883453663E-9</c:v>
                </c:pt>
                <c:pt idx="946">
                  <c:v>6.3728124465673154E-9</c:v>
                </c:pt>
                <c:pt idx="947">
                  <c:v>6.3814031181163155E-9</c:v>
                </c:pt>
                <c:pt idx="948">
                  <c:v>6.3900015064567156E-9</c:v>
                </c:pt>
                <c:pt idx="949">
                  <c:v>6.3986076150528621E-9</c:v>
                </c:pt>
                <c:pt idx="950">
                  <c:v>6.4072214473691018E-9</c:v>
                </c:pt>
                <c:pt idx="951">
                  <c:v>6.4158430068697836E-9</c:v>
                </c:pt>
                <c:pt idx="952">
                  <c:v>6.4244722970192565E-9</c:v>
                </c:pt>
                <c:pt idx="953">
                  <c:v>6.4331093212818621E-9</c:v>
                </c:pt>
                <c:pt idx="954">
                  <c:v>6.4417540831219513E-9</c:v>
                </c:pt>
                <c:pt idx="955">
                  <c:v>6.4504065860038712E-9</c:v>
                </c:pt>
                <c:pt idx="956">
                  <c:v>6.4590668333919685E-9</c:v>
                </c:pt>
                <c:pt idx="957">
                  <c:v>6.4677348287505914E-9</c:v>
                </c:pt>
                <c:pt idx="958">
                  <c:v>6.4764105755440848E-9</c:v>
                </c:pt>
                <c:pt idx="959">
                  <c:v>6.4850940772368002E-9</c:v>
                </c:pt>
                <c:pt idx="960">
                  <c:v>6.4937853372930817E-9</c:v>
                </c:pt>
                <c:pt idx="961">
                  <c:v>6.50248435917728E-9</c:v>
                </c:pt>
                <c:pt idx="962">
                  <c:v>6.5111911463537375E-9</c:v>
                </c:pt>
                <c:pt idx="963">
                  <c:v>6.519905702286804E-9</c:v>
                </c:pt>
                <c:pt idx="964">
                  <c:v>6.5286280304408279E-9</c:v>
                </c:pt>
                <c:pt idx="965">
                  <c:v>6.5373581342801538E-9</c:v>
                </c:pt>
                <c:pt idx="966">
                  <c:v>6.5460960172691319E-9</c:v>
                </c:pt>
                <c:pt idx="967">
                  <c:v>6.5548416828721069E-9</c:v>
                </c:pt>
                <c:pt idx="968">
                  <c:v>6.5635951345534287E-9</c:v>
                </c:pt>
                <c:pt idx="969">
                  <c:v>6.5723563757774446E-9</c:v>
                </c:pt>
                <c:pt idx="970">
                  <c:v>6.5811254100084997E-9</c:v>
                </c:pt>
                <c:pt idx="971">
                  <c:v>6.5899022407109421E-9</c:v>
                </c:pt>
                <c:pt idx="972">
                  <c:v>6.5986868713491183E-9</c:v>
                </c:pt>
                <c:pt idx="973">
                  <c:v>6.6074793053873775E-9</c:v>
                </c:pt>
                <c:pt idx="974">
                  <c:v>6.6162795462900661E-9</c:v>
                </c:pt>
                <c:pt idx="975">
                  <c:v>6.6250875975215324E-9</c:v>
                </c:pt>
                <c:pt idx="976">
                  <c:v>6.6339034625461212E-9</c:v>
                </c:pt>
                <c:pt idx="977">
                  <c:v>6.6427271448281808E-9</c:v>
                </c:pt>
                <c:pt idx="978">
                  <c:v>6.6515586478320644E-9</c:v>
                </c:pt>
                <c:pt idx="979">
                  <c:v>6.6603979750221094E-9</c:v>
                </c:pt>
                <c:pt idx="980">
                  <c:v>6.6692451298626689E-9</c:v>
                </c:pt>
                <c:pt idx="981">
                  <c:v>6.678100115818088E-9</c:v>
                </c:pt>
                <c:pt idx="982">
                  <c:v>6.6869629363527155E-9</c:v>
                </c:pt>
                <c:pt idx="983">
                  <c:v>6.6958335949308982E-9</c:v>
                </c:pt>
                <c:pt idx="984">
                  <c:v>6.7047120950169849E-9</c:v>
                </c:pt>
                <c:pt idx="985">
                  <c:v>6.7135984400753199E-9</c:v>
                </c:pt>
                <c:pt idx="986">
                  <c:v>6.7224926335702529E-9</c:v>
                </c:pt>
                <c:pt idx="987">
                  <c:v>6.731394678966133E-9</c:v>
                </c:pt>
                <c:pt idx="988">
                  <c:v>6.7403045797273027E-9</c:v>
                </c:pt>
                <c:pt idx="989">
                  <c:v>6.7492223393181108E-9</c:v>
                </c:pt>
                <c:pt idx="990">
                  <c:v>6.7581479612029058E-9</c:v>
                </c:pt>
                <c:pt idx="991">
                  <c:v>6.7670814488460357E-9</c:v>
                </c:pt>
                <c:pt idx="992">
                  <c:v>6.7760228057118455E-9</c:v>
                </c:pt>
                <c:pt idx="993">
                  <c:v>6.7849720352646842E-9</c:v>
                </c:pt>
                <c:pt idx="994">
                  <c:v>6.7939291409688976E-9</c:v>
                </c:pt>
                <c:pt idx="995">
                  <c:v>6.8028941262888363E-9</c:v>
                </c:pt>
                <c:pt idx="996">
                  <c:v>6.811866994688846E-9</c:v>
                </c:pt>
                <c:pt idx="997">
                  <c:v>6.8208477496332734E-9</c:v>
                </c:pt>
                <c:pt idx="998">
                  <c:v>6.8298363945864641E-9</c:v>
                </c:pt>
                <c:pt idx="999">
                  <c:v>6.8388329330127672E-9</c:v>
                </c:pt>
                <c:pt idx="1000">
                  <c:v>6.8478373683765301E-9</c:v>
                </c:pt>
              </c:numCache>
            </c:numRef>
          </c:yVal>
        </c:ser>
        <c:ser>
          <c:idx val="4"/>
          <c:order val="1"/>
          <c:tx>
            <c:strRef>
              <c:f>Ve!$K$1</c:f>
              <c:strCache>
                <c:ptCount val="1"/>
                <c:pt idx="0">
                  <c:v>Ve CA 1e-5</c:v>
                </c:pt>
              </c:strCache>
            </c:strRef>
          </c:tx>
          <c:marker>
            <c:symbol val="none"/>
          </c:marker>
          <c:xVal>
            <c:numRef>
              <c:f>Ve!$J$2:$J$102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3.0099999999999798</c:v>
                </c:pt>
                <c:pt idx="4">
                  <c:v>4.0099999999999598</c:v>
                </c:pt>
                <c:pt idx="5">
                  <c:v>5.0099999999999403</c:v>
                </c:pt>
                <c:pt idx="6">
                  <c:v>6.0099999999999199</c:v>
                </c:pt>
                <c:pt idx="7">
                  <c:v>7.0099999999999003</c:v>
                </c:pt>
                <c:pt idx="8">
                  <c:v>8.0099999999998701</c:v>
                </c:pt>
                <c:pt idx="9">
                  <c:v>9.0099999999998506</c:v>
                </c:pt>
                <c:pt idx="10">
                  <c:v>10.009999999999801</c:v>
                </c:pt>
                <c:pt idx="11">
                  <c:v>11.009999999999801</c:v>
                </c:pt>
                <c:pt idx="12">
                  <c:v>12.009999999999801</c:v>
                </c:pt>
                <c:pt idx="13">
                  <c:v>13.009999999999801</c:v>
                </c:pt>
                <c:pt idx="14">
                  <c:v>14.0099999999997</c:v>
                </c:pt>
                <c:pt idx="15">
                  <c:v>15.0099999999997</c:v>
                </c:pt>
                <c:pt idx="16">
                  <c:v>16.0099999999997</c:v>
                </c:pt>
                <c:pt idx="17">
                  <c:v>17.009999999999899</c:v>
                </c:pt>
                <c:pt idx="18">
                  <c:v>18</c:v>
                </c:pt>
                <c:pt idx="19">
                  <c:v>19.000000000000199</c:v>
                </c:pt>
                <c:pt idx="20">
                  <c:v>20.000000000000298</c:v>
                </c:pt>
                <c:pt idx="21">
                  <c:v>21.000000000000501</c:v>
                </c:pt>
                <c:pt idx="22">
                  <c:v>22.0000000000006</c:v>
                </c:pt>
                <c:pt idx="23">
                  <c:v>23.000000000000799</c:v>
                </c:pt>
                <c:pt idx="24">
                  <c:v>24.000000000000998</c:v>
                </c:pt>
                <c:pt idx="25">
                  <c:v>25.000000000001101</c:v>
                </c:pt>
                <c:pt idx="26">
                  <c:v>26.0000000000013</c:v>
                </c:pt>
                <c:pt idx="27">
                  <c:v>27.0000000000014</c:v>
                </c:pt>
                <c:pt idx="28">
                  <c:v>28.000000000001599</c:v>
                </c:pt>
                <c:pt idx="29">
                  <c:v>29.000000000001702</c:v>
                </c:pt>
                <c:pt idx="30">
                  <c:v>30.000000000001901</c:v>
                </c:pt>
                <c:pt idx="31">
                  <c:v>31.000000000002</c:v>
                </c:pt>
                <c:pt idx="32">
                  <c:v>32.000000000002203</c:v>
                </c:pt>
                <c:pt idx="33">
                  <c:v>33.000000000001997</c:v>
                </c:pt>
                <c:pt idx="34">
                  <c:v>34.000000000001798</c:v>
                </c:pt>
                <c:pt idx="35">
                  <c:v>35.000000000001599</c:v>
                </c:pt>
                <c:pt idx="36">
                  <c:v>36.0000000000014</c:v>
                </c:pt>
                <c:pt idx="37">
                  <c:v>37.000000000001201</c:v>
                </c:pt>
                <c:pt idx="38">
                  <c:v>38.000000000001002</c:v>
                </c:pt>
                <c:pt idx="39">
                  <c:v>39.000000000000803</c:v>
                </c:pt>
                <c:pt idx="40">
                  <c:v>40.000000000000597</c:v>
                </c:pt>
                <c:pt idx="41">
                  <c:v>41.000000000000398</c:v>
                </c:pt>
                <c:pt idx="42">
                  <c:v>42.000000000000199</c:v>
                </c:pt>
                <c:pt idx="43">
                  <c:v>43</c:v>
                </c:pt>
                <c:pt idx="44">
                  <c:v>44.009999999999799</c:v>
                </c:pt>
                <c:pt idx="45">
                  <c:v>45.0099999999996</c:v>
                </c:pt>
                <c:pt idx="46">
                  <c:v>46.009999999999401</c:v>
                </c:pt>
                <c:pt idx="47">
                  <c:v>47.009999999999202</c:v>
                </c:pt>
                <c:pt idx="48">
                  <c:v>48.009999999999003</c:v>
                </c:pt>
                <c:pt idx="49">
                  <c:v>49.009999999998797</c:v>
                </c:pt>
                <c:pt idx="50">
                  <c:v>50.009999999998598</c:v>
                </c:pt>
                <c:pt idx="51">
                  <c:v>51.009999999998399</c:v>
                </c:pt>
                <c:pt idx="52">
                  <c:v>52.0099999999982</c:v>
                </c:pt>
                <c:pt idx="53">
                  <c:v>53.009999999998001</c:v>
                </c:pt>
                <c:pt idx="54">
                  <c:v>54.009999999997802</c:v>
                </c:pt>
                <c:pt idx="55">
                  <c:v>55.009999999997603</c:v>
                </c:pt>
                <c:pt idx="56">
                  <c:v>56.009999999997397</c:v>
                </c:pt>
                <c:pt idx="57">
                  <c:v>57.009999999997198</c:v>
                </c:pt>
                <c:pt idx="58">
                  <c:v>58.009999999997</c:v>
                </c:pt>
                <c:pt idx="59">
                  <c:v>59.009999999996801</c:v>
                </c:pt>
                <c:pt idx="60">
                  <c:v>60.009999999996602</c:v>
                </c:pt>
                <c:pt idx="61">
                  <c:v>61.009999999996403</c:v>
                </c:pt>
                <c:pt idx="62">
                  <c:v>62.009999999996197</c:v>
                </c:pt>
                <c:pt idx="63">
                  <c:v>63.009999999995998</c:v>
                </c:pt>
                <c:pt idx="64">
                  <c:v>64.009999999995799</c:v>
                </c:pt>
                <c:pt idx="65">
                  <c:v>65.009999999996396</c:v>
                </c:pt>
                <c:pt idx="66">
                  <c:v>66.009999999996893</c:v>
                </c:pt>
                <c:pt idx="67">
                  <c:v>67.009999999997405</c:v>
                </c:pt>
                <c:pt idx="68">
                  <c:v>68.009999999997902</c:v>
                </c:pt>
                <c:pt idx="69">
                  <c:v>69.009999999998399</c:v>
                </c:pt>
                <c:pt idx="70">
                  <c:v>70.009999999998897</c:v>
                </c:pt>
                <c:pt idx="71">
                  <c:v>71.009999999999394</c:v>
                </c:pt>
                <c:pt idx="72">
                  <c:v>72.009999999999906</c:v>
                </c:pt>
                <c:pt idx="73">
                  <c:v>73.000000000000398</c:v>
                </c:pt>
                <c:pt idx="74">
                  <c:v>74.000000000000995</c:v>
                </c:pt>
                <c:pt idx="75">
                  <c:v>75.000000000001506</c:v>
                </c:pt>
                <c:pt idx="76">
                  <c:v>76.000000000002004</c:v>
                </c:pt>
                <c:pt idx="77">
                  <c:v>77.000000000002501</c:v>
                </c:pt>
                <c:pt idx="78">
                  <c:v>78.000000000002998</c:v>
                </c:pt>
                <c:pt idx="79">
                  <c:v>79.000000000003496</c:v>
                </c:pt>
                <c:pt idx="80">
                  <c:v>80.000000000003993</c:v>
                </c:pt>
                <c:pt idx="81">
                  <c:v>81.000000000004505</c:v>
                </c:pt>
                <c:pt idx="82">
                  <c:v>82.000000000005002</c:v>
                </c:pt>
                <c:pt idx="83">
                  <c:v>83.000000000005599</c:v>
                </c:pt>
                <c:pt idx="84">
                  <c:v>84.000000000006096</c:v>
                </c:pt>
                <c:pt idx="85">
                  <c:v>85.000000000006594</c:v>
                </c:pt>
                <c:pt idx="86">
                  <c:v>86.000000000007105</c:v>
                </c:pt>
                <c:pt idx="87">
                  <c:v>87.000000000007603</c:v>
                </c:pt>
                <c:pt idx="88">
                  <c:v>88.0000000000081</c:v>
                </c:pt>
                <c:pt idx="89">
                  <c:v>89.000000000008598</c:v>
                </c:pt>
                <c:pt idx="90">
                  <c:v>90.000000000009095</c:v>
                </c:pt>
                <c:pt idx="91">
                  <c:v>91.000000000009607</c:v>
                </c:pt>
                <c:pt idx="92">
                  <c:v>92.000000000010203</c:v>
                </c:pt>
                <c:pt idx="93">
                  <c:v>93.000000000010701</c:v>
                </c:pt>
                <c:pt idx="94">
                  <c:v>94.000000000011198</c:v>
                </c:pt>
                <c:pt idx="95">
                  <c:v>95.000000000011696</c:v>
                </c:pt>
                <c:pt idx="96">
                  <c:v>96.000000000012193</c:v>
                </c:pt>
                <c:pt idx="97">
                  <c:v>97.000000000012705</c:v>
                </c:pt>
                <c:pt idx="98">
                  <c:v>98.000000000013202</c:v>
                </c:pt>
                <c:pt idx="99">
                  <c:v>99.000000000013699</c:v>
                </c:pt>
                <c:pt idx="100">
                  <c:v>100.000000000014</c:v>
                </c:pt>
              </c:numCache>
            </c:numRef>
          </c:xVal>
          <c:yVal>
            <c:numRef>
              <c:f>Ve!$K$2:$K$102</c:f>
              <c:numCache>
                <c:formatCode>0.00E+00</c:formatCode>
                <c:ptCount val="101"/>
                <c:pt idx="0">
                  <c:v>1.21214742874971E-9</c:v>
                </c:pt>
                <c:pt idx="1">
                  <c:v>1.21214742874971E-9</c:v>
                </c:pt>
                <c:pt idx="2">
                  <c:v>1.2660129377223701E-9</c:v>
                </c:pt>
                <c:pt idx="3">
                  <c:v>1.2660129377223701E-9</c:v>
                </c:pt>
                <c:pt idx="4">
                  <c:v>1.32145105217632E-9</c:v>
                </c:pt>
                <c:pt idx="5">
                  <c:v>1.32145105217632E-9</c:v>
                </c:pt>
                <c:pt idx="6">
                  <c:v>1.37848439952863E-9</c:v>
                </c:pt>
                <c:pt idx="7">
                  <c:v>1.37848439952863E-9</c:v>
                </c:pt>
                <c:pt idx="8">
                  <c:v>1.4371356071962799E-9</c:v>
                </c:pt>
                <c:pt idx="9">
                  <c:v>1.4371356071962799E-9</c:v>
                </c:pt>
                <c:pt idx="10">
                  <c:v>1.49742730259629E-9</c:v>
                </c:pt>
                <c:pt idx="11">
                  <c:v>1.49742730259629E-9</c:v>
                </c:pt>
                <c:pt idx="12">
                  <c:v>1.55938211314564E-9</c:v>
                </c:pt>
                <c:pt idx="13">
                  <c:v>1.57605840375926E-9</c:v>
                </c:pt>
                <c:pt idx="14">
                  <c:v>1.6230226662613299E-9</c:v>
                </c:pt>
                <c:pt idx="15">
                  <c:v>1.6883715893603599E-9</c:v>
                </c:pt>
                <c:pt idx="16">
                  <c:v>1.6883715893603599E-9</c:v>
                </c:pt>
                <c:pt idx="17">
                  <c:v>1.75545150985974E-9</c:v>
                </c:pt>
                <c:pt idx="18">
                  <c:v>1.75545150985974E-9</c:v>
                </c:pt>
                <c:pt idx="19">
                  <c:v>1.8242850551764499E-9</c:v>
                </c:pt>
                <c:pt idx="20">
                  <c:v>1.8242850551764499E-9</c:v>
                </c:pt>
                <c:pt idx="21">
                  <c:v>1.8948948527275E-9</c:v>
                </c:pt>
                <c:pt idx="22">
                  <c:v>1.8948948527275E-9</c:v>
                </c:pt>
                <c:pt idx="23">
                  <c:v>1.9673035299298698E-9</c:v>
                </c:pt>
                <c:pt idx="24">
                  <c:v>1.9673035299298698E-9</c:v>
                </c:pt>
                <c:pt idx="25">
                  <c:v>2.0415337142005901E-9</c:v>
                </c:pt>
                <c:pt idx="26">
                  <c:v>2.0620840339968998E-9</c:v>
                </c:pt>
                <c:pt idx="27">
                  <c:v>2.11760803295662E-9</c:v>
                </c:pt>
                <c:pt idx="28">
                  <c:v>2.16057086379458E-9</c:v>
                </c:pt>
                <c:pt idx="29">
                  <c:v>2.1955491136149901E-9</c:v>
                </c:pt>
                <c:pt idx="30">
                  <c:v>2.2753795835926802E-9</c:v>
                </c:pt>
                <c:pt idx="31">
                  <c:v>2.2753795835926802E-9</c:v>
                </c:pt>
                <c:pt idx="32">
                  <c:v>2.3571220703066902E-9</c:v>
                </c:pt>
                <c:pt idx="33">
                  <c:v>2.3571220703066902E-9</c:v>
                </c:pt>
                <c:pt idx="34">
                  <c:v>2.4407992011740301E-9</c:v>
                </c:pt>
                <c:pt idx="35">
                  <c:v>2.4407992011740301E-9</c:v>
                </c:pt>
                <c:pt idx="36">
                  <c:v>2.5264336036116801E-9</c:v>
                </c:pt>
                <c:pt idx="37">
                  <c:v>2.52680484376302E-9</c:v>
                </c:pt>
                <c:pt idx="38">
                  <c:v>2.6140479050366501E-9</c:v>
                </c:pt>
                <c:pt idx="39">
                  <c:v>2.6388682826844602E-9</c:v>
                </c:pt>
                <c:pt idx="40">
                  <c:v>2.7036647328659301E-9</c:v>
                </c:pt>
                <c:pt idx="41">
                  <c:v>2.7530504256155198E-9</c:v>
                </c:pt>
                <c:pt idx="42">
                  <c:v>2.7953067145165198E-9</c:v>
                </c:pt>
                <c:pt idx="43">
                  <c:v>2.88899647740543E-9</c:v>
                </c:pt>
                <c:pt idx="44">
                  <c:v>2.88899647740543E-9</c:v>
                </c:pt>
                <c:pt idx="45">
                  <c:v>2.98475664894964E-9</c:v>
                </c:pt>
                <c:pt idx="46">
                  <c:v>2.98475664894964E-9</c:v>
                </c:pt>
                <c:pt idx="47">
                  <c:v>3.08260985656616E-9</c:v>
                </c:pt>
                <c:pt idx="48">
                  <c:v>3.08260985656616E-9</c:v>
                </c:pt>
                <c:pt idx="49">
                  <c:v>3.1825787276719799E-9</c:v>
                </c:pt>
                <c:pt idx="50">
                  <c:v>3.2045213467847899E-9</c:v>
                </c:pt>
                <c:pt idx="51">
                  <c:v>3.2846858896841E-9</c:v>
                </c:pt>
                <c:pt idx="52">
                  <c:v>3.3152560847995698E-9</c:v>
                </c:pt>
                <c:pt idx="53">
                  <c:v>3.3889539700195199E-9</c:v>
                </c:pt>
                <c:pt idx="54">
                  <c:v>3.4460216070819301E-9</c:v>
                </c:pt>
                <c:pt idx="55">
                  <c:v>3.49540559609524E-9</c:v>
                </c:pt>
                <c:pt idx="56">
                  <c:v>3.55944067485353E-9</c:v>
                </c:pt>
                <c:pt idx="57">
                  <c:v>3.60406339532865E-9</c:v>
                </c:pt>
                <c:pt idx="58">
                  <c:v>3.7149499951364302E-9</c:v>
                </c:pt>
                <c:pt idx="59">
                  <c:v>3.7149499951364302E-9</c:v>
                </c:pt>
                <c:pt idx="60">
                  <c:v>3.82808802293553E-9</c:v>
                </c:pt>
                <c:pt idx="61">
                  <c:v>3.82808802293553E-9</c:v>
                </c:pt>
                <c:pt idx="62">
                  <c:v>3.9435001061429202E-9</c:v>
                </c:pt>
                <c:pt idx="63">
                  <c:v>3.9702291482907301E-9</c:v>
                </c:pt>
                <c:pt idx="64">
                  <c:v>4.0612088721756099E-9</c:v>
                </c:pt>
                <c:pt idx="65">
                  <c:v>4.0969204008311102E-9</c:v>
                </c:pt>
                <c:pt idx="66">
                  <c:v>4.1812369484506103E-9</c:v>
                </c:pt>
                <c:pt idx="67">
                  <c:v>4.2456581655386803E-9</c:v>
                </c:pt>
                <c:pt idx="68">
                  <c:v>4.3036069623849001E-9</c:v>
                </c:pt>
                <c:pt idx="69">
                  <c:v>4.3754814329689698E-9</c:v>
                </c:pt>
                <c:pt idx="70">
                  <c:v>4.42834154139549E-9</c:v>
                </c:pt>
                <c:pt idx="71">
                  <c:v>4.5078022528961698E-9</c:v>
                </c:pt>
                <c:pt idx="72">
                  <c:v>4.5554633128993702E-9</c:v>
                </c:pt>
                <c:pt idx="73">
                  <c:v>4.6849949043135404E-9</c:v>
                </c:pt>
                <c:pt idx="74">
                  <c:v>4.7069039709129502E-9</c:v>
                </c:pt>
                <c:pt idx="75">
                  <c:v>4.8169589430550002E-9</c:v>
                </c:pt>
                <c:pt idx="76">
                  <c:v>4.8482950236286197E-9</c:v>
                </c:pt>
                <c:pt idx="77">
                  <c:v>4.9513780565407501E-9</c:v>
                </c:pt>
                <c:pt idx="78">
                  <c:v>4.9926269164967299E-9</c:v>
                </c:pt>
                <c:pt idx="79">
                  <c:v>5.0882748721877904E-9</c:v>
                </c:pt>
                <c:pt idx="80">
                  <c:v>5.1604853460699503E-9</c:v>
                </c:pt>
                <c:pt idx="81">
                  <c:v>5.22767201741311E-9</c:v>
                </c:pt>
                <c:pt idx="82">
                  <c:v>5.30782164031267E-9</c:v>
                </c:pt>
                <c:pt idx="83">
                  <c:v>5.3695921196337102E-9</c:v>
                </c:pt>
                <c:pt idx="84">
                  <c:v>5.4578137114839703E-9</c:v>
                </c:pt>
                <c:pt idx="85">
                  <c:v>5.5140578062665896E-9</c:v>
                </c:pt>
                <c:pt idx="86">
                  <c:v>5.6610917047287497E-9</c:v>
                </c:pt>
                <c:pt idx="87">
                  <c:v>5.6879929225712704E-9</c:v>
                </c:pt>
                <c:pt idx="88">
                  <c:v>5.81071644243718E-9</c:v>
                </c:pt>
                <c:pt idx="89">
                  <c:v>5.8476707182902303E-9</c:v>
                </c:pt>
                <c:pt idx="90">
                  <c:v>5.9629546468088999E-9</c:v>
                </c:pt>
                <c:pt idx="91">
                  <c:v>6.0101368325957902E-9</c:v>
                </c:pt>
                <c:pt idx="92">
                  <c:v>6.1178289452608803E-9</c:v>
                </c:pt>
                <c:pt idx="93">
                  <c:v>6.1982643350989801E-9</c:v>
                </c:pt>
                <c:pt idx="94">
                  <c:v>6.2753619652101296E-9</c:v>
                </c:pt>
                <c:pt idx="95">
                  <c:v>6.3642224687077596E-9</c:v>
                </c:pt>
                <c:pt idx="96">
                  <c:v>6.4355763340736501E-9</c:v>
                </c:pt>
                <c:pt idx="97">
                  <c:v>6.5329946219953103E-9</c:v>
                </c:pt>
                <c:pt idx="98">
                  <c:v>6.5984946792684396E-9</c:v>
                </c:pt>
                <c:pt idx="99">
                  <c:v>6.7049460035565603E-9</c:v>
                </c:pt>
                <c:pt idx="100">
                  <c:v>6.7964687926916796E-9</c:v>
                </c:pt>
              </c:numCache>
            </c:numRef>
          </c:yVal>
        </c:ser>
        <c:ser>
          <c:idx val="1"/>
          <c:order val="2"/>
          <c:tx>
            <c:strRef>
              <c:f>Ve!$F$1</c:f>
              <c:strCache>
                <c:ptCount val="1"/>
                <c:pt idx="0">
                  <c:v>Ve CA 4e-5</c:v>
                </c:pt>
              </c:strCache>
            </c:strRef>
          </c:tx>
          <c:marker>
            <c:symbol val="none"/>
          </c:marker>
          <c:xVal>
            <c:numRef>
              <c:f>Ve!$E$2:$E$102</c:f>
              <c:numCache>
                <c:formatCode>General</c:formatCode>
                <c:ptCount val="101"/>
                <c:pt idx="0">
                  <c:v>0</c:v>
                </c:pt>
                <c:pt idx="1">
                  <c:v>1.1000000000000001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76.099999999999994</c:v>
                </c:pt>
                <c:pt idx="77">
                  <c:v>77.099999999999994</c:v>
                </c:pt>
                <c:pt idx="78">
                  <c:v>78.099999999999994</c:v>
                </c:pt>
                <c:pt idx="79">
                  <c:v>79.099999999999994</c:v>
                </c:pt>
                <c:pt idx="80">
                  <c:v>80.099999999999994</c:v>
                </c:pt>
                <c:pt idx="81">
                  <c:v>81.099999999999994</c:v>
                </c:pt>
                <c:pt idx="82">
                  <c:v>82.1</c:v>
                </c:pt>
                <c:pt idx="83">
                  <c:v>83.1</c:v>
                </c:pt>
                <c:pt idx="84">
                  <c:v>84.1</c:v>
                </c:pt>
                <c:pt idx="85">
                  <c:v>85.1</c:v>
                </c:pt>
                <c:pt idx="86">
                  <c:v>86.1</c:v>
                </c:pt>
                <c:pt idx="87">
                  <c:v>87.1</c:v>
                </c:pt>
                <c:pt idx="88">
                  <c:v>88.1</c:v>
                </c:pt>
                <c:pt idx="89">
                  <c:v>89.1</c:v>
                </c:pt>
                <c:pt idx="90">
                  <c:v>90.1</c:v>
                </c:pt>
                <c:pt idx="91">
                  <c:v>91.1</c:v>
                </c:pt>
                <c:pt idx="92">
                  <c:v>92.1</c:v>
                </c:pt>
                <c:pt idx="93">
                  <c:v>93.1</c:v>
                </c:pt>
                <c:pt idx="94">
                  <c:v>94.1</c:v>
                </c:pt>
                <c:pt idx="95">
                  <c:v>95.1</c:v>
                </c:pt>
                <c:pt idx="96">
                  <c:v>96.1</c:v>
                </c:pt>
                <c:pt idx="97">
                  <c:v>97.1</c:v>
                </c:pt>
                <c:pt idx="98">
                  <c:v>98.1</c:v>
                </c:pt>
                <c:pt idx="99">
                  <c:v>99.1</c:v>
                </c:pt>
                <c:pt idx="100">
                  <c:v>100.1</c:v>
                </c:pt>
              </c:numCache>
            </c:numRef>
          </c:xVal>
          <c:yVal>
            <c:numRef>
              <c:f>Ve!$F$2:$F$102</c:f>
              <c:numCache>
                <c:formatCode>0.00E+00</c:formatCode>
                <c:ptCount val="101"/>
                <c:pt idx="0">
                  <c:v>1.19E-9</c:v>
                </c:pt>
                <c:pt idx="1">
                  <c:v>1.19E-9</c:v>
                </c:pt>
                <c:pt idx="2">
                  <c:v>1.19E-9</c:v>
                </c:pt>
                <c:pt idx="3">
                  <c:v>1.19E-9</c:v>
                </c:pt>
                <c:pt idx="4">
                  <c:v>1.19E-9</c:v>
                </c:pt>
                <c:pt idx="5">
                  <c:v>1.19E-9</c:v>
                </c:pt>
                <c:pt idx="6">
                  <c:v>1.19E-9</c:v>
                </c:pt>
                <c:pt idx="7">
                  <c:v>1.19E-9</c:v>
                </c:pt>
                <c:pt idx="8">
                  <c:v>1.4100000000000001E-9</c:v>
                </c:pt>
                <c:pt idx="9">
                  <c:v>1.4100000000000001E-9</c:v>
                </c:pt>
                <c:pt idx="10">
                  <c:v>1.4100000000000001E-9</c:v>
                </c:pt>
                <c:pt idx="11">
                  <c:v>1.4100000000000001E-9</c:v>
                </c:pt>
                <c:pt idx="12">
                  <c:v>1.4100000000000001E-9</c:v>
                </c:pt>
                <c:pt idx="13">
                  <c:v>1.4100000000000001E-9</c:v>
                </c:pt>
                <c:pt idx="14">
                  <c:v>1.4100000000000001E-9</c:v>
                </c:pt>
                <c:pt idx="15">
                  <c:v>1.6600000000000001E-9</c:v>
                </c:pt>
                <c:pt idx="16">
                  <c:v>1.6600000000000001E-9</c:v>
                </c:pt>
                <c:pt idx="17">
                  <c:v>1.6600000000000001E-9</c:v>
                </c:pt>
                <c:pt idx="18">
                  <c:v>1.6600000000000001E-9</c:v>
                </c:pt>
                <c:pt idx="19">
                  <c:v>1.6600000000000001E-9</c:v>
                </c:pt>
                <c:pt idx="20">
                  <c:v>1.6600000000000001E-9</c:v>
                </c:pt>
                <c:pt idx="21">
                  <c:v>1.6600000000000001E-9</c:v>
                </c:pt>
                <c:pt idx="22">
                  <c:v>1.6600000000000001E-9</c:v>
                </c:pt>
                <c:pt idx="23">
                  <c:v>1.9300000000000002E-9</c:v>
                </c:pt>
                <c:pt idx="24">
                  <c:v>1.9300000000000002E-9</c:v>
                </c:pt>
                <c:pt idx="25">
                  <c:v>1.9300000000000002E-9</c:v>
                </c:pt>
                <c:pt idx="26">
                  <c:v>1.9300000000000002E-9</c:v>
                </c:pt>
                <c:pt idx="27">
                  <c:v>1.9300000000000002E-9</c:v>
                </c:pt>
                <c:pt idx="28">
                  <c:v>1.9300000000000002E-9</c:v>
                </c:pt>
                <c:pt idx="29">
                  <c:v>1.9300000000000002E-9</c:v>
                </c:pt>
                <c:pt idx="30">
                  <c:v>2.2400000000000001E-9</c:v>
                </c:pt>
                <c:pt idx="31">
                  <c:v>2.2400000000000001E-9</c:v>
                </c:pt>
                <c:pt idx="32">
                  <c:v>2.2400000000000001E-9</c:v>
                </c:pt>
                <c:pt idx="33">
                  <c:v>2.2400000000000001E-9</c:v>
                </c:pt>
                <c:pt idx="34">
                  <c:v>2.2400000000000001E-9</c:v>
                </c:pt>
                <c:pt idx="35">
                  <c:v>2.2400000000000001E-9</c:v>
                </c:pt>
                <c:pt idx="36">
                  <c:v>2.2400000000000001E-9</c:v>
                </c:pt>
                <c:pt idx="37">
                  <c:v>2.4100000000000002E-9</c:v>
                </c:pt>
                <c:pt idx="38">
                  <c:v>2.57E-9</c:v>
                </c:pt>
                <c:pt idx="39">
                  <c:v>2.57E-9</c:v>
                </c:pt>
                <c:pt idx="40">
                  <c:v>2.57E-9</c:v>
                </c:pt>
                <c:pt idx="41">
                  <c:v>2.57E-9</c:v>
                </c:pt>
                <c:pt idx="42">
                  <c:v>2.57E-9</c:v>
                </c:pt>
                <c:pt idx="43">
                  <c:v>2.57E-9</c:v>
                </c:pt>
                <c:pt idx="44">
                  <c:v>2.6599999999999999E-9</c:v>
                </c:pt>
                <c:pt idx="45">
                  <c:v>2.9400000000000002E-9</c:v>
                </c:pt>
                <c:pt idx="46">
                  <c:v>2.9400000000000002E-9</c:v>
                </c:pt>
                <c:pt idx="47">
                  <c:v>2.9400000000000002E-9</c:v>
                </c:pt>
                <c:pt idx="48">
                  <c:v>2.9400000000000002E-9</c:v>
                </c:pt>
                <c:pt idx="49">
                  <c:v>2.9400000000000002E-9</c:v>
                </c:pt>
                <c:pt idx="50">
                  <c:v>2.9400000000000002E-9</c:v>
                </c:pt>
                <c:pt idx="51">
                  <c:v>2.9400000000000002E-9</c:v>
                </c:pt>
                <c:pt idx="52">
                  <c:v>3.1599999999999998E-9</c:v>
                </c:pt>
                <c:pt idx="53">
                  <c:v>3.34E-9</c:v>
                </c:pt>
                <c:pt idx="54">
                  <c:v>3.34E-9</c:v>
                </c:pt>
                <c:pt idx="55">
                  <c:v>3.34E-9</c:v>
                </c:pt>
                <c:pt idx="56">
                  <c:v>3.34E-9</c:v>
                </c:pt>
                <c:pt idx="57">
                  <c:v>3.34E-9</c:v>
                </c:pt>
                <c:pt idx="58">
                  <c:v>3.34E-9</c:v>
                </c:pt>
                <c:pt idx="59">
                  <c:v>3.4699999999999998E-9</c:v>
                </c:pt>
                <c:pt idx="60">
                  <c:v>3.77E-9</c:v>
                </c:pt>
                <c:pt idx="61">
                  <c:v>3.77E-9</c:v>
                </c:pt>
                <c:pt idx="62">
                  <c:v>3.77E-9</c:v>
                </c:pt>
                <c:pt idx="63">
                  <c:v>3.77E-9</c:v>
                </c:pt>
                <c:pt idx="64">
                  <c:v>3.77E-9</c:v>
                </c:pt>
                <c:pt idx="65">
                  <c:v>3.77E-9</c:v>
                </c:pt>
                <c:pt idx="66">
                  <c:v>3.8899999999999996E-9</c:v>
                </c:pt>
                <c:pt idx="67">
                  <c:v>4.0499999999999999E-9</c:v>
                </c:pt>
                <c:pt idx="68">
                  <c:v>4.2400000000000002E-9</c:v>
                </c:pt>
                <c:pt idx="69">
                  <c:v>4.2400000000000002E-9</c:v>
                </c:pt>
                <c:pt idx="70">
                  <c:v>4.2400000000000002E-9</c:v>
                </c:pt>
                <c:pt idx="71">
                  <c:v>4.2400000000000002E-9</c:v>
                </c:pt>
                <c:pt idx="72">
                  <c:v>4.2400000000000002E-9</c:v>
                </c:pt>
                <c:pt idx="73">
                  <c:v>4.3299999999999997E-9</c:v>
                </c:pt>
                <c:pt idx="74">
                  <c:v>4.5100000000000003E-9</c:v>
                </c:pt>
                <c:pt idx="75">
                  <c:v>4.7500000000000003E-9</c:v>
                </c:pt>
                <c:pt idx="76">
                  <c:v>4.7500000000000003E-9</c:v>
                </c:pt>
                <c:pt idx="77">
                  <c:v>4.7500000000000003E-9</c:v>
                </c:pt>
                <c:pt idx="78">
                  <c:v>4.7500000000000003E-9</c:v>
                </c:pt>
                <c:pt idx="79">
                  <c:v>4.7500000000000003E-9</c:v>
                </c:pt>
                <c:pt idx="80">
                  <c:v>4.7500000000000003E-9</c:v>
                </c:pt>
                <c:pt idx="81">
                  <c:v>4.9300000000000001E-9</c:v>
                </c:pt>
                <c:pt idx="82">
                  <c:v>5.0899999999999996E-9</c:v>
                </c:pt>
                <c:pt idx="83">
                  <c:v>5.3000000000000003E-9</c:v>
                </c:pt>
                <c:pt idx="84">
                  <c:v>5.3000000000000003E-9</c:v>
                </c:pt>
                <c:pt idx="85">
                  <c:v>5.3000000000000003E-9</c:v>
                </c:pt>
                <c:pt idx="86">
                  <c:v>5.3000000000000003E-9</c:v>
                </c:pt>
                <c:pt idx="87">
                  <c:v>5.3000000000000003E-9</c:v>
                </c:pt>
                <c:pt idx="88">
                  <c:v>5.45E-9</c:v>
                </c:pt>
                <c:pt idx="89">
                  <c:v>5.6299999999999998E-9</c:v>
                </c:pt>
                <c:pt idx="90">
                  <c:v>5.8900000000000001E-9</c:v>
                </c:pt>
                <c:pt idx="91">
                  <c:v>5.8900000000000001E-9</c:v>
                </c:pt>
                <c:pt idx="92">
                  <c:v>5.8900000000000001E-9</c:v>
                </c:pt>
                <c:pt idx="93">
                  <c:v>5.8900000000000001E-9</c:v>
                </c:pt>
                <c:pt idx="94">
                  <c:v>5.8900000000000001E-9</c:v>
                </c:pt>
                <c:pt idx="95">
                  <c:v>6.0099999999999997E-9</c:v>
                </c:pt>
                <c:pt idx="96">
                  <c:v>6.2099999999999999E-9</c:v>
                </c:pt>
                <c:pt idx="97">
                  <c:v>6.2900000000000004E-9</c:v>
                </c:pt>
                <c:pt idx="98">
                  <c:v>6.5199999999999998E-9</c:v>
                </c:pt>
                <c:pt idx="99">
                  <c:v>6.5199999999999998E-9</c:v>
                </c:pt>
                <c:pt idx="100">
                  <c:v>6.5199999999999998E-9</c:v>
                </c:pt>
              </c:numCache>
            </c:numRef>
          </c:yVal>
        </c:ser>
        <c:ser>
          <c:idx val="2"/>
          <c:order val="3"/>
          <c:tx>
            <c:strRef>
              <c:f>Ve!$G$1</c:f>
              <c:strCache>
                <c:ptCount val="1"/>
                <c:pt idx="0">
                  <c:v>Ve CA 8e-5</c:v>
                </c:pt>
              </c:strCache>
            </c:strRef>
          </c:tx>
          <c:marker>
            <c:symbol val="none"/>
          </c:marker>
          <c:xVal>
            <c:numRef>
              <c:f>Ve!$E$2:$E$102</c:f>
              <c:numCache>
                <c:formatCode>General</c:formatCode>
                <c:ptCount val="101"/>
                <c:pt idx="0">
                  <c:v>0</c:v>
                </c:pt>
                <c:pt idx="1">
                  <c:v>1.1000000000000001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76.099999999999994</c:v>
                </c:pt>
                <c:pt idx="77">
                  <c:v>77.099999999999994</c:v>
                </c:pt>
                <c:pt idx="78">
                  <c:v>78.099999999999994</c:v>
                </c:pt>
                <c:pt idx="79">
                  <c:v>79.099999999999994</c:v>
                </c:pt>
                <c:pt idx="80">
                  <c:v>80.099999999999994</c:v>
                </c:pt>
                <c:pt idx="81">
                  <c:v>81.099999999999994</c:v>
                </c:pt>
                <c:pt idx="82">
                  <c:v>82.1</c:v>
                </c:pt>
                <c:pt idx="83">
                  <c:v>83.1</c:v>
                </c:pt>
                <c:pt idx="84">
                  <c:v>84.1</c:v>
                </c:pt>
                <c:pt idx="85">
                  <c:v>85.1</c:v>
                </c:pt>
                <c:pt idx="86">
                  <c:v>86.1</c:v>
                </c:pt>
                <c:pt idx="87">
                  <c:v>87.1</c:v>
                </c:pt>
                <c:pt idx="88">
                  <c:v>88.1</c:v>
                </c:pt>
                <c:pt idx="89">
                  <c:v>89.1</c:v>
                </c:pt>
                <c:pt idx="90">
                  <c:v>90.1</c:v>
                </c:pt>
                <c:pt idx="91">
                  <c:v>91.1</c:v>
                </c:pt>
                <c:pt idx="92">
                  <c:v>92.1</c:v>
                </c:pt>
                <c:pt idx="93">
                  <c:v>93.1</c:v>
                </c:pt>
                <c:pt idx="94">
                  <c:v>94.1</c:v>
                </c:pt>
                <c:pt idx="95">
                  <c:v>95.1</c:v>
                </c:pt>
                <c:pt idx="96">
                  <c:v>96.1</c:v>
                </c:pt>
                <c:pt idx="97">
                  <c:v>97.1</c:v>
                </c:pt>
                <c:pt idx="98">
                  <c:v>98.1</c:v>
                </c:pt>
                <c:pt idx="99">
                  <c:v>99.1</c:v>
                </c:pt>
                <c:pt idx="100">
                  <c:v>100.1</c:v>
                </c:pt>
              </c:numCache>
            </c:numRef>
          </c:xVal>
          <c:yVal>
            <c:numRef>
              <c:f>Ve!$G$2:$G$102</c:f>
              <c:numCache>
                <c:formatCode>0.00E+00</c:formatCode>
                <c:ptCount val="101"/>
                <c:pt idx="0">
                  <c:v>1.1857973302509301E-9</c:v>
                </c:pt>
                <c:pt idx="1">
                  <c:v>1.1857973302509301E-9</c:v>
                </c:pt>
                <c:pt idx="2">
                  <c:v>1.1857973302509301E-9</c:v>
                </c:pt>
                <c:pt idx="3">
                  <c:v>1.1857973302509301E-9</c:v>
                </c:pt>
                <c:pt idx="4">
                  <c:v>1.1857973302509301E-9</c:v>
                </c:pt>
                <c:pt idx="5">
                  <c:v>1.1857973302509301E-9</c:v>
                </c:pt>
                <c:pt idx="6">
                  <c:v>1.1857973302509301E-9</c:v>
                </c:pt>
                <c:pt idx="7">
                  <c:v>1.1857973302509301E-9</c:v>
                </c:pt>
                <c:pt idx="8">
                  <c:v>1.1857973302509301E-9</c:v>
                </c:pt>
                <c:pt idx="9">
                  <c:v>1.1857973302509301E-9</c:v>
                </c:pt>
                <c:pt idx="10">
                  <c:v>1.1857973302509301E-9</c:v>
                </c:pt>
                <c:pt idx="11">
                  <c:v>1.1857973302509301E-9</c:v>
                </c:pt>
                <c:pt idx="12">
                  <c:v>1.1857973302509301E-9</c:v>
                </c:pt>
                <c:pt idx="13">
                  <c:v>1.1857973302509301E-9</c:v>
                </c:pt>
                <c:pt idx="14">
                  <c:v>1.1857973302509301E-9</c:v>
                </c:pt>
                <c:pt idx="15">
                  <c:v>1.65548216735012E-9</c:v>
                </c:pt>
                <c:pt idx="16">
                  <c:v>1.65548216735012E-9</c:v>
                </c:pt>
                <c:pt idx="17">
                  <c:v>1.65548216735012E-9</c:v>
                </c:pt>
                <c:pt idx="18">
                  <c:v>1.65548216735012E-9</c:v>
                </c:pt>
                <c:pt idx="19">
                  <c:v>1.65548216735012E-9</c:v>
                </c:pt>
                <c:pt idx="20">
                  <c:v>1.65548216735012E-9</c:v>
                </c:pt>
                <c:pt idx="21">
                  <c:v>1.65548216735012E-9</c:v>
                </c:pt>
                <c:pt idx="22">
                  <c:v>1.65548216735012E-9</c:v>
                </c:pt>
                <c:pt idx="23">
                  <c:v>1.65548216735012E-9</c:v>
                </c:pt>
                <c:pt idx="24">
                  <c:v>1.65548216735012E-9</c:v>
                </c:pt>
                <c:pt idx="25">
                  <c:v>1.65548216735012E-9</c:v>
                </c:pt>
                <c:pt idx="26">
                  <c:v>1.65548216735012E-9</c:v>
                </c:pt>
                <c:pt idx="27">
                  <c:v>1.65548216735012E-9</c:v>
                </c:pt>
                <c:pt idx="28">
                  <c:v>1.65548216735012E-9</c:v>
                </c:pt>
                <c:pt idx="29">
                  <c:v>1.65548216735012E-9</c:v>
                </c:pt>
                <c:pt idx="30">
                  <c:v>2.23522676072744E-9</c:v>
                </c:pt>
                <c:pt idx="31">
                  <c:v>2.23522676072744E-9</c:v>
                </c:pt>
                <c:pt idx="32">
                  <c:v>2.23522676072744E-9</c:v>
                </c:pt>
                <c:pt idx="33">
                  <c:v>2.23522676072744E-9</c:v>
                </c:pt>
                <c:pt idx="34">
                  <c:v>2.23522676072744E-9</c:v>
                </c:pt>
                <c:pt idx="35">
                  <c:v>2.23522676072744E-9</c:v>
                </c:pt>
                <c:pt idx="36">
                  <c:v>2.23522676072744E-9</c:v>
                </c:pt>
                <c:pt idx="37">
                  <c:v>2.23522676072744E-9</c:v>
                </c:pt>
                <c:pt idx="38">
                  <c:v>2.23522676072744E-9</c:v>
                </c:pt>
                <c:pt idx="39">
                  <c:v>2.23522676072744E-9</c:v>
                </c:pt>
                <c:pt idx="40">
                  <c:v>2.23522676072744E-9</c:v>
                </c:pt>
                <c:pt idx="41">
                  <c:v>2.23522676072744E-9</c:v>
                </c:pt>
                <c:pt idx="42">
                  <c:v>2.23522676072744E-9</c:v>
                </c:pt>
                <c:pt idx="43">
                  <c:v>2.23522676072744E-9</c:v>
                </c:pt>
                <c:pt idx="44">
                  <c:v>2.23522676072744E-9</c:v>
                </c:pt>
                <c:pt idx="45">
                  <c:v>2.9366163478858399E-9</c:v>
                </c:pt>
                <c:pt idx="46">
                  <c:v>2.9366163478858399E-9</c:v>
                </c:pt>
                <c:pt idx="47">
                  <c:v>2.9366163478858399E-9</c:v>
                </c:pt>
                <c:pt idx="48">
                  <c:v>2.9366163478858399E-9</c:v>
                </c:pt>
                <c:pt idx="49">
                  <c:v>2.9366163478858399E-9</c:v>
                </c:pt>
                <c:pt idx="50">
                  <c:v>2.9366163478858399E-9</c:v>
                </c:pt>
                <c:pt idx="51">
                  <c:v>2.9366163478858399E-9</c:v>
                </c:pt>
                <c:pt idx="52">
                  <c:v>2.9366163478858399E-9</c:v>
                </c:pt>
                <c:pt idx="53">
                  <c:v>2.9366163478858399E-9</c:v>
                </c:pt>
                <c:pt idx="54">
                  <c:v>2.9366163478858399E-9</c:v>
                </c:pt>
                <c:pt idx="55">
                  <c:v>2.9366163478858399E-9</c:v>
                </c:pt>
                <c:pt idx="56">
                  <c:v>2.9366163478858399E-9</c:v>
                </c:pt>
                <c:pt idx="57">
                  <c:v>2.9366163478858399E-9</c:v>
                </c:pt>
                <c:pt idx="58">
                  <c:v>2.9366163478858399E-9</c:v>
                </c:pt>
                <c:pt idx="59">
                  <c:v>2.9366163478858399E-9</c:v>
                </c:pt>
                <c:pt idx="60">
                  <c:v>3.7712361663282702E-9</c:v>
                </c:pt>
                <c:pt idx="61">
                  <c:v>3.7712361663282702E-9</c:v>
                </c:pt>
                <c:pt idx="62">
                  <c:v>3.7712361663282702E-9</c:v>
                </c:pt>
                <c:pt idx="63">
                  <c:v>3.7712361663282702E-9</c:v>
                </c:pt>
                <c:pt idx="64">
                  <c:v>3.7712361663282702E-9</c:v>
                </c:pt>
                <c:pt idx="65">
                  <c:v>3.7712361663282702E-9</c:v>
                </c:pt>
                <c:pt idx="66">
                  <c:v>3.7712361663282702E-9</c:v>
                </c:pt>
                <c:pt idx="67">
                  <c:v>3.7712361663282702E-9</c:v>
                </c:pt>
                <c:pt idx="68">
                  <c:v>3.7712361663282702E-9</c:v>
                </c:pt>
                <c:pt idx="69">
                  <c:v>3.7712361663282702E-9</c:v>
                </c:pt>
                <c:pt idx="70">
                  <c:v>3.7712361663282702E-9</c:v>
                </c:pt>
                <c:pt idx="71">
                  <c:v>3.7712361663282702E-9</c:v>
                </c:pt>
                <c:pt idx="72">
                  <c:v>3.7712361663282702E-9</c:v>
                </c:pt>
                <c:pt idx="73">
                  <c:v>3.7712361663282702E-9</c:v>
                </c:pt>
                <c:pt idx="74">
                  <c:v>3.97209955647059E-9</c:v>
                </c:pt>
                <c:pt idx="75">
                  <c:v>4.7506714535576601E-9</c:v>
                </c:pt>
                <c:pt idx="76">
                  <c:v>4.7506714535576601E-9</c:v>
                </c:pt>
                <c:pt idx="77">
                  <c:v>4.7506714535576601E-9</c:v>
                </c:pt>
                <c:pt idx="78">
                  <c:v>4.7506714535576601E-9</c:v>
                </c:pt>
                <c:pt idx="79">
                  <c:v>4.7506714535576601E-9</c:v>
                </c:pt>
                <c:pt idx="80">
                  <c:v>4.7506714535576601E-9</c:v>
                </c:pt>
                <c:pt idx="81">
                  <c:v>4.7506714535576601E-9</c:v>
                </c:pt>
                <c:pt idx="82">
                  <c:v>4.7506714535576601E-9</c:v>
                </c:pt>
                <c:pt idx="83">
                  <c:v>4.7506714535576601E-9</c:v>
                </c:pt>
                <c:pt idx="84">
                  <c:v>4.7506714535576601E-9</c:v>
                </c:pt>
                <c:pt idx="85">
                  <c:v>4.7506714535576601E-9</c:v>
                </c:pt>
                <c:pt idx="86">
                  <c:v>4.7506714535576601E-9</c:v>
                </c:pt>
                <c:pt idx="87">
                  <c:v>4.7506714535576601E-9</c:v>
                </c:pt>
                <c:pt idx="88">
                  <c:v>4.7506714535576601E-9</c:v>
                </c:pt>
                <c:pt idx="89">
                  <c:v>5.0868685015956097E-9</c:v>
                </c:pt>
                <c:pt idx="90">
                  <c:v>5.8865074470769904E-9</c:v>
                </c:pt>
                <c:pt idx="91">
                  <c:v>5.8865074470769904E-9</c:v>
                </c:pt>
                <c:pt idx="92">
                  <c:v>5.8865074470769904E-9</c:v>
                </c:pt>
                <c:pt idx="93">
                  <c:v>5.8865074470769904E-9</c:v>
                </c:pt>
                <c:pt idx="94">
                  <c:v>5.8865074470769904E-9</c:v>
                </c:pt>
                <c:pt idx="95">
                  <c:v>5.8865074470769904E-9</c:v>
                </c:pt>
                <c:pt idx="96">
                  <c:v>5.8865074470769904E-9</c:v>
                </c:pt>
                <c:pt idx="97">
                  <c:v>5.8865074470769904E-9</c:v>
                </c:pt>
                <c:pt idx="98">
                  <c:v>5.8865074470769904E-9</c:v>
                </c:pt>
                <c:pt idx="99">
                  <c:v>5.8865074470769904E-9</c:v>
                </c:pt>
                <c:pt idx="100">
                  <c:v>5.8865074470769904E-9</c:v>
                </c:pt>
              </c:numCache>
            </c:numRef>
          </c:yVal>
        </c:ser>
        <c:ser>
          <c:idx val="3"/>
          <c:order val="4"/>
          <c:tx>
            <c:strRef>
              <c:f>Ve!$H$1</c:f>
              <c:strCache>
                <c:ptCount val="1"/>
                <c:pt idx="0">
                  <c:v>Ve CA 1.6e-4</c:v>
                </c:pt>
              </c:strCache>
            </c:strRef>
          </c:tx>
          <c:marker>
            <c:symbol val="none"/>
          </c:marker>
          <c:xVal>
            <c:numRef>
              <c:f>Ve!$E$2:$E$102</c:f>
              <c:numCache>
                <c:formatCode>General</c:formatCode>
                <c:ptCount val="101"/>
                <c:pt idx="0">
                  <c:v>0</c:v>
                </c:pt>
                <c:pt idx="1">
                  <c:v>1.1000000000000001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76.099999999999994</c:v>
                </c:pt>
                <c:pt idx="77">
                  <c:v>77.099999999999994</c:v>
                </c:pt>
                <c:pt idx="78">
                  <c:v>78.099999999999994</c:v>
                </c:pt>
                <c:pt idx="79">
                  <c:v>79.099999999999994</c:v>
                </c:pt>
                <c:pt idx="80">
                  <c:v>80.099999999999994</c:v>
                </c:pt>
                <c:pt idx="81">
                  <c:v>81.099999999999994</c:v>
                </c:pt>
                <c:pt idx="82">
                  <c:v>82.1</c:v>
                </c:pt>
                <c:pt idx="83">
                  <c:v>83.1</c:v>
                </c:pt>
                <c:pt idx="84">
                  <c:v>84.1</c:v>
                </c:pt>
                <c:pt idx="85">
                  <c:v>85.1</c:v>
                </c:pt>
                <c:pt idx="86">
                  <c:v>86.1</c:v>
                </c:pt>
                <c:pt idx="87">
                  <c:v>87.1</c:v>
                </c:pt>
                <c:pt idx="88">
                  <c:v>88.1</c:v>
                </c:pt>
                <c:pt idx="89">
                  <c:v>89.1</c:v>
                </c:pt>
                <c:pt idx="90">
                  <c:v>90.1</c:v>
                </c:pt>
                <c:pt idx="91">
                  <c:v>91.1</c:v>
                </c:pt>
                <c:pt idx="92">
                  <c:v>92.1</c:v>
                </c:pt>
                <c:pt idx="93">
                  <c:v>93.1</c:v>
                </c:pt>
                <c:pt idx="94">
                  <c:v>94.1</c:v>
                </c:pt>
                <c:pt idx="95">
                  <c:v>95.1</c:v>
                </c:pt>
                <c:pt idx="96">
                  <c:v>96.1</c:v>
                </c:pt>
                <c:pt idx="97">
                  <c:v>97.1</c:v>
                </c:pt>
                <c:pt idx="98">
                  <c:v>98.1</c:v>
                </c:pt>
                <c:pt idx="99">
                  <c:v>99.1</c:v>
                </c:pt>
                <c:pt idx="100">
                  <c:v>100.1</c:v>
                </c:pt>
              </c:numCache>
            </c:numRef>
          </c:xVal>
          <c:yVal>
            <c:numRef>
              <c:f>Ve!$H$2:$H$102</c:f>
              <c:numCache>
                <c:formatCode>0.00E+00</c:formatCode>
                <c:ptCount val="101"/>
                <c:pt idx="0">
                  <c:v>9.8860693358595403E-10</c:v>
                </c:pt>
                <c:pt idx="1">
                  <c:v>9.8860693358595403E-10</c:v>
                </c:pt>
                <c:pt idx="2">
                  <c:v>9.8860693358595403E-10</c:v>
                </c:pt>
                <c:pt idx="3">
                  <c:v>9.8860693358595403E-10</c:v>
                </c:pt>
                <c:pt idx="4">
                  <c:v>9.8860693358595403E-10</c:v>
                </c:pt>
                <c:pt idx="5">
                  <c:v>9.8860693358595403E-10</c:v>
                </c:pt>
                <c:pt idx="6">
                  <c:v>9.8860693358595403E-10</c:v>
                </c:pt>
                <c:pt idx="7">
                  <c:v>9.8860693358595403E-10</c:v>
                </c:pt>
                <c:pt idx="8">
                  <c:v>9.8860693358595403E-10</c:v>
                </c:pt>
                <c:pt idx="9">
                  <c:v>9.8860693358595403E-10</c:v>
                </c:pt>
                <c:pt idx="10">
                  <c:v>9.8860693358595403E-10</c:v>
                </c:pt>
                <c:pt idx="11">
                  <c:v>9.8860693358595403E-10</c:v>
                </c:pt>
                <c:pt idx="12">
                  <c:v>9.8860693358595403E-10</c:v>
                </c:pt>
                <c:pt idx="13">
                  <c:v>9.8860693358595403E-10</c:v>
                </c:pt>
                <c:pt idx="14">
                  <c:v>9.8860693358595403E-10</c:v>
                </c:pt>
                <c:pt idx="15">
                  <c:v>9.8860693358595403E-10</c:v>
                </c:pt>
                <c:pt idx="16">
                  <c:v>9.8860693358595403E-10</c:v>
                </c:pt>
                <c:pt idx="17">
                  <c:v>9.8860693358595403E-10</c:v>
                </c:pt>
                <c:pt idx="18">
                  <c:v>9.8860693358595403E-10</c:v>
                </c:pt>
                <c:pt idx="19">
                  <c:v>9.8860693358595403E-10</c:v>
                </c:pt>
                <c:pt idx="20">
                  <c:v>9.8860693358595403E-10</c:v>
                </c:pt>
                <c:pt idx="21">
                  <c:v>9.8860693358595403E-10</c:v>
                </c:pt>
                <c:pt idx="22">
                  <c:v>9.8860693358595403E-10</c:v>
                </c:pt>
                <c:pt idx="23">
                  <c:v>9.8860693358595403E-10</c:v>
                </c:pt>
                <c:pt idx="24">
                  <c:v>9.8860693358595403E-10</c:v>
                </c:pt>
                <c:pt idx="25">
                  <c:v>9.8860693358595403E-10</c:v>
                </c:pt>
                <c:pt idx="26">
                  <c:v>9.8860693358595403E-10</c:v>
                </c:pt>
                <c:pt idx="27">
                  <c:v>9.8860693358595403E-10</c:v>
                </c:pt>
                <c:pt idx="28">
                  <c:v>9.8860693358595403E-10</c:v>
                </c:pt>
                <c:pt idx="29">
                  <c:v>9.8860693358595403E-10</c:v>
                </c:pt>
                <c:pt idx="30">
                  <c:v>1.93087291716006E-9</c:v>
                </c:pt>
                <c:pt idx="31">
                  <c:v>1.93087291716006E-9</c:v>
                </c:pt>
                <c:pt idx="32">
                  <c:v>1.93087291716006E-9</c:v>
                </c:pt>
                <c:pt idx="33">
                  <c:v>1.93087291716006E-9</c:v>
                </c:pt>
                <c:pt idx="34">
                  <c:v>1.93087291716006E-9</c:v>
                </c:pt>
                <c:pt idx="35">
                  <c:v>1.93087291716006E-9</c:v>
                </c:pt>
                <c:pt idx="36">
                  <c:v>1.93087291716006E-9</c:v>
                </c:pt>
                <c:pt idx="37">
                  <c:v>1.93087291716006E-9</c:v>
                </c:pt>
                <c:pt idx="38">
                  <c:v>1.93087291716006E-9</c:v>
                </c:pt>
                <c:pt idx="39">
                  <c:v>1.93087291716006E-9</c:v>
                </c:pt>
                <c:pt idx="40">
                  <c:v>1.93087291716006E-9</c:v>
                </c:pt>
                <c:pt idx="41">
                  <c:v>1.93087291716006E-9</c:v>
                </c:pt>
                <c:pt idx="42">
                  <c:v>1.93087291716006E-9</c:v>
                </c:pt>
                <c:pt idx="43">
                  <c:v>1.93087291716006E-9</c:v>
                </c:pt>
                <c:pt idx="44">
                  <c:v>1.93087291716006E-9</c:v>
                </c:pt>
                <c:pt idx="45">
                  <c:v>1.93087291716006E-9</c:v>
                </c:pt>
                <c:pt idx="46">
                  <c:v>1.93087291716006E-9</c:v>
                </c:pt>
                <c:pt idx="47">
                  <c:v>1.93087291716006E-9</c:v>
                </c:pt>
                <c:pt idx="48">
                  <c:v>1.93087291716006E-9</c:v>
                </c:pt>
                <c:pt idx="49">
                  <c:v>1.93087291716006E-9</c:v>
                </c:pt>
                <c:pt idx="50">
                  <c:v>1.93087291716006E-9</c:v>
                </c:pt>
                <c:pt idx="51">
                  <c:v>1.93087291716006E-9</c:v>
                </c:pt>
                <c:pt idx="52">
                  <c:v>1.93087291716006E-9</c:v>
                </c:pt>
                <c:pt idx="53">
                  <c:v>1.93087291716006E-9</c:v>
                </c:pt>
                <c:pt idx="54">
                  <c:v>1.93087291716006E-9</c:v>
                </c:pt>
                <c:pt idx="55">
                  <c:v>1.93087291716006E-9</c:v>
                </c:pt>
                <c:pt idx="56">
                  <c:v>1.93087291716006E-9</c:v>
                </c:pt>
                <c:pt idx="57">
                  <c:v>1.93087291716006E-9</c:v>
                </c:pt>
                <c:pt idx="58">
                  <c:v>1.93087291716006E-9</c:v>
                </c:pt>
                <c:pt idx="59">
                  <c:v>1.93087291716006E-9</c:v>
                </c:pt>
                <c:pt idx="60">
                  <c:v>3.3365484008525799E-9</c:v>
                </c:pt>
                <c:pt idx="61">
                  <c:v>3.3365484008525799E-9</c:v>
                </c:pt>
                <c:pt idx="62">
                  <c:v>3.3365484008525799E-9</c:v>
                </c:pt>
                <c:pt idx="63">
                  <c:v>3.3365484008525799E-9</c:v>
                </c:pt>
                <c:pt idx="64">
                  <c:v>3.3365484008525799E-9</c:v>
                </c:pt>
                <c:pt idx="65">
                  <c:v>3.3365484008525799E-9</c:v>
                </c:pt>
                <c:pt idx="66">
                  <c:v>3.3365484008525799E-9</c:v>
                </c:pt>
                <c:pt idx="67">
                  <c:v>3.3365484008525799E-9</c:v>
                </c:pt>
                <c:pt idx="68">
                  <c:v>3.3365484008525799E-9</c:v>
                </c:pt>
                <c:pt idx="69">
                  <c:v>3.3365484008525799E-9</c:v>
                </c:pt>
                <c:pt idx="70">
                  <c:v>3.3365484008525799E-9</c:v>
                </c:pt>
                <c:pt idx="71">
                  <c:v>3.3365484008525799E-9</c:v>
                </c:pt>
                <c:pt idx="72">
                  <c:v>3.3365484008525799E-9</c:v>
                </c:pt>
                <c:pt idx="73">
                  <c:v>3.3365484008525799E-9</c:v>
                </c:pt>
                <c:pt idx="74">
                  <c:v>3.3365484008525799E-9</c:v>
                </c:pt>
                <c:pt idx="75">
                  <c:v>3.3365484008525799E-9</c:v>
                </c:pt>
                <c:pt idx="76">
                  <c:v>3.3365484008525799E-9</c:v>
                </c:pt>
                <c:pt idx="77">
                  <c:v>3.3365484008525799E-9</c:v>
                </c:pt>
                <c:pt idx="78">
                  <c:v>3.3365484008525799E-9</c:v>
                </c:pt>
                <c:pt idx="79">
                  <c:v>3.3365484008525799E-9</c:v>
                </c:pt>
                <c:pt idx="80">
                  <c:v>3.3365484008525799E-9</c:v>
                </c:pt>
                <c:pt idx="81">
                  <c:v>3.3365484008525799E-9</c:v>
                </c:pt>
                <c:pt idx="82">
                  <c:v>3.3365484008525799E-9</c:v>
                </c:pt>
                <c:pt idx="83">
                  <c:v>3.3365484008525799E-9</c:v>
                </c:pt>
                <c:pt idx="84">
                  <c:v>3.3365484008525799E-9</c:v>
                </c:pt>
                <c:pt idx="85">
                  <c:v>3.3365484008525799E-9</c:v>
                </c:pt>
                <c:pt idx="86">
                  <c:v>3.3365484008525799E-9</c:v>
                </c:pt>
                <c:pt idx="87">
                  <c:v>3.3365484008525799E-9</c:v>
                </c:pt>
                <c:pt idx="88">
                  <c:v>3.3365484008525799E-9</c:v>
                </c:pt>
                <c:pt idx="89">
                  <c:v>3.3365484008525799E-9</c:v>
                </c:pt>
                <c:pt idx="90">
                  <c:v>5.2983152846872202E-9</c:v>
                </c:pt>
                <c:pt idx="91">
                  <c:v>5.2983152846872202E-9</c:v>
                </c:pt>
                <c:pt idx="92">
                  <c:v>5.2983152846872202E-9</c:v>
                </c:pt>
                <c:pt idx="93">
                  <c:v>5.2983152846872202E-9</c:v>
                </c:pt>
                <c:pt idx="94">
                  <c:v>5.2983152846872202E-9</c:v>
                </c:pt>
                <c:pt idx="95">
                  <c:v>5.2983152846872202E-9</c:v>
                </c:pt>
                <c:pt idx="96">
                  <c:v>5.2983152846872202E-9</c:v>
                </c:pt>
                <c:pt idx="97">
                  <c:v>5.2983152846872202E-9</c:v>
                </c:pt>
                <c:pt idx="98">
                  <c:v>5.2983152846872202E-9</c:v>
                </c:pt>
                <c:pt idx="99">
                  <c:v>5.2983152846872202E-9</c:v>
                </c:pt>
                <c:pt idx="100">
                  <c:v>5.2983152846872202E-9</c:v>
                </c:pt>
              </c:numCache>
            </c:numRef>
          </c:yVal>
        </c:ser>
        <c:axId val="97897472"/>
        <c:axId val="97780480"/>
      </c:scatterChart>
      <c:valAx>
        <c:axId val="97897472"/>
        <c:scaling>
          <c:orientation val="minMax"/>
        </c:scaling>
        <c:axPos val="b"/>
        <c:numFmt formatCode="General" sourceLinked="1"/>
        <c:tickLblPos val="nextTo"/>
        <c:crossAx val="97780480"/>
        <c:crosses val="autoZero"/>
        <c:crossBetween val="midCat"/>
      </c:valAx>
      <c:valAx>
        <c:axId val="97780480"/>
        <c:scaling>
          <c:orientation val="minMax"/>
        </c:scaling>
        <c:axPos val="l"/>
        <c:majorGridlines/>
        <c:numFmt formatCode="General" sourceLinked="1"/>
        <c:tickLblPos val="nextTo"/>
        <c:crossAx val="97897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523874</xdr:colOff>
      <xdr:row>2</xdr:row>
      <xdr:rowOff>161924</xdr:rowOff>
    </xdr:from>
    <xdr:to>
      <xdr:col>22</xdr:col>
      <xdr:colOff>228600</xdr:colOff>
      <xdr:row>35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9</xdr:row>
      <xdr:rowOff>28575</xdr:rowOff>
    </xdr:from>
    <xdr:to>
      <xdr:col>14</xdr:col>
      <xdr:colOff>381000</xdr:colOff>
      <xdr:row>23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57150</xdr:rowOff>
    </xdr:from>
    <xdr:to>
      <xdr:col>12</xdr:col>
      <xdr:colOff>104775</xdr:colOff>
      <xdr:row>16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4</xdr:row>
      <xdr:rowOff>114300</xdr:rowOff>
    </xdr:from>
    <xdr:to>
      <xdr:col>10</xdr:col>
      <xdr:colOff>314325</xdr:colOff>
      <xdr:row>19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Y1014"/>
  <sheetViews>
    <sheetView topLeftCell="O11" workbookViewId="0">
      <selection activeCell="W24" sqref="W24"/>
    </sheetView>
  </sheetViews>
  <sheetFormatPr defaultRowHeight="15"/>
  <cols>
    <col min="3" max="3" width="10.42578125" customWidth="1"/>
    <col min="5" max="5" width="18.140625" customWidth="1"/>
    <col min="12" max="12" width="12" customWidth="1"/>
    <col min="13" max="13" width="16.7109375" customWidth="1"/>
    <col min="14" max="14" width="12.7109375" customWidth="1"/>
    <col min="15" max="15" width="12" customWidth="1"/>
    <col min="16" max="16" width="16.28515625" customWidth="1"/>
    <col min="17" max="18" width="13.28515625" customWidth="1"/>
    <col min="19" max="19" width="18.28515625" customWidth="1"/>
    <col min="20" max="20" width="18.7109375" customWidth="1"/>
    <col min="21" max="22" width="17.7109375" customWidth="1"/>
    <col min="23" max="23" width="20.5703125" customWidth="1"/>
    <col min="25" max="25" width="13.140625" customWidth="1"/>
  </cols>
  <sheetData>
    <row r="1" spans="2:25">
      <c r="B1" t="s">
        <v>3</v>
      </c>
      <c r="F1" t="s">
        <v>4</v>
      </c>
      <c r="K1" s="11" t="s">
        <v>25</v>
      </c>
      <c r="L1" s="11" t="s">
        <v>40</v>
      </c>
      <c r="M1" s="11" t="s">
        <v>26</v>
      </c>
      <c r="N1" s="11" t="s">
        <v>61</v>
      </c>
      <c r="O1" s="11" t="s">
        <v>64</v>
      </c>
      <c r="P1" s="11" t="s">
        <v>63</v>
      </c>
      <c r="Q1" s="11" t="s">
        <v>65</v>
      </c>
      <c r="R1" s="11" t="s">
        <v>25</v>
      </c>
      <c r="S1" s="11" t="s">
        <v>73</v>
      </c>
      <c r="T1" s="19" t="s">
        <v>81</v>
      </c>
      <c r="U1" s="19" t="s">
        <v>82</v>
      </c>
      <c r="V1" s="19" t="s">
        <v>84</v>
      </c>
      <c r="W1" s="19" t="s">
        <v>70</v>
      </c>
      <c r="X1" s="19"/>
      <c r="Y1" s="19"/>
    </row>
    <row r="2" spans="2:25" ht="15.75" thickBot="1">
      <c r="K2" s="12">
        <v>0</v>
      </c>
      <c r="L2" s="12">
        <f>re0</f>
        <v>5.2499999999999997E-4</v>
      </c>
      <c r="M2" s="12">
        <v>0.3</v>
      </c>
      <c r="N2" s="12">
        <f>re0Oc</f>
        <v>6.6145855119480841E-4</v>
      </c>
      <c r="O2" s="12">
        <f>esi0</f>
        <v>0.3</v>
      </c>
      <c r="P2" s="12">
        <f>esi0</f>
        <v>0.3</v>
      </c>
      <c r="Q2" s="5">
        <f t="shared" ref="Q2:Q65" si="0">2*(N2/f1Oc)^2</f>
        <v>1.8770183342140609E-6</v>
      </c>
      <c r="R2">
        <v>0</v>
      </c>
      <c r="S2">
        <v>0.299593471</v>
      </c>
      <c r="T2">
        <v>0.299593471</v>
      </c>
      <c r="U2">
        <v>0.299568063</v>
      </c>
      <c r="V2">
        <v>0</v>
      </c>
      <c r="W2">
        <v>0.29995964400000003</v>
      </c>
    </row>
    <row r="3" spans="2:25">
      <c r="B3" s="1" t="s">
        <v>5</v>
      </c>
      <c r="C3" s="2"/>
      <c r="D3" s="1" t="s">
        <v>20</v>
      </c>
      <c r="E3" s="3"/>
      <c r="F3" s="1" t="s">
        <v>19</v>
      </c>
      <c r="G3" s="2"/>
      <c r="H3" s="2"/>
      <c r="I3" s="3"/>
      <c r="K3" s="13">
        <f t="shared" ref="K3:K29" si="1">K2+dt</f>
        <v>0.1</v>
      </c>
      <c r="L3" s="13">
        <f t="shared" ref="L3:L29" si="2">L2+ve*dt</f>
        <v>5.2540999999999992E-4</v>
      </c>
      <c r="M3" s="13">
        <f t="shared" ref="M3:M29" si="3">M2+dt*(-M2*3/$L2*ve+pl/ps*f4_/$L2*Dl/del_C*omegaC)</f>
        <v>0.29974486175276033</v>
      </c>
      <c r="N3" s="13">
        <f t="shared" ref="N3:N35" si="4">N2+veOc*dt</f>
        <v>6.6197511882526525E-4</v>
      </c>
      <c r="O3" s="13">
        <f t="shared" ref="O3:O66" si="5">O2+dt*(-O2*3/N2*(N3-N2)/dt+pl/ps*f4Oc/N2*Dl/del_C*omegaC)</f>
        <v>0.29959645087502845</v>
      </c>
      <c r="P3" s="13">
        <f t="shared" ref="P3:P29" si="6">esiinf-(esiinf-esi0)*(1+ve*K3/re0)^(-3)</f>
        <v>0.29974525973632593</v>
      </c>
      <c r="Q3" s="5">
        <f t="shared" si="0"/>
        <v>1.8799512028568219E-6</v>
      </c>
      <c r="R3">
        <v>1.1000000000000001</v>
      </c>
      <c r="S3">
        <v>0.295184479</v>
      </c>
      <c r="T3">
        <v>0.295184479</v>
      </c>
      <c r="U3">
        <v>0.294887646</v>
      </c>
      <c r="V3">
        <v>1</v>
      </c>
      <c r="W3">
        <v>0.29597140700000002</v>
      </c>
    </row>
    <row r="4" spans="2:25">
      <c r="B4" s="4"/>
      <c r="C4" s="5"/>
      <c r="D4" s="4" t="s">
        <v>27</v>
      </c>
      <c r="E4" s="6">
        <v>0.53</v>
      </c>
      <c r="F4" s="4" t="s">
        <v>39</v>
      </c>
      <c r="G4" s="5">
        <v>0.1</v>
      </c>
      <c r="H4" s="5"/>
      <c r="I4" s="6"/>
      <c r="K4" s="13">
        <f t="shared" si="1"/>
        <v>0.2</v>
      </c>
      <c r="L4" s="13">
        <f t="shared" si="2"/>
        <v>5.2581999999999987E-4</v>
      </c>
      <c r="M4" s="13">
        <f t="shared" si="3"/>
        <v>0.29949051988687136</v>
      </c>
      <c r="N4" s="13">
        <f t="shared" si="4"/>
        <v>6.624916864557221E-4</v>
      </c>
      <c r="O4" s="13">
        <f t="shared" si="5"/>
        <v>0.29919416137694821</v>
      </c>
      <c r="P4" s="13">
        <f t="shared" si="6"/>
        <v>0.29949131337231694</v>
      </c>
      <c r="Q4" s="5">
        <f t="shared" si="0"/>
        <v>1.8828863610363231E-6</v>
      </c>
      <c r="R4">
        <v>2</v>
      </c>
      <c r="S4">
        <v>0.29166139600000002</v>
      </c>
      <c r="T4">
        <v>0.29166139600000002</v>
      </c>
      <c r="U4">
        <v>0.29115320700000002</v>
      </c>
      <c r="V4">
        <v>2</v>
      </c>
      <c r="W4">
        <v>0.29208384500000001</v>
      </c>
    </row>
    <row r="5" spans="2:25">
      <c r="B5" s="4" t="s">
        <v>33</v>
      </c>
      <c r="C5" s="5">
        <v>331.233</v>
      </c>
      <c r="D5" s="4" t="s">
        <v>21</v>
      </c>
      <c r="E5" s="6">
        <f>ml*Co*(1-1/kpart)</f>
        <v>27.216000000000001</v>
      </c>
      <c r="F5" s="4" t="s">
        <v>56</v>
      </c>
      <c r="G5" s="5">
        <v>0.3</v>
      </c>
      <c r="H5" s="5"/>
      <c r="I5" s="6"/>
      <c r="K5" s="13">
        <f t="shared" si="1"/>
        <v>0.30000000000000004</v>
      </c>
      <c r="L5" s="13">
        <f t="shared" si="2"/>
        <v>5.2622999999999982E-4</v>
      </c>
      <c r="M5" s="13">
        <f t="shared" si="3"/>
        <v>0.29923697129750304</v>
      </c>
      <c r="N5" s="13">
        <f t="shared" si="4"/>
        <v>6.6300825408617894E-4</v>
      </c>
      <c r="O5" s="13">
        <f t="shared" si="5"/>
        <v>0.29879312659488644</v>
      </c>
      <c r="P5" s="13">
        <f t="shared" si="6"/>
        <v>0.29923815781763935</v>
      </c>
      <c r="Q5" s="5">
        <f t="shared" si="0"/>
        <v>1.8858238087525642E-6</v>
      </c>
      <c r="R5">
        <v>3</v>
      </c>
      <c r="S5">
        <v>0.28783373600000001</v>
      </c>
      <c r="T5">
        <v>0.28783373600000001</v>
      </c>
      <c r="U5">
        <v>0.28710161299999998</v>
      </c>
      <c r="V5">
        <v>3.01</v>
      </c>
      <c r="W5">
        <v>0.28829506500000002</v>
      </c>
    </row>
    <row r="6" spans="2:25">
      <c r="B6" s="4" t="s">
        <v>1</v>
      </c>
      <c r="C6" s="5">
        <v>-2.8</v>
      </c>
      <c r="D6" s="4" t="s">
        <v>22</v>
      </c>
      <c r="E6" s="15">
        <f>Lf_Cp*omegaT+kpart*dT0*omegaC/(1-(1-kpart)*omegaC)</f>
        <v>0.53250176562147533</v>
      </c>
      <c r="F6" s="4" t="s">
        <v>57</v>
      </c>
      <c r="G6" s="5">
        <f>pl/ps*f4_/3/ve*Dl*omegaC/del_C</f>
        <v>0.19109952861722479</v>
      </c>
      <c r="H6" s="5"/>
      <c r="I6" s="6"/>
      <c r="K6" s="13">
        <f t="shared" si="1"/>
        <v>0.4</v>
      </c>
      <c r="L6" s="13">
        <f t="shared" si="2"/>
        <v>5.2663999999999977E-4</v>
      </c>
      <c r="M6" s="13">
        <f t="shared" si="3"/>
        <v>0.29898421289433952</v>
      </c>
      <c r="N6" s="13">
        <f t="shared" si="4"/>
        <v>6.6352482171663579E-4</v>
      </c>
      <c r="O6" s="13">
        <f t="shared" si="5"/>
        <v>0.29839334164092757</v>
      </c>
      <c r="P6" s="13">
        <f t="shared" si="6"/>
        <v>0.29898578999638359</v>
      </c>
      <c r="Q6" s="5">
        <f t="shared" si="0"/>
        <v>1.8887635460055457E-6</v>
      </c>
      <c r="R6">
        <v>4</v>
      </c>
      <c r="S6">
        <v>0.28409546200000002</v>
      </c>
      <c r="T6">
        <v>0.28409546200000002</v>
      </c>
      <c r="U6">
        <v>0.28315048100000001</v>
      </c>
      <c r="V6">
        <v>4.01</v>
      </c>
      <c r="W6">
        <v>0.28464503400000002</v>
      </c>
    </row>
    <row r="7" spans="2:25">
      <c r="B7" s="4" t="s">
        <v>2</v>
      </c>
      <c r="C7" s="5">
        <v>0.1</v>
      </c>
      <c r="D7" s="4" t="s">
        <v>34</v>
      </c>
      <c r="E7" s="6">
        <f>Tliq-E4</f>
        <v>327.67900000000003</v>
      </c>
      <c r="F7" s="4"/>
      <c r="G7" s="5"/>
      <c r="H7" s="5"/>
      <c r="I7" s="6"/>
      <c r="K7" s="13">
        <f t="shared" si="1"/>
        <v>0.5</v>
      </c>
      <c r="L7" s="13">
        <f t="shared" si="2"/>
        <v>5.2704999999999972E-4</v>
      </c>
      <c r="M7" s="13">
        <f t="shared" si="3"/>
        <v>0.2987322416015003</v>
      </c>
      <c r="N7" s="13">
        <f t="shared" si="4"/>
        <v>6.6404138934709263E-4</v>
      </c>
      <c r="O7" s="13">
        <f t="shared" si="5"/>
        <v>0.29799480164998804</v>
      </c>
      <c r="P7" s="13">
        <f t="shared" si="6"/>
        <v>0.29873420684698571</v>
      </c>
      <c r="Q7" s="5">
        <f t="shared" si="0"/>
        <v>1.8917055727952669E-6</v>
      </c>
      <c r="R7">
        <v>5.0999999999999996</v>
      </c>
      <c r="S7">
        <v>0.28008411100000002</v>
      </c>
      <c r="T7">
        <v>0.28008411100000002</v>
      </c>
      <c r="U7">
        <v>0.27891729700000001</v>
      </c>
      <c r="V7">
        <v>5.01</v>
      </c>
      <c r="W7">
        <v>0.28111340000000001</v>
      </c>
    </row>
    <row r="8" spans="2:25">
      <c r="B8" s="4" t="s">
        <v>0</v>
      </c>
      <c r="C8" s="5">
        <f>C5+C6*C9</f>
        <v>328.209</v>
      </c>
      <c r="D8" s="4" t="s">
        <v>37</v>
      </c>
      <c r="E8" s="6">
        <f>omegaT*Lf_Cp+To</f>
        <v>327.82471900000002</v>
      </c>
      <c r="F8" s="4"/>
      <c r="G8" s="5"/>
      <c r="H8" s="5"/>
      <c r="I8" s="6"/>
      <c r="K8" s="13">
        <f t="shared" si="1"/>
        <v>0.6</v>
      </c>
      <c r="L8" s="13">
        <f t="shared" si="2"/>
        <v>5.2745999999999967E-4</v>
      </c>
      <c r="M8" s="13">
        <f t="shared" si="3"/>
        <v>0.29848105435746147</v>
      </c>
      <c r="N8" s="13">
        <f t="shared" si="4"/>
        <v>6.6455795697754948E-4</v>
      </c>
      <c r="O8" s="13">
        <f t="shared" si="5"/>
        <v>0.29759750177969196</v>
      </c>
      <c r="P8" s="13">
        <f t="shared" si="6"/>
        <v>0.29848340532214929</v>
      </c>
      <c r="Q8" s="5">
        <f t="shared" si="0"/>
        <v>1.8946498891217278E-6</v>
      </c>
      <c r="R8">
        <v>6.1</v>
      </c>
      <c r="S8">
        <v>0.27652681000000001</v>
      </c>
      <c r="T8">
        <v>0.27652681000000001</v>
      </c>
      <c r="U8">
        <v>0.2751691</v>
      </c>
      <c r="V8">
        <v>6.01</v>
      </c>
      <c r="W8">
        <v>0.27768192800000002</v>
      </c>
    </row>
    <row r="9" spans="2:25">
      <c r="B9" s="4" t="s">
        <v>6</v>
      </c>
      <c r="C9" s="10">
        <v>1.08</v>
      </c>
      <c r="D9" s="4" t="s">
        <v>38</v>
      </c>
      <c r="E9" s="6">
        <f>Co/(1+(kpart-1)*omegaC)</f>
        <v>1.2181367020076697</v>
      </c>
      <c r="F9" s="4"/>
      <c r="G9" s="5"/>
      <c r="H9" s="5"/>
      <c r="I9" s="6"/>
      <c r="K9" s="13">
        <f t="shared" si="1"/>
        <v>0.7</v>
      </c>
      <c r="L9" s="13">
        <f t="shared" si="2"/>
        <v>5.2786999999999962E-4</v>
      </c>
      <c r="M9" s="13">
        <f t="shared" si="3"/>
        <v>0.29823064811497768</v>
      </c>
      <c r="N9" s="13">
        <f t="shared" si="4"/>
        <v>6.6507452460800632E-4</v>
      </c>
      <c r="O9" s="13">
        <f t="shared" si="5"/>
        <v>0.29720143721024767</v>
      </c>
      <c r="P9" s="13">
        <f t="shared" si="6"/>
        <v>0.29823338238876801</v>
      </c>
      <c r="Q9" s="5">
        <f t="shared" si="0"/>
        <v>1.8975964949849289E-6</v>
      </c>
      <c r="R9">
        <v>7.1</v>
      </c>
      <c r="S9">
        <v>0.27305258100000002</v>
      </c>
      <c r="T9">
        <v>0.27305258100000002</v>
      </c>
      <c r="U9">
        <v>0.27151384099999998</v>
      </c>
      <c r="V9">
        <v>7.01</v>
      </c>
      <c r="W9">
        <v>0.27435371200000003</v>
      </c>
    </row>
    <row r="10" spans="2:25" ht="15.75" thickBot="1">
      <c r="B10" s="7"/>
      <c r="C10" s="8"/>
      <c r="D10" s="7"/>
      <c r="E10" s="9"/>
      <c r="F10" s="7"/>
      <c r="G10" s="8"/>
      <c r="H10" s="8"/>
      <c r="I10" s="9"/>
      <c r="K10" s="13">
        <f t="shared" si="1"/>
        <v>0.79999999999999993</v>
      </c>
      <c r="L10" s="13">
        <f t="shared" si="2"/>
        <v>5.2827999999999957E-4</v>
      </c>
      <c r="M10" s="13">
        <f t="shared" si="3"/>
        <v>0.2979810198410045</v>
      </c>
      <c r="N10" s="13">
        <f t="shared" si="4"/>
        <v>6.6559109223846317E-4</v>
      </c>
      <c r="O10" s="13">
        <f t="shared" si="5"/>
        <v>0.29680660314432489</v>
      </c>
      <c r="P10" s="13">
        <f t="shared" si="6"/>
        <v>0.29798413502784882</v>
      </c>
      <c r="Q10" s="5">
        <f t="shared" si="0"/>
        <v>1.9005453903848701E-6</v>
      </c>
      <c r="R10">
        <v>8.1</v>
      </c>
      <c r="S10">
        <v>0.26980851300000003</v>
      </c>
      <c r="T10">
        <v>0.269659484</v>
      </c>
      <c r="U10">
        <v>0.26794921700000002</v>
      </c>
      <c r="V10">
        <v>8.01</v>
      </c>
      <c r="W10">
        <v>0.27112470799999999</v>
      </c>
    </row>
    <row r="11" spans="2:25">
      <c r="B11" s="1" t="s">
        <v>14</v>
      </c>
      <c r="C11" s="2"/>
      <c r="D11" s="2"/>
      <c r="E11" s="3"/>
      <c r="K11" s="13">
        <f t="shared" si="1"/>
        <v>0.89999999999999991</v>
      </c>
      <c r="L11" s="13">
        <f t="shared" si="2"/>
        <v>5.2868999999999952E-4</v>
      </c>
      <c r="M11" s="13">
        <f t="shared" si="3"/>
        <v>0.2977321665166211</v>
      </c>
      <c r="N11" s="13">
        <f t="shared" si="4"/>
        <v>6.6610765986892001E-4</v>
      </c>
      <c r="O11" s="13">
        <f t="shared" si="5"/>
        <v>0.29641299480693262</v>
      </c>
      <c r="P11" s="13">
        <f t="shared" si="6"/>
        <v>0.29773566023443487</v>
      </c>
      <c r="Q11" s="5">
        <f t="shared" si="0"/>
        <v>1.9034965753215515E-6</v>
      </c>
      <c r="R11">
        <v>9.1</v>
      </c>
      <c r="S11">
        <v>0.266673624</v>
      </c>
      <c r="T11">
        <v>0.266345624</v>
      </c>
      <c r="U11">
        <v>0.264472979</v>
      </c>
      <c r="V11">
        <v>9.01</v>
      </c>
      <c r="W11">
        <v>0.26798547299999997</v>
      </c>
    </row>
    <row r="12" spans="2:25">
      <c r="B12" s="4"/>
      <c r="C12" s="5"/>
      <c r="D12" s="5"/>
      <c r="E12" s="6"/>
      <c r="K12" s="13">
        <f t="shared" si="1"/>
        <v>0.99999999999999989</v>
      </c>
      <c r="L12" s="13">
        <f t="shared" si="2"/>
        <v>5.2909999999999947E-4</v>
      </c>
      <c r="M12" s="13">
        <f t="shared" si="3"/>
        <v>0.2974840851369539</v>
      </c>
      <c r="N12" s="13">
        <f t="shared" si="4"/>
        <v>6.6662422749937686E-4</v>
      </c>
      <c r="O12" s="13">
        <f t="shared" si="5"/>
        <v>0.29602060744529801</v>
      </c>
      <c r="P12" s="13">
        <f t="shared" si="6"/>
        <v>0.29748795501753</v>
      </c>
      <c r="Q12" s="5">
        <f t="shared" si="0"/>
        <v>1.9064500497949727E-6</v>
      </c>
      <c r="R12">
        <v>10.1</v>
      </c>
      <c r="S12">
        <v>0.263607916</v>
      </c>
      <c r="T12">
        <v>0.26310915099999999</v>
      </c>
      <c r="U12">
        <v>0.26108293700000001</v>
      </c>
      <c r="V12">
        <v>10.01</v>
      </c>
      <c r="W12">
        <v>0.26494424599999999</v>
      </c>
    </row>
    <row r="13" spans="2:25">
      <c r="B13" s="4" t="s">
        <v>35</v>
      </c>
      <c r="C13" s="5">
        <f>1.048-0.000552*To</f>
        <v>0.86712119200000004</v>
      </c>
      <c r="D13" s="5" t="s">
        <v>17</v>
      </c>
      <c r="E13" s="6">
        <v>23.13</v>
      </c>
      <c r="K13" s="13">
        <f t="shared" si="1"/>
        <v>1.0999999999999999</v>
      </c>
      <c r="L13" s="13">
        <f t="shared" si="2"/>
        <v>5.2950999999999942E-4</v>
      </c>
      <c r="M13" s="13">
        <f t="shared" si="3"/>
        <v>0.29723677271110005</v>
      </c>
      <c r="N13" s="13">
        <f t="shared" si="4"/>
        <v>6.6714079512983371E-4</v>
      </c>
      <c r="O13" s="13">
        <f t="shared" si="5"/>
        <v>0.29562943632874578</v>
      </c>
      <c r="P13" s="13">
        <f t="shared" si="6"/>
        <v>0.29724101640002254</v>
      </c>
      <c r="Q13" s="5">
        <f t="shared" si="0"/>
        <v>1.9094058138051337E-6</v>
      </c>
      <c r="R13">
        <v>11.1</v>
      </c>
      <c r="S13">
        <v>0.260609863</v>
      </c>
      <c r="T13">
        <v>0.25994825799999999</v>
      </c>
      <c r="U13">
        <v>0.25777695299999998</v>
      </c>
      <c r="V13">
        <v>11.01</v>
      </c>
      <c r="W13">
        <v>0.261980767</v>
      </c>
    </row>
    <row r="14" spans="2:25">
      <c r="B14" s="4" t="s">
        <v>36</v>
      </c>
      <c r="C14" s="5">
        <f>1.0334-(0.000781+0.00000304*Co)*To-0.002114*Co-0.000014*Co^2</f>
        <v>0.7741074157072001</v>
      </c>
      <c r="D14" s="5" t="s">
        <v>46</v>
      </c>
      <c r="E14" s="14">
        <v>4.0999999999999997E-6</v>
      </c>
      <c r="K14" s="13">
        <f t="shared" si="1"/>
        <v>1.2</v>
      </c>
      <c r="L14" s="13">
        <f t="shared" si="2"/>
        <v>5.2991999999999937E-4</v>
      </c>
      <c r="M14" s="13">
        <f t="shared" si="3"/>
        <v>0.29699022626205196</v>
      </c>
      <c r="N14" s="13">
        <f t="shared" si="4"/>
        <v>6.6765736276029055E-4</v>
      </c>
      <c r="O14" s="13">
        <f t="shared" si="5"/>
        <v>0.29523947674857842</v>
      </c>
      <c r="P14" s="13">
        <f t="shared" si="6"/>
        <v>0.29699484141861099</v>
      </c>
      <c r="Q14" s="5">
        <f t="shared" si="0"/>
        <v>1.9123638673520349E-6</v>
      </c>
      <c r="R14">
        <v>12.1</v>
      </c>
      <c r="S14">
        <v>0.25767797100000001</v>
      </c>
      <c r="T14">
        <v>0.256861179</v>
      </c>
      <c r="U14">
        <v>0.25455294299999998</v>
      </c>
      <c r="V14">
        <v>12.01</v>
      </c>
      <c r="W14">
        <v>0.25911388200000002</v>
      </c>
    </row>
    <row r="15" spans="2:25">
      <c r="B15" s="4" t="s">
        <v>15</v>
      </c>
      <c r="C15" s="5"/>
      <c r="D15" s="5"/>
      <c r="E15" s="6"/>
      <c r="K15" s="13">
        <f t="shared" si="1"/>
        <v>1.3</v>
      </c>
      <c r="L15" s="13">
        <f t="shared" si="2"/>
        <v>5.3032999999999932E-4</v>
      </c>
      <c r="M15" s="13">
        <f t="shared" si="3"/>
        <v>0.29674444282662182</v>
      </c>
      <c r="N15" s="13">
        <f t="shared" si="4"/>
        <v>6.681739303907474E-4</v>
      </c>
      <c r="O15" s="13">
        <f t="shared" si="5"/>
        <v>0.29485072401795714</v>
      </c>
      <c r="P15" s="13">
        <f t="shared" si="6"/>
        <v>0.29674942712372854</v>
      </c>
      <c r="Q15" s="5">
        <f t="shared" si="0"/>
        <v>1.9153242104356761E-6</v>
      </c>
      <c r="R15">
        <v>13.1</v>
      </c>
      <c r="S15">
        <v>0.25481078000000001</v>
      </c>
      <c r="T15">
        <v>0.253846191</v>
      </c>
      <c r="U15">
        <v>0.251408874</v>
      </c>
      <c r="V15">
        <v>13.01</v>
      </c>
      <c r="W15">
        <v>0.25631449699999997</v>
      </c>
    </row>
    <row r="16" spans="2:25">
      <c r="B16" s="4" t="s">
        <v>16</v>
      </c>
      <c r="C16" s="5"/>
      <c r="D16" s="5"/>
      <c r="E16" s="6"/>
      <c r="K16" s="13">
        <f t="shared" si="1"/>
        <v>1.4000000000000001</v>
      </c>
      <c r="L16" s="13">
        <f t="shared" si="2"/>
        <v>5.3073999999999927E-4</v>
      </c>
      <c r="M16" s="13">
        <f t="shared" si="3"/>
        <v>0.29649941945536701</v>
      </c>
      <c r="N16" s="13">
        <f t="shared" si="4"/>
        <v>6.6869049802120424E-4</v>
      </c>
      <c r="O16" s="13">
        <f t="shared" si="5"/>
        <v>0.29446317347178375</v>
      </c>
      <c r="P16" s="13">
        <f t="shared" si="6"/>
        <v>0.29650477057946911</v>
      </c>
      <c r="Q16" s="5">
        <f t="shared" si="0"/>
        <v>1.9182868430560572E-6</v>
      </c>
      <c r="R16">
        <v>14.1</v>
      </c>
      <c r="S16">
        <v>0.252006862</v>
      </c>
      <c r="T16">
        <v>0.25090161100000002</v>
      </c>
      <c r="U16">
        <v>0.24834276399999999</v>
      </c>
      <c r="V16">
        <v>14.01</v>
      </c>
      <c r="W16">
        <v>0.25360919100000001</v>
      </c>
    </row>
    <row r="17" spans="2:23">
      <c r="B17" s="4"/>
      <c r="C17" s="5"/>
      <c r="D17" s="5"/>
      <c r="E17" s="6"/>
      <c r="K17" s="13">
        <f t="shared" si="1"/>
        <v>1.5000000000000002</v>
      </c>
      <c r="L17" s="13">
        <f t="shared" si="2"/>
        <v>5.3114999999999922E-4</v>
      </c>
      <c r="M17" s="13">
        <f t="shared" si="3"/>
        <v>0.29625515321251567</v>
      </c>
      <c r="N17" s="13">
        <f t="shared" si="4"/>
        <v>6.6920706565166109E-4</v>
      </c>
      <c r="O17" s="13">
        <f t="shared" si="5"/>
        <v>0.29407682046658279</v>
      </c>
      <c r="P17" s="13">
        <f t="shared" si="6"/>
        <v>0.29626086886351377</v>
      </c>
      <c r="Q17" s="5">
        <f t="shared" si="0"/>
        <v>1.9212517652131791E-6</v>
      </c>
      <c r="R17">
        <v>15.1</v>
      </c>
      <c r="S17">
        <v>0.24931563800000001</v>
      </c>
      <c r="T17">
        <v>0.24811496099999999</v>
      </c>
      <c r="U17">
        <v>0.24535267999999999</v>
      </c>
      <c r="V17">
        <v>15.01</v>
      </c>
      <c r="W17">
        <v>0.250965997</v>
      </c>
    </row>
    <row r="18" spans="2:23">
      <c r="B18" s="4"/>
      <c r="C18" s="5"/>
      <c r="D18" s="5"/>
      <c r="E18" s="6"/>
      <c r="K18" s="13">
        <f t="shared" si="1"/>
        <v>1.6000000000000003</v>
      </c>
      <c r="L18" s="13">
        <f t="shared" si="2"/>
        <v>5.3155999999999917E-4</v>
      </c>
      <c r="M18" s="13">
        <f t="shared" si="3"/>
        <v>0.29601164117589285</v>
      </c>
      <c r="N18" s="13">
        <f t="shared" si="4"/>
        <v>6.6972363328211793E-4</v>
      </c>
      <c r="O18" s="13">
        <f t="shared" si="5"/>
        <v>0.29369166038038497</v>
      </c>
      <c r="P18" s="13">
        <f t="shared" si="6"/>
        <v>0.29601771906705754</v>
      </c>
      <c r="Q18" s="5">
        <f t="shared" si="0"/>
        <v>1.9242189769070401E-6</v>
      </c>
      <c r="R18">
        <v>16.100000000000001</v>
      </c>
      <c r="S18">
        <v>0.24677284099999999</v>
      </c>
      <c r="T18">
        <v>0.245597279</v>
      </c>
      <c r="U18">
        <v>0.24243673700000001</v>
      </c>
      <c r="V18">
        <v>16.010000000000002</v>
      </c>
      <c r="W18">
        <v>0.24840775800000001</v>
      </c>
    </row>
    <row r="19" spans="2:23" ht="15.75" thickBot="1">
      <c r="B19" s="7"/>
      <c r="C19" s="8"/>
      <c r="D19" s="8"/>
      <c r="E19" s="9"/>
      <c r="K19" s="13">
        <f t="shared" si="1"/>
        <v>1.7000000000000004</v>
      </c>
      <c r="L19" s="13">
        <f t="shared" si="2"/>
        <v>5.3196999999999912E-4</v>
      </c>
      <c r="M19" s="13">
        <f t="shared" si="3"/>
        <v>0.29576888043684707</v>
      </c>
      <c r="N19" s="13">
        <f t="shared" si="4"/>
        <v>6.7024020091257478E-4</v>
      </c>
      <c r="O19" s="13">
        <f t="shared" si="5"/>
        <v>0.29330768861261097</v>
      </c>
      <c r="P19" s="13">
        <f t="shared" si="6"/>
        <v>0.2957753182947358</v>
      </c>
      <c r="Q19" s="5">
        <f t="shared" si="0"/>
        <v>1.927188478137641E-6</v>
      </c>
      <c r="R19">
        <v>17.100000000000001</v>
      </c>
      <c r="S19">
        <v>0.24428323299999999</v>
      </c>
      <c r="T19">
        <v>0.24313226099999999</v>
      </c>
      <c r="U19">
        <v>0.239593097</v>
      </c>
      <c r="V19">
        <v>17.010000000000002</v>
      </c>
      <c r="W19">
        <v>0.24591094699999999</v>
      </c>
    </row>
    <row r="20" spans="2:23">
      <c r="B20" s="1" t="s">
        <v>7</v>
      </c>
      <c r="C20" s="2"/>
      <c r="D20" s="2"/>
      <c r="E20" s="3"/>
      <c r="K20" s="13">
        <f t="shared" si="1"/>
        <v>1.8000000000000005</v>
      </c>
      <c r="L20" s="13">
        <f t="shared" si="2"/>
        <v>5.3237999999999907E-4</v>
      </c>
      <c r="M20" s="13">
        <f t="shared" si="3"/>
        <v>0.29552686810017748</v>
      </c>
      <c r="N20" s="13">
        <f t="shared" si="4"/>
        <v>6.7075676854303162E-4</v>
      </c>
      <c r="O20" s="13">
        <f t="shared" si="5"/>
        <v>0.29292490058395604</v>
      </c>
      <c r="P20" s="13">
        <f t="shared" si="6"/>
        <v>0.29553366366455303</v>
      </c>
      <c r="Q20" s="5">
        <f t="shared" si="0"/>
        <v>1.9301602689049823E-6</v>
      </c>
      <c r="R20">
        <v>18.100000000000001</v>
      </c>
      <c r="S20">
        <v>0.241845702</v>
      </c>
      <c r="T20">
        <v>0.24071880500000001</v>
      </c>
      <c r="U20">
        <v>0.23681996599999999</v>
      </c>
      <c r="V20">
        <v>18</v>
      </c>
      <c r="W20">
        <v>0.243512968</v>
      </c>
    </row>
    <row r="21" spans="2:23">
      <c r="B21" s="4"/>
      <c r="C21" s="5"/>
      <c r="D21" s="5"/>
      <c r="E21" s="6"/>
      <c r="K21" s="13">
        <f t="shared" si="1"/>
        <v>1.9000000000000006</v>
      </c>
      <c r="L21" s="13">
        <f t="shared" si="2"/>
        <v>5.3278999999999902E-4</v>
      </c>
      <c r="M21" s="13">
        <f t="shared" si="3"/>
        <v>0.29528560128406112</v>
      </c>
      <c r="N21" s="13">
        <f t="shared" si="4"/>
        <v>6.7127333617348847E-4</v>
      </c>
      <c r="O21" s="13">
        <f t="shared" si="5"/>
        <v>0.29254329173627519</v>
      </c>
      <c r="P21" s="13">
        <f t="shared" si="6"/>
        <v>0.29529275230780955</v>
      </c>
      <c r="Q21" s="5">
        <f t="shared" si="0"/>
        <v>1.9331343492090636E-6</v>
      </c>
      <c r="R21">
        <v>19</v>
      </c>
      <c r="S21">
        <v>0.23969554900000001</v>
      </c>
      <c r="T21">
        <v>0.238589889</v>
      </c>
      <c r="U21">
        <v>0.23438298799999999</v>
      </c>
      <c r="V21">
        <v>19</v>
      </c>
      <c r="W21">
        <v>0.24115177300000001</v>
      </c>
    </row>
    <row r="22" spans="2:23">
      <c r="B22" s="4" t="s">
        <v>8</v>
      </c>
      <c r="C22" s="17">
        <v>2.5599999999999999E-4</v>
      </c>
      <c r="D22" s="5" t="s">
        <v>28</v>
      </c>
      <c r="E22" s="6">
        <f>113400*0.000001</f>
        <v>0.1134</v>
      </c>
      <c r="K22" s="13">
        <f t="shared" si="1"/>
        <v>2.0000000000000004</v>
      </c>
      <c r="L22" s="13">
        <f t="shared" si="2"/>
        <v>5.3319999999999897E-4</v>
      </c>
      <c r="M22" s="13">
        <f t="shared" si="3"/>
        <v>0.29504507711998107</v>
      </c>
      <c r="N22" s="13">
        <f t="shared" si="4"/>
        <v>6.7178990380394531E-4</v>
      </c>
      <c r="O22" s="13">
        <f t="shared" si="5"/>
        <v>0.2921628575324694</v>
      </c>
      <c r="P22" s="13">
        <f t="shared" si="6"/>
        <v>0.29505258136903129</v>
      </c>
      <c r="Q22" s="5">
        <f t="shared" si="0"/>
        <v>1.9361107190498843E-6</v>
      </c>
      <c r="R22">
        <v>20</v>
      </c>
      <c r="S22">
        <v>0.23735398099999999</v>
      </c>
      <c r="T22">
        <v>0.23627144899999999</v>
      </c>
      <c r="U22">
        <v>0.231739045</v>
      </c>
      <c r="V22">
        <v>20</v>
      </c>
      <c r="W22">
        <v>0.23885668600000001</v>
      </c>
    </row>
    <row r="23" spans="2:23">
      <c r="B23" s="4" t="s">
        <v>9</v>
      </c>
      <c r="C23" s="18">
        <v>1.14E-3</v>
      </c>
      <c r="D23" s="5" t="s">
        <v>29</v>
      </c>
      <c r="E23" s="14">
        <v>6.5250000000000002E-2</v>
      </c>
      <c r="K23" s="13">
        <f t="shared" si="1"/>
        <v>2.1000000000000005</v>
      </c>
      <c r="L23" s="13">
        <f t="shared" si="2"/>
        <v>5.3360999999999892E-4</v>
      </c>
      <c r="M23" s="13">
        <f t="shared" si="3"/>
        <v>0.29480529275265477</v>
      </c>
      <c r="N23" s="13">
        <f t="shared" si="4"/>
        <v>6.7230647143440216E-4</v>
      </c>
      <c r="O23" s="13">
        <f t="shared" si="5"/>
        <v>0.29178359345637223</v>
      </c>
      <c r="P23" s="13">
        <f t="shared" si="6"/>
        <v>0.29481314800589775</v>
      </c>
      <c r="Q23" s="5">
        <f t="shared" si="0"/>
        <v>1.9390893784274454E-6</v>
      </c>
      <c r="R23">
        <v>21</v>
      </c>
      <c r="S23">
        <v>0.23506139400000001</v>
      </c>
      <c r="T23">
        <v>0.234001506</v>
      </c>
      <c r="U23">
        <v>0.22916065999999999</v>
      </c>
      <c r="V23">
        <v>21</v>
      </c>
      <c r="W23">
        <v>0.23662277300000001</v>
      </c>
    </row>
    <row r="24" spans="2:23">
      <c r="B24" s="4" t="s">
        <v>23</v>
      </c>
      <c r="C24" s="5">
        <v>0.126</v>
      </c>
      <c r="D24" s="5" t="s">
        <v>30</v>
      </c>
      <c r="E24" s="6">
        <v>23.1</v>
      </c>
      <c r="K24" s="13">
        <f t="shared" si="1"/>
        <v>2.2000000000000006</v>
      </c>
      <c r="L24" s="13">
        <f t="shared" si="2"/>
        <v>5.3401999999999887E-4</v>
      </c>
      <c r="M24" s="13">
        <f t="shared" si="3"/>
        <v>0.29456624533996278</v>
      </c>
      <c r="N24" s="13">
        <f t="shared" si="4"/>
        <v>6.7282303906485901E-4</v>
      </c>
      <c r="O24" s="13">
        <f t="shared" si="5"/>
        <v>0.29140549501263729</v>
      </c>
      <c r="P24" s="13">
        <f t="shared" si="6"/>
        <v>0.29457444938917199</v>
      </c>
      <c r="Q24" s="5">
        <f t="shared" si="0"/>
        <v>1.9420703273417469E-6</v>
      </c>
      <c r="R24">
        <v>22</v>
      </c>
      <c r="S24">
        <v>0.232816992</v>
      </c>
      <c r="T24">
        <v>0.23177904399999999</v>
      </c>
      <c r="U24">
        <v>0.22664620799999999</v>
      </c>
      <c r="V24">
        <v>22</v>
      </c>
      <c r="W24">
        <v>0.23444678899999999</v>
      </c>
    </row>
    <row r="25" spans="2:23">
      <c r="B25" s="4" t="s">
        <v>24</v>
      </c>
      <c r="C25" s="5">
        <v>6.3E-3</v>
      </c>
      <c r="D25" s="10" t="s">
        <v>31</v>
      </c>
      <c r="E25" s="6">
        <v>2062.6</v>
      </c>
      <c r="K25" s="13">
        <f t="shared" si="1"/>
        <v>2.3000000000000007</v>
      </c>
      <c r="L25" s="13">
        <f t="shared" si="2"/>
        <v>5.3442999999999883E-4</v>
      </c>
      <c r="M25" s="13">
        <f t="shared" si="3"/>
        <v>0.29432793205287811</v>
      </c>
      <c r="N25" s="13">
        <f t="shared" si="4"/>
        <v>6.7333960669531585E-4</v>
      </c>
      <c r="O25" s="13">
        <f t="shared" si="5"/>
        <v>0.29102855772662628</v>
      </c>
      <c r="P25" s="13">
        <f t="shared" si="6"/>
        <v>0.2943364827026298</v>
      </c>
      <c r="Q25" s="5">
        <f t="shared" si="0"/>
        <v>1.9450535657927879E-6</v>
      </c>
      <c r="R25">
        <v>23</v>
      </c>
      <c r="S25">
        <v>0.230710208</v>
      </c>
      <c r="T25">
        <v>0.22960307199999999</v>
      </c>
      <c r="U25">
        <v>0.22419410300000001</v>
      </c>
      <c r="V25">
        <v>23</v>
      </c>
      <c r="W25">
        <v>0.232331708</v>
      </c>
    </row>
    <row r="26" spans="2:23" ht="15.75" thickBot="1">
      <c r="B26" s="7" t="s">
        <v>47</v>
      </c>
      <c r="C26" s="8">
        <f>1270*0.000000000001</f>
        <v>1.27E-9</v>
      </c>
      <c r="D26" s="8" t="s">
        <v>32</v>
      </c>
      <c r="E26" s="9">
        <v>89.3</v>
      </c>
      <c r="K26" s="13">
        <f t="shared" si="1"/>
        <v>2.4000000000000008</v>
      </c>
      <c r="L26" s="13">
        <f t="shared" si="2"/>
        <v>5.3483999999999878E-4</v>
      </c>
      <c r="M26" s="13">
        <f t="shared" si="3"/>
        <v>0.2940903500753958</v>
      </c>
      <c r="N26" s="13">
        <f t="shared" si="4"/>
        <v>6.738561743257727E-4</v>
      </c>
      <c r="O26" s="13">
        <f t="shared" si="5"/>
        <v>0.29065277714429777</v>
      </c>
      <c r="P26" s="13">
        <f t="shared" si="6"/>
        <v>0.29409924514299063</v>
      </c>
      <c r="Q26" s="5">
        <f t="shared" si="0"/>
        <v>1.9480390937805697E-6</v>
      </c>
      <c r="R26">
        <v>24</v>
      </c>
      <c r="S26">
        <v>0.22866330300000001</v>
      </c>
      <c r="T26">
        <v>0.22747261499999999</v>
      </c>
      <c r="U26">
        <v>0.22180279899999999</v>
      </c>
      <c r="V26">
        <v>24</v>
      </c>
      <c r="W26">
        <v>0.23026720000000001</v>
      </c>
    </row>
    <row r="27" spans="2:23">
      <c r="B27" s="1" t="s">
        <v>10</v>
      </c>
      <c r="C27" s="2"/>
      <c r="D27" s="2"/>
      <c r="E27" s="3"/>
      <c r="K27" s="13">
        <f t="shared" si="1"/>
        <v>2.5000000000000009</v>
      </c>
      <c r="L27" s="13">
        <f t="shared" si="2"/>
        <v>5.3524999999999873E-4</v>
      </c>
      <c r="M27" s="13">
        <f t="shared" si="3"/>
        <v>0.2938534966044633</v>
      </c>
      <c r="N27" s="13">
        <f t="shared" si="4"/>
        <v>6.7437274195622954E-4</v>
      </c>
      <c r="O27" s="13">
        <f t="shared" si="5"/>
        <v>0.29027814883209685</v>
      </c>
      <c r="P27" s="13">
        <f t="shared" si="6"/>
        <v>0.29386273391984769</v>
      </c>
      <c r="Q27" s="5">
        <f t="shared" si="0"/>
        <v>1.951026911305091E-6</v>
      </c>
      <c r="R27">
        <v>25</v>
      </c>
      <c r="S27">
        <v>0.226657093</v>
      </c>
      <c r="T27">
        <v>0.22538672300000001</v>
      </c>
      <c r="U27">
        <v>0.21947079</v>
      </c>
      <c r="V27">
        <v>25</v>
      </c>
      <c r="W27">
        <v>0.22826316699999999</v>
      </c>
    </row>
    <row r="28" spans="2:23">
      <c r="B28" s="4"/>
      <c r="C28" s="5"/>
      <c r="D28" s="10" t="s">
        <v>60</v>
      </c>
      <c r="E28" s="6">
        <f>4*PI()*f1_^2/f2_</f>
        <v>0.7122168690575903</v>
      </c>
      <c r="K28" s="13">
        <f t="shared" si="1"/>
        <v>2.600000000000001</v>
      </c>
      <c r="L28" s="13">
        <f t="shared" si="2"/>
        <v>5.3565999999999868E-4</v>
      </c>
      <c r="M28" s="13">
        <f t="shared" si="3"/>
        <v>0.29361736884991063</v>
      </c>
      <c r="N28" s="13">
        <f t="shared" si="4"/>
        <v>6.7488930958668639E-4</v>
      </c>
      <c r="O28" s="13">
        <f t="shared" si="5"/>
        <v>0.28990466837684503</v>
      </c>
      <c r="P28" s="13">
        <f t="shared" si="6"/>
        <v>0.29362694625559926</v>
      </c>
      <c r="Q28" s="5">
        <f t="shared" si="0"/>
        <v>1.9540170183663519E-6</v>
      </c>
      <c r="R28">
        <v>26</v>
      </c>
      <c r="S28">
        <v>0.22469076900000001</v>
      </c>
      <c r="T28">
        <v>0.22334446199999999</v>
      </c>
      <c r="U28">
        <v>0.21719660299999999</v>
      </c>
      <c r="V28">
        <v>26</v>
      </c>
      <c r="W28">
        <v>0.22630361800000001</v>
      </c>
    </row>
    <row r="29" spans="2:23">
      <c r="B29" s="4" t="s">
        <v>11</v>
      </c>
      <c r="C29" s="5">
        <f>(3*f3_/(4*PI()))^(1/3)</f>
        <v>0.54192607013928906</v>
      </c>
      <c r="D29" s="10" t="s">
        <v>41</v>
      </c>
      <c r="E29" s="6">
        <f>f2_*f1_/f3_</f>
        <v>4.2122001462414369</v>
      </c>
      <c r="K29" s="13">
        <f t="shared" si="1"/>
        <v>2.7000000000000011</v>
      </c>
      <c r="L29" s="13">
        <f t="shared" si="2"/>
        <v>5.3606999999999863E-4</v>
      </c>
      <c r="M29" s="13">
        <f t="shared" si="3"/>
        <v>0.29338196403438177</v>
      </c>
      <c r="N29" s="13">
        <f t="shared" si="4"/>
        <v>6.7540587721714323E-4</v>
      </c>
      <c r="O29" s="13">
        <f t="shared" si="5"/>
        <v>0.28953233138563123</v>
      </c>
      <c r="P29" s="13">
        <f t="shared" si="6"/>
        <v>0.29339187938538008</v>
      </c>
      <c r="Q29" s="5">
        <f t="shared" si="0"/>
        <v>1.9570094149643531E-6</v>
      </c>
      <c r="R29">
        <v>27</v>
      </c>
      <c r="S29">
        <v>0.22276353700000001</v>
      </c>
      <c r="T29">
        <v>0.221344921</v>
      </c>
      <c r="U29">
        <v>0.21497880699999999</v>
      </c>
      <c r="V29">
        <v>27</v>
      </c>
      <c r="W29">
        <v>0.224403092</v>
      </c>
    </row>
    <row r="30" spans="2:23">
      <c r="B30" s="4" t="s">
        <v>12</v>
      </c>
      <c r="C30" s="5">
        <f>(6*t1_*SQRT(2*t2_^2+t1_^2/4)+t1_^2*SQRT(3))*4</f>
        <v>5.1817647933155566</v>
      </c>
      <c r="D30" s="10" t="s">
        <v>59</v>
      </c>
      <c r="E30" s="6">
        <v>2</v>
      </c>
      <c r="K30" s="13">
        <f t="shared" ref="K30:K93" si="7">K29+dt</f>
        <v>2.8000000000000012</v>
      </c>
      <c r="L30" s="13">
        <f t="shared" ref="L30:L93" si="8">L29+ve*dt</f>
        <v>5.3647999999999858E-4</v>
      </c>
      <c r="M30" s="13">
        <f t="shared" ref="M30:M93" si="9">M29+dt*(-M29*3/$L29*ve+pl/ps*f4_/$L29*Dl/del_C*omegaC)</f>
        <v>0.29314727939326568</v>
      </c>
      <c r="N30" s="13">
        <f t="shared" si="4"/>
        <v>6.7592244484760008E-4</v>
      </c>
      <c r="O30" s="13">
        <f t="shared" si="5"/>
        <v>0.28916113348570327</v>
      </c>
      <c r="P30" s="13">
        <f t="shared" ref="P30:P35" si="10">esiinf-(esiinf-esi0)*(1+ve*K30/re0)^(-3)</f>
        <v>0.29315753055699367</v>
      </c>
      <c r="Q30" s="5">
        <f t="shared" si="0"/>
        <v>1.9600041010990942E-6</v>
      </c>
      <c r="R30">
        <v>28</v>
      </c>
      <c r="S30">
        <v>0.22087462199999999</v>
      </c>
      <c r="T30">
        <v>0.219387206</v>
      </c>
      <c r="U30">
        <v>0.212816002</v>
      </c>
      <c r="V30">
        <v>28</v>
      </c>
      <c r="W30">
        <v>0.22254305399999999</v>
      </c>
    </row>
    <row r="31" spans="2:23">
      <c r="B31" s="4" t="s">
        <v>13</v>
      </c>
      <c r="C31" s="5">
        <f>(t1_*t1_*t2_+5*t1_^3/6)*8</f>
        <v>0.66666666666666674</v>
      </c>
      <c r="D31" s="5"/>
      <c r="E31" s="6"/>
      <c r="K31" s="13">
        <f t="shared" si="7"/>
        <v>2.9000000000000012</v>
      </c>
      <c r="L31" s="13">
        <f t="shared" si="8"/>
        <v>5.3688999999999853E-4</v>
      </c>
      <c r="M31" s="13">
        <f t="shared" si="9"/>
        <v>0.2929133121746284</v>
      </c>
      <c r="N31" s="13">
        <f t="shared" si="4"/>
        <v>6.7643901247805692E-4</v>
      </c>
      <c r="O31" s="13">
        <f t="shared" si="5"/>
        <v>0.28879107032435991</v>
      </c>
      <c r="P31" s="13">
        <f t="shared" si="10"/>
        <v>0.29292389703084393</v>
      </c>
      <c r="Q31" s="5">
        <f t="shared" si="0"/>
        <v>1.9630010767705753E-6</v>
      </c>
      <c r="R31">
        <v>29</v>
      </c>
      <c r="S31">
        <v>0.21902326</v>
      </c>
      <c r="T31">
        <v>0.21747044099999999</v>
      </c>
      <c r="U31">
        <v>0.21070682499999999</v>
      </c>
      <c r="V31">
        <v>29</v>
      </c>
      <c r="W31">
        <v>0.220738191</v>
      </c>
    </row>
    <row r="32" spans="2:23">
      <c r="B32" s="4" t="s">
        <v>18</v>
      </c>
      <c r="C32" s="5">
        <f>re0/f1_</f>
        <v>9.6876682803811477E-4</v>
      </c>
      <c r="D32" s="5" t="s">
        <v>42</v>
      </c>
      <c r="E32" s="6">
        <f>0.00105/2</f>
        <v>5.2499999999999997E-4</v>
      </c>
      <c r="K32" s="13">
        <f t="shared" si="7"/>
        <v>3.0000000000000013</v>
      </c>
      <c r="L32" s="13">
        <f t="shared" si="8"/>
        <v>5.3729999999999848E-4</v>
      </c>
      <c r="M32" s="13">
        <f t="shared" si="9"/>
        <v>0.29268005963914512</v>
      </c>
      <c r="N32" s="13">
        <f t="shared" si="4"/>
        <v>6.7695558010851377E-4</v>
      </c>
      <c r="O32" s="13">
        <f t="shared" si="5"/>
        <v>0.28842213756884383</v>
      </c>
      <c r="P32" s="13">
        <f t="shared" si="10"/>
        <v>0.29269097607986849</v>
      </c>
      <c r="Q32" s="5">
        <f t="shared" si="0"/>
        <v>1.9660003419787963E-6</v>
      </c>
      <c r="R32">
        <v>30</v>
      </c>
      <c r="S32">
        <v>0.217244624</v>
      </c>
      <c r="T32">
        <v>0.21563993300000001</v>
      </c>
      <c r="U32">
        <v>0.20872966300000001</v>
      </c>
      <c r="V32">
        <v>30</v>
      </c>
      <c r="W32">
        <v>0.218972575</v>
      </c>
    </row>
    <row r="33" spans="2:23" ht="15.75" thickBot="1">
      <c r="B33" s="7" t="s">
        <v>43</v>
      </c>
      <c r="C33" s="8">
        <f>30*PI()/180</f>
        <v>0.52359877559829882</v>
      </c>
      <c r="D33" s="8" t="s">
        <v>58</v>
      </c>
      <c r="E33" s="9">
        <f>(re0/f1_)^2*E30</f>
        <v>1.8770183342140605E-6</v>
      </c>
      <c r="K33" s="13">
        <f t="shared" si="7"/>
        <v>3.1000000000000014</v>
      </c>
      <c r="L33" s="13">
        <f t="shared" si="8"/>
        <v>5.3770999999999843E-4</v>
      </c>
      <c r="M33" s="13">
        <f t="shared" si="9"/>
        <v>0.29244751906003297</v>
      </c>
      <c r="N33" s="13">
        <f t="shared" si="4"/>
        <v>6.7747214773897061E-4</v>
      </c>
      <c r="O33" s="13">
        <f t="shared" si="5"/>
        <v>0.28805433090623495</v>
      </c>
      <c r="P33" s="13">
        <f t="shared" si="10"/>
        <v>0.29245876498947154</v>
      </c>
      <c r="Q33" s="5">
        <f t="shared" si="0"/>
        <v>1.9690018967237577E-6</v>
      </c>
      <c r="R33">
        <v>31</v>
      </c>
      <c r="S33">
        <v>0.21554942699999999</v>
      </c>
      <c r="T33">
        <v>0.21397513300000001</v>
      </c>
      <c r="U33">
        <v>0.20711975799999999</v>
      </c>
      <c r="V33">
        <v>31</v>
      </c>
      <c r="W33">
        <v>0.21725623799999999</v>
      </c>
    </row>
    <row r="34" spans="2:23" ht="15.75" thickBot="1">
      <c r="B34" s="16" t="s">
        <v>44</v>
      </c>
      <c r="C34">
        <f>TAN(angle)/(1+TAN(angle))</f>
        <v>0.36602540378443865</v>
      </c>
      <c r="D34" t="s">
        <v>45</v>
      </c>
      <c r="E34">
        <f>1/(2*(1+TAN(angle)))</f>
        <v>0.3169872981077807</v>
      </c>
      <c r="K34" s="13">
        <f t="shared" si="7"/>
        <v>3.2000000000000015</v>
      </c>
      <c r="L34" s="13">
        <f t="shared" si="8"/>
        <v>5.3811999999999838E-4</v>
      </c>
      <c r="M34" s="13">
        <f t="shared" si="9"/>
        <v>0.2922156877229839</v>
      </c>
      <c r="N34" s="13">
        <f t="shared" si="4"/>
        <v>6.7798871536942746E-4</v>
      </c>
      <c r="O34" s="13">
        <f t="shared" si="5"/>
        <v>0.28768764604334468</v>
      </c>
      <c r="P34" s="13">
        <f t="shared" si="10"/>
        <v>0.29222726105745767</v>
      </c>
      <c r="Q34" s="5">
        <f t="shared" si="0"/>
        <v>1.9720057410054586E-6</v>
      </c>
      <c r="R34">
        <v>32</v>
      </c>
      <c r="S34">
        <v>0.21388634100000001</v>
      </c>
      <c r="T34">
        <v>0.21234186899999999</v>
      </c>
      <c r="U34">
        <v>0.20554185899999999</v>
      </c>
      <c r="V34">
        <v>32</v>
      </c>
      <c r="W34">
        <v>0.215579307</v>
      </c>
    </row>
    <row r="35" spans="2:23">
      <c r="B35" s="1" t="s">
        <v>48</v>
      </c>
      <c r="C35" s="2"/>
      <c r="D35" s="2"/>
      <c r="E35" s="3"/>
      <c r="K35" s="13">
        <f t="shared" si="7"/>
        <v>3.3000000000000016</v>
      </c>
      <c r="L35" s="13">
        <f t="shared" si="8"/>
        <v>5.3852999999999833E-4</v>
      </c>
      <c r="M35" s="13">
        <f t="shared" si="9"/>
        <v>0.29198456292609831</v>
      </c>
      <c r="N35" s="13">
        <f t="shared" si="4"/>
        <v>6.7850528299988431E-4</v>
      </c>
      <c r="O35" s="13">
        <f t="shared" si="5"/>
        <v>0.28732207870661053</v>
      </c>
      <c r="P35" s="13">
        <f t="shared" si="10"/>
        <v>0.29199646159396558</v>
      </c>
      <c r="Q35" s="5">
        <f t="shared" si="0"/>
        <v>1.9750118748239007E-6</v>
      </c>
      <c r="R35">
        <v>33</v>
      </c>
      <c r="S35">
        <v>0.21225475899999999</v>
      </c>
      <c r="T35">
        <v>0.210739543</v>
      </c>
      <c r="U35">
        <v>0.203995331</v>
      </c>
      <c r="V35">
        <v>33</v>
      </c>
      <c r="W35">
        <v>0.21394596399999999</v>
      </c>
    </row>
    <row r="36" spans="2:23">
      <c r="B36" s="4"/>
      <c r="C36" s="5"/>
      <c r="D36" s="10" t="s">
        <v>60</v>
      </c>
      <c r="E36" s="6">
        <f>4*PI()*f1Oc^2/f2Oc</f>
        <v>0.84558252053658767</v>
      </c>
      <c r="K36" s="13">
        <f t="shared" si="7"/>
        <v>3.4000000000000017</v>
      </c>
      <c r="L36" s="13">
        <f t="shared" si="8"/>
        <v>5.3893999999999828E-4</v>
      </c>
      <c r="M36" s="13">
        <f t="shared" si="9"/>
        <v>0.2917541419798188</v>
      </c>
      <c r="N36" s="13">
        <f t="shared" ref="N36:N92" si="11">N35+veOc*dt</f>
        <v>6.7902185063034115E-4</v>
      </c>
      <c r="O36" s="13">
        <f t="shared" si="5"/>
        <v>0.28695762464199165</v>
      </c>
      <c r="P36" s="13">
        <f t="shared" ref="P36:P92" si="12">esiinf-(esiinf-esi0)*(1+ve*K36/re0)^(-3)</f>
        <v>0.29176636392140254</v>
      </c>
      <c r="Q36" s="5">
        <f t="shared" si="0"/>
        <v>1.9780202981790815E-6</v>
      </c>
      <c r="R36">
        <v>34</v>
      </c>
      <c r="S36">
        <v>0.21065408299999999</v>
      </c>
      <c r="T36">
        <v>0.209167569</v>
      </c>
      <c r="U36">
        <v>0.20247955000000001</v>
      </c>
      <c r="V36">
        <v>34</v>
      </c>
      <c r="W36">
        <v>0.212352228</v>
      </c>
    </row>
    <row r="37" spans="2:23">
      <c r="B37" s="4" t="s">
        <v>49</v>
      </c>
      <c r="C37" s="5">
        <f>1/(PI()^(1/3))</f>
        <v>0.68278406325529573</v>
      </c>
      <c r="D37" s="5" t="s">
        <v>52</v>
      </c>
      <c r="E37" s="6">
        <f>f2Oc*f1Oc/f3Oc</f>
        <v>3.547850064469483</v>
      </c>
      <c r="K37" s="13">
        <f t="shared" si="7"/>
        <v>3.5000000000000018</v>
      </c>
      <c r="L37" s="13">
        <f t="shared" si="8"/>
        <v>5.3934999999999823E-4</v>
      </c>
      <c r="M37" s="13">
        <f t="shared" si="9"/>
        <v>0.29152442220686448</v>
      </c>
      <c r="N37" s="13">
        <f t="shared" si="11"/>
        <v>6.79538418260798E-4</v>
      </c>
      <c r="O37" s="13">
        <f t="shared" si="5"/>
        <v>0.28659427961486483</v>
      </c>
      <c r="P37" s="13">
        <f t="shared" si="12"/>
        <v>0.29153696537437901</v>
      </c>
      <c r="Q37" s="5">
        <f t="shared" si="0"/>
        <v>1.9810310110710027E-6</v>
      </c>
      <c r="R37">
        <v>35</v>
      </c>
      <c r="S37">
        <v>0.209083728</v>
      </c>
      <c r="T37">
        <v>0.207625373</v>
      </c>
      <c r="U37">
        <v>0.200993904</v>
      </c>
      <c r="V37">
        <v>35</v>
      </c>
      <c r="W37">
        <v>0.210796923</v>
      </c>
    </row>
    <row r="38" spans="2:23">
      <c r="B38" s="4" t="s">
        <v>50</v>
      </c>
      <c r="C38" s="5">
        <f>4*SQRT(3)</f>
        <v>6.9282032302755088</v>
      </c>
      <c r="D38" s="10" t="s">
        <v>59</v>
      </c>
      <c r="E38" s="6">
        <v>2</v>
      </c>
      <c r="K38" s="13">
        <f t="shared" si="7"/>
        <v>3.6000000000000019</v>
      </c>
      <c r="L38" s="13">
        <f t="shared" si="8"/>
        <v>5.3975999999999818E-4</v>
      </c>
      <c r="M38" s="13">
        <f t="shared" si="9"/>
        <v>0.29129540094216577</v>
      </c>
      <c r="N38" s="13">
        <f t="shared" si="11"/>
        <v>6.8005498589125484E-4</v>
      </c>
      <c r="O38" s="13">
        <f t="shared" si="5"/>
        <v>0.2862320394099212</v>
      </c>
      <c r="P38" s="13">
        <f t="shared" si="12"/>
        <v>0.29130826329964443</v>
      </c>
      <c r="Q38" s="5">
        <f t="shared" si="0"/>
        <v>1.9840440134996638E-6</v>
      </c>
      <c r="R38">
        <v>36</v>
      </c>
      <c r="S38">
        <v>0.207543119</v>
      </c>
      <c r="T38">
        <v>0.20611238900000001</v>
      </c>
      <c r="U38">
        <v>0.19953779499999999</v>
      </c>
      <c r="V38">
        <v>36</v>
      </c>
      <c r="W38">
        <v>0.20928129400000001</v>
      </c>
    </row>
    <row r="39" spans="2:23">
      <c r="B39" s="4" t="s">
        <v>51</v>
      </c>
      <c r="C39" s="5">
        <f>4/3</f>
        <v>1.3333333333333333</v>
      </c>
      <c r="D39" s="10" t="s">
        <v>61</v>
      </c>
      <c r="E39" s="6">
        <f>re0/f1_*f1Oc</f>
        <v>6.6145855119480841E-4</v>
      </c>
      <c r="K39" s="13">
        <f t="shared" si="7"/>
        <v>3.700000000000002</v>
      </c>
      <c r="L39" s="13">
        <f t="shared" si="8"/>
        <v>5.4016999999999813E-4</v>
      </c>
      <c r="M39" s="13">
        <f t="shared" si="9"/>
        <v>0.29106707553279926</v>
      </c>
      <c r="N39" s="13">
        <f t="shared" si="11"/>
        <v>6.8057155352171169E-4</v>
      </c>
      <c r="O39" s="13">
        <f t="shared" si="5"/>
        <v>0.28587089983106345</v>
      </c>
      <c r="P39" s="13">
        <f t="shared" si="12"/>
        <v>0.2910802550560217</v>
      </c>
      <c r="Q39" s="5">
        <f t="shared" si="0"/>
        <v>1.9870593054650652E-6</v>
      </c>
      <c r="R39">
        <v>37</v>
      </c>
      <c r="S39">
        <v>0.20604456700000001</v>
      </c>
      <c r="T39">
        <v>0.204628066</v>
      </c>
      <c r="U39">
        <v>0.19811063500000001</v>
      </c>
      <c r="V39">
        <v>37</v>
      </c>
      <c r="W39">
        <v>0.20779942200000001</v>
      </c>
    </row>
    <row r="40" spans="2:23" ht="15.75" thickBot="1">
      <c r="B40" s="7" t="s">
        <v>55</v>
      </c>
      <c r="C40" s="8">
        <f>45*PI()/180</f>
        <v>0.78539816339744828</v>
      </c>
      <c r="D40" s="8" t="s">
        <v>58</v>
      </c>
      <c r="E40" s="9">
        <f>(4*PI()/SQRT(2))^(2/3)*re0^2</f>
        <v>1.1824474551574524E-6</v>
      </c>
      <c r="K40" s="13">
        <f t="shared" si="7"/>
        <v>3.800000000000002</v>
      </c>
      <c r="L40" s="13">
        <f t="shared" si="8"/>
        <v>5.4057999999999808E-4</v>
      </c>
      <c r="M40" s="13">
        <f t="shared" si="9"/>
        <v>0.29083944333792328</v>
      </c>
      <c r="N40" s="13">
        <f t="shared" si="11"/>
        <v>6.8108812115216853E-4</v>
      </c>
      <c r="O40" s="13">
        <f t="shared" si="5"/>
        <v>0.28551085670130377</v>
      </c>
      <c r="P40" s="13">
        <f t="shared" si="12"/>
        <v>0.29085293801434414</v>
      </c>
      <c r="Q40" s="5">
        <f t="shared" si="0"/>
        <v>1.9900768869672062E-6</v>
      </c>
      <c r="R40">
        <v>38</v>
      </c>
      <c r="S40">
        <v>0.20462263</v>
      </c>
      <c r="T40">
        <v>0.20317185900000001</v>
      </c>
      <c r="U40">
        <v>0.19671184899999999</v>
      </c>
      <c r="V40">
        <v>38</v>
      </c>
      <c r="W40">
        <v>0.206357179</v>
      </c>
    </row>
    <row r="41" spans="2:23">
      <c r="B41" s="16" t="s">
        <v>53</v>
      </c>
      <c r="C41">
        <f>TAN(Angle_Oc)/(1+TAN(Angle_Oc))</f>
        <v>0.49999999999999994</v>
      </c>
      <c r="D41" t="s">
        <v>54</v>
      </c>
      <c r="E41">
        <f>1/(2*(1+TAN(Angle_Oc)))</f>
        <v>0.25</v>
      </c>
      <c r="K41" s="13">
        <f t="shared" si="7"/>
        <v>3.9000000000000021</v>
      </c>
      <c r="L41" s="13">
        <f t="shared" si="8"/>
        <v>5.4098999999999803E-4</v>
      </c>
      <c r="M41" s="13">
        <f t="shared" si="9"/>
        <v>0.29061250172871378</v>
      </c>
      <c r="N41" s="13">
        <f t="shared" si="11"/>
        <v>6.8160468878262538E-4</v>
      </c>
      <c r="O41" s="13">
        <f t="shared" si="5"/>
        <v>0.28515190586266254</v>
      </c>
      <c r="P41" s="13">
        <f t="shared" si="12"/>
        <v>0.2906263095573911</v>
      </c>
      <c r="Q41" s="5">
        <f t="shared" si="0"/>
        <v>1.9930967580060871E-6</v>
      </c>
      <c r="R41">
        <v>39</v>
      </c>
      <c r="S41">
        <v>0.20323217099999999</v>
      </c>
      <c r="T41">
        <v>0.20174323699999999</v>
      </c>
      <c r="U41">
        <v>0.195340872</v>
      </c>
      <c r="V41">
        <v>39</v>
      </c>
      <c r="W41">
        <v>0.204945024</v>
      </c>
    </row>
    <row r="42" spans="2:23">
      <c r="D42" t="s">
        <v>62</v>
      </c>
      <c r="E42" s="21">
        <f>E44*f1Oc</f>
        <v>5.1656763045689799E-6</v>
      </c>
      <c r="K42" s="13">
        <f t="shared" si="7"/>
        <v>4.0000000000000018</v>
      </c>
      <c r="L42" s="13">
        <f t="shared" si="8"/>
        <v>5.4139999999999798E-4</v>
      </c>
      <c r="M42" s="13">
        <f t="shared" si="9"/>
        <v>0.2903862480883006</v>
      </c>
      <c r="N42" s="13">
        <f t="shared" si="11"/>
        <v>6.8212125641308222E-4</v>
      </c>
      <c r="O42" s="13">
        <f t="shared" si="5"/>
        <v>0.28479404317606732</v>
      </c>
      <c r="P42" s="13">
        <f t="shared" si="12"/>
        <v>0.29040036707982536</v>
      </c>
      <c r="Q42" s="5">
        <f t="shared" si="0"/>
        <v>1.9961189185817084E-6</v>
      </c>
      <c r="R42">
        <v>40</v>
      </c>
      <c r="S42">
        <v>0.20186686300000001</v>
      </c>
      <c r="T42">
        <v>0.200341677</v>
      </c>
      <c r="U42">
        <v>0.19399715200000001</v>
      </c>
      <c r="V42">
        <v>40</v>
      </c>
      <c r="W42">
        <v>0.203571219</v>
      </c>
    </row>
    <row r="43" spans="2:23">
      <c r="D43" t="s">
        <v>69</v>
      </c>
      <c r="E43">
        <f>veOc/f1Oc</f>
        <v>7.5656076094405156E-6</v>
      </c>
      <c r="K43" s="13">
        <f t="shared" si="7"/>
        <v>4.1000000000000014</v>
      </c>
      <c r="L43" s="13">
        <f t="shared" si="8"/>
        <v>5.4180999999999793E-4</v>
      </c>
      <c r="M43" s="13">
        <f t="shared" si="9"/>
        <v>0.29016067981170396</v>
      </c>
      <c r="N43" s="13">
        <f t="shared" si="11"/>
        <v>6.8263782404353907E-4</v>
      </c>
      <c r="O43" s="13">
        <f t="shared" si="5"/>
        <v>0.28443726452125273</v>
      </c>
      <c r="P43" s="13">
        <f t="shared" si="12"/>
        <v>0.29017510798812951</v>
      </c>
      <c r="Q43" s="5">
        <f t="shared" si="0"/>
        <v>1.9991433686940696E-6</v>
      </c>
      <c r="R43">
        <v>41</v>
      </c>
      <c r="S43">
        <v>0.20052625199999999</v>
      </c>
      <c r="T43">
        <v>0.19896666599999999</v>
      </c>
      <c r="U43">
        <v>0.192680146</v>
      </c>
      <c r="V43">
        <v>41</v>
      </c>
      <c r="W43">
        <v>0.20222518</v>
      </c>
    </row>
    <row r="44" spans="2:23">
      <c r="D44" t="s">
        <v>69</v>
      </c>
      <c r="E44">
        <f>ve/f1_</f>
        <v>7.5656076094405156E-6</v>
      </c>
      <c r="K44" s="13">
        <f t="shared" si="7"/>
        <v>4.2000000000000011</v>
      </c>
      <c r="L44" s="13">
        <f t="shared" si="8"/>
        <v>5.4221999999999788E-4</v>
      </c>
      <c r="M44" s="13">
        <f t="shared" si="9"/>
        <v>0.2899357943057716</v>
      </c>
      <c r="N44" s="13">
        <f t="shared" si="11"/>
        <v>6.8315439167399592E-4</v>
      </c>
      <c r="O44" s="13">
        <f t="shared" si="5"/>
        <v>0.28408156579666072</v>
      </c>
      <c r="P44" s="13">
        <f t="shared" si="12"/>
        <v>0.28995052970054397</v>
      </c>
      <c r="Q44" s="5">
        <f t="shared" si="0"/>
        <v>2.0021701083431712E-6</v>
      </c>
      <c r="R44">
        <v>42</v>
      </c>
      <c r="S44">
        <v>0.19920989</v>
      </c>
      <c r="T44">
        <v>0.19761770100000001</v>
      </c>
      <c r="U44">
        <v>0.191389325</v>
      </c>
      <c r="V44">
        <v>42</v>
      </c>
      <c r="W44">
        <v>0.20091535299999999</v>
      </c>
    </row>
    <row r="45" spans="2:23">
      <c r="K45" s="13">
        <f t="shared" si="7"/>
        <v>4.3000000000000007</v>
      </c>
      <c r="L45" s="13">
        <f t="shared" si="8"/>
        <v>5.4262999999999783E-4</v>
      </c>
      <c r="M45" s="13">
        <f t="shared" si="9"/>
        <v>0.28971158898911614</v>
      </c>
      <c r="N45" s="13">
        <f t="shared" si="11"/>
        <v>6.8367095930445276E-4</v>
      </c>
      <c r="O45" s="13">
        <f t="shared" si="5"/>
        <v>0.28372694291934164</v>
      </c>
      <c r="P45" s="13">
        <f t="shared" si="12"/>
        <v>0.28972662964700452</v>
      </c>
      <c r="Q45" s="5">
        <f t="shared" si="0"/>
        <v>2.0051991375290123E-6</v>
      </c>
      <c r="R45">
        <v>43</v>
      </c>
      <c r="S45">
        <v>0.19791734</v>
      </c>
      <c r="T45">
        <v>0.19629428900000001</v>
      </c>
      <c r="U45">
        <v>0.19012416600000001</v>
      </c>
      <c r="V45">
        <v>43</v>
      </c>
      <c r="W45">
        <v>0.19963194400000001</v>
      </c>
    </row>
    <row r="46" spans="2:23">
      <c r="K46" s="13">
        <f t="shared" si="7"/>
        <v>4.4000000000000004</v>
      </c>
      <c r="L46" s="13">
        <f t="shared" si="8"/>
        <v>5.4303999999999778E-4</v>
      </c>
      <c r="M46" s="13">
        <f t="shared" si="9"/>
        <v>0.2894880612920529</v>
      </c>
      <c r="N46" s="13">
        <f t="shared" si="11"/>
        <v>6.8418752693490961E-4</v>
      </c>
      <c r="O46" s="13">
        <f t="shared" si="5"/>
        <v>0.28337339182485577</v>
      </c>
      <c r="P46" s="13">
        <f t="shared" si="12"/>
        <v>0.28950340526908086</v>
      </c>
      <c r="Q46" s="5">
        <f t="shared" si="0"/>
        <v>2.0082304562515938E-6</v>
      </c>
      <c r="R46">
        <v>44</v>
      </c>
      <c r="S46">
        <v>0.19665089099999999</v>
      </c>
      <c r="T46">
        <v>0.194995946</v>
      </c>
      <c r="U46">
        <v>0.18888416099999999</v>
      </c>
      <c r="V46">
        <v>44.01</v>
      </c>
      <c r="W46">
        <v>0.19836969199999999</v>
      </c>
    </row>
    <row r="47" spans="2:23">
      <c r="K47" s="13">
        <f t="shared" si="7"/>
        <v>4.5</v>
      </c>
      <c r="L47" s="13">
        <f t="shared" si="8"/>
        <v>5.4344999999999773E-4</v>
      </c>
      <c r="M47" s="13">
        <f t="shared" si="9"/>
        <v>0.28926520865653793</v>
      </c>
      <c r="N47" s="13">
        <f t="shared" si="11"/>
        <v>6.8470409456536645E-4</v>
      </c>
      <c r="O47" s="13">
        <f t="shared" si="5"/>
        <v>0.28302090846717559</v>
      </c>
      <c r="P47" s="13">
        <f t="shared" si="12"/>
        <v>0.28928085401991488</v>
      </c>
      <c r="Q47" s="5">
        <f t="shared" si="0"/>
        <v>2.0112640645109148E-6</v>
      </c>
      <c r="R47">
        <v>45</v>
      </c>
      <c r="S47">
        <v>0.195438903</v>
      </c>
      <c r="T47">
        <v>0.19377122499999999</v>
      </c>
      <c r="U47">
        <v>0.18766880799999999</v>
      </c>
      <c r="V47">
        <v>45.01</v>
      </c>
      <c r="W47">
        <v>0.197146285</v>
      </c>
    </row>
    <row r="48" spans="2:23">
      <c r="K48" s="13">
        <f t="shared" si="7"/>
        <v>4.5999999999999996</v>
      </c>
      <c r="L48" s="13">
        <f t="shared" si="8"/>
        <v>5.4385999999999768E-4</v>
      </c>
      <c r="M48" s="13">
        <f t="shared" si="9"/>
        <v>0.28904302853610669</v>
      </c>
      <c r="N48" s="13">
        <f t="shared" si="11"/>
        <v>6.852206621958233E-4</v>
      </c>
      <c r="O48" s="13">
        <f t="shared" si="5"/>
        <v>0.28266948881858844</v>
      </c>
      <c r="P48" s="13">
        <f t="shared" si="12"/>
        <v>0.28905897336415981</v>
      </c>
      <c r="Q48" s="5">
        <f t="shared" si="0"/>
        <v>2.0142999623069758E-6</v>
      </c>
      <c r="R48">
        <v>46</v>
      </c>
      <c r="S48">
        <v>0.19426737999999999</v>
      </c>
      <c r="T48">
        <v>0.192628567</v>
      </c>
      <c r="U48">
        <v>0.18647761700000001</v>
      </c>
      <c r="V48">
        <v>46.01</v>
      </c>
      <c r="W48">
        <v>0.19595257599999999</v>
      </c>
    </row>
    <row r="49" spans="11:23">
      <c r="K49" s="13">
        <f t="shared" si="7"/>
        <v>4.6999999999999993</v>
      </c>
      <c r="L49" s="13">
        <f t="shared" si="8"/>
        <v>5.4426999999999763E-4</v>
      </c>
      <c r="M49" s="13">
        <f t="shared" si="9"/>
        <v>0.28882151839581283</v>
      </c>
      <c r="N49" s="13">
        <f t="shared" si="11"/>
        <v>6.8573722982628014E-4</v>
      </c>
      <c r="O49" s="13">
        <f t="shared" si="5"/>
        <v>0.28231912886959987</v>
      </c>
      <c r="P49" s="13">
        <f t="shared" si="12"/>
        <v>0.28883776077791967</v>
      </c>
      <c r="Q49" s="5">
        <f t="shared" si="0"/>
        <v>2.0173381496397771E-6</v>
      </c>
      <c r="R49">
        <v>47</v>
      </c>
      <c r="S49">
        <v>0.193116133</v>
      </c>
      <c r="T49">
        <v>0.19150568500000001</v>
      </c>
      <c r="U49">
        <v>0.18531011</v>
      </c>
      <c r="V49">
        <v>47.01</v>
      </c>
      <c r="W49">
        <v>0.19478538500000001</v>
      </c>
    </row>
    <row r="50" spans="11:23">
      <c r="K50" s="13">
        <f t="shared" si="7"/>
        <v>4.7999999999999989</v>
      </c>
      <c r="L50" s="13">
        <f t="shared" si="8"/>
        <v>5.4467999999999758E-4</v>
      </c>
      <c r="M50" s="13">
        <f t="shared" si="9"/>
        <v>0.28860067571216746</v>
      </c>
      <c r="N50" s="13">
        <f t="shared" si="11"/>
        <v>6.8625379745673699E-4</v>
      </c>
      <c r="O50" s="13">
        <f t="shared" si="5"/>
        <v>0.28196982462883763</v>
      </c>
      <c r="P50" s="13">
        <f t="shared" si="12"/>
        <v>0.28861721374868865</v>
      </c>
      <c r="Q50" s="5">
        <f t="shared" si="0"/>
        <v>2.0203786265093183E-6</v>
      </c>
      <c r="R50">
        <v>48</v>
      </c>
      <c r="S50">
        <v>0.191984813</v>
      </c>
      <c r="T50">
        <v>0.190402239</v>
      </c>
      <c r="U50">
        <v>0.18416581300000001</v>
      </c>
      <c r="V50">
        <v>48.01</v>
      </c>
      <c r="W50">
        <v>0.19364451699999999</v>
      </c>
    </row>
    <row r="51" spans="11:23">
      <c r="K51" s="13">
        <f t="shared" si="7"/>
        <v>4.8999999999999986</v>
      </c>
      <c r="L51" s="13">
        <f t="shared" si="8"/>
        <v>5.4508999999999753E-4</v>
      </c>
      <c r="M51" s="13">
        <f t="shared" si="9"/>
        <v>0.28838049797307885</v>
      </c>
      <c r="N51" s="13">
        <f t="shared" si="11"/>
        <v>6.8677036508719383E-4</v>
      </c>
      <c r="O51" s="13">
        <f t="shared" si="5"/>
        <v>0.28162157212295613</v>
      </c>
      <c r="P51" s="13">
        <f t="shared" si="12"/>
        <v>0.28839732977529159</v>
      </c>
      <c r="Q51" s="5">
        <f t="shared" si="0"/>
        <v>2.0234213929155991E-6</v>
      </c>
      <c r="R51">
        <v>49</v>
      </c>
      <c r="S51">
        <v>0.190873074</v>
      </c>
      <c r="T51">
        <v>0.18931789199999999</v>
      </c>
      <c r="U51">
        <v>0.18304426700000001</v>
      </c>
      <c r="V51">
        <v>49.01</v>
      </c>
      <c r="W51">
        <v>0.19253035399999999</v>
      </c>
    </row>
    <row r="52" spans="11:23">
      <c r="K52" s="13">
        <f t="shared" si="7"/>
        <v>4.9999999999999982</v>
      </c>
      <c r="L52" s="13">
        <f t="shared" si="8"/>
        <v>5.4549999999999748E-4</v>
      </c>
      <c r="M52" s="13">
        <f t="shared" si="9"/>
        <v>0.28816098267779239</v>
      </c>
      <c r="N52" s="13">
        <f t="shared" si="11"/>
        <v>6.8728693271765068E-4</v>
      </c>
      <c r="O52" s="13">
        <f t="shared" si="5"/>
        <v>0.2812743673965416</v>
      </c>
      <c r="P52" s="13">
        <f t="shared" si="12"/>
        <v>0.28817810636782415</v>
      </c>
      <c r="Q52" s="5">
        <f t="shared" si="0"/>
        <v>2.026466448858621E-6</v>
      </c>
      <c r="R52">
        <v>50</v>
      </c>
      <c r="S52">
        <v>0.18978057700000001</v>
      </c>
      <c r="T52">
        <v>0.188252313</v>
      </c>
      <c r="U52">
        <v>0.18194501799999999</v>
      </c>
      <c r="V52">
        <v>50.01</v>
      </c>
      <c r="W52">
        <v>0.191439575</v>
      </c>
    </row>
    <row r="53" spans="11:23">
      <c r="K53" s="13">
        <f t="shared" si="7"/>
        <v>5.0999999999999979</v>
      </c>
      <c r="L53" s="13">
        <f t="shared" si="8"/>
        <v>5.4590999999999743E-4</v>
      </c>
      <c r="M53" s="13">
        <f t="shared" si="9"/>
        <v>0.28794212733683089</v>
      </c>
      <c r="N53" s="13">
        <f t="shared" si="11"/>
        <v>6.8780350034810752E-4</v>
      </c>
      <c r="O53" s="13">
        <f t="shared" si="5"/>
        <v>0.28092820651201766</v>
      </c>
      <c r="P53" s="13">
        <f t="shared" si="12"/>
        <v>0.28795954104759353</v>
      </c>
      <c r="Q53" s="5">
        <f t="shared" si="0"/>
        <v>2.0295137943383821E-6</v>
      </c>
      <c r="R53">
        <v>51</v>
      </c>
      <c r="S53">
        <v>0.18870698999999999</v>
      </c>
      <c r="T53">
        <v>0.187205178</v>
      </c>
      <c r="U53">
        <v>0.180867624</v>
      </c>
      <c r="V53">
        <v>51.01</v>
      </c>
      <c r="W53">
        <v>0.190375343</v>
      </c>
    </row>
    <row r="54" spans="11:23">
      <c r="K54" s="13">
        <f t="shared" si="7"/>
        <v>5.1999999999999975</v>
      </c>
      <c r="L54" s="13">
        <f t="shared" si="8"/>
        <v>5.4631999999999738E-4</v>
      </c>
      <c r="M54" s="13">
        <f t="shared" si="9"/>
        <v>0.28772392947193537</v>
      </c>
      <c r="N54" s="13">
        <f t="shared" si="11"/>
        <v>6.8832006797856437E-4</v>
      </c>
      <c r="O54" s="13">
        <f t="shared" si="5"/>
        <v>0.28058308554955158</v>
      </c>
      <c r="P54" s="13">
        <f t="shared" si="12"/>
        <v>0.28774163134705982</v>
      </c>
      <c r="Q54" s="5">
        <f t="shared" si="0"/>
        <v>2.0325634293548835E-6</v>
      </c>
      <c r="R54">
        <v>52</v>
      </c>
      <c r="S54">
        <v>0.18766740200000001</v>
      </c>
      <c r="T54">
        <v>0.186176166</v>
      </c>
      <c r="U54">
        <v>0.17981164899999999</v>
      </c>
      <c r="V54">
        <v>52.01</v>
      </c>
      <c r="W54">
        <v>0.18933222</v>
      </c>
    </row>
    <row r="55" spans="11:23">
      <c r="K55" s="13">
        <f t="shared" si="7"/>
        <v>5.2999999999999972</v>
      </c>
      <c r="L55" s="13">
        <f t="shared" si="8"/>
        <v>5.4672999999999734E-4</v>
      </c>
      <c r="M55" s="13">
        <f t="shared" si="9"/>
        <v>0.28750638661600608</v>
      </c>
      <c r="N55" s="13">
        <f t="shared" si="11"/>
        <v>6.8883663560902122E-4</v>
      </c>
      <c r="O55" s="13">
        <f t="shared" si="5"/>
        <v>0.28023900060696111</v>
      </c>
      <c r="P55" s="13">
        <f t="shared" si="12"/>
        <v>0.28752437480977766</v>
      </c>
      <c r="Q55" s="5">
        <f t="shared" si="0"/>
        <v>2.0356153539081245E-6</v>
      </c>
      <c r="R55">
        <v>53</v>
      </c>
      <c r="S55">
        <v>0.186669803</v>
      </c>
      <c r="T55">
        <v>0.18516496499999999</v>
      </c>
      <c r="U55">
        <v>0.178776669</v>
      </c>
      <c r="V55">
        <v>53.01</v>
      </c>
      <c r="W55">
        <v>0.18831492</v>
      </c>
    </row>
    <row r="56" spans="11:23">
      <c r="K56" s="13">
        <f t="shared" si="7"/>
        <v>5.3999999999999968</v>
      </c>
      <c r="L56" s="13">
        <f t="shared" si="8"/>
        <v>5.4713999999999729E-4</v>
      </c>
      <c r="M56" s="13">
        <f t="shared" si="9"/>
        <v>0.2872894963130439</v>
      </c>
      <c r="N56" s="13">
        <f t="shared" si="11"/>
        <v>6.8935320323947806E-4</v>
      </c>
      <c r="O56" s="13">
        <f t="shared" si="5"/>
        <v>0.27989594779962179</v>
      </c>
      <c r="P56" s="13">
        <f t="shared" si="12"/>
        <v>0.28730776899033761</v>
      </c>
      <c r="Q56" s="5">
        <f t="shared" si="0"/>
        <v>2.0386695679981058E-6</v>
      </c>
      <c r="R56">
        <v>54</v>
      </c>
      <c r="S56">
        <v>0.18569222799999999</v>
      </c>
      <c r="T56">
        <v>0.184171267</v>
      </c>
      <c r="U56">
        <v>0.177762265</v>
      </c>
      <c r="V56">
        <v>54.01</v>
      </c>
      <c r="W56">
        <v>0.187317185</v>
      </c>
    </row>
    <row r="57" spans="11:23">
      <c r="K57" s="13">
        <f t="shared" si="7"/>
        <v>5.4999999999999964</v>
      </c>
      <c r="L57" s="13">
        <f t="shared" si="8"/>
        <v>5.4754999999999724E-4</v>
      </c>
      <c r="M57" s="13">
        <f t="shared" si="9"/>
        <v>0.2870732561180922</v>
      </c>
      <c r="N57" s="13">
        <f t="shared" si="11"/>
        <v>6.8986977086993491E-4</v>
      </c>
      <c r="O57" s="13">
        <f t="shared" si="5"/>
        <v>0.27955392326037481</v>
      </c>
      <c r="P57" s="13">
        <f t="shared" si="12"/>
        <v>0.28709181145430851</v>
      </c>
      <c r="Q57" s="5">
        <f t="shared" si="0"/>
        <v>2.0417260716248267E-6</v>
      </c>
      <c r="R57">
        <v>55</v>
      </c>
      <c r="S57">
        <v>0.18473087399999999</v>
      </c>
      <c r="T57">
        <v>0.18319476700000001</v>
      </c>
      <c r="U57">
        <v>0.17676802899999999</v>
      </c>
      <c r="V57">
        <v>55.01</v>
      </c>
      <c r="W57">
        <v>0.186343916</v>
      </c>
    </row>
    <row r="58" spans="11:23">
      <c r="K58" s="13">
        <f t="shared" si="7"/>
        <v>5.5999999999999961</v>
      </c>
      <c r="L58" s="13">
        <f t="shared" si="8"/>
        <v>5.4795999999999719E-4</v>
      </c>
      <c r="M58" s="13">
        <f t="shared" si="9"/>
        <v>0.2868576635971789</v>
      </c>
      <c r="N58" s="13">
        <f t="shared" si="11"/>
        <v>6.9038633850039175E-4</v>
      </c>
      <c r="O58" s="13">
        <f t="shared" si="5"/>
        <v>0.27921292313943546</v>
      </c>
      <c r="P58" s="13">
        <f t="shared" si="12"/>
        <v>0.28687649977818031</v>
      </c>
      <c r="Q58" s="5">
        <f t="shared" si="0"/>
        <v>2.0447848647882879E-6</v>
      </c>
      <c r="R58">
        <v>56</v>
      </c>
      <c r="S58">
        <v>0.18378547100000001</v>
      </c>
      <c r="T58">
        <v>0.182235169</v>
      </c>
      <c r="U58">
        <v>0.17579355899999999</v>
      </c>
      <c r="V58">
        <v>56.01</v>
      </c>
      <c r="W58">
        <v>0.185389253</v>
      </c>
    </row>
    <row r="59" spans="11:23">
      <c r="K59" s="13">
        <f t="shared" si="7"/>
        <v>5.6999999999999957</v>
      </c>
      <c r="L59" s="13">
        <f t="shared" si="8"/>
        <v>5.4836999999999714E-4</v>
      </c>
      <c r="M59" s="13">
        <f t="shared" si="9"/>
        <v>0.28664271632725896</v>
      </c>
      <c r="N59" s="13">
        <f t="shared" si="11"/>
        <v>6.909029061308486E-4</v>
      </c>
      <c r="O59" s="13">
        <f t="shared" si="5"/>
        <v>0.27887294360430231</v>
      </c>
      <c r="P59" s="13">
        <f t="shared" si="12"/>
        <v>0.28666183154930663</v>
      </c>
      <c r="Q59" s="5">
        <f t="shared" si="0"/>
        <v>2.047845947488489E-6</v>
      </c>
      <c r="R59">
        <v>57</v>
      </c>
      <c r="S59">
        <v>0.18285575400000001</v>
      </c>
      <c r="T59">
        <v>0.18129218</v>
      </c>
      <c r="U59">
        <v>0.174838463</v>
      </c>
      <c r="V59">
        <v>57.01</v>
      </c>
      <c r="W59">
        <v>0.18445751099999999</v>
      </c>
    </row>
    <row r="60" spans="11:23">
      <c r="K60" s="13">
        <f t="shared" si="7"/>
        <v>5.7999999999999954</v>
      </c>
      <c r="L60" s="13">
        <f t="shared" si="8"/>
        <v>5.4877999999999709E-4</v>
      </c>
      <c r="M60" s="13">
        <f t="shared" si="9"/>
        <v>0.28642841189615709</v>
      </c>
      <c r="N60" s="13">
        <f t="shared" si="11"/>
        <v>6.9141947376130544E-4</v>
      </c>
      <c r="O60" s="13">
        <f t="shared" si="5"/>
        <v>0.27853398083966646</v>
      </c>
      <c r="P60" s="13">
        <f t="shared" si="12"/>
        <v>0.28644780436584827</v>
      </c>
      <c r="Q60" s="5">
        <f t="shared" si="0"/>
        <v>2.0509093197254301E-6</v>
      </c>
      <c r="R60">
        <v>58</v>
      </c>
      <c r="S60">
        <v>0.181941464</v>
      </c>
      <c r="T60">
        <v>0.18036551300000001</v>
      </c>
      <c r="U60">
        <v>0.17390235600000001</v>
      </c>
      <c r="V60">
        <v>58.01</v>
      </c>
      <c r="W60">
        <v>0.18354395500000001</v>
      </c>
    </row>
    <row r="61" spans="11:23">
      <c r="K61" s="13">
        <f t="shared" si="7"/>
        <v>5.899999999999995</v>
      </c>
      <c r="L61" s="13">
        <f t="shared" si="8"/>
        <v>5.4918999999999704E-4</v>
      </c>
      <c r="M61" s="13">
        <f t="shared" si="9"/>
        <v>0.286214747902511</v>
      </c>
      <c r="N61" s="13">
        <f t="shared" si="11"/>
        <v>6.9193604139176229E-4</v>
      </c>
      <c r="O61" s="13">
        <f t="shared" si="5"/>
        <v>0.27819603104732188</v>
      </c>
      <c r="P61" s="13">
        <f t="shared" si="12"/>
        <v>0.28623441583671638</v>
      </c>
      <c r="Q61" s="5">
        <f t="shared" si="0"/>
        <v>2.053974981499112E-6</v>
      </c>
      <c r="R61">
        <v>59</v>
      </c>
      <c r="S61">
        <v>0.18104800600000001</v>
      </c>
      <c r="T61">
        <v>0.17945488500000001</v>
      </c>
      <c r="U61">
        <v>0.17298485899999999</v>
      </c>
      <c r="V61">
        <v>59.01</v>
      </c>
      <c r="W61">
        <v>0.182651217</v>
      </c>
    </row>
    <row r="62" spans="11:23">
      <c r="K62" s="13">
        <f t="shared" si="7"/>
        <v>5.9999999999999947</v>
      </c>
      <c r="L62" s="13">
        <f t="shared" si="8"/>
        <v>5.4959999999999699E-4</v>
      </c>
      <c r="M62" s="13">
        <f t="shared" si="9"/>
        <v>0.28600172195571499</v>
      </c>
      <c r="N62" s="13">
        <f t="shared" si="11"/>
        <v>6.9245260902221913E-4</v>
      </c>
      <c r="O62" s="13">
        <f t="shared" si="5"/>
        <v>0.27785909044607593</v>
      </c>
      <c r="P62" s="13">
        <f t="shared" si="12"/>
        <v>0.28602166358151671</v>
      </c>
      <c r="Q62" s="5">
        <f t="shared" si="0"/>
        <v>2.0570429328095334E-6</v>
      </c>
      <c r="R62">
        <v>60</v>
      </c>
      <c r="S62">
        <v>0.180188284</v>
      </c>
      <c r="T62">
        <v>0.178597908</v>
      </c>
      <c r="U62">
        <v>0.17214064300000001</v>
      </c>
      <c r="V62">
        <v>60.01</v>
      </c>
      <c r="W62">
        <v>0.18177675400000001</v>
      </c>
    </row>
    <row r="63" spans="11:23">
      <c r="K63" s="13">
        <f t="shared" si="7"/>
        <v>6.0999999999999943</v>
      </c>
      <c r="L63" s="13">
        <f t="shared" si="8"/>
        <v>5.5000999999999694E-4</v>
      </c>
      <c r="M63" s="13">
        <f t="shared" si="9"/>
        <v>0.28578933167586357</v>
      </c>
      <c r="N63" s="13">
        <f t="shared" si="11"/>
        <v>6.9296917665267598E-4</v>
      </c>
      <c r="O63" s="13">
        <f t="shared" si="5"/>
        <v>0.27752315527166044</v>
      </c>
      <c r="P63" s="13">
        <f t="shared" si="12"/>
        <v>0.28580954523049379</v>
      </c>
      <c r="Q63" s="5">
        <f t="shared" si="0"/>
        <v>2.0601131736566943E-6</v>
      </c>
      <c r="R63">
        <v>61</v>
      </c>
      <c r="S63">
        <v>0.179352804</v>
      </c>
      <c r="T63">
        <v>0.17778776900000001</v>
      </c>
      <c r="U63">
        <v>0.17140414500000001</v>
      </c>
      <c r="V63">
        <v>61.01</v>
      </c>
      <c r="W63">
        <v>0.18092082700000001</v>
      </c>
    </row>
    <row r="64" spans="11:23">
      <c r="K64" s="13">
        <f t="shared" si="7"/>
        <v>6.199999999999994</v>
      </c>
      <c r="L64" s="13">
        <f t="shared" si="8"/>
        <v>5.5041999999999689E-4</v>
      </c>
      <c r="M64" s="13">
        <f t="shared" si="9"/>
        <v>0.28557757469369571</v>
      </c>
      <c r="N64" s="13">
        <f t="shared" si="11"/>
        <v>6.9348574428313282E-4</v>
      </c>
      <c r="O64" s="13">
        <f t="shared" si="5"/>
        <v>0.2771882217766436</v>
      </c>
      <c r="P64" s="13">
        <f t="shared" si="12"/>
        <v>0.28559805842447539</v>
      </c>
      <c r="Q64" s="5">
        <f t="shared" si="0"/>
        <v>2.0631857040405956E-6</v>
      </c>
      <c r="R64">
        <v>62</v>
      </c>
      <c r="S64">
        <v>0.17853063699999999</v>
      </c>
      <c r="T64">
        <v>0.176990539</v>
      </c>
      <c r="U64">
        <v>0.17067986600000001</v>
      </c>
      <c r="V64">
        <v>62.01</v>
      </c>
      <c r="W64">
        <v>0.18008339100000001</v>
      </c>
    </row>
    <row r="65" spans="11:23">
      <c r="K65" s="13">
        <f t="shared" si="7"/>
        <v>6.2999999999999936</v>
      </c>
      <c r="L65" s="13">
        <f t="shared" si="8"/>
        <v>5.5082999999999684E-4</v>
      </c>
      <c r="M65" s="13">
        <f t="shared" si="9"/>
        <v>0.28536644865053945</v>
      </c>
      <c r="N65" s="13">
        <f t="shared" si="11"/>
        <v>6.9400231191358967E-4</v>
      </c>
      <c r="O65" s="13">
        <f t="shared" si="5"/>
        <v>0.27685428623034197</v>
      </c>
      <c r="P65" s="13">
        <f t="shared" si="12"/>
        <v>0.28538720081481744</v>
      </c>
      <c r="Q65" s="5">
        <f t="shared" si="0"/>
        <v>2.0662605239612368E-6</v>
      </c>
      <c r="R65">
        <v>63</v>
      </c>
      <c r="S65">
        <v>0.17772157</v>
      </c>
      <c r="T65">
        <v>0.176206011</v>
      </c>
      <c r="U65">
        <v>0.16996760599999999</v>
      </c>
      <c r="V65">
        <v>63.01</v>
      </c>
      <c r="W65">
        <v>0.179262591</v>
      </c>
    </row>
    <row r="66" spans="11:23">
      <c r="K66" s="13">
        <f t="shared" si="7"/>
        <v>6.3999999999999932</v>
      </c>
      <c r="L66" s="13">
        <f t="shared" si="8"/>
        <v>5.5123999999999679E-4</v>
      </c>
      <c r="M66" s="13">
        <f t="shared" si="9"/>
        <v>0.2851559511982566</v>
      </c>
      <c r="N66" s="13">
        <f t="shared" si="11"/>
        <v>6.9451887954404652E-4</v>
      </c>
      <c r="O66" s="13">
        <f t="shared" si="5"/>
        <v>0.27652134491873331</v>
      </c>
      <c r="P66" s="13">
        <f t="shared" si="12"/>
        <v>0.2851769700633493</v>
      </c>
      <c r="Q66" s="5">
        <f t="shared" ref="Q66:Q129" si="13">2*(N66/f1Oc)^2</f>
        <v>2.0693376334186175E-6</v>
      </c>
      <c r="R66">
        <v>64</v>
      </c>
      <c r="S66">
        <v>0.17692539400000001</v>
      </c>
      <c r="T66">
        <v>0.17543398399999999</v>
      </c>
      <c r="U66">
        <v>0.169267164</v>
      </c>
      <c r="V66">
        <v>64.010000000000005</v>
      </c>
      <c r="W66">
        <v>0.17846005200000001</v>
      </c>
    </row>
    <row r="67" spans="11:23">
      <c r="K67" s="13">
        <f t="shared" si="7"/>
        <v>6.4999999999999929</v>
      </c>
      <c r="L67" s="13">
        <f t="shared" si="8"/>
        <v>5.5164999999999674E-4</v>
      </c>
      <c r="M67" s="13">
        <f t="shared" si="9"/>
        <v>0.28494607999918781</v>
      </c>
      <c r="N67" s="13">
        <f t="shared" si="11"/>
        <v>6.9503544717450336E-4</v>
      </c>
      <c r="O67" s="13">
        <f t="shared" ref="O67:O130" si="14">O66+dt*(-O66*3/N66*(N67-N66)/dt+pl/ps*f4Oc/N66*Dl/del_C*omegaC)</f>
        <v>0.27618939414436988</v>
      </c>
      <c r="P67" s="13">
        <f t="shared" si="12"/>
        <v>0.28496736384231935</v>
      </c>
      <c r="Q67" s="5">
        <f t="shared" si="13"/>
        <v>2.0724170324127386E-6</v>
      </c>
      <c r="R67">
        <v>65</v>
      </c>
      <c r="S67">
        <v>0.17614190399999999</v>
      </c>
      <c r="T67">
        <v>0.174674257</v>
      </c>
      <c r="U67">
        <v>0.16857834399999999</v>
      </c>
      <c r="V67">
        <v>65.010000000000005</v>
      </c>
      <c r="W67">
        <v>0.17767271400000001</v>
      </c>
    </row>
    <row r="68" spans="11:23">
      <c r="K68" s="13">
        <f t="shared" si="7"/>
        <v>6.5999999999999925</v>
      </c>
      <c r="L68" s="13">
        <f t="shared" si="8"/>
        <v>5.5205999999999669E-4</v>
      </c>
      <c r="M68" s="13">
        <f t="shared" si="9"/>
        <v>0.28473683272609834</v>
      </c>
      <c r="N68" s="13">
        <f t="shared" si="11"/>
        <v>6.9555201480496021E-4</v>
      </c>
      <c r="O68" s="13">
        <f t="shared" si="14"/>
        <v>0.27585843022629203</v>
      </c>
      <c r="P68" s="13">
        <f t="shared" si="12"/>
        <v>0.28475837983434077</v>
      </c>
      <c r="Q68" s="5">
        <f t="shared" si="13"/>
        <v>2.0754987209436001E-6</v>
      </c>
      <c r="R68">
        <v>66</v>
      </c>
      <c r="S68">
        <v>0.17537366300000001</v>
      </c>
      <c r="T68">
        <v>0.173926636</v>
      </c>
      <c r="U68">
        <v>0.16790095299999999</v>
      </c>
      <c r="V68">
        <v>66.010000000000005</v>
      </c>
      <c r="W68">
        <v>0.176903158</v>
      </c>
    </row>
    <row r="69" spans="11:23">
      <c r="K69" s="13">
        <f t="shared" si="7"/>
        <v>6.6999999999999922</v>
      </c>
      <c r="L69" s="13">
        <f t="shared" si="8"/>
        <v>5.5246999999999664E-4</v>
      </c>
      <c r="M69" s="13">
        <f t="shared" si="9"/>
        <v>0.28452820706212356</v>
      </c>
      <c r="N69" s="13">
        <f t="shared" si="11"/>
        <v>6.9606858243541705E-4</v>
      </c>
      <c r="O69" s="13">
        <f t="shared" si="14"/>
        <v>0.27552844949994271</v>
      </c>
      <c r="P69" s="13">
        <f t="shared" si="12"/>
        <v>0.28455001573233779</v>
      </c>
      <c r="Q69" s="5">
        <f t="shared" si="13"/>
        <v>2.0785826990112011E-6</v>
      </c>
      <c r="R69">
        <v>67</v>
      </c>
      <c r="S69">
        <v>0.174629061</v>
      </c>
      <c r="T69">
        <v>0.17319092799999999</v>
      </c>
      <c r="U69">
        <v>0.16723480199999999</v>
      </c>
      <c r="V69">
        <v>67.010000000000005</v>
      </c>
      <c r="W69">
        <v>0.17614775999999999</v>
      </c>
    </row>
    <row r="70" spans="11:23">
      <c r="K70" s="13">
        <f t="shared" si="7"/>
        <v>6.7999999999999918</v>
      </c>
      <c r="L70" s="13">
        <f t="shared" si="8"/>
        <v>5.5287999999999659E-4</v>
      </c>
      <c r="M70" s="13">
        <f t="shared" si="9"/>
        <v>0.28432020070071529</v>
      </c>
      <c r="N70" s="13">
        <f t="shared" si="11"/>
        <v>6.965851500658739E-4</v>
      </c>
      <c r="O70" s="13">
        <f t="shared" si="14"/>
        <v>0.2751994483170821</v>
      </c>
      <c r="P70" s="13">
        <f t="shared" si="12"/>
        <v>0.28434226923949218</v>
      </c>
      <c r="Q70" s="5">
        <f t="shared" si="13"/>
        <v>2.0816689666155433E-6</v>
      </c>
      <c r="R70">
        <v>68</v>
      </c>
      <c r="S70">
        <v>0.17390960899999999</v>
      </c>
      <c r="T70">
        <v>0.17246694200000001</v>
      </c>
      <c r="U70">
        <v>0.166579704</v>
      </c>
      <c r="V70">
        <v>68.010000000000005</v>
      </c>
      <c r="W70">
        <v>0.17540934399999999</v>
      </c>
    </row>
    <row r="71" spans="11:23">
      <c r="K71" s="13">
        <f t="shared" si="7"/>
        <v>6.8999999999999915</v>
      </c>
      <c r="L71" s="13">
        <f t="shared" si="8"/>
        <v>5.5328999999999654E-4</v>
      </c>
      <c r="M71" s="13">
        <f t="shared" si="9"/>
        <v>0.28411281134558813</v>
      </c>
      <c r="N71" s="13">
        <f t="shared" si="11"/>
        <v>6.9710171769633074E-4</v>
      </c>
      <c r="O71" s="13">
        <f t="shared" si="14"/>
        <v>0.274871423045703</v>
      </c>
      <c r="P71" s="13">
        <f t="shared" si="12"/>
        <v>0.28413513806919011</v>
      </c>
      <c r="Q71" s="5">
        <f t="shared" si="13"/>
        <v>2.0847575237566241E-6</v>
      </c>
      <c r="R71">
        <v>69</v>
      </c>
      <c r="S71">
        <v>0.173202262</v>
      </c>
      <c r="T71">
        <v>0.17175449200000001</v>
      </c>
      <c r="U71">
        <v>0.165935475</v>
      </c>
      <c r="V71">
        <v>69.010000000000005</v>
      </c>
      <c r="W71">
        <v>0.17468440299999999</v>
      </c>
    </row>
    <row r="72" spans="11:23">
      <c r="K72" s="13">
        <f t="shared" si="7"/>
        <v>6.9999999999999911</v>
      </c>
      <c r="L72" s="13">
        <f t="shared" si="8"/>
        <v>5.5369999999999649E-4</v>
      </c>
      <c r="M72" s="13">
        <f t="shared" si="9"/>
        <v>0.28390603671066633</v>
      </c>
      <c r="N72" s="13">
        <f t="shared" si="11"/>
        <v>6.9761828532678759E-4</v>
      </c>
      <c r="O72" s="13">
        <f t="shared" si="14"/>
        <v>0.27454437006994659</v>
      </c>
      <c r="P72" s="13">
        <f t="shared" si="12"/>
        <v>0.28392861994496932</v>
      </c>
      <c r="Q72" s="5">
        <f t="shared" si="13"/>
        <v>2.0878483704344454E-6</v>
      </c>
      <c r="R72">
        <v>70</v>
      </c>
      <c r="S72">
        <v>0.17250575500000001</v>
      </c>
      <c r="T72">
        <v>0.171053393</v>
      </c>
      <c r="U72">
        <v>0.16530193600000001</v>
      </c>
      <c r="V72">
        <v>70.010000000000005</v>
      </c>
      <c r="W72">
        <v>0.17397545</v>
      </c>
    </row>
    <row r="73" spans="11:23">
      <c r="K73" s="13">
        <f t="shared" si="7"/>
        <v>7.0999999999999908</v>
      </c>
      <c r="L73" s="13">
        <f t="shared" si="8"/>
        <v>5.5410999999999644E-4</v>
      </c>
      <c r="M73" s="13">
        <f t="shared" si="9"/>
        <v>0.2836998745200307</v>
      </c>
      <c r="N73" s="13">
        <f t="shared" si="11"/>
        <v>6.9813485295724443E-4</v>
      </c>
      <c r="O73" s="13">
        <f t="shared" si="14"/>
        <v>0.27421828579001867</v>
      </c>
      <c r="P73" s="13">
        <f t="shared" si="12"/>
        <v>0.28372271260046644</v>
      </c>
      <c r="Q73" s="5">
        <f t="shared" si="13"/>
        <v>2.0909415066490066E-6</v>
      </c>
      <c r="R73">
        <v>71</v>
      </c>
      <c r="S73">
        <v>0.17181992200000001</v>
      </c>
      <c r="T73">
        <v>0.17036346599999999</v>
      </c>
      <c r="U73">
        <v>0.16467891000000001</v>
      </c>
      <c r="V73">
        <v>71.010000000000005</v>
      </c>
      <c r="W73">
        <v>0.17327949200000001</v>
      </c>
    </row>
    <row r="74" spans="11:23">
      <c r="K74" s="13">
        <f t="shared" si="7"/>
        <v>7.1999999999999904</v>
      </c>
      <c r="L74" s="13">
        <f t="shared" si="8"/>
        <v>5.5451999999999639E-4</v>
      </c>
      <c r="M74" s="13">
        <f t="shared" si="9"/>
        <v>0.28349432250786621</v>
      </c>
      <c r="N74" s="13">
        <f t="shared" si="11"/>
        <v>6.9865142058770128E-4</v>
      </c>
      <c r="O74" s="13">
        <f t="shared" si="14"/>
        <v>0.27389316662210655</v>
      </c>
      <c r="P74" s="13">
        <f t="shared" si="12"/>
        <v>0.28351741377936501</v>
      </c>
      <c r="Q74" s="5">
        <f t="shared" si="13"/>
        <v>2.0940369324003077E-6</v>
      </c>
      <c r="R74">
        <v>72</v>
      </c>
      <c r="S74">
        <v>0.17114459900000001</v>
      </c>
      <c r="T74">
        <v>0.169684532</v>
      </c>
      <c r="U74">
        <v>0.16406622000000001</v>
      </c>
      <c r="V74">
        <v>72.010000000000005</v>
      </c>
      <c r="W74">
        <v>0.17259850299999999</v>
      </c>
    </row>
    <row r="75" spans="11:23">
      <c r="K75" s="13">
        <f t="shared" si="7"/>
        <v>7.2999999999999901</v>
      </c>
      <c r="L75" s="13">
        <f t="shared" si="8"/>
        <v>5.5492999999999634E-4</v>
      </c>
      <c r="M75" s="13">
        <f t="shared" si="9"/>
        <v>0.28328937841840957</v>
      </c>
      <c r="N75" s="13">
        <f t="shared" si="11"/>
        <v>6.9916798821815813E-4</v>
      </c>
      <c r="O75" s="13">
        <f t="shared" si="14"/>
        <v>0.27356900899829628</v>
      </c>
      <c r="P75" s="13">
        <f t="shared" si="12"/>
        <v>0.28331272123534323</v>
      </c>
      <c r="Q75" s="5">
        <f t="shared" si="13"/>
        <v>2.0971346476883487E-6</v>
      </c>
      <c r="R75">
        <v>73</v>
      </c>
      <c r="S75">
        <v>0.17048013300000001</v>
      </c>
      <c r="T75">
        <v>0.169016416</v>
      </c>
      <c r="U75">
        <v>0.16346369699999999</v>
      </c>
      <c r="V75">
        <v>73</v>
      </c>
      <c r="W75">
        <v>0.17193698499999999</v>
      </c>
    </row>
    <row r="76" spans="11:23">
      <c r="K76" s="13">
        <f t="shared" si="7"/>
        <v>7.3999999999999897</v>
      </c>
      <c r="L76" s="13">
        <f t="shared" si="8"/>
        <v>5.5533999999999629E-4</v>
      </c>
      <c r="M76" s="13">
        <f t="shared" si="9"/>
        <v>0.28308504000589724</v>
      </c>
      <c r="N76" s="13">
        <f t="shared" si="11"/>
        <v>6.9968455584861497E-4</v>
      </c>
      <c r="O76" s="13">
        <f t="shared" si="14"/>
        <v>0.27324580936649051</v>
      </c>
      <c r="P76" s="13">
        <f t="shared" si="12"/>
        <v>0.28310863273202269</v>
      </c>
      <c r="Q76" s="5">
        <f t="shared" si="13"/>
        <v>2.1002346525131297E-6</v>
      </c>
      <c r="R76">
        <v>74</v>
      </c>
      <c r="S76">
        <v>0.16983379800000001</v>
      </c>
      <c r="T76">
        <v>0.16836022</v>
      </c>
      <c r="U76">
        <v>0.16287117200000001</v>
      </c>
      <c r="V76">
        <v>74</v>
      </c>
      <c r="W76">
        <v>0.17128221399999999</v>
      </c>
    </row>
    <row r="77" spans="11:23">
      <c r="K77" s="13">
        <f t="shared" si="7"/>
        <v>7.4999999999999893</v>
      </c>
      <c r="L77" s="13">
        <f t="shared" si="8"/>
        <v>5.5574999999999624E-4</v>
      </c>
      <c r="M77" s="13">
        <f t="shared" si="9"/>
        <v>0.28288130503451381</v>
      </c>
      <c r="N77" s="13">
        <f t="shared" si="11"/>
        <v>7.0020112347907182E-4</v>
      </c>
      <c r="O77" s="13">
        <f t="shared" si="14"/>
        <v>0.27292356419032665</v>
      </c>
      <c r="P77" s="13">
        <f t="shared" si="12"/>
        <v>0.28290514604291694</v>
      </c>
      <c r="Q77" s="5">
        <f t="shared" si="13"/>
        <v>2.1033369468746511E-6</v>
      </c>
      <c r="R77">
        <v>75</v>
      </c>
      <c r="S77">
        <v>0.169206944</v>
      </c>
      <c r="T77">
        <v>0.167746278</v>
      </c>
      <c r="U77">
        <v>0.16228847800000001</v>
      </c>
      <c r="V77">
        <v>75</v>
      </c>
      <c r="W77">
        <v>0.17064043000000001</v>
      </c>
    </row>
    <row r="78" spans="11:23">
      <c r="K78" s="13">
        <f t="shared" si="7"/>
        <v>7.599999999999989</v>
      </c>
      <c r="L78" s="13">
        <f t="shared" si="8"/>
        <v>5.5615999999999619E-4</v>
      </c>
      <c r="M78" s="13">
        <f t="shared" si="9"/>
        <v>0.28267817127834061</v>
      </c>
      <c r="N78" s="13">
        <f t="shared" si="11"/>
        <v>7.0071769110952866E-4</v>
      </c>
      <c r="O78" s="13">
        <f t="shared" si="14"/>
        <v>0.27260226994909559</v>
      </c>
      <c r="P78" s="13">
        <f t="shared" si="12"/>
        <v>0.28270225895138013</v>
      </c>
      <c r="Q78" s="5">
        <f t="shared" si="13"/>
        <v>2.106441530772912E-6</v>
      </c>
      <c r="R78">
        <v>76.099999999999994</v>
      </c>
      <c r="S78">
        <v>0.168534346</v>
      </c>
      <c r="T78">
        <v>0.16709737899999999</v>
      </c>
      <c r="U78">
        <v>0.161658675</v>
      </c>
      <c r="V78">
        <v>76</v>
      </c>
      <c r="W78">
        <v>0.17001086200000001</v>
      </c>
    </row>
    <row r="79" spans="11:23">
      <c r="K79" s="13">
        <f t="shared" si="7"/>
        <v>7.6999999999999886</v>
      </c>
      <c r="L79" s="13">
        <f t="shared" si="8"/>
        <v>5.5656999999999614E-4</v>
      </c>
      <c r="M79" s="13">
        <f t="shared" si="9"/>
        <v>0.28247563652130453</v>
      </c>
      <c r="N79" s="13">
        <f t="shared" si="11"/>
        <v>7.0123425873998551E-4</v>
      </c>
      <c r="O79" s="13">
        <f t="shared" si="14"/>
        <v>0.27228192313766103</v>
      </c>
      <c r="P79" s="13">
        <f t="shared" si="12"/>
        <v>0.28249996925055698</v>
      </c>
      <c r="Q79" s="5">
        <f t="shared" si="13"/>
        <v>2.1095484042079141E-6</v>
      </c>
      <c r="R79">
        <v>77.099999999999994</v>
      </c>
      <c r="S79">
        <v>0.167932367</v>
      </c>
      <c r="T79">
        <v>0.16651661200000001</v>
      </c>
      <c r="U79">
        <v>0.16109609899999999</v>
      </c>
      <c r="V79">
        <v>77</v>
      </c>
      <c r="W79">
        <v>0.169394132</v>
      </c>
    </row>
    <row r="80" spans="11:23">
      <c r="K80" s="13">
        <f t="shared" si="7"/>
        <v>7.7999999999999883</v>
      </c>
      <c r="L80" s="13">
        <f t="shared" si="8"/>
        <v>5.5697999999999609E-4</v>
      </c>
      <c r="M80" s="13">
        <f t="shared" si="9"/>
        <v>0.28227369855712747</v>
      </c>
      <c r="N80" s="13">
        <f t="shared" si="11"/>
        <v>7.0175082637044235E-4</v>
      </c>
      <c r="O80" s="13">
        <f t="shared" si="14"/>
        <v>0.27196252026637907</v>
      </c>
      <c r="P80" s="13">
        <f t="shared" si="12"/>
        <v>0.28229827474333169</v>
      </c>
      <c r="Q80" s="5">
        <f t="shared" si="13"/>
        <v>2.1126575671796553E-6</v>
      </c>
      <c r="R80">
        <v>78.099999999999994</v>
      </c>
      <c r="S80">
        <v>0.16733927400000001</v>
      </c>
      <c r="T80">
        <v>0.16594441700000001</v>
      </c>
      <c r="U80">
        <v>0.16054285800000001</v>
      </c>
      <c r="V80">
        <v>78</v>
      </c>
      <c r="W80">
        <v>0.168788622</v>
      </c>
    </row>
    <row r="81" spans="11:23">
      <c r="K81" s="13">
        <f t="shared" si="7"/>
        <v>7.8999999999999879</v>
      </c>
      <c r="L81" s="13">
        <f t="shared" si="8"/>
        <v>5.5738999999999604E-4</v>
      </c>
      <c r="M81" s="13">
        <f t="shared" si="9"/>
        <v>0.2820723551892757</v>
      </c>
      <c r="N81" s="13">
        <f t="shared" si="11"/>
        <v>7.022673940008992E-4</v>
      </c>
      <c r="O81" s="13">
        <f t="shared" si="14"/>
        <v>0.27164405786101853</v>
      </c>
      <c r="P81" s="13">
        <f t="shared" si="12"/>
        <v>0.28209717324227834</v>
      </c>
      <c r="Q81" s="5">
        <f t="shared" si="13"/>
        <v>2.1157690196881364E-6</v>
      </c>
      <c r="R81">
        <v>79.099999999999994</v>
      </c>
      <c r="S81">
        <v>0.16675493699999999</v>
      </c>
      <c r="T81">
        <v>0.16538067000000001</v>
      </c>
      <c r="U81">
        <v>0.159998797</v>
      </c>
      <c r="V81">
        <v>79</v>
      </c>
      <c r="W81">
        <v>0.168195658</v>
      </c>
    </row>
    <row r="82" spans="11:23">
      <c r="K82" s="13">
        <f t="shared" si="7"/>
        <v>7.9999999999999876</v>
      </c>
      <c r="L82" s="13">
        <f t="shared" si="8"/>
        <v>5.5779999999999599E-4</v>
      </c>
      <c r="M82" s="13">
        <f t="shared" si="9"/>
        <v>0.28187160423090968</v>
      </c>
      <c r="N82" s="13">
        <f t="shared" si="11"/>
        <v>7.0278396163135604E-4</v>
      </c>
      <c r="O82" s="13">
        <f t="shared" si="14"/>
        <v>0.2713265324626814</v>
      </c>
      <c r="P82" s="13">
        <f t="shared" si="12"/>
        <v>0.28189666256961088</v>
      </c>
      <c r="Q82" s="5">
        <f t="shared" si="13"/>
        <v>2.1188827617333575E-6</v>
      </c>
      <c r="R82">
        <v>80.099999999999994</v>
      </c>
      <c r="S82">
        <v>0.16617922399999999</v>
      </c>
      <c r="T82">
        <v>0.16482524300000001</v>
      </c>
      <c r="U82">
        <v>0.15946376300000001</v>
      </c>
      <c r="V82">
        <v>80</v>
      </c>
      <c r="W82">
        <v>0.167613174</v>
      </c>
    </row>
    <row r="83" spans="11:23">
      <c r="K83" s="13">
        <f t="shared" si="7"/>
        <v>8.0999999999999872</v>
      </c>
      <c r="L83" s="13">
        <f t="shared" si="8"/>
        <v>5.5820999999999594E-4</v>
      </c>
      <c r="M83" s="13">
        <f t="shared" si="9"/>
        <v>0.28167144350483431</v>
      </c>
      <c r="N83" s="13">
        <f t="shared" si="11"/>
        <v>7.0330052926181289E-4</v>
      </c>
      <c r="O83" s="13">
        <f t="shared" si="14"/>
        <v>0.27100994062772416</v>
      </c>
      <c r="P83" s="13">
        <f t="shared" si="12"/>
        <v>0.28169674055713334</v>
      </c>
      <c r="Q83" s="5">
        <f t="shared" si="13"/>
        <v>2.1219987933153185E-6</v>
      </c>
      <c r="R83">
        <v>81.099999999999994</v>
      </c>
      <c r="S83">
        <v>0.16561675300000001</v>
      </c>
      <c r="T83">
        <v>0.164278016</v>
      </c>
      <c r="U83">
        <v>0.15893760600000001</v>
      </c>
      <c r="V83">
        <v>81</v>
      </c>
      <c r="W83">
        <v>0.16704274399999999</v>
      </c>
    </row>
    <row r="84" spans="11:23">
      <c r="K84" s="13">
        <f t="shared" si="7"/>
        <v>8.1999999999999869</v>
      </c>
      <c r="L84" s="13">
        <f t="shared" si="8"/>
        <v>5.586199999999959E-4</v>
      </c>
      <c r="M84" s="13">
        <f t="shared" si="9"/>
        <v>0.28147187084344921</v>
      </c>
      <c r="N84" s="13">
        <f t="shared" si="11"/>
        <v>7.0381709689226973E-4</v>
      </c>
      <c r="O84" s="13">
        <f t="shared" si="14"/>
        <v>0.27069427892767906</v>
      </c>
      <c r="P84" s="13">
        <f t="shared" si="12"/>
        <v>0.28149740504619108</v>
      </c>
      <c r="Q84" s="5">
        <f t="shared" si="13"/>
        <v>2.1251171144340195E-6</v>
      </c>
      <c r="R84">
        <v>82.1</v>
      </c>
      <c r="S84">
        <v>0.16506942499999999</v>
      </c>
      <c r="T84">
        <v>0.16373886600000001</v>
      </c>
      <c r="U84">
        <v>0.15842017999999999</v>
      </c>
      <c r="V84">
        <v>82</v>
      </c>
      <c r="W84">
        <v>0.16648229</v>
      </c>
    </row>
    <row r="85" spans="11:23">
      <c r="K85" s="13">
        <f t="shared" si="7"/>
        <v>8.2999999999999865</v>
      </c>
      <c r="L85" s="13">
        <f t="shared" si="8"/>
        <v>5.5902999999999585E-4</v>
      </c>
      <c r="M85" s="13">
        <f t="shared" si="9"/>
        <v>0.28127288408869955</v>
      </c>
      <c r="N85" s="13">
        <f t="shared" si="11"/>
        <v>7.0433366452272658E-4</v>
      </c>
      <c r="O85" s="13">
        <f t="shared" si="14"/>
        <v>0.27037954394917646</v>
      </c>
      <c r="P85" s="13">
        <f t="shared" si="12"/>
        <v>0.2812986538876216</v>
      </c>
      <c r="Q85" s="5">
        <f t="shared" si="13"/>
        <v>2.1282377250894608E-6</v>
      </c>
      <c r="R85">
        <v>83.1</v>
      </c>
      <c r="S85">
        <v>0.164538131</v>
      </c>
      <c r="T85">
        <v>0.163207675</v>
      </c>
      <c r="U85">
        <v>0.15791133900000001</v>
      </c>
      <c r="V85">
        <v>83</v>
      </c>
      <c r="W85">
        <v>0.16593323400000001</v>
      </c>
    </row>
    <row r="86" spans="11:23">
      <c r="K86" s="13">
        <f t="shared" si="7"/>
        <v>8.3999999999999861</v>
      </c>
      <c r="L86" s="13">
        <f t="shared" si="8"/>
        <v>5.594399999999958E-4</v>
      </c>
      <c r="M86" s="13">
        <f t="shared" si="9"/>
        <v>0.28107448109202687</v>
      </c>
      <c r="N86" s="13">
        <f t="shared" si="11"/>
        <v>7.0485023215318343E-4</v>
      </c>
      <c r="O86" s="13">
        <f t="shared" si="14"/>
        <v>0.27006573229386716</v>
      </c>
      <c r="P86" s="13">
        <f t="shared" si="12"/>
        <v>0.28110048494170581</v>
      </c>
      <c r="Q86" s="5">
        <f t="shared" si="13"/>
        <v>2.1313606252816421E-6</v>
      </c>
      <c r="R86">
        <v>84.1</v>
      </c>
      <c r="S86">
        <v>0.164014409</v>
      </c>
      <c r="T86">
        <v>0.16268432499999999</v>
      </c>
      <c r="U86">
        <v>0.157410942</v>
      </c>
      <c r="V86">
        <v>84</v>
      </c>
      <c r="W86">
        <v>0.16539381</v>
      </c>
    </row>
    <row r="87" spans="11:23">
      <c r="K87" s="13">
        <f t="shared" si="7"/>
        <v>8.4999999999999858</v>
      </c>
      <c r="L87" s="13">
        <f t="shared" si="8"/>
        <v>5.5984999999999575E-4</v>
      </c>
      <c r="M87" s="13">
        <f t="shared" si="9"/>
        <v>0.28087665971432058</v>
      </c>
      <c r="N87" s="13">
        <f t="shared" si="11"/>
        <v>7.0536679978364027E-4</v>
      </c>
      <c r="O87" s="13">
        <f t="shared" si="14"/>
        <v>0.26975284057834537</v>
      </c>
      <c r="P87" s="13">
        <f t="shared" si="12"/>
        <v>0.28090289607811975</v>
      </c>
      <c r="Q87" s="5">
        <f t="shared" si="13"/>
        <v>2.1344858150105629E-6</v>
      </c>
      <c r="R87">
        <v>85.1</v>
      </c>
      <c r="S87">
        <v>0.16349814400000001</v>
      </c>
      <c r="T87">
        <v>0.1621687</v>
      </c>
      <c r="U87">
        <v>0.156918847</v>
      </c>
      <c r="V87">
        <v>85</v>
      </c>
      <c r="W87">
        <v>0.16486510600000001</v>
      </c>
    </row>
    <row r="88" spans="11:23">
      <c r="K88" s="13">
        <f t="shared" si="7"/>
        <v>8.5999999999999854</v>
      </c>
      <c r="L88" s="13">
        <f t="shared" si="8"/>
        <v>5.602599999999957E-4</v>
      </c>
      <c r="M88" s="13">
        <f t="shared" si="9"/>
        <v>0.28067941782586936</v>
      </c>
      <c r="N88" s="13">
        <f t="shared" si="11"/>
        <v>7.0588336741409712E-4</v>
      </c>
      <c r="O88" s="13">
        <f t="shared" si="14"/>
        <v>0.26944086543407203</v>
      </c>
      <c r="P88" s="13">
        <f t="shared" si="12"/>
        <v>0.28070588517588646</v>
      </c>
      <c r="Q88" s="5">
        <f t="shared" si="13"/>
        <v>2.1376132942762253E-6</v>
      </c>
      <c r="R88">
        <v>86.1</v>
      </c>
      <c r="S88">
        <v>0.16298922900000001</v>
      </c>
      <c r="T88">
        <v>0.161660686</v>
      </c>
      <c r="U88">
        <v>0.15643491700000001</v>
      </c>
      <c r="V88">
        <v>86</v>
      </c>
      <c r="W88">
        <v>0.16434581000000001</v>
      </c>
    </row>
    <row r="89" spans="11:23">
      <c r="K89" s="13">
        <f t="shared" si="7"/>
        <v>8.6999999999999851</v>
      </c>
      <c r="L89" s="13">
        <f t="shared" si="8"/>
        <v>5.6066999999999565E-4</v>
      </c>
      <c r="M89" s="13">
        <f t="shared" si="9"/>
        <v>0.280482753306313</v>
      </c>
      <c r="N89" s="13">
        <f t="shared" si="11"/>
        <v>7.0639993504455396E-4</v>
      </c>
      <c r="O89" s="13">
        <f t="shared" si="14"/>
        <v>0.26912980350729881</v>
      </c>
      <c r="P89" s="13">
        <f t="shared" si="12"/>
        <v>0.28050945012332817</v>
      </c>
      <c r="Q89" s="5">
        <f t="shared" si="13"/>
        <v>2.1407430630786264E-6</v>
      </c>
      <c r="R89">
        <v>87.1</v>
      </c>
      <c r="S89">
        <v>0.16248756</v>
      </c>
      <c r="T89">
        <v>0.16116017199999999</v>
      </c>
      <c r="U89">
        <v>0.15595901700000001</v>
      </c>
      <c r="V89">
        <v>87</v>
      </c>
      <c r="W89">
        <v>0.163836501</v>
      </c>
    </row>
    <row r="90" spans="11:23">
      <c r="K90" s="13">
        <f t="shared" si="7"/>
        <v>8.7999999999999847</v>
      </c>
      <c r="L90" s="13">
        <f t="shared" si="8"/>
        <v>5.610799999999956E-4</v>
      </c>
      <c r="M90" s="13">
        <f t="shared" si="9"/>
        <v>0.28028666404459474</v>
      </c>
      <c r="N90" s="13">
        <f t="shared" si="11"/>
        <v>7.0691650267501081E-4</v>
      </c>
      <c r="O90" s="13">
        <f t="shared" si="14"/>
        <v>0.26881965145899223</v>
      </c>
      <c r="P90" s="13">
        <f t="shared" si="12"/>
        <v>0.28031358881801899</v>
      </c>
      <c r="Q90" s="5">
        <f t="shared" si="13"/>
        <v>2.1438751214177674E-6</v>
      </c>
      <c r="R90">
        <v>88.1</v>
      </c>
      <c r="S90">
        <v>0.16199533199999999</v>
      </c>
      <c r="T90">
        <v>0.16066704600000001</v>
      </c>
      <c r="U90">
        <v>0.15549101400000001</v>
      </c>
      <c r="V90">
        <v>88</v>
      </c>
      <c r="W90">
        <v>0.16333650899999999</v>
      </c>
    </row>
    <row r="91" spans="11:23">
      <c r="K91" s="13">
        <f t="shared" si="7"/>
        <v>8.8999999999999844</v>
      </c>
      <c r="L91" s="13">
        <f t="shared" si="8"/>
        <v>5.6148999999999555E-4</v>
      </c>
      <c r="M91" s="13">
        <f t="shared" si="9"/>
        <v>0.28009114793891343</v>
      </c>
      <c r="N91" s="13">
        <f t="shared" si="11"/>
        <v>7.0743307030546765E-4</v>
      </c>
      <c r="O91" s="13">
        <f t="shared" si="14"/>
        <v>0.26851040596475856</v>
      </c>
      <c r="P91" s="13">
        <f t="shared" si="12"/>
        <v>0.28011829916673714</v>
      </c>
      <c r="Q91" s="5">
        <f t="shared" si="13"/>
        <v>2.1470094692936484E-6</v>
      </c>
      <c r="R91">
        <v>89.1</v>
      </c>
      <c r="S91">
        <v>0.16151547699999999</v>
      </c>
      <c r="T91">
        <v>0.16018489899999999</v>
      </c>
      <c r="U91">
        <v>0.15503077500000001</v>
      </c>
      <c r="V91">
        <v>89</v>
      </c>
      <c r="W91">
        <v>0.16284564100000001</v>
      </c>
    </row>
    <row r="92" spans="11:23">
      <c r="K92" s="13">
        <f t="shared" si="7"/>
        <v>8.999999999999984</v>
      </c>
      <c r="L92" s="13">
        <f t="shared" si="8"/>
        <v>5.618999999999955E-4</v>
      </c>
      <c r="M92" s="13">
        <f t="shared" si="9"/>
        <v>0.27989620289667638</v>
      </c>
      <c r="N92" s="13">
        <f t="shared" si="11"/>
        <v>7.079496379359245E-4</v>
      </c>
      <c r="O92" s="13">
        <f t="shared" si="14"/>
        <v>0.26820206371476885</v>
      </c>
      <c r="P92" s="13">
        <f t="shared" si="12"/>
        <v>0.27992357908541848</v>
      </c>
      <c r="Q92" s="5">
        <f t="shared" si="13"/>
        <v>2.1501461067062698E-6</v>
      </c>
      <c r="R92">
        <v>90.1</v>
      </c>
      <c r="S92">
        <v>0.16104817799999999</v>
      </c>
      <c r="T92">
        <v>0.15973237300000001</v>
      </c>
      <c r="U92">
        <v>0.15462066099999999</v>
      </c>
      <c r="V92">
        <v>90</v>
      </c>
      <c r="W92">
        <v>0.16236398199999999</v>
      </c>
    </row>
    <row r="93" spans="11:23">
      <c r="K93" s="13">
        <f t="shared" si="7"/>
        <v>9.0999999999999837</v>
      </c>
      <c r="L93" s="13">
        <f t="shared" si="8"/>
        <v>5.6230999999999545E-4</v>
      </c>
      <c r="M93" s="13">
        <f t="shared" si="9"/>
        <v>0.27970182683445227</v>
      </c>
      <c r="N93" s="13">
        <f t="shared" ref="N93:N156" si="15">N92+veOc*dt</f>
        <v>7.0846620556638134E-4</v>
      </c>
      <c r="O93" s="13">
        <f t="shared" si="14"/>
        <v>0.26789462141368459</v>
      </c>
      <c r="P93" s="13">
        <f t="shared" ref="P93:P156" si="16">esiinf-(esiinf-esi0)*(1+ve*K93/re0)^(-3)</f>
        <v>0.27972942649910953</v>
      </c>
      <c r="Q93" s="5">
        <f t="shared" si="13"/>
        <v>2.1532850336556306E-6</v>
      </c>
      <c r="R93">
        <v>91.1</v>
      </c>
      <c r="S93">
        <v>0.160590389</v>
      </c>
      <c r="T93">
        <v>0.15929267499999999</v>
      </c>
      <c r="U93">
        <v>0.154238139</v>
      </c>
      <c r="V93">
        <v>91</v>
      </c>
      <c r="W93">
        <v>0.16189076499999999</v>
      </c>
    </row>
    <row r="94" spans="11:23">
      <c r="K94" s="13">
        <f t="shared" ref="K94:K157" si="17">K93+dt</f>
        <v>9.1999999999999833</v>
      </c>
      <c r="L94" s="13">
        <f t="shared" ref="L94:L157" si="18">L93+ve*dt</f>
        <v>5.627199999999954E-4</v>
      </c>
      <c r="M94" s="13">
        <f t="shared" ref="M94:M157" si="19">M93+dt*(-M93*3/$L93*ve+pl/ps*f4_/$L93*Dl/del_C*omegaC)</f>
        <v>0.27950801767792438</v>
      </c>
      <c r="N94" s="13">
        <f t="shared" si="15"/>
        <v>7.0898277319683819E-4</v>
      </c>
      <c r="O94" s="13">
        <f t="shared" si="14"/>
        <v>0.2675880757805838</v>
      </c>
      <c r="P94" s="13">
        <f t="shared" si="16"/>
        <v>0.27953583934192122</v>
      </c>
      <c r="Q94" s="5">
        <f t="shared" si="13"/>
        <v>2.1564262501417318E-6</v>
      </c>
      <c r="R94">
        <v>92.1</v>
      </c>
      <c r="S94">
        <v>0.160138894</v>
      </c>
      <c r="T94">
        <v>0.15885902299999999</v>
      </c>
      <c r="U94">
        <v>0.15386106299999999</v>
      </c>
      <c r="V94">
        <v>92</v>
      </c>
      <c r="W94">
        <v>0.16142656899999999</v>
      </c>
    </row>
    <row r="95" spans="11:23">
      <c r="K95" s="13">
        <f t="shared" si="17"/>
        <v>9.2999999999999829</v>
      </c>
      <c r="L95" s="13">
        <f t="shared" si="18"/>
        <v>5.6312999999999535E-4</v>
      </c>
      <c r="M95" s="13">
        <f t="shared" si="19"/>
        <v>0.27931477336184418</v>
      </c>
      <c r="N95" s="13">
        <f t="shared" si="15"/>
        <v>7.0949934082729503E-4</v>
      </c>
      <c r="O95" s="13">
        <f t="shared" si="14"/>
        <v>0.26728242354888743</v>
      </c>
      <c r="P95" s="13">
        <f t="shared" si="16"/>
        <v>0.27934281555698254</v>
      </c>
      <c r="Q95" s="5">
        <f t="shared" si="13"/>
        <v>2.159569756164573E-6</v>
      </c>
      <c r="R95">
        <v>93.1</v>
      </c>
      <c r="S95">
        <v>0.15969360699999999</v>
      </c>
      <c r="T95">
        <v>0.15843133400000001</v>
      </c>
      <c r="U95">
        <v>0.15348935599999999</v>
      </c>
      <c r="V95">
        <v>93</v>
      </c>
      <c r="W95">
        <v>0.160970273</v>
      </c>
    </row>
    <row r="96" spans="11:23">
      <c r="K96" s="13">
        <f t="shared" si="17"/>
        <v>9.3999999999999826</v>
      </c>
      <c r="L96" s="13">
        <f t="shared" si="18"/>
        <v>5.635399999999953E-4</v>
      </c>
      <c r="M96" s="13">
        <f t="shared" si="19"/>
        <v>0.27912209182998499</v>
      </c>
      <c r="N96" s="13">
        <f t="shared" si="15"/>
        <v>7.1001590845775188E-4</v>
      </c>
      <c r="O96" s="13">
        <f t="shared" si="14"/>
        <v>0.26697766146628626</v>
      </c>
      <c r="P96" s="13">
        <f t="shared" si="16"/>
        <v>0.27915035309639474</v>
      </c>
      <c r="Q96" s="5">
        <f t="shared" si="13"/>
        <v>2.162715551724155E-6</v>
      </c>
      <c r="R96">
        <v>94.1</v>
      </c>
      <c r="S96">
        <v>0.159254443</v>
      </c>
      <c r="T96">
        <v>0.15800952500000001</v>
      </c>
      <c r="U96">
        <v>0.15312294100000001</v>
      </c>
      <c r="V96">
        <v>94</v>
      </c>
      <c r="W96">
        <v>0.16052270099999999</v>
      </c>
    </row>
    <row r="97" spans="11:23">
      <c r="K97" s="13">
        <f t="shared" si="17"/>
        <v>9.4999999999999822</v>
      </c>
      <c r="L97" s="13">
        <f t="shared" si="18"/>
        <v>5.6394999999999525E-4</v>
      </c>
      <c r="M97" s="13">
        <f t="shared" si="19"/>
        <v>0.27892997103509609</v>
      </c>
      <c r="N97" s="13">
        <f t="shared" si="15"/>
        <v>7.1053247608820873E-4</v>
      </c>
      <c r="O97" s="13">
        <f t="shared" si="14"/>
        <v>0.26667378629466826</v>
      </c>
      <c r="P97" s="13">
        <f t="shared" si="16"/>
        <v>0.27895844992118557</v>
      </c>
      <c r="Q97" s="5">
        <f t="shared" si="13"/>
        <v>2.165863636820476E-6</v>
      </c>
      <c r="R97">
        <v>95.1</v>
      </c>
      <c r="S97">
        <v>0.15882215299999999</v>
      </c>
      <c r="T97">
        <v>0.15759351599999999</v>
      </c>
      <c r="U97">
        <v>0.15276174200000001</v>
      </c>
      <c r="V97">
        <v>95</v>
      </c>
      <c r="W97">
        <v>0.16008265599999999</v>
      </c>
    </row>
    <row r="98" spans="11:23">
      <c r="K98" s="13">
        <f t="shared" si="17"/>
        <v>9.5999999999999819</v>
      </c>
      <c r="L98" s="13">
        <f t="shared" si="18"/>
        <v>5.643599999999952E-4</v>
      </c>
      <c r="M98" s="13">
        <f t="shared" si="19"/>
        <v>0.2787384089388571</v>
      </c>
      <c r="N98" s="13">
        <f t="shared" si="15"/>
        <v>7.1104904371866557E-4</v>
      </c>
      <c r="O98" s="13">
        <f t="shared" si="14"/>
        <v>0.26637079481004639</v>
      </c>
      <c r="P98" s="13">
        <f t="shared" si="16"/>
        <v>0.27876710400126431</v>
      </c>
      <c r="Q98" s="5">
        <f t="shared" si="13"/>
        <v>2.1690140114535374E-6</v>
      </c>
      <c r="R98">
        <v>96.1</v>
      </c>
      <c r="S98">
        <v>0.158399703</v>
      </c>
      <c r="T98">
        <v>0.15718322700000001</v>
      </c>
      <c r="U98">
        <v>0.15240568700000001</v>
      </c>
      <c r="V98">
        <v>96</v>
      </c>
      <c r="W98">
        <v>0.15965089099999999</v>
      </c>
    </row>
    <row r="99" spans="11:23">
      <c r="K99" s="13">
        <f t="shared" si="17"/>
        <v>9.6999999999999815</v>
      </c>
      <c r="L99" s="13">
        <f t="shared" si="18"/>
        <v>5.6476999999999515E-4</v>
      </c>
      <c r="M99" s="13">
        <f t="shared" si="19"/>
        <v>0.27854740351183249</v>
      </c>
      <c r="N99" s="13">
        <f t="shared" si="15"/>
        <v>7.1156561134912242E-4</v>
      </c>
      <c r="O99" s="13">
        <f t="shared" si="14"/>
        <v>0.26606868380248661</v>
      </c>
      <c r="P99" s="13">
        <f t="shared" si="16"/>
        <v>0.27857631331537624</v>
      </c>
      <c r="Q99" s="5">
        <f t="shared" si="13"/>
        <v>2.1721666756233384E-6</v>
      </c>
      <c r="R99">
        <v>97.1</v>
      </c>
      <c r="S99">
        <v>0.15798675100000001</v>
      </c>
      <c r="T99">
        <v>0.156778579</v>
      </c>
      <c r="U99">
        <v>0.15205469999999999</v>
      </c>
      <c r="V99">
        <v>97</v>
      </c>
      <c r="W99">
        <v>0.15922640199999999</v>
      </c>
    </row>
    <row r="100" spans="11:23">
      <c r="K100" s="13">
        <f t="shared" si="17"/>
        <v>9.7999999999999812</v>
      </c>
      <c r="L100" s="13">
        <f t="shared" si="18"/>
        <v>5.651799999999951E-4</v>
      </c>
      <c r="M100" s="13">
        <f t="shared" si="19"/>
        <v>0.27835695273342648</v>
      </c>
      <c r="N100" s="13">
        <f t="shared" si="15"/>
        <v>7.1208217897957926E-4</v>
      </c>
      <c r="O100" s="13">
        <f t="shared" si="14"/>
        <v>0.26576745007603669</v>
      </c>
      <c r="P100" s="13">
        <f t="shared" si="16"/>
        <v>0.2783860758510579</v>
      </c>
      <c r="Q100" s="5">
        <f t="shared" si="13"/>
        <v>2.1753216293298797E-6</v>
      </c>
      <c r="R100">
        <v>98.1</v>
      </c>
      <c r="S100">
        <v>0.15758482300000001</v>
      </c>
      <c r="T100">
        <v>0.15637949500000001</v>
      </c>
      <c r="U100">
        <v>0.151708711</v>
      </c>
      <c r="V100">
        <v>98</v>
      </c>
      <c r="W100">
        <v>0.15880973200000001</v>
      </c>
    </row>
    <row r="101" spans="11:23">
      <c r="K101" s="13">
        <f t="shared" si="17"/>
        <v>9.8999999999999808</v>
      </c>
      <c r="L101" s="13">
        <f t="shared" si="18"/>
        <v>5.6558999999999505E-4</v>
      </c>
      <c r="M101" s="13">
        <f t="shared" si="19"/>
        <v>0.2781670545918381</v>
      </c>
      <c r="N101" s="13">
        <f t="shared" si="15"/>
        <v>7.1259874661003611E-4</v>
      </c>
      <c r="O101" s="13">
        <f t="shared" si="14"/>
        <v>0.26546709044865496</v>
      </c>
      <c r="P101" s="13">
        <f t="shared" si="16"/>
        <v>0.27819638960459259</v>
      </c>
      <c r="Q101" s="5">
        <f t="shared" si="13"/>
        <v>2.1784788725731609E-6</v>
      </c>
      <c r="R101">
        <v>99.1</v>
      </c>
      <c r="S101">
        <v>0.157188244</v>
      </c>
      <c r="T101">
        <v>0.15598589800000001</v>
      </c>
      <c r="U101">
        <v>0.15136764799999999</v>
      </c>
      <c r="V101">
        <v>99</v>
      </c>
      <c r="W101">
        <v>0.158400139</v>
      </c>
    </row>
    <row r="102" spans="11:23">
      <c r="K102" s="13">
        <f t="shared" si="17"/>
        <v>9.9999999999999805</v>
      </c>
      <c r="L102" s="13">
        <f t="shared" si="18"/>
        <v>5.65999999999995E-4</v>
      </c>
      <c r="M102" s="13">
        <f t="shared" si="19"/>
        <v>0.27797770708401659</v>
      </c>
      <c r="N102" s="13">
        <f t="shared" si="15"/>
        <v>7.1311531424049295E-4</v>
      </c>
      <c r="O102" s="13">
        <f t="shared" si="14"/>
        <v>0.26516760175213999</v>
      </c>
      <c r="P102" s="13">
        <f t="shared" si="16"/>
        <v>0.27800725258096626</v>
      </c>
      <c r="Q102" s="5">
        <f t="shared" si="13"/>
        <v>2.1816384053531817E-6</v>
      </c>
      <c r="R102">
        <v>100.1</v>
      </c>
      <c r="S102">
        <v>0.156796936</v>
      </c>
      <c r="T102">
        <v>0.155597713</v>
      </c>
      <c r="U102">
        <v>0.15103144099999999</v>
      </c>
      <c r="V102">
        <v>100</v>
      </c>
      <c r="W102">
        <v>0.15799795799999999</v>
      </c>
    </row>
    <row r="103" spans="11:23">
      <c r="K103" s="13">
        <f t="shared" si="17"/>
        <v>10.09999999999998</v>
      </c>
      <c r="L103" s="13">
        <f t="shared" si="18"/>
        <v>5.6640999999999495E-4</v>
      </c>
      <c r="M103" s="13">
        <f t="shared" si="19"/>
        <v>0.27778890821561703</v>
      </c>
      <c r="N103" s="13">
        <f t="shared" si="15"/>
        <v>7.136318818709498E-4</v>
      </c>
      <c r="O103" s="13">
        <f t="shared" si="14"/>
        <v>0.26486898083206012</v>
      </c>
      <c r="P103" s="13">
        <f t="shared" si="16"/>
        <v>0.27781866279382289</v>
      </c>
      <c r="Q103" s="5">
        <f t="shared" si="13"/>
        <v>2.1848002276699428E-6</v>
      </c>
    </row>
    <row r="104" spans="11:23">
      <c r="K104" s="13">
        <f t="shared" si="17"/>
        <v>10.19999999999998</v>
      </c>
      <c r="L104" s="13">
        <f t="shared" si="18"/>
        <v>5.668199999999949E-4</v>
      </c>
      <c r="M104" s="13">
        <f t="shared" si="19"/>
        <v>0.27760065600095624</v>
      </c>
      <c r="N104" s="13">
        <f t="shared" si="15"/>
        <v>7.1414844950140664E-4</v>
      </c>
      <c r="O104" s="13">
        <f t="shared" si="14"/>
        <v>0.26457122454768395</v>
      </c>
      <c r="P104" s="13">
        <f t="shared" si="16"/>
        <v>0.27763061826542129</v>
      </c>
      <c r="Q104" s="5">
        <f t="shared" si="13"/>
        <v>2.1879643395234443E-6</v>
      </c>
    </row>
    <row r="105" spans="11:23">
      <c r="K105" s="13">
        <f t="shared" si="17"/>
        <v>10.299999999999979</v>
      </c>
      <c r="L105" s="13">
        <f t="shared" si="18"/>
        <v>5.6722999999999485E-4</v>
      </c>
      <c r="M105" s="13">
        <f t="shared" si="19"/>
        <v>0.27741294846296888</v>
      </c>
      <c r="N105" s="13">
        <f t="shared" si="15"/>
        <v>7.1466501713186349E-4</v>
      </c>
      <c r="O105" s="13">
        <f t="shared" si="14"/>
        <v>0.26427432977191084</v>
      </c>
      <c r="P105" s="13">
        <f t="shared" si="16"/>
        <v>0.27744311702659108</v>
      </c>
      <c r="Q105" s="5">
        <f t="shared" si="13"/>
        <v>2.1911307409136862E-6</v>
      </c>
    </row>
    <row r="106" spans="11:23">
      <c r="K106" s="13">
        <f t="shared" si="17"/>
        <v>10.399999999999979</v>
      </c>
      <c r="L106" s="13">
        <f t="shared" si="18"/>
        <v>5.676399999999948E-4</v>
      </c>
      <c r="M106" s="13">
        <f t="shared" si="19"/>
        <v>0.27722578363316391</v>
      </c>
      <c r="N106" s="13">
        <f t="shared" si="15"/>
        <v>7.1518158476232033E-4</v>
      </c>
      <c r="O106" s="13">
        <f t="shared" si="14"/>
        <v>0.26397829339120193</v>
      </c>
      <c r="P106" s="13">
        <f t="shared" si="16"/>
        <v>0.27725615711668961</v>
      </c>
      <c r="Q106" s="5">
        <f t="shared" si="13"/>
        <v>2.1942994318406671E-6</v>
      </c>
    </row>
    <row r="107" spans="11:23">
      <c r="K107" s="13">
        <f t="shared" si="17"/>
        <v>10.499999999999979</v>
      </c>
      <c r="L107" s="13">
        <f t="shared" si="18"/>
        <v>5.6804999999999475E-4</v>
      </c>
      <c r="M107" s="13">
        <f t="shared" si="19"/>
        <v>0.2770391595515812</v>
      </c>
      <c r="N107" s="13">
        <f t="shared" si="15"/>
        <v>7.1569815239277718E-4</v>
      </c>
      <c r="O107" s="13">
        <f t="shared" si="14"/>
        <v>0.26368311230551161</v>
      </c>
      <c r="P107" s="13">
        <f t="shared" si="16"/>
        <v>0.27706973658355893</v>
      </c>
      <c r="Q107" s="5">
        <f t="shared" si="13"/>
        <v>2.1974704123043884E-6</v>
      </c>
    </row>
    <row r="108" spans="11:23">
      <c r="K108" s="13">
        <f t="shared" si="17"/>
        <v>10.599999999999978</v>
      </c>
      <c r="L108" s="13">
        <f t="shared" si="18"/>
        <v>5.684599999999947E-4</v>
      </c>
      <c r="M108" s="13">
        <f t="shared" si="19"/>
        <v>0.27685307426674843</v>
      </c>
      <c r="N108" s="13">
        <f t="shared" si="15"/>
        <v>7.1621472002323403E-4</v>
      </c>
      <c r="O108" s="13">
        <f t="shared" si="14"/>
        <v>0.26338878342821936</v>
      </c>
      <c r="P108" s="13">
        <f t="shared" si="16"/>
        <v>0.27688385348348299</v>
      </c>
      <c r="Q108" s="5">
        <f t="shared" si="13"/>
        <v>2.2006436823048497E-6</v>
      </c>
    </row>
    <row r="109" spans="11:23">
      <c r="K109" s="13">
        <f t="shared" si="17"/>
        <v>10.699999999999978</v>
      </c>
      <c r="L109" s="13">
        <f t="shared" si="18"/>
        <v>5.6886999999999465E-4</v>
      </c>
      <c r="M109" s="13">
        <f t="shared" si="19"/>
        <v>0.2766675258356382</v>
      </c>
      <c r="N109" s="13">
        <f t="shared" si="15"/>
        <v>7.1673128765369087E-4</v>
      </c>
      <c r="O109" s="13">
        <f t="shared" si="14"/>
        <v>0.26309530368606199</v>
      </c>
      <c r="P109" s="13">
        <f t="shared" si="16"/>
        <v>0.27669850588114475</v>
      </c>
      <c r="Q109" s="5">
        <f t="shared" si="13"/>
        <v>2.2038192418420509E-6</v>
      </c>
    </row>
    <row r="110" spans="11:23">
      <c r="K110" s="13">
        <f t="shared" si="17"/>
        <v>10.799999999999978</v>
      </c>
      <c r="L110" s="13">
        <f t="shared" si="18"/>
        <v>5.692799999999946E-4</v>
      </c>
      <c r="M110" s="13">
        <f t="shared" si="19"/>
        <v>0.27648251232362553</v>
      </c>
      <c r="N110" s="13">
        <f t="shared" si="15"/>
        <v>7.1724785528414772E-4</v>
      </c>
      <c r="O110" s="13">
        <f t="shared" si="14"/>
        <v>0.26280267001906615</v>
      </c>
      <c r="P110" s="13">
        <f t="shared" si="16"/>
        <v>0.27651369184958441</v>
      </c>
      <c r="Q110" s="5">
        <f t="shared" si="13"/>
        <v>2.2069970909159921E-6</v>
      </c>
    </row>
    <row r="111" spans="11:23">
      <c r="K111" s="13">
        <f t="shared" si="17"/>
        <v>10.899999999999977</v>
      </c>
      <c r="L111" s="13">
        <f t="shared" si="18"/>
        <v>5.6968999999999455E-4</v>
      </c>
      <c r="M111" s="13">
        <f t="shared" si="19"/>
        <v>0.2762980318044454</v>
      </c>
      <c r="N111" s="13">
        <f t="shared" si="15"/>
        <v>7.1776442291460456E-4</v>
      </c>
      <c r="O111" s="13">
        <f t="shared" si="14"/>
        <v>0.2625108793804814</v>
      </c>
      <c r="P111" s="13">
        <f t="shared" si="16"/>
        <v>0.27632940947015694</v>
      </c>
      <c r="Q111" s="5">
        <f t="shared" si="13"/>
        <v>2.2101772295266731E-6</v>
      </c>
    </row>
    <row r="112" spans="11:23">
      <c r="K112" s="13">
        <f t="shared" si="17"/>
        <v>10.999999999999977</v>
      </c>
      <c r="L112" s="13">
        <f t="shared" si="18"/>
        <v>5.700999999999945E-4</v>
      </c>
      <c r="M112" s="13">
        <f t="shared" si="19"/>
        <v>0.27611408236015061</v>
      </c>
      <c r="N112" s="13">
        <f t="shared" si="15"/>
        <v>7.1828099054506141E-4</v>
      </c>
      <c r="O112" s="13">
        <f t="shared" si="14"/>
        <v>0.26221992873671363</v>
      </c>
      <c r="P112" s="13">
        <f t="shared" si="16"/>
        <v>0.27614565683249037</v>
      </c>
      <c r="Q112" s="5">
        <f t="shared" si="13"/>
        <v>2.2133596576740942E-6</v>
      </c>
    </row>
    <row r="113" spans="11:17">
      <c r="K113" s="13">
        <f t="shared" si="17"/>
        <v>11.099999999999977</v>
      </c>
      <c r="L113" s="13">
        <f t="shared" si="18"/>
        <v>5.7050999999999445E-4</v>
      </c>
      <c r="M113" s="13">
        <f t="shared" si="19"/>
        <v>0.27593066208107009</v>
      </c>
      <c r="N113" s="13">
        <f t="shared" si="15"/>
        <v>7.1879755817551825E-4</v>
      </c>
      <c r="O113" s="13">
        <f t="shared" si="14"/>
        <v>0.26192981506725876</v>
      </c>
      <c r="P113" s="13">
        <f t="shared" si="16"/>
        <v>0.27596243203444415</v>
      </c>
      <c r="Q113" s="5">
        <f t="shared" si="13"/>
        <v>2.2165443753582551E-6</v>
      </c>
    </row>
    <row r="114" spans="11:17">
      <c r="K114" s="13">
        <f t="shared" si="17"/>
        <v>11.199999999999976</v>
      </c>
      <c r="L114" s="13">
        <f t="shared" si="18"/>
        <v>5.7091999999999441E-4</v>
      </c>
      <c r="M114" s="13">
        <f t="shared" si="19"/>
        <v>0.27574776906576703</v>
      </c>
      <c r="N114" s="13">
        <f t="shared" si="15"/>
        <v>7.193141258059751E-4</v>
      </c>
      <c r="O114" s="13">
        <f t="shared" si="14"/>
        <v>0.26164053536463688</v>
      </c>
      <c r="P114" s="13">
        <f t="shared" si="16"/>
        <v>0.27577973318206789</v>
      </c>
      <c r="Q114" s="5">
        <f t="shared" si="13"/>
        <v>2.2197313825791573E-6</v>
      </c>
    </row>
    <row r="115" spans="11:17">
      <c r="K115" s="13">
        <f t="shared" si="17"/>
        <v>11.299999999999976</v>
      </c>
      <c r="L115" s="13">
        <f t="shared" si="18"/>
        <v>5.7132999999999436E-4</v>
      </c>
      <c r="M115" s="13">
        <f t="shared" si="19"/>
        <v>0.27556540142099772</v>
      </c>
      <c r="N115" s="13">
        <f t="shared" si="15"/>
        <v>7.1983069343643194E-4</v>
      </c>
      <c r="O115" s="13">
        <f t="shared" si="14"/>
        <v>0.26135208663432691</v>
      </c>
      <c r="P115" s="13">
        <f t="shared" si="16"/>
        <v>0.27559755838956035</v>
      </c>
      <c r="Q115" s="5">
        <f t="shared" si="13"/>
        <v>2.2229206793367986E-6</v>
      </c>
    </row>
    <row r="116" spans="11:17">
      <c r="K116" s="13">
        <f t="shared" si="17"/>
        <v>11.399999999999975</v>
      </c>
      <c r="L116" s="13">
        <f t="shared" si="18"/>
        <v>5.7173999999999431E-4</v>
      </c>
      <c r="M116" s="13">
        <f t="shared" si="19"/>
        <v>0.27538355726167013</v>
      </c>
      <c r="N116" s="13">
        <f t="shared" si="15"/>
        <v>7.2034726106688879E-4</v>
      </c>
      <c r="O116" s="13">
        <f t="shared" si="14"/>
        <v>0.26106446589470134</v>
      </c>
      <c r="P116" s="13">
        <f t="shared" si="16"/>
        <v>0.27541590577922831</v>
      </c>
      <c r="Q116" s="5">
        <f t="shared" si="13"/>
        <v>2.2261122656311798E-6</v>
      </c>
    </row>
    <row r="117" spans="11:17">
      <c r="K117" s="13">
        <f t="shared" si="17"/>
        <v>11.499999999999975</v>
      </c>
      <c r="L117" s="13">
        <f t="shared" si="18"/>
        <v>5.7214999999999426E-4</v>
      </c>
      <c r="M117" s="13">
        <f t="shared" si="19"/>
        <v>0.27520223471080318</v>
      </c>
      <c r="N117" s="13">
        <f t="shared" si="15"/>
        <v>7.2086382869734564E-4</v>
      </c>
      <c r="O117" s="13">
        <f t="shared" si="14"/>
        <v>0.26077767017696152</v>
      </c>
      <c r="P117" s="13">
        <f t="shared" si="16"/>
        <v>0.27523477348144593</v>
      </c>
      <c r="Q117" s="5">
        <f t="shared" si="13"/>
        <v>2.2293061414623006E-6</v>
      </c>
    </row>
    <row r="118" spans="11:17">
      <c r="K118" s="13">
        <f t="shared" si="17"/>
        <v>11.599999999999975</v>
      </c>
      <c r="L118" s="13">
        <f t="shared" si="18"/>
        <v>5.7255999999999421E-4</v>
      </c>
      <c r="M118" s="13">
        <f t="shared" si="19"/>
        <v>0.27502143189948602</v>
      </c>
      <c r="N118" s="13">
        <f t="shared" si="15"/>
        <v>7.2138039632780248E-4</v>
      </c>
      <c r="O118" s="13">
        <f t="shared" si="14"/>
        <v>0.26049169652507348</v>
      </c>
      <c r="P118" s="13">
        <f t="shared" si="16"/>
        <v>0.27505415963461466</v>
      </c>
      <c r="Q118" s="5">
        <f t="shared" si="13"/>
        <v>2.2325023068301621E-6</v>
      </c>
    </row>
    <row r="119" spans="11:17">
      <c r="K119" s="13">
        <f t="shared" si="17"/>
        <v>11.699999999999974</v>
      </c>
      <c r="L119" s="13">
        <f t="shared" si="18"/>
        <v>5.7296999999999416E-4</v>
      </c>
      <c r="M119" s="13">
        <f t="shared" si="19"/>
        <v>0.27484114696683759</v>
      </c>
      <c r="N119" s="13">
        <f t="shared" si="15"/>
        <v>7.2189696395825933E-4</v>
      </c>
      <c r="O119" s="13">
        <f t="shared" si="14"/>
        <v>0.26020654199570381</v>
      </c>
      <c r="P119" s="13">
        <f t="shared" si="16"/>
        <v>0.27487406238512258</v>
      </c>
      <c r="Q119" s="5">
        <f t="shared" si="13"/>
        <v>2.2357007617347631E-6</v>
      </c>
    </row>
    <row r="120" spans="11:17">
      <c r="K120" s="13">
        <f t="shared" si="17"/>
        <v>11.799999999999974</v>
      </c>
      <c r="L120" s="13">
        <f t="shared" si="18"/>
        <v>5.7337999999999411E-4</v>
      </c>
      <c r="M120" s="13">
        <f t="shared" si="19"/>
        <v>0.27466137805996632</v>
      </c>
      <c r="N120" s="13">
        <f t="shared" si="15"/>
        <v>7.2241353158871617E-4</v>
      </c>
      <c r="O120" s="13">
        <f t="shared" si="14"/>
        <v>0.25992220365815599</v>
      </c>
      <c r="P120" s="13">
        <f t="shared" si="16"/>
        <v>0.27469447988730511</v>
      </c>
      <c r="Q120" s="5">
        <f t="shared" si="13"/>
        <v>2.2389015061761041E-6</v>
      </c>
    </row>
    <row r="121" spans="11:17">
      <c r="K121" s="13">
        <f t="shared" si="17"/>
        <v>11.899999999999974</v>
      </c>
      <c r="L121" s="13">
        <f t="shared" si="18"/>
        <v>5.7378999999999406E-4</v>
      </c>
      <c r="M121" s="13">
        <f t="shared" si="19"/>
        <v>0.27448212333393024</v>
      </c>
      <c r="N121" s="13">
        <f t="shared" si="15"/>
        <v>7.2293009921917302E-4</v>
      </c>
      <c r="O121" s="13">
        <f t="shared" si="14"/>
        <v>0.25963867859430723</v>
      </c>
      <c r="P121" s="13">
        <f t="shared" si="16"/>
        <v>0.27451541030340454</v>
      </c>
      <c r="Q121" s="5">
        <f t="shared" si="13"/>
        <v>2.2421045401541855E-6</v>
      </c>
    </row>
    <row r="122" spans="11:17">
      <c r="K122" s="13">
        <f t="shared" si="17"/>
        <v>11.999999999999973</v>
      </c>
      <c r="L122" s="13">
        <f t="shared" si="18"/>
        <v>5.7419999999999401E-4</v>
      </c>
      <c r="M122" s="13">
        <f t="shared" si="19"/>
        <v>0.2743033809516971</v>
      </c>
      <c r="N122" s="13">
        <f t="shared" si="15"/>
        <v>7.2344666684962986E-4</v>
      </c>
      <c r="O122" s="13">
        <f t="shared" si="14"/>
        <v>0.25935596389854559</v>
      </c>
      <c r="P122" s="13">
        <f t="shared" si="16"/>
        <v>0.27433685180353112</v>
      </c>
      <c r="Q122" s="5">
        <f t="shared" si="13"/>
        <v>2.2453098636690063E-6</v>
      </c>
    </row>
    <row r="123" spans="11:17">
      <c r="K123" s="13">
        <f t="shared" si="17"/>
        <v>12.099999999999973</v>
      </c>
      <c r="L123" s="13">
        <f t="shared" si="18"/>
        <v>5.7460999999999396E-4</v>
      </c>
      <c r="M123" s="13">
        <f t="shared" si="19"/>
        <v>0.27412514908410496</v>
      </c>
      <c r="N123" s="13">
        <f t="shared" si="15"/>
        <v>7.2396323448008671E-4</v>
      </c>
      <c r="O123" s="13">
        <f t="shared" si="14"/>
        <v>0.25907405667770744</v>
      </c>
      <c r="P123" s="13">
        <f t="shared" si="16"/>
        <v>0.27415880256562336</v>
      </c>
      <c r="Q123" s="5">
        <f t="shared" si="13"/>
        <v>2.2485174767205684E-6</v>
      </c>
    </row>
    <row r="124" spans="11:17">
      <c r="K124" s="13">
        <f t="shared" si="17"/>
        <v>12.199999999999973</v>
      </c>
      <c r="L124" s="13">
        <f t="shared" si="18"/>
        <v>5.7501999999999391E-4</v>
      </c>
      <c r="M124" s="13">
        <f t="shared" si="19"/>
        <v>0.27394742590982279</v>
      </c>
      <c r="N124" s="13">
        <f t="shared" si="15"/>
        <v>7.2447980211054355E-4</v>
      </c>
      <c r="O124" s="13">
        <f t="shared" si="14"/>
        <v>0.25879295405101516</v>
      </c>
      <c r="P124" s="13">
        <f t="shared" si="16"/>
        <v>0.27398126077540952</v>
      </c>
      <c r="Q124" s="5">
        <f t="shared" si="13"/>
        <v>2.2517273793088696E-6</v>
      </c>
    </row>
    <row r="125" spans="11:17">
      <c r="K125" s="13">
        <f t="shared" si="17"/>
        <v>12.299999999999972</v>
      </c>
      <c r="L125" s="13">
        <f t="shared" si="18"/>
        <v>5.7542999999999386E-4</v>
      </c>
      <c r="M125" s="13">
        <f t="shared" si="19"/>
        <v>0.27377020961531146</v>
      </c>
      <c r="N125" s="13">
        <f t="shared" si="15"/>
        <v>7.249963697410004E-4</v>
      </c>
      <c r="O125" s="13">
        <f t="shared" si="14"/>
        <v>0.25851265315001548</v>
      </c>
      <c r="P125" s="13">
        <f t="shared" si="16"/>
        <v>0.27380422462636822</v>
      </c>
      <c r="Q125" s="5">
        <f t="shared" si="13"/>
        <v>2.2549395714339107E-6</v>
      </c>
    </row>
    <row r="126" spans="11:17">
      <c r="K126" s="13">
        <f t="shared" si="17"/>
        <v>12.399999999999972</v>
      </c>
      <c r="L126" s="13">
        <f t="shared" si="18"/>
        <v>5.7583999999999381E-4</v>
      </c>
      <c r="M126" s="13">
        <f t="shared" si="19"/>
        <v>0.27359349839478481</v>
      </c>
      <c r="N126" s="13">
        <f t="shared" si="15"/>
        <v>7.2551293737145724E-4</v>
      </c>
      <c r="O126" s="13">
        <f t="shared" si="14"/>
        <v>0.25823315111851802</v>
      </c>
      <c r="P126" s="13">
        <f t="shared" si="16"/>
        <v>0.27362769231968997</v>
      </c>
      <c r="Q126" s="5">
        <f t="shared" si="13"/>
        <v>2.2581540530956918E-6</v>
      </c>
    </row>
    <row r="127" spans="11:17">
      <c r="K127" s="13">
        <f t="shared" si="17"/>
        <v>12.499999999999972</v>
      </c>
      <c r="L127" s="13">
        <f t="shared" si="18"/>
        <v>5.7624999999999376E-4</v>
      </c>
      <c r="M127" s="13">
        <f t="shared" si="19"/>
        <v>0.27341729045017105</v>
      </c>
      <c r="N127" s="13">
        <f t="shared" si="15"/>
        <v>7.2602950500191409E-4</v>
      </c>
      <c r="O127" s="13">
        <f t="shared" si="14"/>
        <v>0.25795444511253401</v>
      </c>
      <c r="P127" s="13">
        <f t="shared" si="16"/>
        <v>0.27345166206423921</v>
      </c>
      <c r="Q127" s="5">
        <f t="shared" si="13"/>
        <v>2.2613708242942132E-6</v>
      </c>
    </row>
    <row r="128" spans="11:17">
      <c r="K128" s="13">
        <f t="shared" si="17"/>
        <v>12.599999999999971</v>
      </c>
      <c r="L128" s="13">
        <f t="shared" si="18"/>
        <v>5.7665999999999371E-4</v>
      </c>
      <c r="M128" s="13">
        <f t="shared" si="19"/>
        <v>0.27324158399107423</v>
      </c>
      <c r="N128" s="13">
        <f t="shared" si="15"/>
        <v>7.2654607263237094E-4</v>
      </c>
      <c r="O128" s="13">
        <f t="shared" si="14"/>
        <v>0.25767653230021559</v>
      </c>
      <c r="P128" s="13">
        <f t="shared" si="16"/>
        <v>0.27327613207651569</v>
      </c>
      <c r="Q128" s="5">
        <f t="shared" si="13"/>
        <v>2.2645898850294741E-6</v>
      </c>
    </row>
    <row r="129" spans="11:17">
      <c r="K129" s="13">
        <f t="shared" si="17"/>
        <v>12.699999999999971</v>
      </c>
      <c r="L129" s="13">
        <f t="shared" si="18"/>
        <v>5.7706999999999366E-4</v>
      </c>
      <c r="M129" s="13">
        <f t="shared" si="19"/>
        <v>0.27306637723473631</v>
      </c>
      <c r="N129" s="13">
        <f t="shared" si="15"/>
        <v>7.2706264026282778E-4</v>
      </c>
      <c r="O129" s="13">
        <f t="shared" si="14"/>
        <v>0.25739940986179549</v>
      </c>
      <c r="P129" s="13">
        <f t="shared" si="16"/>
        <v>0.27310110058061654</v>
      </c>
      <c r="Q129" s="5">
        <f t="shared" si="13"/>
        <v>2.2678112353014754E-6</v>
      </c>
    </row>
    <row r="130" spans="11:17">
      <c r="K130" s="13">
        <f t="shared" si="17"/>
        <v>12.799999999999971</v>
      </c>
      <c r="L130" s="13">
        <f t="shared" si="18"/>
        <v>5.7747999999999361E-4</v>
      </c>
      <c r="M130" s="13">
        <f t="shared" si="19"/>
        <v>0.27289166840599882</v>
      </c>
      <c r="N130" s="13">
        <f t="shared" si="15"/>
        <v>7.2757920789328463E-4</v>
      </c>
      <c r="O130" s="13">
        <f t="shared" si="14"/>
        <v>0.2571230749895268</v>
      </c>
      <c r="P130" s="13">
        <f t="shared" si="16"/>
        <v>0.27292656580819885</v>
      </c>
      <c r="Q130" s="5">
        <f t="shared" ref="Q130:Q193" si="20">2*(N130/f1Oc)^2</f>
        <v>2.2710348751102167E-6</v>
      </c>
    </row>
    <row r="131" spans="11:17">
      <c r="K131" s="13">
        <f t="shared" si="17"/>
        <v>12.89999999999997</v>
      </c>
      <c r="L131" s="13">
        <f t="shared" si="18"/>
        <v>5.7788999999999356E-4</v>
      </c>
      <c r="M131" s="13">
        <f t="shared" si="19"/>
        <v>0.27271745573726536</v>
      </c>
      <c r="N131" s="13">
        <f t="shared" si="15"/>
        <v>7.2809577552374147E-4</v>
      </c>
      <c r="O131" s="13">
        <f t="shared" ref="O131:O194" si="21">O130+dt*(-O130*3/N130*(N131-N130)/dt+pl/ps*f4Oc/N130*Dl/del_C*omegaC)</f>
        <v>0.25684752488762336</v>
      </c>
      <c r="P131" s="13">
        <f t="shared" si="16"/>
        <v>0.27275252599844185</v>
      </c>
      <c r="Q131" s="5">
        <f t="shared" si="20"/>
        <v>2.2742608044556979E-6</v>
      </c>
    </row>
    <row r="132" spans="11:17">
      <c r="K132" s="13">
        <f t="shared" si="17"/>
        <v>12.99999999999997</v>
      </c>
      <c r="L132" s="13">
        <f t="shared" si="18"/>
        <v>5.7829999999999351E-4</v>
      </c>
      <c r="M132" s="13">
        <f t="shared" si="19"/>
        <v>0.27254373746846394</v>
      </c>
      <c r="N132" s="13">
        <f t="shared" si="15"/>
        <v>7.2861234315419832E-4</v>
      </c>
      <c r="O132" s="13">
        <f t="shared" si="21"/>
        <v>0.25657275677220026</v>
      </c>
      <c r="P132" s="13">
        <f t="shared" si="16"/>
        <v>0.2725789793980099</v>
      </c>
      <c r="Q132" s="5">
        <f t="shared" si="20"/>
        <v>2.2774890233379199E-6</v>
      </c>
    </row>
    <row r="133" spans="11:17">
      <c r="K133" s="13">
        <f t="shared" si="17"/>
        <v>13.099999999999969</v>
      </c>
      <c r="L133" s="13">
        <f t="shared" si="18"/>
        <v>5.7870999999999346E-4</v>
      </c>
      <c r="M133" s="13">
        <f t="shared" si="19"/>
        <v>0.27237051184700961</v>
      </c>
      <c r="N133" s="13">
        <f t="shared" si="15"/>
        <v>7.2912891078465516E-4</v>
      </c>
      <c r="O133" s="13">
        <f t="shared" si="21"/>
        <v>0.25629876787121481</v>
      </c>
      <c r="P133" s="13">
        <f t="shared" si="16"/>
        <v>0.27240592426101495</v>
      </c>
      <c r="Q133" s="5">
        <f t="shared" si="20"/>
        <v>2.280719531756881E-6</v>
      </c>
    </row>
    <row r="134" spans="11:17">
      <c r="K134" s="13">
        <f t="shared" si="17"/>
        <v>13.199999999999969</v>
      </c>
      <c r="L134" s="13">
        <f t="shared" si="18"/>
        <v>5.7911999999999341E-4</v>
      </c>
      <c r="M134" s="13">
        <f t="shared" si="19"/>
        <v>0.27219777712776744</v>
      </c>
      <c r="N134" s="13">
        <f t="shared" si="15"/>
        <v>7.2964547841511201E-4</v>
      </c>
      <c r="O134" s="13">
        <f t="shared" si="21"/>
        <v>0.25602555542440786</v>
      </c>
      <c r="P134" s="13">
        <f t="shared" si="16"/>
        <v>0.27223335884898009</v>
      </c>
      <c r="Q134" s="5">
        <f t="shared" si="20"/>
        <v>2.283952329712582E-6</v>
      </c>
    </row>
    <row r="135" spans="11:17">
      <c r="K135" s="13">
        <f t="shared" si="17"/>
        <v>13.299999999999969</v>
      </c>
      <c r="L135" s="13">
        <f t="shared" si="18"/>
        <v>5.7952999999999336E-4</v>
      </c>
      <c r="M135" s="13">
        <f t="shared" si="19"/>
        <v>0.27202553157301546</v>
      </c>
      <c r="N135" s="13">
        <f t="shared" si="15"/>
        <v>7.3016204604556885E-4</v>
      </c>
      <c r="O135" s="13">
        <f t="shared" si="21"/>
        <v>0.25575311668324524</v>
      </c>
      <c r="P135" s="13">
        <f t="shared" si="16"/>
        <v>0.27206128143080271</v>
      </c>
      <c r="Q135" s="5">
        <f t="shared" si="20"/>
        <v>2.2871874172050234E-6</v>
      </c>
    </row>
    <row r="136" spans="11:17">
      <c r="K136" s="13">
        <f t="shared" si="17"/>
        <v>13.399999999999968</v>
      </c>
      <c r="L136" s="13">
        <f t="shared" si="18"/>
        <v>5.7993999999999331E-4</v>
      </c>
      <c r="M136" s="13">
        <f t="shared" si="19"/>
        <v>0.27185377345240802</v>
      </c>
      <c r="N136" s="13">
        <f t="shared" si="15"/>
        <v>7.306786136760257E-4</v>
      </c>
      <c r="O136" s="13">
        <f t="shared" si="21"/>
        <v>0.25548144891085994</v>
      </c>
      <c r="P136" s="13">
        <f t="shared" si="16"/>
        <v>0.27188969028271792</v>
      </c>
      <c r="Q136" s="5">
        <f t="shared" si="20"/>
        <v>2.2904247942342043E-6</v>
      </c>
    </row>
    <row r="137" spans="11:17">
      <c r="K137" s="13">
        <f t="shared" si="17"/>
        <v>13.499999999999968</v>
      </c>
      <c r="L137" s="13">
        <f t="shared" si="18"/>
        <v>5.8034999999999326E-4</v>
      </c>
      <c r="M137" s="13">
        <f t="shared" si="19"/>
        <v>0.27168250104293934</v>
      </c>
      <c r="N137" s="13">
        <f t="shared" si="15"/>
        <v>7.3119518130648254E-4</v>
      </c>
      <c r="O137" s="13">
        <f t="shared" si="21"/>
        <v>0.25521054938199417</v>
      </c>
      <c r="P137" s="13">
        <f t="shared" si="16"/>
        <v>0.27171858368826263</v>
      </c>
      <c r="Q137" s="5">
        <f t="shared" si="20"/>
        <v>2.2936644608001255E-6</v>
      </c>
    </row>
    <row r="138" spans="11:17">
      <c r="K138" s="13">
        <f t="shared" si="17"/>
        <v>13.599999999999968</v>
      </c>
      <c r="L138" s="13">
        <f t="shared" si="18"/>
        <v>5.8075999999999321E-4</v>
      </c>
      <c r="M138" s="13">
        <f t="shared" si="19"/>
        <v>0.27151171262890705</v>
      </c>
      <c r="N138" s="13">
        <f t="shared" si="15"/>
        <v>7.3171174893693939E-4</v>
      </c>
      <c r="O138" s="13">
        <f t="shared" si="21"/>
        <v>0.25494041538294199</v>
      </c>
      <c r="P138" s="13">
        <f t="shared" si="16"/>
        <v>0.27154795993823899</v>
      </c>
      <c r="Q138" s="5">
        <f t="shared" si="20"/>
        <v>2.2969064169027867E-6</v>
      </c>
    </row>
    <row r="139" spans="11:17">
      <c r="K139" s="13">
        <f t="shared" si="17"/>
        <v>13.699999999999967</v>
      </c>
      <c r="L139" s="13">
        <f t="shared" si="18"/>
        <v>5.8116999999999316E-4</v>
      </c>
      <c r="M139" s="13">
        <f t="shared" si="19"/>
        <v>0.27134140650187633</v>
      </c>
      <c r="N139" s="13">
        <f t="shared" si="15"/>
        <v>7.3222831656739624E-4</v>
      </c>
      <c r="O139" s="13">
        <f t="shared" si="21"/>
        <v>0.25467104421149234</v>
      </c>
      <c r="P139" s="13">
        <f t="shared" si="16"/>
        <v>0.27137781733067889</v>
      </c>
      <c r="Q139" s="5">
        <f t="shared" si="20"/>
        <v>2.3001506625421879E-6</v>
      </c>
    </row>
    <row r="140" spans="11:17">
      <c r="K140" s="13">
        <f t="shared" si="17"/>
        <v>13.799999999999967</v>
      </c>
      <c r="L140" s="13">
        <f t="shared" si="18"/>
        <v>5.8157999999999311E-4</v>
      </c>
      <c r="M140" s="13">
        <f t="shared" si="19"/>
        <v>0.27117158096064375</v>
      </c>
      <c r="N140" s="13">
        <f t="shared" si="15"/>
        <v>7.3274488419785308E-4</v>
      </c>
      <c r="O140" s="13">
        <f t="shared" si="21"/>
        <v>0.25440243317687217</v>
      </c>
      <c r="P140" s="13">
        <f t="shared" si="16"/>
        <v>0.27120815417080835</v>
      </c>
      <c r="Q140" s="5">
        <f t="shared" si="20"/>
        <v>2.303397197718329E-6</v>
      </c>
    </row>
    <row r="141" spans="11:17">
      <c r="K141" s="13">
        <f t="shared" si="17"/>
        <v>13.899999999999967</v>
      </c>
      <c r="L141" s="13">
        <f t="shared" si="18"/>
        <v>5.8198999999999306E-4</v>
      </c>
      <c r="M141" s="13">
        <f t="shared" si="19"/>
        <v>0.27100223431120185</v>
      </c>
      <c r="N141" s="13">
        <f t="shared" si="15"/>
        <v>7.3326145182830993E-4</v>
      </c>
      <c r="O141" s="13">
        <f t="shared" si="21"/>
        <v>0.25413457959968999</v>
      </c>
      <c r="P141" s="13">
        <f t="shared" si="16"/>
        <v>0.27103896877101191</v>
      </c>
      <c r="Q141" s="5">
        <f t="shared" si="20"/>
        <v>2.3066460224312109E-6</v>
      </c>
    </row>
    <row r="142" spans="11:17">
      <c r="K142" s="13">
        <f t="shared" si="17"/>
        <v>13.999999999999966</v>
      </c>
      <c r="L142" s="13">
        <f t="shared" si="18"/>
        <v>5.8239999999999301E-4</v>
      </c>
      <c r="M142" s="13">
        <f t="shared" si="19"/>
        <v>0.27083336486670351</v>
      </c>
      <c r="N142" s="13">
        <f t="shared" si="15"/>
        <v>7.3377801945876677E-4</v>
      </c>
      <c r="O142" s="13">
        <f t="shared" si="21"/>
        <v>0.25386748081187976</v>
      </c>
      <c r="P142" s="13">
        <f t="shared" si="16"/>
        <v>0.27087025945079723</v>
      </c>
      <c r="Q142" s="5">
        <f t="shared" si="20"/>
        <v>2.3098971366808323E-6</v>
      </c>
    </row>
    <row r="143" spans="11:17">
      <c r="K143" s="13">
        <f t="shared" si="17"/>
        <v>14.099999999999966</v>
      </c>
      <c r="L143" s="13">
        <f t="shared" si="18"/>
        <v>5.8280999999999296E-4</v>
      </c>
      <c r="M143" s="13">
        <f t="shared" si="19"/>
        <v>0.27066497094742664</v>
      </c>
      <c r="N143" s="13">
        <f t="shared" si="15"/>
        <v>7.3429458708922362E-4</v>
      </c>
      <c r="O143" s="13">
        <f t="shared" si="21"/>
        <v>0.25360113415664509</v>
      </c>
      <c r="P143" s="13">
        <f t="shared" si="16"/>
        <v>0.2707020245367604</v>
      </c>
      <c r="Q143" s="5">
        <f t="shared" si="20"/>
        <v>2.3131505404671932E-6</v>
      </c>
    </row>
    <row r="144" spans="11:17">
      <c r="K144" s="13">
        <f t="shared" si="17"/>
        <v>14.199999999999966</v>
      </c>
      <c r="L144" s="13">
        <f t="shared" si="18"/>
        <v>5.8321999999999292E-4</v>
      </c>
      <c r="M144" s="13">
        <f t="shared" si="19"/>
        <v>0.27049705088073911</v>
      </c>
      <c r="N144" s="13">
        <f t="shared" si="15"/>
        <v>7.3481115471968046E-4</v>
      </c>
      <c r="O144" s="13">
        <f t="shared" si="21"/>
        <v>0.25333553698840372</v>
      </c>
      <c r="P144" s="13">
        <f t="shared" si="16"/>
        <v>0.27053426236255079</v>
      </c>
      <c r="Q144" s="5">
        <f t="shared" si="20"/>
        <v>2.3164062337902945E-6</v>
      </c>
    </row>
    <row r="145" spans="11:17">
      <c r="K145" s="13">
        <f t="shared" si="17"/>
        <v>14.299999999999965</v>
      </c>
      <c r="L145" s="13">
        <f t="shared" si="18"/>
        <v>5.8362999999999287E-4</v>
      </c>
      <c r="M145" s="13">
        <f t="shared" si="19"/>
        <v>0.27032960300106401</v>
      </c>
      <c r="N145" s="13">
        <f t="shared" si="15"/>
        <v>7.3532772235013731E-4</v>
      </c>
      <c r="O145" s="13">
        <f t="shared" si="21"/>
        <v>0.25307068667273241</v>
      </c>
      <c r="P145" s="13">
        <f t="shared" si="16"/>
        <v>0.27036697126883669</v>
      </c>
      <c r="Q145" s="5">
        <f t="shared" si="20"/>
        <v>2.3196642166501357E-6</v>
      </c>
    </row>
    <row r="146" spans="11:17">
      <c r="K146" s="13">
        <f t="shared" si="17"/>
        <v>14.399999999999965</v>
      </c>
      <c r="L146" s="13">
        <f t="shared" si="18"/>
        <v>5.8403999999999282E-4</v>
      </c>
      <c r="M146" s="13">
        <f t="shared" si="19"/>
        <v>0.27016262564984472</v>
      </c>
      <c r="N146" s="13">
        <f t="shared" si="15"/>
        <v>7.3584428998059415E-4</v>
      </c>
      <c r="O146" s="13">
        <f t="shared" si="21"/>
        <v>0.252806580586312</v>
      </c>
      <c r="P146" s="13">
        <f t="shared" si="16"/>
        <v>0.27020014960327049</v>
      </c>
      <c r="Q146" s="5">
        <f t="shared" si="20"/>
        <v>2.3229244890467169E-6</v>
      </c>
    </row>
    <row r="147" spans="11:17">
      <c r="K147" s="13">
        <f t="shared" si="17"/>
        <v>14.499999999999964</v>
      </c>
      <c r="L147" s="13">
        <f t="shared" si="18"/>
        <v>5.8444999999999277E-4</v>
      </c>
      <c r="M147" s="13">
        <f t="shared" si="19"/>
        <v>0.26999611717551059</v>
      </c>
      <c r="N147" s="13">
        <f t="shared" si="15"/>
        <v>7.36360857611051E-4</v>
      </c>
      <c r="O147" s="13">
        <f t="shared" si="21"/>
        <v>0.25254321611687286</v>
      </c>
      <c r="P147" s="13">
        <f t="shared" si="16"/>
        <v>0.27003379572045449</v>
      </c>
      <c r="Q147" s="5">
        <f t="shared" si="20"/>
        <v>2.326187050980038E-6</v>
      </c>
    </row>
    <row r="148" spans="11:17">
      <c r="K148" s="13">
        <f t="shared" si="17"/>
        <v>14.599999999999964</v>
      </c>
      <c r="L148" s="13">
        <f t="shared" si="18"/>
        <v>5.8485999999999272E-4</v>
      </c>
      <c r="M148" s="13">
        <f t="shared" si="19"/>
        <v>0.26983007593344249</v>
      </c>
      <c r="N148" s="13">
        <f t="shared" si="15"/>
        <v>7.3687742524150784E-4</v>
      </c>
      <c r="O148" s="13">
        <f t="shared" si="21"/>
        <v>0.25228059066314057</v>
      </c>
      <c r="P148" s="13">
        <f t="shared" si="16"/>
        <v>0.26986790798190718</v>
      </c>
      <c r="Q148" s="5">
        <f t="shared" si="20"/>
        <v>2.329451902450099E-6</v>
      </c>
    </row>
    <row r="149" spans="11:17">
      <c r="K149" s="13">
        <f t="shared" si="17"/>
        <v>14.699999999999964</v>
      </c>
      <c r="L149" s="13">
        <f t="shared" si="18"/>
        <v>5.8526999999999267E-4</v>
      </c>
      <c r="M149" s="13">
        <f t="shared" si="19"/>
        <v>0.26966450028593891</v>
      </c>
      <c r="N149" s="13">
        <f t="shared" si="15"/>
        <v>7.3739399287196469E-4</v>
      </c>
      <c r="O149" s="13">
        <f t="shared" si="21"/>
        <v>0.25201870163478213</v>
      </c>
      <c r="P149" s="13">
        <f t="shared" si="16"/>
        <v>0.26970248475602876</v>
      </c>
      <c r="Q149" s="5">
        <f t="shared" si="20"/>
        <v>2.3327190434569013E-6</v>
      </c>
    </row>
    <row r="150" spans="11:17">
      <c r="K150" s="13">
        <f t="shared" si="17"/>
        <v>14.799999999999963</v>
      </c>
      <c r="L150" s="13">
        <f t="shared" si="18"/>
        <v>5.8567999999999262E-4</v>
      </c>
      <c r="M150" s="13">
        <f t="shared" si="19"/>
        <v>0.26949938860218181</v>
      </c>
      <c r="N150" s="13">
        <f t="shared" si="15"/>
        <v>7.3791056050242154E-4</v>
      </c>
      <c r="O150" s="13">
        <f t="shared" si="21"/>
        <v>0.25175754645235204</v>
      </c>
      <c r="P150" s="13">
        <f t="shared" si="16"/>
        <v>0.269537524418068</v>
      </c>
      <c r="Q150" s="5">
        <f t="shared" si="20"/>
        <v>2.3359884740004422E-6</v>
      </c>
    </row>
    <row r="151" spans="11:17">
      <c r="K151" s="13">
        <f t="shared" si="17"/>
        <v>14.899999999999963</v>
      </c>
      <c r="L151" s="13">
        <f t="shared" si="18"/>
        <v>5.8608999999999257E-4</v>
      </c>
      <c r="M151" s="13">
        <f t="shared" si="19"/>
        <v>0.269334739258203</v>
      </c>
      <c r="N151" s="13">
        <f t="shared" si="15"/>
        <v>7.3842712813287838E-4</v>
      </c>
      <c r="O151" s="13">
        <f t="shared" si="21"/>
        <v>0.25149712254723927</v>
      </c>
      <c r="P151" s="13">
        <f t="shared" si="16"/>
        <v>0.26937302535008834</v>
      </c>
      <c r="Q151" s="5">
        <f t="shared" si="20"/>
        <v>2.3392601940807235E-6</v>
      </c>
    </row>
    <row r="152" spans="11:17">
      <c r="K152" s="13">
        <f t="shared" si="17"/>
        <v>14.999999999999963</v>
      </c>
      <c r="L152" s="13">
        <f t="shared" si="18"/>
        <v>5.8649999999999252E-4</v>
      </c>
      <c r="M152" s="13">
        <f t="shared" si="19"/>
        <v>0.26917055063685064</v>
      </c>
      <c r="N152" s="13">
        <f t="shared" si="15"/>
        <v>7.3894369576333523E-4</v>
      </c>
      <c r="O152" s="13">
        <f t="shared" si="21"/>
        <v>0.25123742736161392</v>
      </c>
      <c r="P152" s="13">
        <f t="shared" si="16"/>
        <v>0.26920898594093484</v>
      </c>
      <c r="Q152" s="5">
        <f t="shared" si="20"/>
        <v>2.3425342036977448E-6</v>
      </c>
    </row>
    <row r="153" spans="11:17">
      <c r="K153" s="13">
        <f t="shared" si="17"/>
        <v>15.099999999999962</v>
      </c>
      <c r="L153" s="13">
        <f t="shared" si="18"/>
        <v>5.8690999999999247E-4</v>
      </c>
      <c r="M153" s="13">
        <f t="shared" si="19"/>
        <v>0.26900682112775576</v>
      </c>
      <c r="N153" s="13">
        <f t="shared" si="15"/>
        <v>7.3946026339379207E-4</v>
      </c>
      <c r="O153" s="13">
        <f t="shared" si="21"/>
        <v>0.25097845834837462</v>
      </c>
      <c r="P153" s="13">
        <f t="shared" si="16"/>
        <v>0.26904540458620069</v>
      </c>
      <c r="Q153" s="5">
        <f t="shared" si="20"/>
        <v>2.345810502851506E-6</v>
      </c>
    </row>
    <row r="154" spans="11:17">
      <c r="K154" s="13">
        <f t="shared" si="17"/>
        <v>15.199999999999962</v>
      </c>
      <c r="L154" s="13">
        <f t="shared" si="18"/>
        <v>5.8731999999999242E-4</v>
      </c>
      <c r="M154" s="13">
        <f t="shared" si="19"/>
        <v>0.26884354912729919</v>
      </c>
      <c r="N154" s="13">
        <f t="shared" si="15"/>
        <v>7.3997683102424892E-4</v>
      </c>
      <c r="O154" s="13">
        <f t="shared" si="21"/>
        <v>0.25072021297109603</v>
      </c>
      <c r="P154" s="13">
        <f t="shared" si="16"/>
        <v>0.26888227968819467</v>
      </c>
      <c r="Q154" s="5">
        <f t="shared" si="20"/>
        <v>2.3490890915420071E-6</v>
      </c>
    </row>
    <row r="155" spans="11:17">
      <c r="K155" s="13">
        <f t="shared" si="17"/>
        <v>15.299999999999962</v>
      </c>
      <c r="L155" s="13">
        <f t="shared" si="18"/>
        <v>5.8772999999999237E-4</v>
      </c>
      <c r="M155" s="13">
        <f t="shared" si="19"/>
        <v>0.26868073303857859</v>
      </c>
      <c r="N155" s="13">
        <f t="shared" si="15"/>
        <v>7.4049339865470576E-4</v>
      </c>
      <c r="O155" s="13">
        <f t="shared" si="21"/>
        <v>0.2504626887039767</v>
      </c>
      <c r="P155" s="13">
        <f t="shared" si="16"/>
        <v>0.26871960965590813</v>
      </c>
      <c r="Q155" s="5">
        <f t="shared" si="20"/>
        <v>2.3523699697692481E-6</v>
      </c>
    </row>
    <row r="156" spans="11:17">
      <c r="K156" s="13">
        <f t="shared" si="17"/>
        <v>15.399999999999961</v>
      </c>
      <c r="L156" s="13">
        <f t="shared" si="18"/>
        <v>5.8813999999999232E-4</v>
      </c>
      <c r="M156" s="13">
        <f t="shared" si="19"/>
        <v>0.26851837127137551</v>
      </c>
      <c r="N156" s="13">
        <f t="shared" si="15"/>
        <v>7.4100996628516261E-4</v>
      </c>
      <c r="O156" s="13">
        <f t="shared" si="21"/>
        <v>0.25020588303178715</v>
      </c>
      <c r="P156" s="13">
        <f t="shared" si="16"/>
        <v>0.26855739290498237</v>
      </c>
      <c r="Q156" s="5">
        <f t="shared" si="20"/>
        <v>2.3556531375332292E-6</v>
      </c>
    </row>
    <row r="157" spans="11:17">
      <c r="K157" s="13">
        <f t="shared" si="17"/>
        <v>15.499999999999961</v>
      </c>
      <c r="L157" s="13">
        <f t="shared" si="18"/>
        <v>5.8854999999999227E-4</v>
      </c>
      <c r="M157" s="13">
        <f t="shared" si="19"/>
        <v>0.26835646224212295</v>
      </c>
      <c r="N157" s="13">
        <f t="shared" ref="N157:N220" si="22">N156+veOc*dt</f>
        <v>7.4152653391561945E-4</v>
      </c>
      <c r="O157" s="13">
        <f t="shared" si="21"/>
        <v>0.24994979344981827</v>
      </c>
      <c r="P157" s="13">
        <f t="shared" ref="P157:P220" si="23">esiinf-(esiinf-esi0)*(1+ve*K157/re0)^(-3)</f>
        <v>0.26839562785767646</v>
      </c>
      <c r="Q157" s="5">
        <f t="shared" si="20"/>
        <v>2.3589385948339505E-6</v>
      </c>
    </row>
    <row r="158" spans="11:17">
      <c r="K158" s="13">
        <f t="shared" ref="K158:K221" si="24">K157+dt</f>
        <v>15.599999999999961</v>
      </c>
      <c r="L158" s="13">
        <f t="shared" ref="L158:L221" si="25">L157+ve*dt</f>
        <v>5.8895999999999222E-4</v>
      </c>
      <c r="M158" s="13">
        <f t="shared" ref="M158:M221" si="26">M157+dt*(-M157*3/$L157*ve+pl/ps*f4_/$L157*Dl/del_C*omegaC)</f>
        <v>0.26819500437387278</v>
      </c>
      <c r="N158" s="13">
        <f t="shared" si="22"/>
        <v>7.420431015460763E-4</v>
      </c>
      <c r="O158" s="13">
        <f t="shared" si="21"/>
        <v>0.24969441746383009</v>
      </c>
      <c r="P158" s="13">
        <f t="shared" si="23"/>
        <v>0.26823431294283478</v>
      </c>
      <c r="Q158" s="5">
        <f t="shared" si="20"/>
        <v>2.3622263416714127E-6</v>
      </c>
    </row>
    <row r="159" spans="11:17">
      <c r="K159" s="13">
        <f t="shared" si="24"/>
        <v>15.69999999999996</v>
      </c>
      <c r="L159" s="13">
        <f t="shared" si="25"/>
        <v>5.8936999999999217E-4</v>
      </c>
      <c r="M159" s="13">
        <f t="shared" si="26"/>
        <v>0.26803399609626366</v>
      </c>
      <c r="N159" s="13">
        <f t="shared" si="22"/>
        <v>7.4255966917653315E-4</v>
      </c>
      <c r="O159" s="13">
        <f t="shared" si="21"/>
        <v>0.24943975259000065</v>
      </c>
      <c r="P159" s="13">
        <f t="shared" si="23"/>
        <v>0.26807344659585508</v>
      </c>
      <c r="Q159" s="5">
        <f t="shared" si="20"/>
        <v>2.3655163780456135E-6</v>
      </c>
    </row>
    <row r="160" spans="11:17">
      <c r="K160" s="13">
        <f t="shared" si="24"/>
        <v>15.79999999999996</v>
      </c>
      <c r="L160" s="13">
        <f t="shared" si="25"/>
        <v>5.8977999999999212E-4</v>
      </c>
      <c r="M160" s="13">
        <f t="shared" si="26"/>
        <v>0.26787343584548873</v>
      </c>
      <c r="N160" s="13">
        <f t="shared" si="22"/>
        <v>7.4307623680698999E-4</v>
      </c>
      <c r="O160" s="13">
        <f t="shared" si="21"/>
        <v>0.24918579635487539</v>
      </c>
      <c r="P160" s="13">
        <f t="shared" si="23"/>
        <v>0.26791302725865668</v>
      </c>
      <c r="Q160" s="5">
        <f t="shared" si="20"/>
        <v>2.3688087039565547E-6</v>
      </c>
    </row>
    <row r="161" spans="11:17">
      <c r="K161" s="13">
        <f t="shared" si="24"/>
        <v>15.899999999999959</v>
      </c>
      <c r="L161" s="13">
        <f t="shared" si="25"/>
        <v>5.9018999999999207E-4</v>
      </c>
      <c r="M161" s="13">
        <f t="shared" si="26"/>
        <v>0.2677133220642639</v>
      </c>
      <c r="N161" s="13">
        <f t="shared" si="22"/>
        <v>7.4359280443744684E-4</v>
      </c>
      <c r="O161" s="13">
        <f t="shared" si="21"/>
        <v>0.24893254629531664</v>
      </c>
      <c r="P161" s="13">
        <f t="shared" si="23"/>
        <v>0.26775305337964861</v>
      </c>
      <c r="Q161" s="5">
        <f t="shared" si="20"/>
        <v>2.3721033194042359E-6</v>
      </c>
    </row>
    <row r="162" spans="11:17">
      <c r="K162" s="13">
        <f t="shared" si="24"/>
        <v>15.999999999999959</v>
      </c>
      <c r="L162" s="13">
        <f t="shared" si="25"/>
        <v>5.9059999999999202E-4</v>
      </c>
      <c r="M162" s="13">
        <f t="shared" si="26"/>
        <v>0.26755365320179614</v>
      </c>
      <c r="N162" s="13">
        <f t="shared" si="22"/>
        <v>7.4410937206790368E-4</v>
      </c>
      <c r="O162" s="13">
        <f t="shared" si="21"/>
        <v>0.24867999995845341</v>
      </c>
      <c r="P162" s="13">
        <f t="shared" si="23"/>
        <v>0.26759352341369808</v>
      </c>
      <c r="Q162" s="5">
        <f t="shared" si="20"/>
        <v>2.3754002243886574E-6</v>
      </c>
    </row>
    <row r="163" spans="11:17">
      <c r="K163" s="13">
        <f t="shared" si="24"/>
        <v>16.099999999999959</v>
      </c>
      <c r="L163" s="13">
        <f t="shared" si="25"/>
        <v>5.9100999999999197E-4</v>
      </c>
      <c r="M163" s="13">
        <f t="shared" si="26"/>
        <v>0.26739442771375171</v>
      </c>
      <c r="N163" s="13">
        <f t="shared" si="22"/>
        <v>7.4462593969836053E-4</v>
      </c>
      <c r="O163" s="13">
        <f t="shared" si="21"/>
        <v>0.24842815490163159</v>
      </c>
      <c r="P163" s="13">
        <f t="shared" si="23"/>
        <v>0.26743443582209958</v>
      </c>
      <c r="Q163" s="5">
        <f t="shared" si="20"/>
        <v>2.3786994189098184E-6</v>
      </c>
    </row>
    <row r="164" spans="11:17">
      <c r="K164" s="13">
        <f t="shared" si="24"/>
        <v>16.19999999999996</v>
      </c>
      <c r="L164" s="13">
        <f t="shared" si="25"/>
        <v>5.9141999999999192E-4</v>
      </c>
      <c r="M164" s="13">
        <f t="shared" si="26"/>
        <v>0.26723564406222511</v>
      </c>
      <c r="N164" s="13">
        <f t="shared" si="22"/>
        <v>7.4514250732881737E-4</v>
      </c>
      <c r="O164" s="13">
        <f t="shared" si="21"/>
        <v>0.24817700869236428</v>
      </c>
      <c r="P164" s="13">
        <f t="shared" si="23"/>
        <v>0.26727578907254312</v>
      </c>
      <c r="Q164" s="5">
        <f t="shared" si="20"/>
        <v>2.3820009029677194E-6</v>
      </c>
    </row>
    <row r="165" spans="11:17">
      <c r="K165" s="13">
        <f t="shared" si="24"/>
        <v>16.299999999999962</v>
      </c>
      <c r="L165" s="13">
        <f t="shared" si="25"/>
        <v>5.9182999999999187E-4</v>
      </c>
      <c r="M165" s="13">
        <f t="shared" si="26"/>
        <v>0.26707730071570768</v>
      </c>
      <c r="N165" s="13">
        <f t="shared" si="22"/>
        <v>7.4565907495927422E-4</v>
      </c>
      <c r="O165" s="13">
        <f t="shared" si="21"/>
        <v>0.24792655890828244</v>
      </c>
      <c r="P165" s="13">
        <f t="shared" si="23"/>
        <v>0.2671175816390835</v>
      </c>
      <c r="Q165" s="5">
        <f t="shared" si="20"/>
        <v>2.3853046765623607E-6</v>
      </c>
    </row>
    <row r="166" spans="11:17">
      <c r="K166" s="13">
        <f t="shared" si="24"/>
        <v>16.399999999999963</v>
      </c>
      <c r="L166" s="13">
        <f t="shared" si="25"/>
        <v>5.9223999999999182E-4</v>
      </c>
      <c r="M166" s="13">
        <f t="shared" si="26"/>
        <v>0.26691939614905658</v>
      </c>
      <c r="N166" s="13">
        <f t="shared" si="22"/>
        <v>7.4617564258973106E-4</v>
      </c>
      <c r="O166" s="13">
        <f t="shared" si="21"/>
        <v>0.24767680313708587</v>
      </c>
      <c r="P166" s="13">
        <f t="shared" si="23"/>
        <v>0.26695981200210966</v>
      </c>
      <c r="Q166" s="5">
        <f t="shared" si="20"/>
        <v>2.388610739693742E-6</v>
      </c>
    </row>
    <row r="167" spans="11:17">
      <c r="K167" s="13">
        <f t="shared" si="24"/>
        <v>16.499999999999964</v>
      </c>
      <c r="L167" s="13">
        <f t="shared" si="25"/>
        <v>5.9264999999999177E-4</v>
      </c>
      <c r="M167" s="13">
        <f t="shared" si="26"/>
        <v>0.266761928843464</v>
      </c>
      <c r="N167" s="13">
        <f t="shared" si="22"/>
        <v>7.4669221022018791E-4</v>
      </c>
      <c r="O167" s="13">
        <f t="shared" si="21"/>
        <v>0.24742773897649442</v>
      </c>
      <c r="P167" s="13">
        <f t="shared" si="23"/>
        <v>0.26680247864831358</v>
      </c>
      <c r="Q167" s="5">
        <f t="shared" si="20"/>
        <v>2.3919190923618641E-6</v>
      </c>
    </row>
    <row r="168" spans="11:17">
      <c r="K168" s="13">
        <f t="shared" si="24"/>
        <v>16.599999999999966</v>
      </c>
      <c r="L168" s="13">
        <f t="shared" si="25"/>
        <v>5.9305999999999172E-4</v>
      </c>
      <c r="M168" s="13">
        <f t="shared" si="26"/>
        <v>0.2666048972864265</v>
      </c>
      <c r="N168" s="13">
        <f t="shared" si="22"/>
        <v>7.4720877785064475E-4</v>
      </c>
      <c r="O168" s="13">
        <f t="shared" si="21"/>
        <v>0.24717936403419938</v>
      </c>
      <c r="P168" s="13">
        <f t="shared" si="23"/>
        <v>0.2666455800706603</v>
      </c>
      <c r="Q168" s="5">
        <f t="shared" si="20"/>
        <v>2.3952297345667252E-6</v>
      </c>
    </row>
    <row r="169" spans="11:17">
      <c r="K169" s="13">
        <f t="shared" si="24"/>
        <v>16.699999999999967</v>
      </c>
      <c r="L169" s="13">
        <f t="shared" si="25"/>
        <v>5.9346999999999167E-4</v>
      </c>
      <c r="M169" s="13">
        <f t="shared" si="26"/>
        <v>0.26644829997171449</v>
      </c>
      <c r="N169" s="13">
        <f t="shared" si="22"/>
        <v>7.477253454811016E-4</v>
      </c>
      <c r="O169" s="13">
        <f t="shared" si="21"/>
        <v>0.24693167592781531</v>
      </c>
      <c r="P169" s="13">
        <f t="shared" si="23"/>
        <v>0.26648911476835729</v>
      </c>
      <c r="Q169" s="5">
        <f t="shared" si="20"/>
        <v>2.3985426663083263E-6</v>
      </c>
    </row>
    <row r="170" spans="11:17">
      <c r="K170" s="13">
        <f t="shared" si="24"/>
        <v>16.799999999999969</v>
      </c>
      <c r="L170" s="13">
        <f t="shared" si="25"/>
        <v>5.9387999999999162E-4</v>
      </c>
      <c r="M170" s="13">
        <f t="shared" si="26"/>
        <v>0.26629213539934177</v>
      </c>
      <c r="N170" s="13">
        <f t="shared" si="22"/>
        <v>7.4824191311155845E-4</v>
      </c>
      <c r="O170" s="13">
        <f t="shared" si="21"/>
        <v>0.24668467228483204</v>
      </c>
      <c r="P170" s="13">
        <f t="shared" si="23"/>
        <v>0.26633308124682437</v>
      </c>
      <c r="Q170" s="5">
        <f t="shared" si="20"/>
        <v>2.4018578875866674E-6</v>
      </c>
    </row>
    <row r="171" spans="11:17">
      <c r="K171" s="13">
        <f t="shared" si="24"/>
        <v>16.89999999999997</v>
      </c>
      <c r="L171" s="13">
        <f t="shared" si="25"/>
        <v>5.9428999999999157E-4</v>
      </c>
      <c r="M171" s="13">
        <f t="shared" si="26"/>
        <v>0.26613640207553563</v>
      </c>
      <c r="N171" s="13">
        <f t="shared" si="22"/>
        <v>7.4875848074201529E-4</v>
      </c>
      <c r="O171" s="13">
        <f t="shared" si="21"/>
        <v>0.24643835074256693</v>
      </c>
      <c r="P171" s="13">
        <f t="shared" si="23"/>
        <v>0.26617747801766378</v>
      </c>
      <c r="Q171" s="5">
        <f t="shared" si="20"/>
        <v>2.4051753984017488E-6</v>
      </c>
    </row>
    <row r="172" spans="11:17">
      <c r="K172" s="13">
        <f t="shared" si="24"/>
        <v>16.999999999999972</v>
      </c>
      <c r="L172" s="13">
        <f t="shared" si="25"/>
        <v>5.9469999999999152E-4</v>
      </c>
      <c r="M172" s="13">
        <f t="shared" si="26"/>
        <v>0.26598109851270652</v>
      </c>
      <c r="N172" s="13">
        <f t="shared" si="22"/>
        <v>7.4927504837247214E-4</v>
      </c>
      <c r="O172" s="13">
        <f t="shared" si="21"/>
        <v>0.24619270894811737</v>
      </c>
      <c r="P172" s="13">
        <f t="shared" si="23"/>
        <v>0.26602230359863027</v>
      </c>
      <c r="Q172" s="5">
        <f t="shared" si="20"/>
        <v>2.4084951987535697E-6</v>
      </c>
    </row>
    <row r="173" spans="11:17">
      <c r="K173" s="13">
        <f t="shared" si="24"/>
        <v>17.099999999999973</v>
      </c>
      <c r="L173" s="13">
        <f t="shared" si="25"/>
        <v>5.9510999999999147E-4</v>
      </c>
      <c r="M173" s="13">
        <f t="shared" si="26"/>
        <v>0.2658262232294184</v>
      </c>
      <c r="N173" s="13">
        <f t="shared" si="22"/>
        <v>7.4979161600292898E-4</v>
      </c>
      <c r="O173" s="13">
        <f t="shared" si="21"/>
        <v>0.24594774455831367</v>
      </c>
      <c r="P173" s="13">
        <f t="shared" si="23"/>
        <v>0.26586755651360156</v>
      </c>
      <c r="Q173" s="5">
        <f t="shared" si="20"/>
        <v>2.411817288642131E-6</v>
      </c>
    </row>
    <row r="174" spans="11:17">
      <c r="K174" s="13">
        <f t="shared" si="24"/>
        <v>17.199999999999974</v>
      </c>
      <c r="L174" s="13">
        <f t="shared" si="25"/>
        <v>5.9551999999999143E-4</v>
      </c>
      <c r="M174" s="13">
        <f t="shared" si="26"/>
        <v>0.26567177475035908</v>
      </c>
      <c r="N174" s="13">
        <f t="shared" si="22"/>
        <v>7.5030818363338583E-4</v>
      </c>
      <c r="O174" s="13">
        <f t="shared" si="21"/>
        <v>0.24570345523967208</v>
      </c>
      <c r="P174" s="13">
        <f t="shared" si="23"/>
        <v>0.26571323529254887</v>
      </c>
      <c r="Q174" s="5">
        <f t="shared" si="20"/>
        <v>2.4151416680674322E-6</v>
      </c>
    </row>
    <row r="175" spans="11:17">
      <c r="K175" s="13">
        <f t="shared" si="24"/>
        <v>17.299999999999976</v>
      </c>
      <c r="L175" s="13">
        <f t="shared" si="25"/>
        <v>5.9592999999999138E-4</v>
      </c>
      <c r="M175" s="13">
        <f t="shared" si="26"/>
        <v>0.26551775160631058</v>
      </c>
      <c r="N175" s="13">
        <f t="shared" si="22"/>
        <v>7.5082475126384267E-4</v>
      </c>
      <c r="O175" s="13">
        <f t="shared" si="21"/>
        <v>0.24545983866834808</v>
      </c>
      <c r="P175" s="13">
        <f t="shared" si="23"/>
        <v>0.26555933847150742</v>
      </c>
      <c r="Q175" s="5">
        <f t="shared" si="20"/>
        <v>2.4184683370294734E-6</v>
      </c>
    </row>
    <row r="176" spans="11:17">
      <c r="K176" s="13">
        <f t="shared" si="24"/>
        <v>17.399999999999977</v>
      </c>
      <c r="L176" s="13">
        <f t="shared" si="25"/>
        <v>5.9633999999999133E-4</v>
      </c>
      <c r="M176" s="13">
        <f t="shared" si="26"/>
        <v>0.26536415233411992</v>
      </c>
      <c r="N176" s="13">
        <f t="shared" si="22"/>
        <v>7.5134131889429952E-4</v>
      </c>
      <c r="O176" s="13">
        <f t="shared" si="21"/>
        <v>0.24521689253008999</v>
      </c>
      <c r="P176" s="13">
        <f t="shared" si="23"/>
        <v>0.26540586459254734</v>
      </c>
      <c r="Q176" s="5">
        <f t="shared" si="20"/>
        <v>2.4217972955282554E-6</v>
      </c>
    </row>
    <row r="177" spans="11:17">
      <c r="K177" s="13">
        <f t="shared" si="24"/>
        <v>17.499999999999979</v>
      </c>
      <c r="L177" s="13">
        <f t="shared" si="25"/>
        <v>5.9674999999999128E-4</v>
      </c>
      <c r="M177" s="13">
        <f t="shared" si="26"/>
        <v>0.26521097547666983</v>
      </c>
      <c r="N177" s="13">
        <f t="shared" si="22"/>
        <v>7.5185788652475636E-4</v>
      </c>
      <c r="O177" s="13">
        <f t="shared" si="21"/>
        <v>0.24497461452019281</v>
      </c>
      <c r="P177" s="13">
        <f t="shared" si="23"/>
        <v>0.26525281220374486</v>
      </c>
      <c r="Q177" s="5">
        <f t="shared" si="20"/>
        <v>2.4251285435637764E-6</v>
      </c>
    </row>
    <row r="178" spans="11:17">
      <c r="K178" s="13">
        <f t="shared" si="24"/>
        <v>17.59999999999998</v>
      </c>
      <c r="L178" s="13">
        <f t="shared" si="25"/>
        <v>5.9715999999999123E-4</v>
      </c>
      <c r="M178" s="13">
        <f t="shared" si="26"/>
        <v>0.26505821958284975</v>
      </c>
      <c r="N178" s="13">
        <f t="shared" si="22"/>
        <v>7.5237445415521321E-4</v>
      </c>
      <c r="O178" s="13">
        <f t="shared" si="21"/>
        <v>0.2447330023434523</v>
      </c>
      <c r="P178" s="13">
        <f t="shared" si="23"/>
        <v>0.26510017985915313</v>
      </c>
      <c r="Q178" s="5">
        <f t="shared" si="20"/>
        <v>2.4284620811360378E-6</v>
      </c>
    </row>
    <row r="179" spans="11:17">
      <c r="K179" s="13">
        <f t="shared" si="24"/>
        <v>17.699999999999982</v>
      </c>
      <c r="L179" s="13">
        <f t="shared" si="25"/>
        <v>5.9756999999999118E-4</v>
      </c>
      <c r="M179" s="13">
        <f t="shared" si="26"/>
        <v>0.264905883207527</v>
      </c>
      <c r="N179" s="13">
        <f t="shared" si="22"/>
        <v>7.5289102178567005E-4</v>
      </c>
      <c r="O179" s="13">
        <f t="shared" si="21"/>
        <v>0.24449205371411925</v>
      </c>
      <c r="P179" s="13">
        <f t="shared" si="23"/>
        <v>0.2649479661187738</v>
      </c>
      <c r="Q179" s="5">
        <f t="shared" si="20"/>
        <v>2.4317979082450388E-6</v>
      </c>
    </row>
    <row r="180" spans="11:17">
      <c r="K180" s="13">
        <f t="shared" si="24"/>
        <v>17.799999999999983</v>
      </c>
      <c r="L180" s="13">
        <f t="shared" si="25"/>
        <v>5.9797999999999113E-4</v>
      </c>
      <c r="M180" s="13">
        <f t="shared" si="26"/>
        <v>0.26475396491151804</v>
      </c>
      <c r="N180" s="13">
        <f t="shared" si="22"/>
        <v>7.534075894161269E-4</v>
      </c>
      <c r="O180" s="13">
        <f t="shared" si="21"/>
        <v>0.24425176635585422</v>
      </c>
      <c r="P180" s="13">
        <f t="shared" si="23"/>
        <v>0.26479616954852842</v>
      </c>
      <c r="Q180" s="5">
        <f t="shared" si="20"/>
        <v>2.4351360248907801E-6</v>
      </c>
    </row>
    <row r="181" spans="11:17">
      <c r="K181" s="13">
        <f t="shared" si="24"/>
        <v>17.899999999999984</v>
      </c>
      <c r="L181" s="13">
        <f t="shared" si="25"/>
        <v>5.9838999999999108E-4</v>
      </c>
      <c r="M181" s="13">
        <f t="shared" si="26"/>
        <v>0.26460246326155989</v>
      </c>
      <c r="N181" s="13">
        <f t="shared" si="22"/>
        <v>7.5392415704658375E-4</v>
      </c>
      <c r="O181" s="13">
        <f t="shared" si="21"/>
        <v>0.24401213800168223</v>
      </c>
      <c r="P181" s="13">
        <f t="shared" si="23"/>
        <v>0.2646447887202299</v>
      </c>
      <c r="Q181" s="5">
        <f t="shared" si="20"/>
        <v>2.4384764310732613E-6</v>
      </c>
    </row>
    <row r="182" spans="11:17">
      <c r="K182" s="13">
        <f t="shared" si="24"/>
        <v>17.999999999999986</v>
      </c>
      <c r="L182" s="13">
        <f t="shared" si="25"/>
        <v>5.9879999999999103E-4</v>
      </c>
      <c r="M182" s="13">
        <f t="shared" si="26"/>
        <v>0.26445137683028175</v>
      </c>
      <c r="N182" s="13">
        <f t="shared" si="22"/>
        <v>7.5444072467704059E-4</v>
      </c>
      <c r="O182" s="13">
        <f t="shared" si="21"/>
        <v>0.24377316639394792</v>
      </c>
      <c r="P182" s="13">
        <f t="shared" si="23"/>
        <v>0.2644938222115546</v>
      </c>
      <c r="Q182" s="5">
        <f t="shared" si="20"/>
        <v>2.4418191267924825E-6</v>
      </c>
    </row>
    <row r="183" spans="11:17">
      <c r="K183" s="13">
        <f t="shared" si="24"/>
        <v>18.099999999999987</v>
      </c>
      <c r="L183" s="13">
        <f t="shared" si="25"/>
        <v>5.9920999999999098E-4</v>
      </c>
      <c r="M183" s="13">
        <f t="shared" si="26"/>
        <v>0.26430070419617679</v>
      </c>
      <c r="N183" s="13">
        <f t="shared" si="22"/>
        <v>7.5495729230749744E-4</v>
      </c>
      <c r="O183" s="13">
        <f t="shared" si="21"/>
        <v>0.24353484928427085</v>
      </c>
      <c r="P183" s="13">
        <f t="shared" si="23"/>
        <v>0.26434326860601398</v>
      </c>
      <c r="Q183" s="5">
        <f t="shared" si="20"/>
        <v>2.4451641120484437E-6</v>
      </c>
    </row>
    <row r="184" spans="11:17">
      <c r="K184" s="13">
        <f t="shared" si="24"/>
        <v>18.199999999999989</v>
      </c>
      <c r="L184" s="13">
        <f t="shared" si="25"/>
        <v>5.9961999999999093E-4</v>
      </c>
      <c r="M184" s="13">
        <f t="shared" si="26"/>
        <v>0.26415044394357401</v>
      </c>
      <c r="N184" s="13">
        <f t="shared" si="22"/>
        <v>7.5547385993795428E-4</v>
      </c>
      <c r="O184" s="13">
        <f t="shared" si="21"/>
        <v>0.24329718443350112</v>
      </c>
      <c r="P184" s="13">
        <f t="shared" si="23"/>
        <v>0.26419312649292692</v>
      </c>
      <c r="Q184" s="5">
        <f t="shared" si="20"/>
        <v>2.4485113868411447E-6</v>
      </c>
    </row>
    <row r="185" spans="11:17">
      <c r="K185" s="13">
        <f t="shared" si="24"/>
        <v>18.29999999999999</v>
      </c>
      <c r="L185" s="13">
        <f t="shared" si="25"/>
        <v>6.0002999999999088E-4</v>
      </c>
      <c r="M185" s="13">
        <f t="shared" si="26"/>
        <v>0.26400059466261039</v>
      </c>
      <c r="N185" s="13">
        <f t="shared" si="22"/>
        <v>7.5599042756841113E-4</v>
      </c>
      <c r="O185" s="13">
        <f t="shared" si="21"/>
        <v>0.24306016961167518</v>
      </c>
      <c r="P185" s="13">
        <f t="shared" si="23"/>
        <v>0.26404339446739178</v>
      </c>
      <c r="Q185" s="5">
        <f t="shared" si="20"/>
        <v>2.451860951170587E-6</v>
      </c>
    </row>
    <row r="186" spans="11:17">
      <c r="K186" s="13">
        <f t="shared" si="24"/>
        <v>18.399999999999991</v>
      </c>
      <c r="L186" s="13">
        <f t="shared" si="25"/>
        <v>6.0043999999999083E-4</v>
      </c>
      <c r="M186" s="13">
        <f t="shared" si="26"/>
        <v>0.26385115494920303</v>
      </c>
      <c r="N186" s="13">
        <f t="shared" si="22"/>
        <v>7.5650699519886797E-4</v>
      </c>
      <c r="O186" s="13">
        <f t="shared" si="21"/>
        <v>0.24282380259797182</v>
      </c>
      <c r="P186" s="13">
        <f t="shared" si="23"/>
        <v>0.26389407113025876</v>
      </c>
      <c r="Q186" s="5">
        <f t="shared" si="20"/>
        <v>2.455212805036768E-6</v>
      </c>
    </row>
    <row r="187" spans="11:17">
      <c r="K187" s="13">
        <f t="shared" si="24"/>
        <v>18.499999999999993</v>
      </c>
      <c r="L187" s="13">
        <f t="shared" si="25"/>
        <v>6.0084999999999078E-4</v>
      </c>
      <c r="M187" s="13">
        <f t="shared" si="26"/>
        <v>0.26370212340502153</v>
      </c>
      <c r="N187" s="13">
        <f t="shared" si="22"/>
        <v>7.5702356282932482E-4</v>
      </c>
      <c r="O187" s="13">
        <f t="shared" si="21"/>
        <v>0.24258808118066855</v>
      </c>
      <c r="P187" s="13">
        <f t="shared" si="23"/>
        <v>0.26374515508810281</v>
      </c>
      <c r="Q187" s="5">
        <f t="shared" si="20"/>
        <v>2.4585669484396893E-6</v>
      </c>
    </row>
    <row r="188" spans="11:17">
      <c r="K188" s="13">
        <f t="shared" si="24"/>
        <v>18.599999999999994</v>
      </c>
      <c r="L188" s="13">
        <f t="shared" si="25"/>
        <v>6.0125999999999073E-4</v>
      </c>
      <c r="M188" s="13">
        <f t="shared" si="26"/>
        <v>0.26355349863746058</v>
      </c>
      <c r="N188" s="13">
        <f t="shared" si="22"/>
        <v>7.5754013045978166E-4</v>
      </c>
      <c r="O188" s="13">
        <f t="shared" si="21"/>
        <v>0.24235300315709812</v>
      </c>
      <c r="P188" s="13">
        <f t="shared" si="23"/>
        <v>0.2635966449531959</v>
      </c>
      <c r="Q188" s="5">
        <f t="shared" si="20"/>
        <v>2.4619233813793506E-6</v>
      </c>
    </row>
    <row r="189" spans="11:17">
      <c r="K189" s="13">
        <f t="shared" si="24"/>
        <v>18.699999999999996</v>
      </c>
      <c r="L189" s="13">
        <f t="shared" si="25"/>
        <v>6.0166999999999068E-4</v>
      </c>
      <c r="M189" s="13">
        <f t="shared" si="26"/>
        <v>0.2634052792596126</v>
      </c>
      <c r="N189" s="13">
        <f t="shared" si="22"/>
        <v>7.5805669809023851E-4</v>
      </c>
      <c r="O189" s="13">
        <f t="shared" si="21"/>
        <v>0.24211856633360529</v>
      </c>
      <c r="P189" s="13">
        <f t="shared" si="23"/>
        <v>0.26344853934347989</v>
      </c>
      <c r="Q189" s="5">
        <f t="shared" si="20"/>
        <v>2.4652821038557514E-6</v>
      </c>
    </row>
    <row r="190" spans="11:17">
      <c r="K190" s="13">
        <f t="shared" si="24"/>
        <v>18.799999999999997</v>
      </c>
      <c r="L190" s="13">
        <f t="shared" si="25"/>
        <v>6.0207999999999063E-4</v>
      </c>
      <c r="M190" s="13">
        <f t="shared" si="26"/>
        <v>0.26325746389024046</v>
      </c>
      <c r="N190" s="13">
        <f t="shared" si="22"/>
        <v>7.5857326572069536E-4</v>
      </c>
      <c r="O190" s="13">
        <f t="shared" si="21"/>
        <v>0.24188476852550383</v>
      </c>
      <c r="P190" s="13">
        <f t="shared" si="23"/>
        <v>0.26330083688253997</v>
      </c>
      <c r="Q190" s="5">
        <f t="shared" si="20"/>
        <v>2.4686431158688929E-6</v>
      </c>
    </row>
    <row r="191" spans="11:17">
      <c r="K191" s="13">
        <f t="shared" si="24"/>
        <v>18.899999999999999</v>
      </c>
      <c r="L191" s="13">
        <f t="shared" si="25"/>
        <v>6.0248999999999058E-4</v>
      </c>
      <c r="M191" s="13">
        <f t="shared" si="26"/>
        <v>0.26311005115375063</v>
      </c>
      <c r="N191" s="13">
        <f t="shared" si="22"/>
        <v>7.590898333511522E-4</v>
      </c>
      <c r="O191" s="13">
        <f t="shared" si="21"/>
        <v>0.2416516075570338</v>
      </c>
      <c r="P191" s="13">
        <f t="shared" si="23"/>
        <v>0.26315353619957726</v>
      </c>
      <c r="Q191" s="5">
        <f t="shared" si="20"/>
        <v>2.472006417418774E-6</v>
      </c>
    </row>
    <row r="192" spans="11:17">
      <c r="K192" s="13">
        <f t="shared" si="24"/>
        <v>19</v>
      </c>
      <c r="L192" s="13">
        <f t="shared" si="25"/>
        <v>6.0289999999999053E-4</v>
      </c>
      <c r="M192" s="13">
        <f t="shared" si="26"/>
        <v>0.26296303968016616</v>
      </c>
      <c r="N192" s="13">
        <f t="shared" si="22"/>
        <v>7.5960640098160905E-4</v>
      </c>
      <c r="O192" s="13">
        <f t="shared" si="21"/>
        <v>0.24141908126131897</v>
      </c>
      <c r="P192" s="13">
        <f t="shared" si="23"/>
        <v>0.26300663592938239</v>
      </c>
      <c r="Q192" s="5">
        <f t="shared" si="20"/>
        <v>2.4753720085053951E-6</v>
      </c>
    </row>
    <row r="193" spans="11:17">
      <c r="K193" s="13">
        <f t="shared" si="24"/>
        <v>19.100000000000001</v>
      </c>
      <c r="L193" s="13">
        <f t="shared" si="25"/>
        <v>6.0330999999999048E-4</v>
      </c>
      <c r="M193" s="13">
        <f t="shared" si="26"/>
        <v>0.26281642810509992</v>
      </c>
      <c r="N193" s="13">
        <f t="shared" si="22"/>
        <v>7.6012296861206589E-4</v>
      </c>
      <c r="O193" s="13">
        <f t="shared" si="21"/>
        <v>0.24118718748032461</v>
      </c>
      <c r="P193" s="13">
        <f t="shared" si="23"/>
        <v>0.26286013471230874</v>
      </c>
      <c r="Q193" s="5">
        <f t="shared" si="20"/>
        <v>2.4787398891287573E-6</v>
      </c>
    </row>
    <row r="194" spans="11:17">
      <c r="K194" s="13">
        <f t="shared" si="24"/>
        <v>19.200000000000003</v>
      </c>
      <c r="L194" s="13">
        <f t="shared" si="25"/>
        <v>6.0371999999999043E-4</v>
      </c>
      <c r="M194" s="13">
        <f t="shared" si="26"/>
        <v>0.26267021506972826</v>
      </c>
      <c r="N194" s="13">
        <f t="shared" si="22"/>
        <v>7.6063953624252274E-4</v>
      </c>
      <c r="O194" s="13">
        <f t="shared" si="21"/>
        <v>0.24095592406481539</v>
      </c>
      <c r="P194" s="13">
        <f t="shared" si="23"/>
        <v>0.26271403119424641</v>
      </c>
      <c r="Q194" s="5">
        <f t="shared" ref="Q194:Q225" si="27">2*(N194/f1Oc)^2</f>
        <v>2.4821100592888582E-6</v>
      </c>
    </row>
    <row r="195" spans="11:17">
      <c r="K195" s="13">
        <f t="shared" si="24"/>
        <v>19.300000000000004</v>
      </c>
      <c r="L195" s="13">
        <f t="shared" si="25"/>
        <v>6.0412999999999038E-4</v>
      </c>
      <c r="M195" s="13">
        <f t="shared" si="26"/>
        <v>0.2625243992207642</v>
      </c>
      <c r="N195" s="13">
        <f t="shared" si="22"/>
        <v>7.6115610387297958E-4</v>
      </c>
      <c r="O195" s="13">
        <f t="shared" ref="O195:O225" si="28">O194+dt*(-O194*3/N194*(N195-N194)/dt+pl/ps*f4Oc/N194*Dl/del_C*omegaC)</f>
        <v>0.24072528887431352</v>
      </c>
      <c r="P195" s="13">
        <f t="shared" si="23"/>
        <v>0.26256832402659541</v>
      </c>
      <c r="Q195" s="5">
        <f t="shared" si="27"/>
        <v>2.4854825189856995E-6</v>
      </c>
    </row>
    <row r="196" spans="11:17">
      <c r="K196" s="13">
        <f t="shared" si="24"/>
        <v>19.400000000000006</v>
      </c>
      <c r="L196" s="13">
        <f t="shared" si="25"/>
        <v>6.0453999999999033E-4</v>
      </c>
      <c r="M196" s="13">
        <f t="shared" si="26"/>
        <v>0.26237897921043141</v>
      </c>
      <c r="N196" s="13">
        <f t="shared" si="22"/>
        <v>7.6167267150343643E-4</v>
      </c>
      <c r="O196" s="13">
        <f t="shared" si="28"/>
        <v>0.24049527977705717</v>
      </c>
      <c r="P196" s="13">
        <f t="shared" si="23"/>
        <v>0.26242301186623979</v>
      </c>
      <c r="Q196" s="5">
        <f t="shared" si="27"/>
        <v>2.4888572682192807E-6</v>
      </c>
    </row>
    <row r="197" spans="11:17">
      <c r="K197" s="13">
        <f t="shared" si="24"/>
        <v>19.500000000000007</v>
      </c>
      <c r="L197" s="13">
        <f t="shared" si="25"/>
        <v>6.0494999999999028E-4</v>
      </c>
      <c r="M197" s="13">
        <f t="shared" si="26"/>
        <v>0.26223395369643787</v>
      </c>
      <c r="N197" s="13">
        <f t="shared" si="22"/>
        <v>7.6218923913389327E-4</v>
      </c>
      <c r="O197" s="13">
        <f t="shared" si="28"/>
        <v>0.24026589464995912</v>
      </c>
      <c r="P197" s="13">
        <f t="shared" si="23"/>
        <v>0.26227809337552166</v>
      </c>
      <c r="Q197" s="5">
        <f t="shared" si="27"/>
        <v>2.4922343069896019E-6</v>
      </c>
    </row>
    <row r="198" spans="11:17">
      <c r="K198" s="13">
        <f t="shared" si="24"/>
        <v>19.600000000000009</v>
      </c>
      <c r="L198" s="13">
        <f t="shared" si="25"/>
        <v>6.0535999999999023E-4</v>
      </c>
      <c r="M198" s="13">
        <f t="shared" si="26"/>
        <v>0.26208932134195001</v>
      </c>
      <c r="N198" s="13">
        <f t="shared" si="22"/>
        <v>7.6270580676435012E-4</v>
      </c>
      <c r="O198" s="13">
        <f t="shared" si="28"/>
        <v>0.24003713137856558</v>
      </c>
      <c r="P198" s="13">
        <f t="shared" si="23"/>
        <v>0.26213356722221537</v>
      </c>
      <c r="Q198" s="5">
        <f t="shared" si="27"/>
        <v>2.495613635296663E-6</v>
      </c>
    </row>
    <row r="199" spans="11:17">
      <c r="K199" s="13">
        <f t="shared" si="24"/>
        <v>19.70000000000001</v>
      </c>
      <c r="L199" s="13">
        <f t="shared" si="25"/>
        <v>6.0576999999999018E-4</v>
      </c>
      <c r="M199" s="13">
        <f t="shared" si="26"/>
        <v>0.26194508081556667</v>
      </c>
      <c r="N199" s="13">
        <f t="shared" si="22"/>
        <v>7.6322237439480696E-4</v>
      </c>
      <c r="O199" s="13">
        <f t="shared" si="28"/>
        <v>0.23980898785701527</v>
      </c>
      <c r="P199" s="13">
        <f t="shared" si="23"/>
        <v>0.26198943207950143</v>
      </c>
      <c r="Q199" s="5">
        <f t="shared" si="27"/>
        <v>2.4989952531404641E-6</v>
      </c>
    </row>
    <row r="200" spans="11:17">
      <c r="K200" s="13">
        <f t="shared" si="24"/>
        <v>19.800000000000011</v>
      </c>
      <c r="L200" s="13">
        <f t="shared" si="25"/>
        <v>6.0617999999999013E-4</v>
      </c>
      <c r="M200" s="13">
        <f t="shared" si="26"/>
        <v>0.26180123079129347</v>
      </c>
      <c r="N200" s="13">
        <f t="shared" si="22"/>
        <v>7.6373894202526381E-4</v>
      </c>
      <c r="O200" s="13">
        <f t="shared" si="28"/>
        <v>0.23958146198799865</v>
      </c>
      <c r="P200" s="13">
        <f t="shared" si="23"/>
        <v>0.2618456866259416</v>
      </c>
      <c r="Q200" s="5">
        <f t="shared" si="27"/>
        <v>2.5023791605210055E-6</v>
      </c>
    </row>
    <row r="201" spans="11:17">
      <c r="K201" s="13">
        <f t="shared" si="24"/>
        <v>19.900000000000013</v>
      </c>
      <c r="L201" s="13">
        <f t="shared" si="25"/>
        <v>6.0658999999999008E-4</v>
      </c>
      <c r="M201" s="13">
        <f t="shared" si="26"/>
        <v>0.26165776994851725</v>
      </c>
      <c r="N201" s="13">
        <f t="shared" si="22"/>
        <v>7.6425550965572066E-4</v>
      </c>
      <c r="O201" s="13">
        <f t="shared" si="28"/>
        <v>0.23935455168271752</v>
      </c>
      <c r="P201" s="13">
        <f t="shared" si="23"/>
        <v>0.26170232954545269</v>
      </c>
      <c r="Q201" s="5">
        <f t="shared" si="27"/>
        <v>2.5057653574382868E-6</v>
      </c>
    </row>
    <row r="202" spans="11:17">
      <c r="K202" s="13">
        <f t="shared" si="24"/>
        <v>20.000000000000014</v>
      </c>
      <c r="L202" s="13">
        <f t="shared" si="25"/>
        <v>6.0699999999999003E-4</v>
      </c>
      <c r="M202" s="13">
        <f t="shared" si="26"/>
        <v>0.26151469697198038</v>
      </c>
      <c r="N202" s="13">
        <f t="shared" si="22"/>
        <v>7.647720772861775E-4</v>
      </c>
      <c r="O202" s="13">
        <f t="shared" si="28"/>
        <v>0.23912825486084474</v>
      </c>
      <c r="P202" s="13">
        <f t="shared" si="23"/>
        <v>0.26155935952728193</v>
      </c>
      <c r="Q202" s="5">
        <f t="shared" si="27"/>
        <v>2.509153843892309E-6</v>
      </c>
    </row>
    <row r="203" spans="11:17">
      <c r="K203" s="13">
        <f t="shared" si="24"/>
        <v>20.100000000000016</v>
      </c>
      <c r="L203" s="13">
        <f t="shared" si="25"/>
        <v>6.0740999999998998E-4</v>
      </c>
      <c r="M203" s="13">
        <f t="shared" si="26"/>
        <v>0.26137201055175574</v>
      </c>
      <c r="N203" s="13">
        <f t="shared" si="22"/>
        <v>7.6528864491663435E-4</v>
      </c>
      <c r="O203" s="13">
        <f t="shared" si="28"/>
        <v>0.2389025694504841</v>
      </c>
      <c r="P203" s="13">
        <f t="shared" si="23"/>
        <v>0.26141677526598117</v>
      </c>
      <c r="Q203" s="5">
        <f t="shared" si="27"/>
        <v>2.5125446198830698E-6</v>
      </c>
    </row>
    <row r="204" spans="11:17">
      <c r="K204" s="13">
        <f t="shared" si="24"/>
        <v>20.200000000000017</v>
      </c>
      <c r="L204" s="13">
        <f t="shared" si="25"/>
        <v>6.0781999999998994E-4</v>
      </c>
      <c r="M204" s="13">
        <f t="shared" si="26"/>
        <v>0.26122970938322138</v>
      </c>
      <c r="N204" s="13">
        <f t="shared" si="22"/>
        <v>7.6580521254709119E-4</v>
      </c>
      <c r="O204" s="13">
        <f t="shared" si="28"/>
        <v>0.23867749338813055</v>
      </c>
      <c r="P204" s="13">
        <f t="shared" si="23"/>
        <v>0.26127457546138244</v>
      </c>
      <c r="Q204" s="5">
        <f t="shared" si="27"/>
        <v>2.515937685410571E-6</v>
      </c>
    </row>
    <row r="205" spans="11:17">
      <c r="K205" s="13">
        <f t="shared" si="24"/>
        <v>20.300000000000018</v>
      </c>
      <c r="L205" s="13">
        <f t="shared" si="25"/>
        <v>6.0822999999998989E-4</v>
      </c>
      <c r="M205" s="13">
        <f t="shared" si="26"/>
        <v>0.26108779216703537</v>
      </c>
      <c r="N205" s="13">
        <f t="shared" si="22"/>
        <v>7.6632178017754804E-4</v>
      </c>
      <c r="O205" s="13">
        <f t="shared" si="28"/>
        <v>0.23845302461863058</v>
      </c>
      <c r="P205" s="13">
        <f t="shared" si="23"/>
        <v>0.26113275881857273</v>
      </c>
      <c r="Q205" s="5">
        <f t="shared" si="27"/>
        <v>2.5193330404748121E-6</v>
      </c>
    </row>
    <row r="206" spans="11:17">
      <c r="K206" s="13">
        <f t="shared" si="24"/>
        <v>20.40000000000002</v>
      </c>
      <c r="L206" s="13">
        <f t="shared" si="25"/>
        <v>6.0863999999998984E-4</v>
      </c>
      <c r="M206" s="13">
        <f t="shared" si="26"/>
        <v>0.26094625760911111</v>
      </c>
      <c r="N206" s="13">
        <f t="shared" si="22"/>
        <v>7.6683834780800488E-4</v>
      </c>
      <c r="O206" s="13">
        <f t="shared" si="28"/>
        <v>0.23822916109514278</v>
      </c>
      <c r="P206" s="13">
        <f t="shared" si="23"/>
        <v>0.26099132404786918</v>
      </c>
      <c r="Q206" s="5">
        <f t="shared" si="27"/>
        <v>2.5227306850757936E-6</v>
      </c>
    </row>
    <row r="207" spans="11:17">
      <c r="K207" s="13">
        <f t="shared" si="24"/>
        <v>20.500000000000021</v>
      </c>
      <c r="L207" s="13">
        <f t="shared" si="25"/>
        <v>6.0904999999998979E-4</v>
      </c>
      <c r="M207" s="13">
        <f t="shared" si="26"/>
        <v>0.2608051044205924</v>
      </c>
      <c r="N207" s="13">
        <f t="shared" si="22"/>
        <v>7.6735491543846173E-4</v>
      </c>
      <c r="O207" s="13">
        <f t="shared" si="28"/>
        <v>0.23800590077909864</v>
      </c>
      <c r="P207" s="13">
        <f t="shared" si="23"/>
        <v>0.26085026986479454</v>
      </c>
      <c r="Q207" s="5">
        <f t="shared" si="27"/>
        <v>2.5261306192135146E-6</v>
      </c>
    </row>
    <row r="208" spans="11:17">
      <c r="K208" s="13">
        <f t="shared" si="24"/>
        <v>20.600000000000023</v>
      </c>
      <c r="L208" s="13">
        <f t="shared" si="25"/>
        <v>6.0945999999998974E-4</v>
      </c>
      <c r="M208" s="13">
        <f t="shared" si="26"/>
        <v>0.26066433131782885</v>
      </c>
      <c r="N208" s="13">
        <f t="shared" si="22"/>
        <v>7.6787148306891857E-4</v>
      </c>
      <c r="O208" s="13">
        <f t="shared" si="28"/>
        <v>0.23778324164016362</v>
      </c>
      <c r="P208" s="13">
        <f t="shared" si="23"/>
        <v>0.26070959499005286</v>
      </c>
      <c r="Q208" s="5">
        <f t="shared" si="27"/>
        <v>2.529532842887976E-6</v>
      </c>
    </row>
    <row r="209" spans="11:17">
      <c r="K209" s="13">
        <f t="shared" si="24"/>
        <v>20.700000000000024</v>
      </c>
      <c r="L209" s="13">
        <f t="shared" si="25"/>
        <v>6.0986999999998969E-4</v>
      </c>
      <c r="M209" s="13">
        <f t="shared" si="26"/>
        <v>0.26052393702235133</v>
      </c>
      <c r="N209" s="13">
        <f t="shared" si="22"/>
        <v>7.6838805069937542E-4</v>
      </c>
      <c r="O209" s="13">
        <f t="shared" si="28"/>
        <v>0.23756118165619836</v>
      </c>
      <c r="P209" s="13">
        <f t="shared" si="23"/>
        <v>0.26056929814950486</v>
      </c>
      <c r="Q209" s="5">
        <f t="shared" si="27"/>
        <v>2.5329373560991769E-6</v>
      </c>
    </row>
    <row r="210" spans="11:17">
      <c r="K210" s="13">
        <f t="shared" si="24"/>
        <v>20.800000000000026</v>
      </c>
      <c r="L210" s="13">
        <f t="shared" si="25"/>
        <v>6.1027999999998964E-4</v>
      </c>
      <c r="M210" s="13">
        <f t="shared" si="26"/>
        <v>0.26038392026084756</v>
      </c>
      <c r="N210" s="13">
        <f t="shared" si="22"/>
        <v>7.6890461832983226E-4</v>
      </c>
      <c r="O210" s="13">
        <f t="shared" si="28"/>
        <v>0.23733971881322002</v>
      </c>
      <c r="P210" s="13">
        <f t="shared" si="23"/>
        <v>0.26042937807414357</v>
      </c>
      <c r="Q210" s="5">
        <f t="shared" si="27"/>
        <v>2.5363441588471181E-6</v>
      </c>
    </row>
    <row r="211" spans="11:17">
      <c r="K211" s="13">
        <f t="shared" si="24"/>
        <v>20.900000000000027</v>
      </c>
      <c r="L211" s="13">
        <f t="shared" si="25"/>
        <v>6.1068999999998959E-4</v>
      </c>
      <c r="M211" s="13">
        <f t="shared" si="26"/>
        <v>0.26024427976513798</v>
      </c>
      <c r="N211" s="13">
        <f t="shared" si="22"/>
        <v>7.6942118596028911E-4</v>
      </c>
      <c r="O211" s="13">
        <f t="shared" si="28"/>
        <v>0.23711885110536407</v>
      </c>
      <c r="P211" s="13">
        <f t="shared" si="23"/>
        <v>0.26028983350007096</v>
      </c>
      <c r="Q211" s="5">
        <f t="shared" si="27"/>
        <v>2.5397532511318002E-6</v>
      </c>
    </row>
    <row r="212" spans="11:17">
      <c r="K212" s="13">
        <f t="shared" si="24"/>
        <v>21.000000000000028</v>
      </c>
      <c r="L212" s="13">
        <f t="shared" si="25"/>
        <v>6.1109999999998954E-4</v>
      </c>
      <c r="M212" s="13">
        <f t="shared" si="26"/>
        <v>0.26010501427215144</v>
      </c>
      <c r="N212" s="13">
        <f t="shared" si="22"/>
        <v>7.6993775359074596E-4</v>
      </c>
      <c r="O212" s="13">
        <f t="shared" si="28"/>
        <v>0.23689857653484603</v>
      </c>
      <c r="P212" s="13">
        <f t="shared" si="23"/>
        <v>0.2601506631684728</v>
      </c>
      <c r="Q212" s="5">
        <f t="shared" si="27"/>
        <v>2.5431646329532217E-6</v>
      </c>
    </row>
    <row r="213" spans="11:17">
      <c r="K213" s="13">
        <f t="shared" si="24"/>
        <v>21.10000000000003</v>
      </c>
      <c r="L213" s="13">
        <f t="shared" si="25"/>
        <v>6.1150999999998949E-4</v>
      </c>
      <c r="M213" s="13">
        <f t="shared" si="26"/>
        <v>0.25996612252390144</v>
      </c>
      <c r="N213" s="13">
        <f t="shared" si="22"/>
        <v>7.704543212212028E-4</v>
      </c>
      <c r="O213" s="13">
        <f t="shared" si="28"/>
        <v>0.23667889311192353</v>
      </c>
      <c r="P213" s="13">
        <f t="shared" si="23"/>
        <v>0.26001186582559593</v>
      </c>
      <c r="Q213" s="5">
        <f t="shared" si="27"/>
        <v>2.5465783043113828E-6</v>
      </c>
    </row>
    <row r="214" spans="11:17">
      <c r="K214" s="13">
        <f t="shared" si="24"/>
        <v>21.200000000000031</v>
      </c>
      <c r="L214" s="13">
        <f t="shared" si="25"/>
        <v>6.1191999999998944E-4</v>
      </c>
      <c r="M214" s="13">
        <f t="shared" si="26"/>
        <v>0.25982760326746213</v>
      </c>
      <c r="N214" s="13">
        <f t="shared" si="22"/>
        <v>7.7097088885165965E-4</v>
      </c>
      <c r="O214" s="13">
        <f t="shared" si="28"/>
        <v>0.23645979885485865</v>
      </c>
      <c r="P214" s="13">
        <f t="shared" si="23"/>
        <v>0.25987344022272391</v>
      </c>
      <c r="Q214" s="5">
        <f t="shared" si="27"/>
        <v>2.5499942652062839E-6</v>
      </c>
    </row>
    <row r="215" spans="11:17">
      <c r="K215" s="13">
        <f t="shared" si="24"/>
        <v>21.300000000000033</v>
      </c>
      <c r="L215" s="13">
        <f t="shared" si="25"/>
        <v>6.1232999999998939E-4</v>
      </c>
      <c r="M215" s="13">
        <f t="shared" si="26"/>
        <v>0.25968945525494447</v>
      </c>
      <c r="N215" s="13">
        <f t="shared" si="22"/>
        <v>7.7148745648211649E-4</v>
      </c>
      <c r="O215" s="13">
        <f t="shared" si="28"/>
        <v>0.23624129178988032</v>
      </c>
      <c r="P215" s="13">
        <f t="shared" si="23"/>
        <v>0.25973538511615363</v>
      </c>
      <c r="Q215" s="5">
        <f t="shared" si="27"/>
        <v>2.5534125156379252E-6</v>
      </c>
    </row>
    <row r="216" spans="11:17">
      <c r="K216" s="13">
        <f t="shared" si="24"/>
        <v>21.400000000000034</v>
      </c>
      <c r="L216" s="13">
        <f t="shared" si="25"/>
        <v>6.1273999999998934E-4</v>
      </c>
      <c r="M216" s="13">
        <f t="shared" si="26"/>
        <v>0.25955167724347289</v>
      </c>
      <c r="N216" s="13">
        <f t="shared" si="22"/>
        <v>7.7200402411257334E-4</v>
      </c>
      <c r="O216" s="13">
        <f t="shared" si="28"/>
        <v>0.23602336995114692</v>
      </c>
      <c r="P216" s="13">
        <f t="shared" si="23"/>
        <v>0.25959769926717158</v>
      </c>
      <c r="Q216" s="5">
        <f t="shared" si="27"/>
        <v>2.5568330556063062E-6</v>
      </c>
    </row>
    <row r="217" spans="11:17">
      <c r="K217" s="13">
        <f t="shared" si="24"/>
        <v>21.500000000000036</v>
      </c>
      <c r="L217" s="13">
        <f t="shared" si="25"/>
        <v>6.1314999999998929E-4</v>
      </c>
      <c r="M217" s="13">
        <f t="shared" si="26"/>
        <v>0.25941426799516154</v>
      </c>
      <c r="N217" s="13">
        <f t="shared" si="22"/>
        <v>7.7252059174303018E-4</v>
      </c>
      <c r="O217" s="13">
        <f t="shared" si="28"/>
        <v>0.23580603138070924</v>
      </c>
      <c r="P217" s="13">
        <f t="shared" si="23"/>
        <v>0.25946038144203115</v>
      </c>
      <c r="Q217" s="5">
        <f t="shared" si="27"/>
        <v>2.5602558851114274E-6</v>
      </c>
    </row>
    <row r="218" spans="11:17">
      <c r="K218" s="13">
        <f t="shared" si="24"/>
        <v>21.600000000000037</v>
      </c>
      <c r="L218" s="13">
        <f t="shared" si="25"/>
        <v>6.1355999999998924E-4</v>
      </c>
      <c r="M218" s="13">
        <f t="shared" si="26"/>
        <v>0.25927722627709116</v>
      </c>
      <c r="N218" s="13">
        <f t="shared" si="22"/>
        <v>7.7303715937348703E-4</v>
      </c>
      <c r="O218" s="13">
        <f t="shared" si="28"/>
        <v>0.2355892741284735</v>
      </c>
      <c r="P218" s="13">
        <f t="shared" si="23"/>
        <v>0.25932343041192862</v>
      </c>
      <c r="Q218" s="5">
        <f t="shared" si="27"/>
        <v>2.5636810041532886E-6</v>
      </c>
    </row>
    <row r="219" spans="11:17">
      <c r="K219" s="13">
        <f t="shared" si="24"/>
        <v>21.700000000000038</v>
      </c>
      <c r="L219" s="13">
        <f t="shared" si="25"/>
        <v>6.1396999999998919E-4</v>
      </c>
      <c r="M219" s="13">
        <f t="shared" si="26"/>
        <v>0.25914055086128562</v>
      </c>
      <c r="N219" s="13">
        <f t="shared" si="22"/>
        <v>7.7355372700394387E-4</v>
      </c>
      <c r="O219" s="13">
        <f t="shared" si="28"/>
        <v>0.2353730962521646</v>
      </c>
      <c r="P219" s="13">
        <f t="shared" si="23"/>
        <v>0.25918684495298056</v>
      </c>
      <c r="Q219" s="5">
        <f t="shared" si="27"/>
        <v>2.5671084127318898E-6</v>
      </c>
    </row>
    <row r="220" spans="11:17">
      <c r="K220" s="13">
        <f t="shared" si="24"/>
        <v>21.80000000000004</v>
      </c>
      <c r="L220" s="13">
        <f t="shared" si="25"/>
        <v>6.1437999999998914E-4</v>
      </c>
      <c r="M220" s="13">
        <f t="shared" si="26"/>
        <v>0.25900424052468907</v>
      </c>
      <c r="N220" s="13">
        <f t="shared" si="22"/>
        <v>7.7407029463440072E-4</v>
      </c>
      <c r="O220" s="13">
        <f t="shared" si="28"/>
        <v>0.23515749581728954</v>
      </c>
      <c r="P220" s="13">
        <f t="shared" si="23"/>
        <v>0.25905062384620081</v>
      </c>
      <c r="Q220" s="5">
        <f t="shared" si="27"/>
        <v>2.5705381108472322E-6</v>
      </c>
    </row>
    <row r="221" spans="11:17">
      <c r="K221" s="13">
        <f t="shared" si="24"/>
        <v>21.900000000000041</v>
      </c>
      <c r="L221" s="13">
        <f t="shared" si="25"/>
        <v>6.1478999999998909E-4</v>
      </c>
      <c r="M221" s="13">
        <f t="shared" si="26"/>
        <v>0.25886829404914269</v>
      </c>
      <c r="N221" s="13">
        <f t="shared" ref="N221:N284" si="29">N220+veOc*dt</f>
        <v>7.7458686226485756E-4</v>
      </c>
      <c r="O221" s="13">
        <f t="shared" si="28"/>
        <v>0.23494247089710116</v>
      </c>
      <c r="P221" s="13">
        <f t="shared" ref="P221:P225" si="30">esiinf-(esiinf-esi0)*(1+ve*K221/re0)^(-3)</f>
        <v>0.25891476587747753</v>
      </c>
      <c r="Q221" s="5">
        <f t="shared" si="27"/>
        <v>2.5739700984993132E-6</v>
      </c>
    </row>
    <row r="222" spans="11:17">
      <c r="K222" s="13">
        <f t="shared" ref="K222:K285" si="31">K221+dt</f>
        <v>22.000000000000043</v>
      </c>
      <c r="L222" s="13">
        <f t="shared" ref="L222:L285" si="32">L221+ve*dt</f>
        <v>6.1519999999998904E-4</v>
      </c>
      <c r="M222" s="13">
        <f t="shared" ref="M222:M285" si="33">M221+dt*(-M221*3/$L221*ve+pl/ps*f4_/$L221*Dl/del_C*omegaC)</f>
        <v>0.25873271022136207</v>
      </c>
      <c r="N222" s="13">
        <f t="shared" si="29"/>
        <v>7.7510342989531441E-4</v>
      </c>
      <c r="O222" s="13">
        <f t="shared" si="28"/>
        <v>0.23472801957256187</v>
      </c>
      <c r="P222" s="13">
        <f t="shared" si="30"/>
        <v>0.2587792698375504</v>
      </c>
      <c r="Q222" s="5">
        <f t="shared" si="27"/>
        <v>2.5774043756881342E-6</v>
      </c>
    </row>
    <row r="223" spans="11:17">
      <c r="K223" s="13">
        <f t="shared" si="31"/>
        <v>22.100000000000044</v>
      </c>
      <c r="L223" s="13">
        <f t="shared" si="32"/>
        <v>6.1560999999998899E-4</v>
      </c>
      <c r="M223" s="13">
        <f t="shared" si="33"/>
        <v>0.25859748783291425</v>
      </c>
      <c r="N223" s="13">
        <f t="shared" si="29"/>
        <v>7.7561999752577126E-4</v>
      </c>
      <c r="O223" s="13">
        <f t="shared" si="28"/>
        <v>0.23451413993230777</v>
      </c>
      <c r="P223" s="13">
        <f t="shared" si="30"/>
        <v>0.25864413452198831</v>
      </c>
      <c r="Q223" s="5">
        <f t="shared" si="27"/>
        <v>2.5808409424136955E-6</v>
      </c>
    </row>
    <row r="224" spans="11:17">
      <c r="K224" s="13">
        <f t="shared" si="31"/>
        <v>22.200000000000045</v>
      </c>
      <c r="L224" s="13">
        <f t="shared" si="32"/>
        <v>6.1601999999998894E-4</v>
      </c>
      <c r="M224" s="13">
        <f t="shared" si="33"/>
        <v>0.25846262568019535</v>
      </c>
      <c r="N224" s="13">
        <f t="shared" si="29"/>
        <v>7.761365651562281E-4</v>
      </c>
      <c r="O224" s="13">
        <f t="shared" si="28"/>
        <v>0.23430083007261282</v>
      </c>
      <c r="P224" s="13">
        <f t="shared" si="30"/>
        <v>0.25850935873116659</v>
      </c>
      <c r="Q224" s="5">
        <f t="shared" si="27"/>
        <v>2.5842797986759968E-6</v>
      </c>
    </row>
    <row r="225" spans="11:17">
      <c r="K225" s="13">
        <f t="shared" si="31"/>
        <v>22.300000000000047</v>
      </c>
      <c r="L225" s="13">
        <f t="shared" si="32"/>
        <v>6.1642999999998889E-4</v>
      </c>
      <c r="M225" s="13">
        <f t="shared" si="33"/>
        <v>0.25832812256440779</v>
      </c>
      <c r="N225" s="13">
        <f t="shared" si="29"/>
        <v>7.7665313278668495E-4</v>
      </c>
      <c r="O225" s="13">
        <f t="shared" si="28"/>
        <v>0.23408808809735326</v>
      </c>
      <c r="P225" s="13">
        <f t="shared" si="30"/>
        <v>0.25837494127024485</v>
      </c>
      <c r="Q225" s="5">
        <f t="shared" si="27"/>
        <v>2.5877209444750381E-6</v>
      </c>
    </row>
    <row r="226" spans="11:17">
      <c r="K226" s="13">
        <f t="shared" si="31"/>
        <v>22.400000000000048</v>
      </c>
      <c r="L226" s="13">
        <f t="shared" si="32"/>
        <v>6.1683999999998884E-4</v>
      </c>
      <c r="M226" s="13">
        <f t="shared" si="33"/>
        <v>0.25819397729153815</v>
      </c>
      <c r="N226" s="13">
        <f t="shared" si="29"/>
        <v>7.7716970041714179E-4</v>
      </c>
      <c r="O226" s="13">
        <f t="shared" ref="O226:O289" si="34">O225+dt*(-O225*3/N225*(N226-N225)/dt+pl/ps*f4Oc/N225*Dl/del_C*omegaC)</f>
        <v>0.23387591211797229</v>
      </c>
      <c r="P226" s="13">
        <f t="shared" ref="P226:P289" si="35">esiinf-(esiinf-esi0)*(1+ve*K226/re0)^(-3)</f>
        <v>0.25824088094914444</v>
      </c>
      <c r="Q226" s="5">
        <f t="shared" ref="Q226:Q289" si="36">2*(N226/f1Oc)^2</f>
        <v>2.5911643798108192E-6</v>
      </c>
    </row>
    <row r="227" spans="11:17">
      <c r="K227" s="13">
        <f t="shared" si="31"/>
        <v>22.50000000000005</v>
      </c>
      <c r="L227" s="13">
        <f t="shared" si="32"/>
        <v>6.1724999999998879E-4</v>
      </c>
      <c r="M227" s="13">
        <f t="shared" si="33"/>
        <v>0.25806018867233477</v>
      </c>
      <c r="N227" s="13">
        <f t="shared" si="29"/>
        <v>7.7768626804759864E-4</v>
      </c>
      <c r="O227" s="13">
        <f t="shared" si="34"/>
        <v>0.23366430025344473</v>
      </c>
      <c r="P227" s="13">
        <f t="shared" si="35"/>
        <v>0.25810717658252669</v>
      </c>
      <c r="Q227" s="5">
        <f t="shared" si="36"/>
        <v>2.5946101046833404E-6</v>
      </c>
    </row>
    <row r="228" spans="11:17">
      <c r="K228" s="13">
        <f t="shared" si="31"/>
        <v>22.600000000000051</v>
      </c>
      <c r="L228" s="13">
        <f t="shared" si="32"/>
        <v>6.1765999999998874E-4</v>
      </c>
      <c r="M228" s="13">
        <f t="shared" si="33"/>
        <v>0.25792675552228572</v>
      </c>
      <c r="N228" s="13">
        <f t="shared" si="29"/>
        <v>7.7820283567805548E-4</v>
      </c>
      <c r="O228" s="13">
        <f t="shared" si="34"/>
        <v>0.23345325063024211</v>
      </c>
      <c r="P228" s="13">
        <f t="shared" si="35"/>
        <v>0.25797382698977078</v>
      </c>
      <c r="Q228" s="5">
        <f t="shared" si="36"/>
        <v>2.5980581190926014E-6</v>
      </c>
    </row>
    <row r="229" spans="11:17">
      <c r="K229" s="13">
        <f t="shared" si="31"/>
        <v>22.700000000000053</v>
      </c>
      <c r="L229" s="13">
        <f t="shared" si="32"/>
        <v>6.1806999999998869E-4</v>
      </c>
      <c r="M229" s="13">
        <f t="shared" si="33"/>
        <v>0.25779367666159664</v>
      </c>
      <c r="N229" s="13">
        <f t="shared" si="29"/>
        <v>7.7871940330851233E-4</v>
      </c>
      <c r="O229" s="13">
        <f t="shared" si="34"/>
        <v>0.23324276138229783</v>
      </c>
      <c r="P229" s="13">
        <f t="shared" si="35"/>
        <v>0.25784083099495153</v>
      </c>
      <c r="Q229" s="5">
        <f t="shared" si="36"/>
        <v>2.6015084230386037E-6</v>
      </c>
    </row>
    <row r="230" spans="11:17">
      <c r="K230" s="13">
        <f t="shared" si="31"/>
        <v>22.800000000000054</v>
      </c>
      <c r="L230" s="13">
        <f t="shared" si="32"/>
        <v>6.1847999999998864E-4</v>
      </c>
      <c r="M230" s="13">
        <f t="shared" si="33"/>
        <v>0.25766095091516894</v>
      </c>
      <c r="N230" s="13">
        <f t="shared" si="29"/>
        <v>7.7923597093896917E-4</v>
      </c>
      <c r="O230" s="13">
        <f t="shared" si="34"/>
        <v>0.23303283065097241</v>
      </c>
      <c r="P230" s="13">
        <f t="shared" si="35"/>
        <v>0.25770818742681822</v>
      </c>
      <c r="Q230" s="5">
        <f t="shared" si="36"/>
        <v>2.6049610165213451E-6</v>
      </c>
    </row>
    <row r="231" spans="11:17">
      <c r="K231" s="13">
        <f t="shared" si="31"/>
        <v>22.900000000000055</v>
      </c>
      <c r="L231" s="13">
        <f t="shared" si="32"/>
        <v>6.1888999999998859E-4</v>
      </c>
      <c r="M231" s="13">
        <f t="shared" si="33"/>
        <v>0.25752857711257793</v>
      </c>
      <c r="N231" s="13">
        <f t="shared" si="29"/>
        <v>7.7975253856942602E-4</v>
      </c>
      <c r="O231" s="13">
        <f t="shared" si="34"/>
        <v>0.23282345658501916</v>
      </c>
      <c r="P231" s="13">
        <f t="shared" si="35"/>
        <v>0.25757589511877238</v>
      </c>
      <c r="Q231" s="5">
        <f t="shared" si="36"/>
        <v>2.6084158995408259E-6</v>
      </c>
    </row>
    <row r="232" spans="11:17">
      <c r="K232" s="13">
        <f t="shared" si="31"/>
        <v>23.000000000000057</v>
      </c>
      <c r="L232" s="13">
        <f t="shared" si="32"/>
        <v>6.1929999999998854E-4</v>
      </c>
      <c r="M232" s="13">
        <f t="shared" si="33"/>
        <v>0.25739655408805129</v>
      </c>
      <c r="N232" s="13">
        <f t="shared" si="29"/>
        <v>7.8026910619988287E-4</v>
      </c>
      <c r="O232" s="13">
        <f t="shared" si="34"/>
        <v>0.2326146373405498</v>
      </c>
      <c r="P232" s="13">
        <f t="shared" si="35"/>
        <v>0.25744395290884659</v>
      </c>
      <c r="Q232" s="5">
        <f t="shared" si="36"/>
        <v>2.6118730720970472E-6</v>
      </c>
    </row>
    <row r="233" spans="11:17">
      <c r="K233" s="13">
        <f t="shared" si="31"/>
        <v>23.100000000000058</v>
      </c>
      <c r="L233" s="13">
        <f t="shared" si="32"/>
        <v>6.1970999999998849E-4</v>
      </c>
      <c r="M233" s="13">
        <f t="shared" si="33"/>
        <v>0.25726488068044734</v>
      </c>
      <c r="N233" s="13">
        <f t="shared" si="29"/>
        <v>7.8078567383033971E-4</v>
      </c>
      <c r="O233" s="13">
        <f t="shared" si="34"/>
        <v>0.23240637108100037</v>
      </c>
      <c r="P233" s="13">
        <f t="shared" si="35"/>
        <v>0.25731235963968274</v>
      </c>
      <c r="Q233" s="5">
        <f t="shared" si="36"/>
        <v>2.6153325341900084E-6</v>
      </c>
    </row>
    <row r="234" spans="11:17">
      <c r="K234" s="13">
        <f t="shared" si="31"/>
        <v>23.20000000000006</v>
      </c>
      <c r="L234" s="13">
        <f t="shared" si="32"/>
        <v>6.2011999999998845E-4</v>
      </c>
      <c r="M234" s="13">
        <f t="shared" si="33"/>
        <v>0.25713355573323371</v>
      </c>
      <c r="N234" s="13">
        <f t="shared" si="29"/>
        <v>7.8130224146079656E-4</v>
      </c>
      <c r="O234" s="13">
        <f t="shared" si="34"/>
        <v>0.23219865597709741</v>
      </c>
      <c r="P234" s="13">
        <f t="shared" si="35"/>
        <v>0.25718111415851119</v>
      </c>
      <c r="Q234" s="5">
        <f t="shared" si="36"/>
        <v>2.6187942858197095E-6</v>
      </c>
    </row>
    <row r="235" spans="11:17">
      <c r="K235" s="13">
        <f t="shared" si="31"/>
        <v>23.300000000000061</v>
      </c>
      <c r="L235" s="13">
        <f t="shared" si="32"/>
        <v>6.205299999999884E-4</v>
      </c>
      <c r="M235" s="13">
        <f t="shared" si="33"/>
        <v>0.25700257809446592</v>
      </c>
      <c r="N235" s="13">
        <f t="shared" si="29"/>
        <v>7.818188090912534E-4</v>
      </c>
      <c r="O235" s="13">
        <f t="shared" si="34"/>
        <v>0.23199149020682408</v>
      </c>
      <c r="P235" s="13">
        <f t="shared" si="35"/>
        <v>0.25705021531712902</v>
      </c>
      <c r="Q235" s="5">
        <f t="shared" si="36"/>
        <v>2.622258326986151E-6</v>
      </c>
    </row>
    <row r="236" spans="11:17">
      <c r="K236" s="13">
        <f t="shared" si="31"/>
        <v>23.400000000000063</v>
      </c>
      <c r="L236" s="13">
        <f t="shared" si="32"/>
        <v>6.2093999999998835E-4</v>
      </c>
      <c r="M236" s="13">
        <f t="shared" si="33"/>
        <v>0.25687194661676621</v>
      </c>
      <c r="N236" s="13">
        <f t="shared" si="29"/>
        <v>7.8233537672171025E-4</v>
      </c>
      <c r="O236" s="13">
        <f t="shared" si="34"/>
        <v>0.23178487195538666</v>
      </c>
      <c r="P236" s="13">
        <f t="shared" si="35"/>
        <v>0.25691966197187921</v>
      </c>
      <c r="Q236" s="5">
        <f t="shared" si="36"/>
        <v>2.625724657689332E-6</v>
      </c>
    </row>
    <row r="237" spans="11:17">
      <c r="K237" s="13">
        <f t="shared" si="31"/>
        <v>23.500000000000064</v>
      </c>
      <c r="L237" s="13">
        <f t="shared" si="32"/>
        <v>6.213499999999883E-4</v>
      </c>
      <c r="M237" s="13">
        <f t="shared" si="33"/>
        <v>0.25674166015730243</v>
      </c>
      <c r="N237" s="13">
        <f t="shared" si="29"/>
        <v>7.8285194435216709E-4</v>
      </c>
      <c r="O237" s="13">
        <f t="shared" si="34"/>
        <v>0.23157879941518117</v>
      </c>
      <c r="P237" s="13">
        <f t="shared" si="35"/>
        <v>0.25678945298362971</v>
      </c>
      <c r="Q237" s="5">
        <f t="shared" si="36"/>
        <v>2.6291932779292534E-6</v>
      </c>
    </row>
    <row r="238" spans="11:17">
      <c r="K238" s="13">
        <f t="shared" si="31"/>
        <v>23.600000000000065</v>
      </c>
      <c r="L238" s="13">
        <f t="shared" si="32"/>
        <v>6.2175999999998825E-4</v>
      </c>
      <c r="M238" s="13">
        <f t="shared" si="33"/>
        <v>0.25661171757776707</v>
      </c>
      <c r="N238" s="13">
        <f t="shared" si="29"/>
        <v>7.8336851198262394E-4</v>
      </c>
      <c r="O238" s="13">
        <f t="shared" si="34"/>
        <v>0.23137327078576014</v>
      </c>
      <c r="P238" s="13">
        <f t="shared" si="35"/>
        <v>0.25665958721775251</v>
      </c>
      <c r="Q238" s="5">
        <f t="shared" si="36"/>
        <v>2.6326641877059156E-6</v>
      </c>
    </row>
    <row r="239" spans="11:17">
      <c r="K239" s="13">
        <f t="shared" si="31"/>
        <v>23.700000000000067</v>
      </c>
      <c r="L239" s="13">
        <f t="shared" si="32"/>
        <v>6.221699999999882E-4</v>
      </c>
      <c r="M239" s="13">
        <f t="shared" si="33"/>
        <v>0.25648211774435631</v>
      </c>
      <c r="N239" s="13">
        <f t="shared" si="29"/>
        <v>7.8388507961308078E-4</v>
      </c>
      <c r="O239" s="13">
        <f t="shared" si="34"/>
        <v>0.23116828427379965</v>
      </c>
      <c r="P239" s="13">
        <f t="shared" si="35"/>
        <v>0.25653006354410279</v>
      </c>
      <c r="Q239" s="5">
        <f t="shared" si="36"/>
        <v>2.6361373870193164E-6</v>
      </c>
    </row>
    <row r="240" spans="11:17">
      <c r="K240" s="13">
        <f t="shared" si="31"/>
        <v>23.800000000000068</v>
      </c>
      <c r="L240" s="13">
        <f t="shared" si="32"/>
        <v>6.2257999999998815E-4</v>
      </c>
      <c r="M240" s="13">
        <f t="shared" si="33"/>
        <v>0.25635285952774933</v>
      </c>
      <c r="N240" s="13">
        <f t="shared" si="29"/>
        <v>7.8440164724353763E-4</v>
      </c>
      <c r="O240" s="13">
        <f t="shared" si="34"/>
        <v>0.23096383809306634</v>
      </c>
      <c r="P240" s="13">
        <f t="shared" si="35"/>
        <v>0.25640088083699825</v>
      </c>
      <c r="Q240" s="5">
        <f t="shared" si="36"/>
        <v>2.6396128758694576E-6</v>
      </c>
    </row>
    <row r="241" spans="11:17">
      <c r="K241" s="13">
        <f t="shared" si="31"/>
        <v>23.90000000000007</v>
      </c>
      <c r="L241" s="13">
        <f t="shared" si="32"/>
        <v>6.229899999999881E-4</v>
      </c>
      <c r="M241" s="13">
        <f t="shared" si="33"/>
        <v>0.25622394180308755</v>
      </c>
      <c r="N241" s="13">
        <f t="shared" si="29"/>
        <v>7.8491821487399447E-4</v>
      </c>
      <c r="O241" s="13">
        <f t="shared" si="34"/>
        <v>0.23075993046438481</v>
      </c>
      <c r="P241" s="13">
        <f t="shared" si="35"/>
        <v>0.25627203797519882</v>
      </c>
      <c r="Q241" s="5">
        <f t="shared" si="36"/>
        <v>2.6430906542563392E-6</v>
      </c>
    </row>
    <row r="242" spans="11:17">
      <c r="K242" s="13">
        <f t="shared" si="31"/>
        <v>24.000000000000071</v>
      </c>
      <c r="L242" s="13">
        <f t="shared" si="32"/>
        <v>6.2339999999998805E-4</v>
      </c>
      <c r="M242" s="13">
        <f t="shared" si="33"/>
        <v>0.25609536344995409</v>
      </c>
      <c r="N242" s="13">
        <f t="shared" si="29"/>
        <v>7.8543478250445132E-4</v>
      </c>
      <c r="O242" s="13">
        <f t="shared" si="34"/>
        <v>0.23055655961560512</v>
      </c>
      <c r="P242" s="13">
        <f t="shared" si="35"/>
        <v>0.25614353384188593</v>
      </c>
      <c r="Q242" s="5">
        <f t="shared" si="36"/>
        <v>2.6465707221799603E-6</v>
      </c>
    </row>
    <row r="243" spans="11:17">
      <c r="K243" s="13">
        <f t="shared" si="31"/>
        <v>24.100000000000072</v>
      </c>
      <c r="L243" s="13">
        <f t="shared" si="32"/>
        <v>6.23809999999988E-4</v>
      </c>
      <c r="M243" s="13">
        <f t="shared" si="33"/>
        <v>0.25596712335235344</v>
      </c>
      <c r="N243" s="13">
        <f t="shared" si="29"/>
        <v>7.8595135013490817E-4</v>
      </c>
      <c r="O243" s="13">
        <f t="shared" si="34"/>
        <v>0.23035372378157035</v>
      </c>
      <c r="P243" s="13">
        <f t="shared" si="35"/>
        <v>0.25601536732464231</v>
      </c>
      <c r="Q243" s="5">
        <f t="shared" si="36"/>
        <v>2.6500530796403213E-6</v>
      </c>
    </row>
    <row r="244" spans="11:17">
      <c r="K244" s="13">
        <f t="shared" si="31"/>
        <v>24.200000000000074</v>
      </c>
      <c r="L244" s="13">
        <f t="shared" si="32"/>
        <v>6.2421999999998795E-4</v>
      </c>
      <c r="M244" s="13">
        <f t="shared" si="33"/>
        <v>0.25583922039869095</v>
      </c>
      <c r="N244" s="13">
        <f t="shared" si="29"/>
        <v>7.8646791776536501E-4</v>
      </c>
      <c r="O244" s="13">
        <f t="shared" si="34"/>
        <v>0.23015142120408458</v>
      </c>
      <c r="P244" s="13">
        <f t="shared" si="35"/>
        <v>0.25588753731543173</v>
      </c>
      <c r="Q244" s="5">
        <f t="shared" si="36"/>
        <v>2.6535377266374227E-6</v>
      </c>
    </row>
    <row r="245" spans="11:17">
      <c r="K245" s="13">
        <f t="shared" si="31"/>
        <v>24.300000000000075</v>
      </c>
      <c r="L245" s="13">
        <f t="shared" si="32"/>
        <v>6.246299999999879E-4</v>
      </c>
      <c r="M245" s="13">
        <f t="shared" si="33"/>
        <v>0.25571165348175268</v>
      </c>
      <c r="N245" s="13">
        <f t="shared" si="29"/>
        <v>7.8698448539582186E-4</v>
      </c>
      <c r="O245" s="13">
        <f t="shared" si="34"/>
        <v>0.22994965013188071</v>
      </c>
      <c r="P245" s="13">
        <f t="shared" si="35"/>
        <v>0.25576004271057906</v>
      </c>
      <c r="Q245" s="5">
        <f t="shared" si="36"/>
        <v>2.6570246631712636E-6</v>
      </c>
    </row>
    <row r="246" spans="11:17">
      <c r="K246" s="13">
        <f t="shared" si="31"/>
        <v>24.400000000000077</v>
      </c>
      <c r="L246" s="13">
        <f t="shared" si="32"/>
        <v>6.2503999999998785E-4</v>
      </c>
      <c r="M246" s="13">
        <f t="shared" si="33"/>
        <v>0.25558442149868532</v>
      </c>
      <c r="N246" s="13">
        <f t="shared" si="29"/>
        <v>7.875010530262787E-4</v>
      </c>
      <c r="O246" s="13">
        <f t="shared" si="34"/>
        <v>0.22974840882058875</v>
      </c>
      <c r="P246" s="13">
        <f t="shared" si="35"/>
        <v>0.25563288241075</v>
      </c>
      <c r="Q246" s="5">
        <f t="shared" si="36"/>
        <v>2.6605138892418458E-6</v>
      </c>
    </row>
    <row r="247" spans="11:17">
      <c r="K247" s="13">
        <f t="shared" si="31"/>
        <v>24.500000000000078</v>
      </c>
      <c r="L247" s="13">
        <f t="shared" si="32"/>
        <v>6.254499999999878E-4</v>
      </c>
      <c r="M247" s="13">
        <f t="shared" si="33"/>
        <v>0.25545752335097605</v>
      </c>
      <c r="N247" s="13">
        <f t="shared" si="29"/>
        <v>7.8801762065673555E-4</v>
      </c>
      <c r="O247" s="13">
        <f t="shared" si="34"/>
        <v>0.22954769553270413</v>
      </c>
      <c r="P247" s="13">
        <f t="shared" si="35"/>
        <v>0.25550605532093112</v>
      </c>
      <c r="Q247" s="5">
        <f t="shared" si="36"/>
        <v>2.664005404849167E-6</v>
      </c>
    </row>
    <row r="248" spans="11:17">
      <c r="K248" s="13">
        <f t="shared" si="31"/>
        <v>24.60000000000008</v>
      </c>
      <c r="L248" s="13">
        <f t="shared" si="32"/>
        <v>6.2585999999998775E-4</v>
      </c>
      <c r="M248" s="13">
        <f t="shared" si="33"/>
        <v>0.25533095794443272</v>
      </c>
      <c r="N248" s="13">
        <f t="shared" si="29"/>
        <v>7.8853418828719239E-4</v>
      </c>
      <c r="O248" s="13">
        <f t="shared" si="34"/>
        <v>0.22934750853755614</v>
      </c>
      <c r="P248" s="13">
        <f t="shared" si="35"/>
        <v>0.25537956035041054</v>
      </c>
      <c r="Q248" s="5">
        <f t="shared" si="36"/>
        <v>2.6674992099932282E-6</v>
      </c>
    </row>
    <row r="249" spans="11:17">
      <c r="K249" s="13">
        <f t="shared" si="31"/>
        <v>24.700000000000081</v>
      </c>
      <c r="L249" s="13">
        <f t="shared" si="32"/>
        <v>6.262699999999877E-4</v>
      </c>
      <c r="M249" s="13">
        <f t="shared" si="33"/>
        <v>0.25520472418916401</v>
      </c>
      <c r="N249" s="13">
        <f t="shared" si="29"/>
        <v>7.8905075591764924E-4</v>
      </c>
      <c r="O249" s="13">
        <f t="shared" si="34"/>
        <v>0.22914784611127667</v>
      </c>
      <c r="P249" s="13">
        <f t="shared" si="35"/>
        <v>0.25525339641275779</v>
      </c>
      <c r="Q249" s="5">
        <f t="shared" si="36"/>
        <v>2.6709953046740297E-6</v>
      </c>
    </row>
    <row r="250" spans="11:17">
      <c r="K250" s="13">
        <f t="shared" si="31"/>
        <v>24.800000000000082</v>
      </c>
      <c r="L250" s="13">
        <f t="shared" si="32"/>
        <v>6.2667999999998765E-4</v>
      </c>
      <c r="M250" s="13">
        <f t="shared" si="33"/>
        <v>0.2550788209995597</v>
      </c>
      <c r="N250" s="13">
        <f t="shared" si="29"/>
        <v>7.8956732354810608E-4</v>
      </c>
      <c r="O250" s="13">
        <f t="shared" si="34"/>
        <v>0.22894870653676896</v>
      </c>
      <c r="P250" s="13">
        <f t="shared" si="35"/>
        <v>0.25512756242580414</v>
      </c>
      <c r="Q250" s="5">
        <f t="shared" si="36"/>
        <v>2.6744936888915707E-6</v>
      </c>
    </row>
    <row r="251" spans="11:17">
      <c r="K251" s="13">
        <f t="shared" si="31"/>
        <v>24.900000000000084</v>
      </c>
      <c r="L251" s="13">
        <f t="shared" si="32"/>
        <v>6.270899999999876E-4</v>
      </c>
      <c r="M251" s="13">
        <f t="shared" si="33"/>
        <v>0.2549532472942711</v>
      </c>
      <c r="N251" s="13">
        <f t="shared" si="29"/>
        <v>7.9008389117856293E-4</v>
      </c>
      <c r="O251" s="13">
        <f t="shared" si="34"/>
        <v>0.22875008810367664</v>
      </c>
      <c r="P251" s="13">
        <f t="shared" si="35"/>
        <v>0.25500205731162351</v>
      </c>
      <c r="Q251" s="5">
        <f t="shared" si="36"/>
        <v>2.6779943626458521E-6</v>
      </c>
    </row>
    <row r="252" spans="11:17">
      <c r="K252" s="13">
        <f t="shared" si="31"/>
        <v>25.000000000000085</v>
      </c>
      <c r="L252" s="13">
        <f t="shared" si="32"/>
        <v>6.2749999999998755E-4</v>
      </c>
      <c r="M252" s="13">
        <f t="shared" si="33"/>
        <v>0.25482800199619143</v>
      </c>
      <c r="N252" s="13">
        <f t="shared" si="29"/>
        <v>7.9060045880901977E-4</v>
      </c>
      <c r="O252" s="13">
        <f t="shared" si="34"/>
        <v>0.22855198910835284</v>
      </c>
      <c r="P252" s="13">
        <f t="shared" si="35"/>
        <v>0.25487687999651293</v>
      </c>
      <c r="Q252" s="5">
        <f t="shared" si="36"/>
        <v>2.6814973259368731E-6</v>
      </c>
    </row>
    <row r="253" spans="11:17">
      <c r="K253" s="13">
        <f t="shared" si="31"/>
        <v>25.100000000000087</v>
      </c>
      <c r="L253" s="13">
        <f t="shared" si="32"/>
        <v>6.279099999999875E-4</v>
      </c>
      <c r="M253" s="13">
        <f t="shared" si="33"/>
        <v>0.25470308403243663</v>
      </c>
      <c r="N253" s="13">
        <f t="shared" si="29"/>
        <v>7.9111702643947662E-4</v>
      </c>
      <c r="O253" s="13">
        <f t="shared" si="34"/>
        <v>0.22835440785382957</v>
      </c>
      <c r="P253" s="13">
        <f t="shared" si="35"/>
        <v>0.25475202941097297</v>
      </c>
      <c r="Q253" s="5">
        <f t="shared" si="36"/>
        <v>2.6850025787646344E-6</v>
      </c>
    </row>
    <row r="254" spans="11:17">
      <c r="K254" s="13">
        <f t="shared" si="31"/>
        <v>25.200000000000088</v>
      </c>
      <c r="L254" s="13">
        <f t="shared" si="32"/>
        <v>6.2831999999998745E-4</v>
      </c>
      <c r="M254" s="13">
        <f t="shared" si="33"/>
        <v>0.25457849233432589</v>
      </c>
      <c r="N254" s="13">
        <f t="shared" si="29"/>
        <v>7.9163359406993347E-4</v>
      </c>
      <c r="O254" s="13">
        <f t="shared" si="34"/>
        <v>0.22815734264978713</v>
      </c>
      <c r="P254" s="13">
        <f t="shared" si="35"/>
        <v>0.25462750448968896</v>
      </c>
      <c r="Q254" s="5">
        <f t="shared" si="36"/>
        <v>2.6885101211291356E-6</v>
      </c>
    </row>
    <row r="255" spans="11:17">
      <c r="K255" s="13">
        <f t="shared" si="31"/>
        <v>25.30000000000009</v>
      </c>
      <c r="L255" s="13">
        <f t="shared" si="32"/>
        <v>6.287299999999874E-4</v>
      </c>
      <c r="M255" s="13">
        <f t="shared" si="33"/>
        <v>0.25445422583736249</v>
      </c>
      <c r="N255" s="13">
        <f t="shared" si="29"/>
        <v>7.9215016170039031E-4</v>
      </c>
      <c r="O255" s="13">
        <f t="shared" si="34"/>
        <v>0.22796079181252377</v>
      </c>
      <c r="P255" s="13">
        <f t="shared" si="35"/>
        <v>0.25450330417151168</v>
      </c>
      <c r="Q255" s="5">
        <f t="shared" si="36"/>
        <v>2.6920199530303776E-6</v>
      </c>
    </row>
    <row r="256" spans="11:17">
      <c r="K256" s="13">
        <f t="shared" si="31"/>
        <v>25.400000000000091</v>
      </c>
      <c r="L256" s="13">
        <f t="shared" si="32"/>
        <v>6.2913999999998735E-4</v>
      </c>
      <c r="M256" s="13">
        <f t="shared" si="33"/>
        <v>0.25433028348121473</v>
      </c>
      <c r="N256" s="13">
        <f t="shared" si="29"/>
        <v>7.9266672933084716E-4</v>
      </c>
      <c r="O256" s="13">
        <f t="shared" si="34"/>
        <v>0.22776475366492546</v>
      </c>
      <c r="P256" s="13">
        <f t="shared" si="35"/>
        <v>0.25437942739943825</v>
      </c>
      <c r="Q256" s="5">
        <f t="shared" si="36"/>
        <v>2.6955320744683588E-6</v>
      </c>
    </row>
    <row r="257" spans="11:17">
      <c r="K257" s="13">
        <f t="shared" si="31"/>
        <v>25.500000000000092</v>
      </c>
      <c r="L257" s="13">
        <f t="shared" si="32"/>
        <v>6.295499999999873E-4</v>
      </c>
      <c r="M257" s="13">
        <f t="shared" si="33"/>
        <v>0.2542066642096969</v>
      </c>
      <c r="N257" s="13">
        <f t="shared" si="29"/>
        <v>7.93183296961304E-4</v>
      </c>
      <c r="O257" s="13">
        <f t="shared" si="34"/>
        <v>0.22756922653643588</v>
      </c>
      <c r="P257" s="13">
        <f t="shared" si="35"/>
        <v>0.25425587312059356</v>
      </c>
      <c r="Q257" s="5">
        <f t="shared" si="36"/>
        <v>2.6990464854430803E-6</v>
      </c>
    </row>
    <row r="258" spans="11:17">
      <c r="K258" s="13">
        <f t="shared" si="31"/>
        <v>25.600000000000094</v>
      </c>
      <c r="L258" s="13">
        <f t="shared" si="32"/>
        <v>6.2995999999998725E-4</v>
      </c>
      <c r="M258" s="13">
        <f t="shared" si="33"/>
        <v>0.25408336697075046</v>
      </c>
      <c r="N258" s="13">
        <f t="shared" si="29"/>
        <v>7.9369986459176085E-4</v>
      </c>
      <c r="O258" s="13">
        <f t="shared" si="34"/>
        <v>0.22737420876302647</v>
      </c>
      <c r="P258" s="13">
        <f t="shared" si="35"/>
        <v>0.25413264028621141</v>
      </c>
      <c r="Q258" s="5">
        <f t="shared" si="36"/>
        <v>2.7025631859545413E-6</v>
      </c>
    </row>
    <row r="259" spans="11:17">
      <c r="K259" s="13">
        <f t="shared" si="31"/>
        <v>25.700000000000095</v>
      </c>
      <c r="L259" s="13">
        <f t="shared" si="32"/>
        <v>6.303699999999872E-4</v>
      </c>
      <c r="M259" s="13">
        <f t="shared" si="33"/>
        <v>0.25396039071642507</v>
      </c>
      <c r="N259" s="13">
        <f t="shared" si="29"/>
        <v>7.9421643222221769E-4</v>
      </c>
      <c r="O259" s="13">
        <f t="shared" si="34"/>
        <v>0.22717969868716673</v>
      </c>
      <c r="P259" s="13">
        <f t="shared" si="35"/>
        <v>0.25400972785161535</v>
      </c>
      <c r="Q259" s="5">
        <f t="shared" si="36"/>
        <v>2.7060821760027426E-6</v>
      </c>
    </row>
    <row r="260" spans="11:17">
      <c r="K260" s="13">
        <f t="shared" si="31"/>
        <v>25.800000000000097</v>
      </c>
      <c r="L260" s="13">
        <f t="shared" si="32"/>
        <v>6.3077999999998715E-4</v>
      </c>
      <c r="M260" s="13">
        <f t="shared" si="33"/>
        <v>0.25383773440286</v>
      </c>
      <c r="N260" s="13">
        <f t="shared" si="29"/>
        <v>7.9473299985267454E-4</v>
      </c>
      <c r="O260" s="13">
        <f t="shared" si="34"/>
        <v>0.22698569465779464</v>
      </c>
      <c r="P260" s="13">
        <f t="shared" si="35"/>
        <v>0.25388713477620084</v>
      </c>
      <c r="Q260" s="5">
        <f t="shared" si="36"/>
        <v>2.709603455587684E-6</v>
      </c>
    </row>
    <row r="261" spans="11:17">
      <c r="K261" s="13">
        <f t="shared" si="31"/>
        <v>25.900000000000098</v>
      </c>
      <c r="L261" s="13">
        <f t="shared" si="32"/>
        <v>6.311899999999871E-4</v>
      </c>
      <c r="M261" s="13">
        <f t="shared" si="33"/>
        <v>0.25371539699026552</v>
      </c>
      <c r="N261" s="13">
        <f t="shared" si="29"/>
        <v>7.9524956748313138E-4</v>
      </c>
      <c r="O261" s="13">
        <f t="shared" si="34"/>
        <v>0.22679219503028716</v>
      </c>
      <c r="P261" s="13">
        <f t="shared" si="35"/>
        <v>0.25376486002341614</v>
      </c>
      <c r="Q261" s="5">
        <f t="shared" si="36"/>
        <v>2.7131270247093648E-6</v>
      </c>
    </row>
    <row r="262" spans="11:17">
      <c r="K262" s="13">
        <f t="shared" si="31"/>
        <v>26.000000000000099</v>
      </c>
      <c r="L262" s="13">
        <f t="shared" si="32"/>
        <v>6.3159999999998705E-4</v>
      </c>
      <c r="M262" s="13">
        <f t="shared" si="33"/>
        <v>0.25359337744290444</v>
      </c>
      <c r="N262" s="13">
        <f t="shared" si="29"/>
        <v>7.9576613511358823E-4</v>
      </c>
      <c r="O262" s="13">
        <f t="shared" si="34"/>
        <v>0.22659919816643107</v>
      </c>
      <c r="P262" s="13">
        <f t="shared" si="35"/>
        <v>0.25364290256074418</v>
      </c>
      <c r="Q262" s="5">
        <f t="shared" si="36"/>
        <v>2.716652883367786E-6</v>
      </c>
    </row>
    <row r="263" spans="11:17">
      <c r="K263" s="13">
        <f t="shared" si="31"/>
        <v>26.100000000000101</v>
      </c>
      <c r="L263" s="13">
        <f t="shared" si="32"/>
        <v>6.32009999999987E-4</v>
      </c>
      <c r="M263" s="13">
        <f t="shared" si="33"/>
        <v>0.25347167472907356</v>
      </c>
      <c r="N263" s="13">
        <f t="shared" si="29"/>
        <v>7.9628270274404507E-4</v>
      </c>
      <c r="O263" s="13">
        <f t="shared" si="34"/>
        <v>0.22640670243439373</v>
      </c>
      <c r="P263" s="13">
        <f t="shared" si="35"/>
        <v>0.25352126135968417</v>
      </c>
      <c r="Q263" s="5">
        <f t="shared" si="36"/>
        <v>2.7201810315629476E-6</v>
      </c>
    </row>
    <row r="264" spans="11:17">
      <c r="K264" s="13">
        <f t="shared" si="31"/>
        <v>26.200000000000102</v>
      </c>
      <c r="L264" s="13">
        <f t="shared" si="32"/>
        <v>6.3241999999998696E-4</v>
      </c>
      <c r="M264" s="13">
        <f t="shared" si="33"/>
        <v>0.25335028782108543</v>
      </c>
      <c r="N264" s="13">
        <f t="shared" si="29"/>
        <v>7.9679927037450192E-4</v>
      </c>
      <c r="O264" s="13">
        <f t="shared" si="34"/>
        <v>0.22621470620869416</v>
      </c>
      <c r="P264" s="13">
        <f t="shared" si="35"/>
        <v>0.25339993539573341</v>
      </c>
      <c r="Q264" s="5">
        <f t="shared" si="36"/>
        <v>2.7237114692948495E-6</v>
      </c>
    </row>
    <row r="265" spans="11:17">
      <c r="K265" s="13">
        <f t="shared" si="31"/>
        <v>26.300000000000104</v>
      </c>
      <c r="L265" s="13">
        <f t="shared" si="32"/>
        <v>6.3282999999998691E-4</v>
      </c>
      <c r="M265" s="13">
        <f t="shared" si="33"/>
        <v>0.25322921569525014</v>
      </c>
      <c r="N265" s="13">
        <f t="shared" si="29"/>
        <v>7.9731583800495877E-4</v>
      </c>
      <c r="O265" s="13">
        <f t="shared" si="34"/>
        <v>0.22602320787017424</v>
      </c>
      <c r="P265" s="13">
        <f t="shared" si="35"/>
        <v>0.25327892364836924</v>
      </c>
      <c r="Q265" s="5">
        <f t="shared" si="36"/>
        <v>2.7272441965634909E-6</v>
      </c>
    </row>
    <row r="266" spans="11:17">
      <c r="K266" s="13">
        <f t="shared" si="31"/>
        <v>26.400000000000105</v>
      </c>
      <c r="L266" s="13">
        <f t="shared" si="32"/>
        <v>6.3323999999998686E-4</v>
      </c>
      <c r="M266" s="13">
        <f t="shared" si="33"/>
        <v>0.25310845733185716</v>
      </c>
      <c r="N266" s="13">
        <f t="shared" si="29"/>
        <v>7.9783240563541561E-4</v>
      </c>
      <c r="O266" s="13">
        <f t="shared" si="34"/>
        <v>0.22583220580596997</v>
      </c>
      <c r="P266" s="13">
        <f t="shared" si="35"/>
        <v>0.25315822510103092</v>
      </c>
      <c r="Q266" s="5">
        <f t="shared" si="36"/>
        <v>2.7307792133688719E-6</v>
      </c>
    </row>
    <row r="267" spans="11:17">
      <c r="K267" s="13">
        <f t="shared" si="31"/>
        <v>26.500000000000107</v>
      </c>
      <c r="L267" s="13">
        <f t="shared" si="32"/>
        <v>6.3364999999998681E-4</v>
      </c>
      <c r="M267" s="13">
        <f t="shared" si="33"/>
        <v>0.25298801171515733</v>
      </c>
      <c r="N267" s="13">
        <f t="shared" si="29"/>
        <v>7.9834897326587246E-4</v>
      </c>
      <c r="O267" s="13">
        <f t="shared" si="34"/>
        <v>0.22564169840948298</v>
      </c>
      <c r="P267" s="13">
        <f t="shared" si="35"/>
        <v>0.25303783874110153</v>
      </c>
      <c r="Q267" s="5">
        <f t="shared" si="36"/>
        <v>2.7343165197109932E-6</v>
      </c>
    </row>
    <row r="268" spans="11:17">
      <c r="K268" s="13">
        <f t="shared" si="31"/>
        <v>26.600000000000108</v>
      </c>
      <c r="L268" s="13">
        <f t="shared" si="32"/>
        <v>6.3405999999998676E-4</v>
      </c>
      <c r="M268" s="13">
        <f t="shared" si="33"/>
        <v>0.25286787783334491</v>
      </c>
      <c r="N268" s="13">
        <f t="shared" si="29"/>
        <v>7.988655408963293E-4</v>
      </c>
      <c r="O268" s="13">
        <f t="shared" si="34"/>
        <v>0.22545168408035215</v>
      </c>
      <c r="P268" s="13">
        <f t="shared" si="35"/>
        <v>0.25291776355989065</v>
      </c>
      <c r="Q268" s="5">
        <f t="shared" si="36"/>
        <v>2.7378561155898545E-6</v>
      </c>
    </row>
    <row r="269" spans="11:17">
      <c r="K269" s="13">
        <f t="shared" si="31"/>
        <v>26.700000000000109</v>
      </c>
      <c r="L269" s="13">
        <f t="shared" si="32"/>
        <v>6.3446999999998671E-4</v>
      </c>
      <c r="M269" s="13">
        <f t="shared" si="33"/>
        <v>0.25274805467853967</v>
      </c>
      <c r="N269" s="13">
        <f t="shared" si="29"/>
        <v>7.9938210852678615E-4</v>
      </c>
      <c r="O269" s="13">
        <f t="shared" si="34"/>
        <v>0.22526216122442541</v>
      </c>
      <c r="P269" s="13">
        <f t="shared" si="35"/>
        <v>0.25279799855261609</v>
      </c>
      <c r="Q269" s="5">
        <f t="shared" si="36"/>
        <v>2.7413980010054557E-6</v>
      </c>
    </row>
    <row r="270" spans="11:17">
      <c r="K270" s="13">
        <f t="shared" si="31"/>
        <v>26.800000000000111</v>
      </c>
      <c r="L270" s="13">
        <f t="shared" si="32"/>
        <v>6.3487999999998666E-4</v>
      </c>
      <c r="M270" s="13">
        <f t="shared" si="33"/>
        <v>0.2526285412467692</v>
      </c>
      <c r="N270" s="13">
        <f t="shared" si="29"/>
        <v>7.9989867615724299E-4</v>
      </c>
      <c r="O270" s="13">
        <f t="shared" si="34"/>
        <v>0.22507312825373157</v>
      </c>
      <c r="P270" s="13">
        <f t="shared" si="35"/>
        <v>0.2526785427183863</v>
      </c>
      <c r="Q270" s="5">
        <f t="shared" si="36"/>
        <v>2.7449421759577969E-6</v>
      </c>
    </row>
    <row r="271" spans="11:17">
      <c r="K271" s="13">
        <f t="shared" si="31"/>
        <v>26.900000000000112</v>
      </c>
      <c r="L271" s="13">
        <f t="shared" si="32"/>
        <v>6.3528999999998661E-4</v>
      </c>
      <c r="M271" s="13">
        <f t="shared" si="33"/>
        <v>0.25250933653795127</v>
      </c>
      <c r="N271" s="13">
        <f t="shared" si="29"/>
        <v>8.0041524378769984E-4</v>
      </c>
      <c r="O271" s="13">
        <f t="shared" si="34"/>
        <v>0.22488458358645247</v>
      </c>
      <c r="P271" s="13">
        <f t="shared" si="35"/>
        <v>0.25255939506018321</v>
      </c>
      <c r="Q271" s="5">
        <f t="shared" si="36"/>
        <v>2.748488640446878E-6</v>
      </c>
    </row>
    <row r="272" spans="11:17">
      <c r="K272" s="13">
        <f t="shared" si="31"/>
        <v>27.000000000000114</v>
      </c>
      <c r="L272" s="13">
        <f t="shared" si="32"/>
        <v>6.3569999999998656E-4</v>
      </c>
      <c r="M272" s="13">
        <f t="shared" si="33"/>
        <v>0.25239043955587614</v>
      </c>
      <c r="N272" s="13">
        <f t="shared" si="29"/>
        <v>8.0093181141815668E-4</v>
      </c>
      <c r="O272" s="13">
        <f t="shared" si="34"/>
        <v>0.22469652564689507</v>
      </c>
      <c r="P272" s="13">
        <f t="shared" si="35"/>
        <v>0.25244055458484427</v>
      </c>
      <c r="Q272" s="5">
        <f t="shared" si="36"/>
        <v>2.7520373944726994E-6</v>
      </c>
    </row>
    <row r="273" spans="11:17">
      <c r="K273" s="13">
        <f t="shared" si="31"/>
        <v>27.100000000000115</v>
      </c>
      <c r="L273" s="13">
        <f t="shared" si="32"/>
        <v>6.3610999999998651E-4</v>
      </c>
      <c r="M273" s="13">
        <f t="shared" si="33"/>
        <v>0.2522718493081893</v>
      </c>
      <c r="N273" s="13">
        <f t="shared" si="29"/>
        <v>8.0144837904861353E-4</v>
      </c>
      <c r="O273" s="13">
        <f t="shared" si="34"/>
        <v>0.22450895286546396</v>
      </c>
      <c r="P273" s="13">
        <f t="shared" si="35"/>
        <v>0.25232202030304529</v>
      </c>
      <c r="Q273" s="5">
        <f t="shared" si="36"/>
        <v>2.7555884380352617E-6</v>
      </c>
    </row>
    <row r="274" spans="11:17">
      <c r="K274" s="13">
        <f t="shared" si="31"/>
        <v>27.200000000000117</v>
      </c>
      <c r="L274" s="13">
        <f t="shared" si="32"/>
        <v>6.3651999999998646E-4</v>
      </c>
      <c r="M274" s="13">
        <f t="shared" si="33"/>
        <v>0.25215356480637374</v>
      </c>
      <c r="N274" s="13">
        <f t="shared" si="29"/>
        <v>8.0196494667907038E-4</v>
      </c>
      <c r="O274" s="13">
        <f t="shared" si="34"/>
        <v>0.22432186367863372</v>
      </c>
      <c r="P274" s="13">
        <f t="shared" si="35"/>
        <v>0.25220379122928327</v>
      </c>
      <c r="Q274" s="5">
        <f t="shared" si="36"/>
        <v>2.7591417711345626E-6</v>
      </c>
    </row>
    <row r="275" spans="11:17">
      <c r="K275" s="13">
        <f t="shared" si="31"/>
        <v>27.300000000000118</v>
      </c>
      <c r="L275" s="13">
        <f t="shared" si="32"/>
        <v>6.3692999999998641E-4</v>
      </c>
      <c r="M275" s="13">
        <f t="shared" si="33"/>
        <v>0.25203558506573298</v>
      </c>
      <c r="N275" s="13">
        <f t="shared" si="29"/>
        <v>8.0248151430952722E-4</v>
      </c>
      <c r="O275" s="13">
        <f t="shared" si="34"/>
        <v>0.22413525652892155</v>
      </c>
      <c r="P275" s="13">
        <f t="shared" si="35"/>
        <v>0.25208586638185881</v>
      </c>
      <c r="Q275" s="5">
        <f t="shared" si="36"/>
        <v>2.7626973937706039E-6</v>
      </c>
    </row>
    <row r="276" spans="11:17">
      <c r="K276" s="13">
        <f t="shared" si="31"/>
        <v>27.400000000000119</v>
      </c>
      <c r="L276" s="13">
        <f t="shared" si="32"/>
        <v>6.3733999999998636E-4</v>
      </c>
      <c r="M276" s="13">
        <f t="shared" si="33"/>
        <v>0.25191790910537365</v>
      </c>
      <c r="N276" s="13">
        <f t="shared" si="29"/>
        <v>8.0299808193998407E-4</v>
      </c>
      <c r="O276" s="13">
        <f t="shared" si="34"/>
        <v>0.22394912986486012</v>
      </c>
      <c r="P276" s="13">
        <f t="shared" si="35"/>
        <v>0.2519682447828594</v>
      </c>
      <c r="Q276" s="5">
        <f t="shared" si="36"/>
        <v>2.7662553059433851E-6</v>
      </c>
    </row>
    <row r="277" spans="11:17">
      <c r="K277" s="13">
        <f t="shared" si="31"/>
        <v>27.500000000000121</v>
      </c>
      <c r="L277" s="13">
        <f t="shared" si="32"/>
        <v>6.3774999999998631E-4</v>
      </c>
      <c r="M277" s="13">
        <f t="shared" si="33"/>
        <v>0.25180053594818841</v>
      </c>
      <c r="N277" s="13">
        <f t="shared" si="29"/>
        <v>8.0351464957044091E-4</v>
      </c>
      <c r="O277" s="13">
        <f t="shared" si="34"/>
        <v>0.22376348214097044</v>
      </c>
      <c r="P277" s="13">
        <f t="shared" si="35"/>
        <v>0.25185092545814225</v>
      </c>
      <c r="Q277" s="5">
        <f t="shared" si="36"/>
        <v>2.7698155076529063E-6</v>
      </c>
    </row>
    <row r="278" spans="11:17">
      <c r="K278" s="13">
        <f t="shared" si="31"/>
        <v>27.600000000000122</v>
      </c>
      <c r="L278" s="13">
        <f t="shared" si="32"/>
        <v>6.3815999999998626E-4</v>
      </c>
      <c r="M278" s="13">
        <f t="shared" si="33"/>
        <v>0.25168346462083901</v>
      </c>
      <c r="N278" s="13">
        <f t="shared" si="29"/>
        <v>8.0403121720089776E-4</v>
      </c>
      <c r="O278" s="13">
        <f t="shared" si="34"/>
        <v>0.22357831181773491</v>
      </c>
      <c r="P278" s="13">
        <f t="shared" si="35"/>
        <v>0.25173390743731711</v>
      </c>
      <c r="Q278" s="5">
        <f t="shared" si="36"/>
        <v>2.7733779988991674E-6</v>
      </c>
    </row>
    <row r="279" spans="11:17">
      <c r="K279" s="13">
        <f t="shared" si="31"/>
        <v>27.700000000000124</v>
      </c>
      <c r="L279" s="13">
        <f t="shared" si="32"/>
        <v>6.3856999999998621E-4</v>
      </c>
      <c r="M279" s="13">
        <f t="shared" si="33"/>
        <v>0.25156669415373917</v>
      </c>
      <c r="N279" s="13">
        <f t="shared" si="29"/>
        <v>8.045477848313546E-4</v>
      </c>
      <c r="O279" s="13">
        <f t="shared" si="34"/>
        <v>0.22339361736157048</v>
      </c>
      <c r="P279" s="13">
        <f t="shared" si="35"/>
        <v>0.25161718975372982</v>
      </c>
      <c r="Q279" s="5">
        <f t="shared" si="36"/>
        <v>2.7769427796821689E-6</v>
      </c>
    </row>
    <row r="280" spans="11:17">
      <c r="K280" s="13">
        <f t="shared" si="31"/>
        <v>27.800000000000125</v>
      </c>
      <c r="L280" s="13">
        <f t="shared" si="32"/>
        <v>6.3897999999998616E-4</v>
      </c>
      <c r="M280" s="13">
        <f t="shared" si="33"/>
        <v>0.2514502235810378</v>
      </c>
      <c r="N280" s="13">
        <f t="shared" si="29"/>
        <v>8.0506435246181145E-4</v>
      </c>
      <c r="O280" s="13">
        <f t="shared" si="34"/>
        <v>0.22320939724480207</v>
      </c>
      <c r="P280" s="13">
        <f t="shared" si="35"/>
        <v>0.25150077144444521</v>
      </c>
      <c r="Q280" s="5">
        <f t="shared" si="36"/>
        <v>2.7805098500019099E-6</v>
      </c>
    </row>
    <row r="281" spans="11:17">
      <c r="K281" s="13">
        <f t="shared" si="31"/>
        <v>27.900000000000126</v>
      </c>
      <c r="L281" s="13">
        <f t="shared" si="32"/>
        <v>6.3938999999998611E-4</v>
      </c>
      <c r="M281" s="13">
        <f t="shared" si="33"/>
        <v>0.25133405194060227</v>
      </c>
      <c r="N281" s="13">
        <f t="shared" si="29"/>
        <v>8.0558092009226829E-4</v>
      </c>
      <c r="O281" s="13">
        <f t="shared" si="34"/>
        <v>0.22302564994563592</v>
      </c>
      <c r="P281" s="13">
        <f t="shared" si="35"/>
        <v>0.2513846515502306</v>
      </c>
      <c r="Q281" s="5">
        <f t="shared" si="36"/>
        <v>2.7840792098583913E-6</v>
      </c>
    </row>
    <row r="282" spans="11:17">
      <c r="K282" s="13">
        <f t="shared" si="31"/>
        <v>28.000000000000128</v>
      </c>
      <c r="L282" s="13">
        <f t="shared" si="32"/>
        <v>6.3979999999998606E-4</v>
      </c>
      <c r="M282" s="13">
        <f t="shared" si="33"/>
        <v>0.25121817827400167</v>
      </c>
      <c r="N282" s="13">
        <f t="shared" si="29"/>
        <v>8.0609748772272514E-4</v>
      </c>
      <c r="O282" s="13">
        <f t="shared" si="34"/>
        <v>0.2228423739481333</v>
      </c>
      <c r="P282" s="13">
        <f t="shared" si="35"/>
        <v>0.25126882911553927</v>
      </c>
      <c r="Q282" s="5">
        <f t="shared" si="36"/>
        <v>2.7876508592516134E-6</v>
      </c>
    </row>
    <row r="283" spans="11:17">
      <c r="K283" s="13">
        <f t="shared" si="31"/>
        <v>28.100000000000129</v>
      </c>
      <c r="L283" s="13">
        <f t="shared" si="32"/>
        <v>6.4020999999998601E-4</v>
      </c>
      <c r="M283" s="13">
        <f t="shared" si="33"/>
        <v>0.25110260162649017</v>
      </c>
      <c r="N283" s="13">
        <f t="shared" si="29"/>
        <v>8.0661405535318198E-4</v>
      </c>
      <c r="O283" s="13">
        <f t="shared" si="34"/>
        <v>0.22265956774218412</v>
      </c>
      <c r="P283" s="13">
        <f t="shared" si="35"/>
        <v>0.25115330318849355</v>
      </c>
      <c r="Q283" s="5">
        <f t="shared" si="36"/>
        <v>2.7912247981815747E-6</v>
      </c>
    </row>
    <row r="284" spans="11:17">
      <c r="K284" s="13">
        <f t="shared" si="31"/>
        <v>28.200000000000131</v>
      </c>
      <c r="L284" s="13">
        <f t="shared" si="32"/>
        <v>6.4061999999998596E-4</v>
      </c>
      <c r="M284" s="13">
        <f t="shared" si="33"/>
        <v>0.25098732104699062</v>
      </c>
      <c r="N284" s="13">
        <f t="shared" si="29"/>
        <v>8.0713062298363883E-4</v>
      </c>
      <c r="O284" s="13">
        <f t="shared" si="34"/>
        <v>0.22247722982348095</v>
      </c>
      <c r="P284" s="13">
        <f t="shared" si="35"/>
        <v>0.25103807282086887</v>
      </c>
      <c r="Q284" s="5">
        <f t="shared" si="36"/>
        <v>2.7948010266482758E-6</v>
      </c>
    </row>
    <row r="285" spans="11:17">
      <c r="K285" s="13">
        <f t="shared" si="31"/>
        <v>28.300000000000132</v>
      </c>
      <c r="L285" s="13">
        <f t="shared" si="32"/>
        <v>6.4102999999998591E-4</v>
      </c>
      <c r="M285" s="13">
        <f t="shared" si="33"/>
        <v>0.25087233558807798</v>
      </c>
      <c r="N285" s="13">
        <f t="shared" ref="N285:N348" si="37">N284+veOc*dt</f>
        <v>8.0764719061409568E-4</v>
      </c>
      <c r="O285" s="13">
        <f t="shared" si="34"/>
        <v>0.22229535869349287</v>
      </c>
      <c r="P285" s="13">
        <f t="shared" si="35"/>
        <v>0.25092313706807728</v>
      </c>
      <c r="Q285" s="5">
        <f t="shared" si="36"/>
        <v>2.798379544651717E-6</v>
      </c>
    </row>
    <row r="286" spans="11:17">
      <c r="K286" s="13">
        <f t="shared" ref="K286:K349" si="38">K285+dt</f>
        <v>28.400000000000134</v>
      </c>
      <c r="L286" s="13">
        <f t="shared" ref="L286:L349" si="39">L285+ve*dt</f>
        <v>6.4143999999998586E-4</v>
      </c>
      <c r="M286" s="13">
        <f t="shared" ref="M286:M349" si="40">M285+dt*(-M285*3/$L285*ve+pl/ps*f4_/$L285*Dl/del_C*omegaC)</f>
        <v>0.25075764430596303</v>
      </c>
      <c r="N286" s="13">
        <f t="shared" si="37"/>
        <v>8.0816375824455252E-4</v>
      </c>
      <c r="O286" s="13">
        <f t="shared" si="34"/>
        <v>0.22211395285943974</v>
      </c>
      <c r="P286" s="13">
        <f t="shared" si="35"/>
        <v>0.25080849498915092</v>
      </c>
      <c r="Q286" s="5">
        <f t="shared" si="36"/>
        <v>2.8019603521918981E-6</v>
      </c>
    </row>
    <row r="287" spans="11:17">
      <c r="K287" s="13">
        <f t="shared" si="38"/>
        <v>28.500000000000135</v>
      </c>
      <c r="L287" s="13">
        <f t="shared" si="39"/>
        <v>6.4184999999998581E-4</v>
      </c>
      <c r="M287" s="13">
        <f t="shared" si="40"/>
        <v>0.25064324626047607</v>
      </c>
      <c r="N287" s="13">
        <f t="shared" si="37"/>
        <v>8.0868032587500937E-4</v>
      </c>
      <c r="O287" s="13">
        <f t="shared" si="34"/>
        <v>0.22193301083426642</v>
      </c>
      <c r="P287" s="13">
        <f t="shared" si="35"/>
        <v>0.25069414564672604</v>
      </c>
      <c r="Q287" s="5">
        <f t="shared" si="36"/>
        <v>2.8055434492688195E-6</v>
      </c>
    </row>
    <row r="288" spans="11:17">
      <c r="K288" s="13">
        <f t="shared" si="38"/>
        <v>28.600000000000136</v>
      </c>
      <c r="L288" s="13">
        <f t="shared" si="39"/>
        <v>6.4225999999998576E-4</v>
      </c>
      <c r="M288" s="13">
        <f t="shared" si="40"/>
        <v>0.25052914051505082</v>
      </c>
      <c r="N288" s="13">
        <f t="shared" si="37"/>
        <v>8.0919689350546621E-4</v>
      </c>
      <c r="O288" s="13">
        <f t="shared" si="34"/>
        <v>0.22175253113661708</v>
      </c>
      <c r="P288" s="13">
        <f t="shared" si="35"/>
        <v>0.2505800881070272</v>
      </c>
      <c r="Q288" s="5">
        <f t="shared" si="36"/>
        <v>2.8091288358824809E-6</v>
      </c>
    </row>
    <row r="289" spans="11:17">
      <c r="K289" s="13">
        <f t="shared" si="38"/>
        <v>28.700000000000138</v>
      </c>
      <c r="L289" s="13">
        <f t="shared" si="39"/>
        <v>6.4266999999998571E-4</v>
      </c>
      <c r="M289" s="13">
        <f t="shared" si="40"/>
        <v>0.25041532613670819</v>
      </c>
      <c r="N289" s="13">
        <f t="shared" si="37"/>
        <v>8.0971346113592306E-4</v>
      </c>
      <c r="O289" s="13">
        <f t="shared" si="34"/>
        <v>0.2215725122908099</v>
      </c>
      <c r="P289" s="13">
        <f t="shared" si="35"/>
        <v>0.2504663214398507</v>
      </c>
      <c r="Q289" s="5">
        <f t="shared" si="36"/>
        <v>2.8127165120328818E-6</v>
      </c>
    </row>
    <row r="290" spans="11:17">
      <c r="K290" s="13">
        <f t="shared" si="38"/>
        <v>28.800000000000139</v>
      </c>
      <c r="L290" s="13">
        <f t="shared" si="39"/>
        <v>6.4307999999998566E-4</v>
      </c>
      <c r="M290" s="13">
        <f t="shared" si="40"/>
        <v>0.25030180219604042</v>
      </c>
      <c r="N290" s="13">
        <f t="shared" si="37"/>
        <v>8.102300287663799E-4</v>
      </c>
      <c r="O290" s="13">
        <f t="shared" ref="O290:O353" si="41">O289+dt*(-O289*3/N289*(N290-N289)/dt+pl/ps*f4Oc/N289*Dl/del_C*omegaC)</f>
        <v>0.22139295282681162</v>
      </c>
      <c r="P290" s="13">
        <f t="shared" ref="P290:P353" si="42">esiinf-(esiinf-esi0)*(1+ve*K290/re0)^(-3)</f>
        <v>0.25035284471854902</v>
      </c>
      <c r="Q290" s="5">
        <f t="shared" ref="Q290:Q353" si="43">2*(N290/f1Oc)^2</f>
        <v>2.8163064777200243E-6</v>
      </c>
    </row>
    <row r="291" spans="11:17">
      <c r="K291" s="13">
        <f t="shared" si="38"/>
        <v>28.900000000000141</v>
      </c>
      <c r="L291" s="13">
        <f t="shared" si="39"/>
        <v>6.4348999999998561E-4</v>
      </c>
      <c r="M291" s="13">
        <f t="shared" si="40"/>
        <v>0.25018856776719495</v>
      </c>
      <c r="N291" s="13">
        <f t="shared" si="37"/>
        <v>8.1074659639683675E-4</v>
      </c>
      <c r="O291" s="13">
        <f t="shared" si="41"/>
        <v>0.22121385128021237</v>
      </c>
      <c r="P291" s="13">
        <f t="shared" si="42"/>
        <v>0.25023965702001472</v>
      </c>
      <c r="Q291" s="5">
        <f t="shared" si="43"/>
        <v>2.8198987329439055E-6</v>
      </c>
    </row>
    <row r="292" spans="11:17">
      <c r="K292" s="13">
        <f t="shared" si="38"/>
        <v>29.000000000000142</v>
      </c>
      <c r="L292" s="13">
        <f t="shared" si="39"/>
        <v>6.4389999999998556E-4</v>
      </c>
      <c r="M292" s="13">
        <f t="shared" si="40"/>
        <v>0.2500756219278587</v>
      </c>
      <c r="N292" s="13">
        <f t="shared" si="37"/>
        <v>8.1126316402729359E-4</v>
      </c>
      <c r="O292" s="13">
        <f t="shared" si="41"/>
        <v>0.22103520619220055</v>
      </c>
      <c r="P292" s="13">
        <f t="shared" si="42"/>
        <v>0.25012675742466511</v>
      </c>
      <c r="Q292" s="5">
        <f t="shared" si="43"/>
        <v>2.8234932777045267E-6</v>
      </c>
    </row>
    <row r="293" spans="11:17">
      <c r="K293" s="13">
        <f t="shared" si="38"/>
        <v>29.100000000000144</v>
      </c>
      <c r="L293" s="13">
        <f t="shared" si="39"/>
        <v>6.4430999999998551E-4</v>
      </c>
      <c r="M293" s="13">
        <f t="shared" si="40"/>
        <v>0.24996296375924235</v>
      </c>
      <c r="N293" s="13">
        <f t="shared" si="37"/>
        <v>8.1177973165775044E-4</v>
      </c>
      <c r="O293" s="13">
        <f t="shared" si="41"/>
        <v>0.2208570161095379</v>
      </c>
      <c r="P293" s="13">
        <f t="shared" si="42"/>
        <v>0.25001414501642599</v>
      </c>
      <c r="Q293" s="5">
        <f t="shared" si="43"/>
        <v>2.8270901120018877E-6</v>
      </c>
    </row>
    <row r="294" spans="11:17">
      <c r="K294" s="13">
        <f t="shared" si="38"/>
        <v>29.200000000000145</v>
      </c>
      <c r="L294" s="13">
        <f t="shared" si="39"/>
        <v>6.4471999999998547E-4</v>
      </c>
      <c r="M294" s="13">
        <f t="shared" si="40"/>
        <v>0.24985059234606441</v>
      </c>
      <c r="N294" s="13">
        <f t="shared" si="37"/>
        <v>8.1229629928820728E-4</v>
      </c>
      <c r="O294" s="13">
        <f t="shared" si="41"/>
        <v>0.2206792795845347</v>
      </c>
      <c r="P294" s="13">
        <f t="shared" si="42"/>
        <v>0.24990181888271645</v>
      </c>
      <c r="Q294" s="5">
        <f t="shared" si="43"/>
        <v>2.8306892358359892E-6</v>
      </c>
    </row>
    <row r="295" spans="11:17">
      <c r="K295" s="13">
        <f t="shared" si="38"/>
        <v>29.300000000000146</v>
      </c>
      <c r="L295" s="13">
        <f t="shared" si="39"/>
        <v>6.4512999999998542E-4</v>
      </c>
      <c r="M295" s="13">
        <f t="shared" si="40"/>
        <v>0.24973850677653581</v>
      </c>
      <c r="N295" s="13">
        <f t="shared" si="37"/>
        <v>8.1281286691866413E-4</v>
      </c>
      <c r="O295" s="13">
        <f t="shared" si="41"/>
        <v>0.22050199517502506</v>
      </c>
      <c r="P295" s="13">
        <f t="shared" si="42"/>
        <v>0.2497897781144332</v>
      </c>
      <c r="Q295" s="5">
        <f t="shared" si="43"/>
        <v>2.8342906492068302E-6</v>
      </c>
    </row>
    <row r="296" spans="11:17">
      <c r="K296" s="13">
        <f t="shared" si="38"/>
        <v>29.400000000000148</v>
      </c>
      <c r="L296" s="13">
        <f t="shared" si="39"/>
        <v>6.4553999999998537E-4</v>
      </c>
      <c r="M296" s="13">
        <f t="shared" si="40"/>
        <v>0.24962670614234431</v>
      </c>
      <c r="N296" s="13">
        <f t="shared" si="37"/>
        <v>8.1332943454912098E-4</v>
      </c>
      <c r="O296" s="13">
        <f t="shared" si="41"/>
        <v>0.2203251614443423</v>
      </c>
      <c r="P296" s="13">
        <f t="shared" si="42"/>
        <v>0.2496780218059351</v>
      </c>
      <c r="Q296" s="5">
        <f t="shared" si="43"/>
        <v>2.8378943521144115E-6</v>
      </c>
    </row>
    <row r="297" spans="11:17">
      <c r="K297" s="13">
        <f t="shared" si="38"/>
        <v>29.500000000000149</v>
      </c>
      <c r="L297" s="13">
        <f t="shared" si="39"/>
        <v>6.4594999999998532E-4</v>
      </c>
      <c r="M297" s="13">
        <f t="shared" si="40"/>
        <v>0.24951518953863905</v>
      </c>
      <c r="N297" s="13">
        <f t="shared" si="37"/>
        <v>8.1384600217957782E-4</v>
      </c>
      <c r="O297" s="13">
        <f t="shared" si="41"/>
        <v>0.22014877696129459</v>
      </c>
      <c r="P297" s="13">
        <f t="shared" si="42"/>
        <v>0.24956654905502784</v>
      </c>
      <c r="Q297" s="5">
        <f t="shared" si="43"/>
        <v>2.8415003445587328E-6</v>
      </c>
    </row>
    <row r="298" spans="11:17">
      <c r="K298" s="13">
        <f t="shared" si="38"/>
        <v>29.600000000000151</v>
      </c>
      <c r="L298" s="13">
        <f t="shared" si="39"/>
        <v>6.4635999999998527E-4</v>
      </c>
      <c r="M298" s="13">
        <f t="shared" si="40"/>
        <v>0.24940395606401511</v>
      </c>
      <c r="N298" s="13">
        <f t="shared" si="37"/>
        <v>8.1436256981003467E-4</v>
      </c>
      <c r="O298" s="13">
        <f t="shared" si="41"/>
        <v>0.21997284030014053</v>
      </c>
      <c r="P298" s="13">
        <f t="shared" si="42"/>
        <v>0.24945535896294851</v>
      </c>
      <c r="Q298" s="5">
        <f t="shared" si="43"/>
        <v>2.845108626539794E-6</v>
      </c>
    </row>
    <row r="299" spans="11:17">
      <c r="K299" s="13">
        <f t="shared" si="38"/>
        <v>29.700000000000152</v>
      </c>
      <c r="L299" s="13">
        <f t="shared" si="39"/>
        <v>6.4676999999998522E-4</v>
      </c>
      <c r="M299" s="13">
        <f t="shared" si="40"/>
        <v>0.24929300482049827</v>
      </c>
      <c r="N299" s="13">
        <f t="shared" si="37"/>
        <v>8.1487913744049151E-4</v>
      </c>
      <c r="O299" s="13">
        <f t="shared" si="41"/>
        <v>0.21979735004056497</v>
      </c>
      <c r="P299" s="13">
        <f t="shared" si="42"/>
        <v>0.24934445063435073</v>
      </c>
      <c r="Q299" s="5">
        <f t="shared" si="43"/>
        <v>2.848719198057596E-6</v>
      </c>
    </row>
    <row r="300" spans="11:17">
      <c r="K300" s="13">
        <f t="shared" si="38"/>
        <v>29.800000000000153</v>
      </c>
      <c r="L300" s="13">
        <f t="shared" si="39"/>
        <v>6.4717999999998517E-4</v>
      </c>
      <c r="M300" s="13">
        <f t="shared" si="40"/>
        <v>0.24918233491352976</v>
      </c>
      <c r="N300" s="13">
        <f t="shared" si="37"/>
        <v>8.1539570507094836E-4</v>
      </c>
      <c r="O300" s="13">
        <f t="shared" si="41"/>
        <v>0.21962230476765501</v>
      </c>
      <c r="P300" s="13">
        <f t="shared" si="42"/>
        <v>0.24923382317728907</v>
      </c>
      <c r="Q300" s="5">
        <f t="shared" si="43"/>
        <v>2.8523320591121376E-6</v>
      </c>
    </row>
    <row r="301" spans="11:17">
      <c r="K301" s="13">
        <f t="shared" si="38"/>
        <v>29.900000000000155</v>
      </c>
      <c r="L301" s="13">
        <f t="shared" si="39"/>
        <v>6.4758999999998512E-4</v>
      </c>
      <c r="M301" s="13">
        <f t="shared" si="40"/>
        <v>0.24907194545195113</v>
      </c>
      <c r="N301" s="13">
        <f t="shared" si="37"/>
        <v>8.159122727014052E-4</v>
      </c>
      <c r="O301" s="13">
        <f t="shared" si="41"/>
        <v>0.21944770307187594</v>
      </c>
      <c r="P301" s="13">
        <f t="shared" si="42"/>
        <v>0.24912347570320417</v>
      </c>
      <c r="Q301" s="5">
        <f t="shared" si="43"/>
        <v>2.8559472097034186E-6</v>
      </c>
    </row>
    <row r="302" spans="11:17">
      <c r="K302" s="13">
        <f t="shared" si="38"/>
        <v>30.000000000000156</v>
      </c>
      <c r="L302" s="13">
        <f t="shared" si="39"/>
        <v>6.4799999999998507E-4</v>
      </c>
      <c r="M302" s="13">
        <f t="shared" si="40"/>
        <v>0.2489618355479892</v>
      </c>
      <c r="N302" s="13">
        <f t="shared" si="37"/>
        <v>8.1642884033186205E-4</v>
      </c>
      <c r="O302" s="13">
        <f t="shared" si="41"/>
        <v>0.21927354354904749</v>
      </c>
      <c r="P302" s="13">
        <f t="shared" si="42"/>
        <v>0.24901340732690794</v>
      </c>
      <c r="Q302" s="5">
        <f t="shared" si="43"/>
        <v>2.8595646498314396E-6</v>
      </c>
    </row>
    <row r="303" spans="11:17">
      <c r="K303" s="13">
        <f t="shared" si="38"/>
        <v>30.100000000000158</v>
      </c>
      <c r="L303" s="13">
        <f t="shared" si="39"/>
        <v>6.4840999999998502E-4</v>
      </c>
      <c r="M303" s="13">
        <f t="shared" si="40"/>
        <v>0.248852004317241</v>
      </c>
      <c r="N303" s="13">
        <f t="shared" si="37"/>
        <v>8.1694540796231889E-4</v>
      </c>
      <c r="O303" s="13">
        <f t="shared" si="41"/>
        <v>0.21909982480032</v>
      </c>
      <c r="P303" s="13">
        <f t="shared" si="42"/>
        <v>0.24890361716656834</v>
      </c>
      <c r="Q303" s="5">
        <f t="shared" si="43"/>
        <v>2.8631843794962009E-6</v>
      </c>
    </row>
    <row r="304" spans="11:17">
      <c r="K304" s="13">
        <f t="shared" si="38"/>
        <v>30.200000000000159</v>
      </c>
      <c r="L304" s="13">
        <f t="shared" si="39"/>
        <v>6.4881999999998497E-4</v>
      </c>
      <c r="M304" s="13">
        <f t="shared" si="40"/>
        <v>0.2487424508786589</v>
      </c>
      <c r="N304" s="13">
        <f t="shared" si="37"/>
        <v>8.1746197559277574E-4</v>
      </c>
      <c r="O304" s="13">
        <f t="shared" si="41"/>
        <v>0.21892654543215098</v>
      </c>
      <c r="P304" s="13">
        <f t="shared" si="42"/>
        <v>0.24879410434369473</v>
      </c>
      <c r="Q304" s="5">
        <f t="shared" si="43"/>
        <v>2.8668063986977022E-6</v>
      </c>
    </row>
    <row r="305" spans="11:17">
      <c r="K305" s="13">
        <f t="shared" si="38"/>
        <v>30.300000000000161</v>
      </c>
      <c r="L305" s="13">
        <f t="shared" si="39"/>
        <v>6.4922999999998492E-4</v>
      </c>
      <c r="M305" s="13">
        <f t="shared" si="40"/>
        <v>0.24863317435453577</v>
      </c>
      <c r="N305" s="13">
        <f t="shared" si="37"/>
        <v>8.1797854322323258E-4</v>
      </c>
      <c r="O305" s="13">
        <f t="shared" si="41"/>
        <v>0.21875370405628153</v>
      </c>
      <c r="P305" s="13">
        <f t="shared" si="42"/>
        <v>0.248684867983123</v>
      </c>
      <c r="Q305" s="5">
        <f t="shared" si="43"/>
        <v>2.8704307074359435E-6</v>
      </c>
    </row>
    <row r="306" spans="11:17">
      <c r="K306" s="13">
        <f t="shared" si="38"/>
        <v>30.400000000000162</v>
      </c>
      <c r="L306" s="13">
        <f t="shared" si="39"/>
        <v>6.4963999999998487E-4</v>
      </c>
      <c r="M306" s="13">
        <f t="shared" si="40"/>
        <v>0.24852417387049022</v>
      </c>
      <c r="N306" s="13">
        <f t="shared" si="37"/>
        <v>8.1849511085368943E-4</v>
      </c>
      <c r="O306" s="13">
        <f t="shared" si="41"/>
        <v>0.21858129928971298</v>
      </c>
      <c r="P306" s="13">
        <f t="shared" si="42"/>
        <v>0.2485759072130011</v>
      </c>
      <c r="Q306" s="5">
        <f t="shared" si="43"/>
        <v>2.8740573057109247E-6</v>
      </c>
    </row>
    <row r="307" spans="11:17">
      <c r="K307" s="13">
        <f t="shared" si="38"/>
        <v>30.500000000000163</v>
      </c>
      <c r="L307" s="13">
        <f t="shared" si="39"/>
        <v>6.5004999999998482E-4</v>
      </c>
      <c r="M307" s="13">
        <f t="shared" si="40"/>
        <v>0.24841544855545186</v>
      </c>
      <c r="N307" s="13">
        <f t="shared" si="37"/>
        <v>8.1901167848414628E-4</v>
      </c>
      <c r="O307" s="13">
        <f t="shared" si="41"/>
        <v>0.21840932975468369</v>
      </c>
      <c r="P307" s="13">
        <f t="shared" si="42"/>
        <v>0.24846722116477407</v>
      </c>
      <c r="Q307" s="5">
        <f t="shared" si="43"/>
        <v>2.8776861935226458E-6</v>
      </c>
    </row>
    <row r="308" spans="11:17">
      <c r="K308" s="13">
        <f t="shared" si="38"/>
        <v>30.600000000000165</v>
      </c>
      <c r="L308" s="13">
        <f t="shared" si="39"/>
        <v>6.5045999999998477E-4</v>
      </c>
      <c r="M308" s="13">
        <f t="shared" si="40"/>
        <v>0.24830699754164673</v>
      </c>
      <c r="N308" s="13">
        <f t="shared" si="37"/>
        <v>8.1952824611460312E-4</v>
      </c>
      <c r="O308" s="13">
        <f t="shared" si="41"/>
        <v>0.21823779407864594</v>
      </c>
      <c r="P308" s="13">
        <f t="shared" si="42"/>
        <v>0.24835880897316986</v>
      </c>
      <c r="Q308" s="5">
        <f t="shared" si="43"/>
        <v>2.8813173708711081E-6</v>
      </c>
    </row>
    <row r="309" spans="11:17">
      <c r="K309" s="13">
        <f t="shared" si="38"/>
        <v>30.700000000000166</v>
      </c>
      <c r="L309" s="13">
        <f t="shared" si="39"/>
        <v>6.5086999999998472E-4</v>
      </c>
      <c r="M309" s="13">
        <f t="shared" si="40"/>
        <v>0.24819881996458273</v>
      </c>
      <c r="N309" s="13">
        <f t="shared" si="37"/>
        <v>8.2004481374505997E-4</v>
      </c>
      <c r="O309" s="13">
        <f t="shared" si="41"/>
        <v>0.21806669089424288</v>
      </c>
      <c r="P309" s="13">
        <f t="shared" si="42"/>
        <v>0.24825066977618457</v>
      </c>
      <c r="Q309" s="5">
        <f t="shared" si="43"/>
        <v>2.8849508377563096E-6</v>
      </c>
    </row>
    <row r="310" spans="11:17">
      <c r="K310" s="13">
        <f t="shared" si="38"/>
        <v>30.800000000000168</v>
      </c>
      <c r="L310" s="13">
        <f t="shared" si="39"/>
        <v>6.5127999999998467E-4</v>
      </c>
      <c r="M310" s="13">
        <f t="shared" si="40"/>
        <v>0.24809091496303518</v>
      </c>
      <c r="N310" s="13">
        <f t="shared" si="37"/>
        <v>8.2056138137551681E-4</v>
      </c>
      <c r="O310" s="13">
        <f t="shared" si="41"/>
        <v>0.21789601883928569</v>
      </c>
      <c r="P310" s="13">
        <f t="shared" si="42"/>
        <v>0.24814280271506836</v>
      </c>
      <c r="Q310" s="5">
        <f t="shared" si="43"/>
        <v>2.8885865941782505E-6</v>
      </c>
    </row>
    <row r="311" spans="11:17">
      <c r="K311" s="13">
        <f t="shared" si="38"/>
        <v>30.900000000000169</v>
      </c>
      <c r="L311" s="13">
        <f t="shared" si="39"/>
        <v>6.5168999999998462E-4</v>
      </c>
      <c r="M311" s="13">
        <f t="shared" si="40"/>
        <v>0.24798328167903236</v>
      </c>
      <c r="N311" s="13">
        <f t="shared" si="37"/>
        <v>8.2107794900597366E-4</v>
      </c>
      <c r="O311" s="13">
        <f t="shared" si="41"/>
        <v>0.21772577655673073</v>
      </c>
      <c r="P311" s="13">
        <f t="shared" si="42"/>
        <v>0.24803520693431078</v>
      </c>
      <c r="Q311" s="5">
        <f t="shared" si="43"/>
        <v>2.8922246401369318E-6</v>
      </c>
    </row>
    <row r="312" spans="11:17">
      <c r="K312" s="13">
        <f t="shared" si="38"/>
        <v>31.000000000000171</v>
      </c>
      <c r="L312" s="13">
        <f t="shared" si="39"/>
        <v>6.5209999999998457E-4</v>
      </c>
      <c r="M312" s="13">
        <f t="shared" si="40"/>
        <v>0.24787591925784128</v>
      </c>
      <c r="N312" s="13">
        <f t="shared" si="37"/>
        <v>8.215945166364305E-4</v>
      </c>
      <c r="O312" s="13">
        <f t="shared" si="41"/>
        <v>0.21755596269465696</v>
      </c>
      <c r="P312" s="13">
        <f t="shared" si="42"/>
        <v>0.24792788158162679</v>
      </c>
      <c r="Q312" s="5">
        <f t="shared" si="43"/>
        <v>2.8958649756323531E-6</v>
      </c>
    </row>
    <row r="313" spans="11:17">
      <c r="K313" s="13">
        <f t="shared" si="38"/>
        <v>31.100000000000172</v>
      </c>
      <c r="L313" s="13">
        <f t="shared" si="39"/>
        <v>6.5250999999998452E-4</v>
      </c>
      <c r="M313" s="13">
        <f t="shared" si="40"/>
        <v>0.24776882684795329</v>
      </c>
      <c r="N313" s="13">
        <f t="shared" si="37"/>
        <v>8.2211108426688735E-4</v>
      </c>
      <c r="O313" s="13">
        <f t="shared" si="41"/>
        <v>0.21738657590624336</v>
      </c>
      <c r="P313" s="13">
        <f t="shared" si="42"/>
        <v>0.24782082580794254</v>
      </c>
      <c r="Q313" s="5">
        <f t="shared" si="43"/>
        <v>2.8995076006645143E-6</v>
      </c>
    </row>
    <row r="314" spans="11:17">
      <c r="K314" s="13">
        <f t="shared" si="38"/>
        <v>31.200000000000173</v>
      </c>
      <c r="L314" s="13">
        <f t="shared" si="39"/>
        <v>6.5291999999998447E-4</v>
      </c>
      <c r="M314" s="13">
        <f t="shared" si="40"/>
        <v>0.24766200360107002</v>
      </c>
      <c r="N314" s="13">
        <f t="shared" si="37"/>
        <v>8.2262765189734419E-4</v>
      </c>
      <c r="O314" s="13">
        <f t="shared" si="41"/>
        <v>0.21721761484974653</v>
      </c>
      <c r="P314" s="13">
        <f t="shared" si="42"/>
        <v>0.24771403876738113</v>
      </c>
      <c r="Q314" s="5">
        <f t="shared" si="43"/>
        <v>2.9031525152334154E-6</v>
      </c>
    </row>
    <row r="315" spans="11:17">
      <c r="K315" s="13">
        <f t="shared" si="38"/>
        <v>31.300000000000175</v>
      </c>
      <c r="L315" s="13">
        <f t="shared" si="39"/>
        <v>6.5332999999998442E-4</v>
      </c>
      <c r="M315" s="13">
        <f t="shared" si="40"/>
        <v>0.24755544867208923</v>
      </c>
      <c r="N315" s="13">
        <f t="shared" si="37"/>
        <v>8.2314421952780104E-4</v>
      </c>
      <c r="O315" s="13">
        <f t="shared" si="41"/>
        <v>0.21704907818847827</v>
      </c>
      <c r="P315" s="13">
        <f t="shared" si="42"/>
        <v>0.24760751961724869</v>
      </c>
      <c r="Q315" s="5">
        <f t="shared" si="43"/>
        <v>2.9067997193390569E-6</v>
      </c>
    </row>
    <row r="316" spans="11:17">
      <c r="K316" s="13">
        <f t="shared" si="38"/>
        <v>31.400000000000176</v>
      </c>
      <c r="L316" s="13">
        <f t="shared" si="39"/>
        <v>6.5373999999998437E-4</v>
      </c>
      <c r="M316" s="13">
        <f t="shared" si="40"/>
        <v>0.24744916121909077</v>
      </c>
      <c r="N316" s="13">
        <f t="shared" si="37"/>
        <v>8.2366078715825789E-4</v>
      </c>
      <c r="O316" s="13">
        <f t="shared" si="41"/>
        <v>0.21688096459078351</v>
      </c>
      <c r="P316" s="13">
        <f t="shared" si="42"/>
        <v>0.24750126751802046</v>
      </c>
      <c r="Q316" s="5">
        <f t="shared" si="43"/>
        <v>2.9104492129814379E-6</v>
      </c>
    </row>
    <row r="317" spans="11:17">
      <c r="K317" s="13">
        <f t="shared" si="38"/>
        <v>31.500000000000178</v>
      </c>
      <c r="L317" s="13">
        <f t="shared" si="39"/>
        <v>6.5414999999998432E-4</v>
      </c>
      <c r="M317" s="13">
        <f t="shared" si="40"/>
        <v>0.24734314040332259</v>
      </c>
      <c r="N317" s="13">
        <f t="shared" si="37"/>
        <v>8.2417735478871473E-4</v>
      </c>
      <c r="O317" s="13">
        <f t="shared" si="41"/>
        <v>0.21671327273001817</v>
      </c>
      <c r="P317" s="13">
        <f t="shared" si="42"/>
        <v>0.24739528163332669</v>
      </c>
      <c r="Q317" s="5">
        <f t="shared" si="43"/>
        <v>2.9141009961605602E-6</v>
      </c>
    </row>
    <row r="318" spans="11:17">
      <c r="K318" s="13">
        <f t="shared" si="38"/>
        <v>31.600000000000179</v>
      </c>
      <c r="L318" s="13">
        <f t="shared" si="39"/>
        <v>6.5455999999998427E-4</v>
      </c>
      <c r="M318" s="13">
        <f t="shared" si="40"/>
        <v>0.24723738538918683</v>
      </c>
      <c r="N318" s="13">
        <f t="shared" si="37"/>
        <v>8.2469392241917158E-4</v>
      </c>
      <c r="O318" s="13">
        <f t="shared" si="41"/>
        <v>0.21654600128452708</v>
      </c>
      <c r="P318" s="13">
        <f t="shared" si="42"/>
        <v>0.247289561129939</v>
      </c>
      <c r="Q318" s="5">
        <f t="shared" si="43"/>
        <v>2.9177550688764215E-6</v>
      </c>
    </row>
    <row r="319" spans="11:17">
      <c r="K319" s="13">
        <f t="shared" si="38"/>
        <v>31.70000000000018</v>
      </c>
      <c r="L319" s="13">
        <f t="shared" si="39"/>
        <v>6.5496999999998422E-4</v>
      </c>
      <c r="M319" s="13">
        <f t="shared" si="40"/>
        <v>0.24713189534422605</v>
      </c>
      <c r="N319" s="13">
        <f t="shared" si="37"/>
        <v>8.2521049004962842E-4</v>
      </c>
      <c r="O319" s="13">
        <f t="shared" si="41"/>
        <v>0.21637914893762222</v>
      </c>
      <c r="P319" s="13">
        <f t="shared" si="42"/>
        <v>0.24718410517775663</v>
      </c>
      <c r="Q319" s="5">
        <f t="shared" si="43"/>
        <v>2.9214114311290228E-6</v>
      </c>
    </row>
    <row r="320" spans="11:17">
      <c r="K320" s="13">
        <f t="shared" si="38"/>
        <v>31.800000000000182</v>
      </c>
      <c r="L320" s="13">
        <f t="shared" si="39"/>
        <v>6.5537999999998417E-4</v>
      </c>
      <c r="M320" s="13">
        <f t="shared" si="40"/>
        <v>0.24702666943910948</v>
      </c>
      <c r="N320" s="13">
        <f t="shared" si="37"/>
        <v>8.2572705768008527E-4</v>
      </c>
      <c r="O320" s="13">
        <f t="shared" si="41"/>
        <v>0.21621271437756093</v>
      </c>
      <c r="P320" s="13">
        <f t="shared" si="42"/>
        <v>0.24707891294979267</v>
      </c>
      <c r="Q320" s="5">
        <f t="shared" si="43"/>
        <v>2.925070082918364E-6</v>
      </c>
    </row>
    <row r="321" spans="11:17">
      <c r="K321" s="13">
        <f t="shared" si="38"/>
        <v>31.900000000000183</v>
      </c>
      <c r="L321" s="13">
        <f t="shared" si="39"/>
        <v>6.5578999999998412E-4</v>
      </c>
      <c r="M321" s="13">
        <f t="shared" si="40"/>
        <v>0.24692170684761916</v>
      </c>
      <c r="N321" s="13">
        <f t="shared" si="37"/>
        <v>8.2624362531054211E-4</v>
      </c>
      <c r="O321" s="13">
        <f t="shared" si="41"/>
        <v>0.21604669629752418</v>
      </c>
      <c r="P321" s="13">
        <f t="shared" si="42"/>
        <v>0.24697398362216041</v>
      </c>
      <c r="Q321" s="5">
        <f t="shared" si="43"/>
        <v>2.9287310242444451E-6</v>
      </c>
    </row>
    <row r="322" spans="11:17">
      <c r="K322" s="13">
        <f t="shared" si="38"/>
        <v>32.000000000000185</v>
      </c>
      <c r="L322" s="13">
        <f t="shared" si="39"/>
        <v>6.5619999999998407E-4</v>
      </c>
      <c r="M322" s="13">
        <f t="shared" si="40"/>
        <v>0.24681700674663654</v>
      </c>
      <c r="N322" s="13">
        <f t="shared" si="37"/>
        <v>8.2676019294099896E-4</v>
      </c>
      <c r="O322" s="13">
        <f t="shared" si="41"/>
        <v>0.21588109339559516</v>
      </c>
      <c r="P322" s="13">
        <f t="shared" si="42"/>
        <v>0.2468693163740599</v>
      </c>
      <c r="Q322" s="5">
        <f t="shared" si="43"/>
        <v>2.9323942551072662E-6</v>
      </c>
    </row>
    <row r="323" spans="11:17">
      <c r="K323" s="13">
        <f t="shared" si="38"/>
        <v>32.100000000000186</v>
      </c>
      <c r="L323" s="13">
        <f t="shared" si="39"/>
        <v>6.5660999999998403E-4</v>
      </c>
      <c r="M323" s="13">
        <f t="shared" si="40"/>
        <v>0.24671256831612881</v>
      </c>
      <c r="N323" s="13">
        <f t="shared" si="37"/>
        <v>8.272767605714558E-4</v>
      </c>
      <c r="O323" s="13">
        <f t="shared" si="41"/>
        <v>0.21571590437473773</v>
      </c>
      <c r="P323" s="13">
        <f t="shared" si="42"/>
        <v>0.24676491038776438</v>
      </c>
      <c r="Q323" s="5">
        <f t="shared" si="43"/>
        <v>2.9360597755068277E-6</v>
      </c>
    </row>
    <row r="324" spans="11:17">
      <c r="K324" s="13">
        <f t="shared" si="38"/>
        <v>32.200000000000188</v>
      </c>
      <c r="L324" s="13">
        <f t="shared" si="39"/>
        <v>6.5701999999998398E-4</v>
      </c>
      <c r="M324" s="13">
        <f t="shared" si="40"/>
        <v>0.24660839073913537</v>
      </c>
      <c r="N324" s="13">
        <f t="shared" si="37"/>
        <v>8.2779332820191265E-4</v>
      </c>
      <c r="O324" s="13">
        <f t="shared" si="41"/>
        <v>0.21555112794277506</v>
      </c>
      <c r="P324" s="13">
        <f t="shared" si="42"/>
        <v>0.24666076484860688</v>
      </c>
      <c r="Q324" s="5">
        <f t="shared" si="43"/>
        <v>2.9397275854431287E-6</v>
      </c>
    </row>
    <row r="325" spans="11:17">
      <c r="K325" s="13">
        <f t="shared" si="38"/>
        <v>32.300000000000189</v>
      </c>
      <c r="L325" s="13">
        <f t="shared" si="39"/>
        <v>6.5742999999998393E-4</v>
      </c>
      <c r="M325" s="13">
        <f t="shared" si="40"/>
        <v>0.24650447320175456</v>
      </c>
      <c r="N325" s="13">
        <f t="shared" si="37"/>
        <v>8.2830989583236949E-4</v>
      </c>
      <c r="O325" s="13">
        <f t="shared" si="41"/>
        <v>0.21538676281236854</v>
      </c>
      <c r="P325" s="13">
        <f t="shared" si="42"/>
        <v>0.24655687894496695</v>
      </c>
      <c r="Q325" s="5">
        <f t="shared" si="43"/>
        <v>2.94339768491617E-6</v>
      </c>
    </row>
    <row r="326" spans="11:17">
      <c r="K326" s="13">
        <f t="shared" si="38"/>
        <v>32.40000000000019</v>
      </c>
      <c r="L326" s="13">
        <f t="shared" si="39"/>
        <v>6.5783999999998388E-4</v>
      </c>
      <c r="M326" s="13">
        <f t="shared" si="40"/>
        <v>0.24640081489313012</v>
      </c>
      <c r="N326" s="13">
        <f t="shared" si="37"/>
        <v>8.2882646346282634E-4</v>
      </c>
      <c r="O326" s="13">
        <f t="shared" si="41"/>
        <v>0.21522280770099655</v>
      </c>
      <c r="P326" s="13">
        <f t="shared" si="42"/>
        <v>0.2464532518682572</v>
      </c>
      <c r="Q326" s="5">
        <f t="shared" si="43"/>
        <v>2.9470700739259522E-6</v>
      </c>
    </row>
    <row r="327" spans="11:17">
      <c r="K327" s="13">
        <f t="shared" si="38"/>
        <v>32.500000000000192</v>
      </c>
      <c r="L327" s="13">
        <f t="shared" si="39"/>
        <v>6.5824999999998383E-4</v>
      </c>
      <c r="M327" s="13">
        <f t="shared" si="40"/>
        <v>0.24629741500543803</v>
      </c>
      <c r="N327" s="13">
        <f t="shared" si="37"/>
        <v>8.2934303109328319E-4</v>
      </c>
      <c r="O327" s="13">
        <f t="shared" si="41"/>
        <v>0.21505926133093348</v>
      </c>
      <c r="P327" s="13">
        <f t="shared" si="42"/>
        <v>0.24634988281291034</v>
      </c>
      <c r="Q327" s="5">
        <f t="shared" si="43"/>
        <v>2.9507447524724734E-6</v>
      </c>
    </row>
    <row r="328" spans="11:17">
      <c r="K328" s="13">
        <f t="shared" si="38"/>
        <v>32.600000000000193</v>
      </c>
      <c r="L328" s="13">
        <f t="shared" si="39"/>
        <v>6.5865999999998378E-4</v>
      </c>
      <c r="M328" s="13">
        <f t="shared" si="40"/>
        <v>0.24619427273387326</v>
      </c>
      <c r="N328" s="13">
        <f t="shared" si="37"/>
        <v>8.2985959872374003E-4</v>
      </c>
      <c r="O328" s="13">
        <f t="shared" si="41"/>
        <v>0.21489612242922876</v>
      </c>
      <c r="P328" s="13">
        <f t="shared" si="42"/>
        <v>0.24624677097636577</v>
      </c>
      <c r="Q328" s="5">
        <f t="shared" si="43"/>
        <v>2.954421720555735E-6</v>
      </c>
    </row>
    <row r="329" spans="11:17">
      <c r="K329" s="13">
        <f t="shared" si="38"/>
        <v>32.700000000000195</v>
      </c>
      <c r="L329" s="13">
        <f t="shared" si="39"/>
        <v>6.5906999999998373E-4</v>
      </c>
      <c r="M329" s="13">
        <f t="shared" si="40"/>
        <v>0.24609138727663663</v>
      </c>
      <c r="N329" s="13">
        <f t="shared" si="37"/>
        <v>8.3037616635419688E-4</v>
      </c>
      <c r="O329" s="13">
        <f t="shared" si="41"/>
        <v>0.21473338972768619</v>
      </c>
      <c r="P329" s="13">
        <f t="shared" si="42"/>
        <v>0.24614391555905665</v>
      </c>
      <c r="Q329" s="5">
        <f t="shared" si="43"/>
        <v>2.9581009781757361E-6</v>
      </c>
    </row>
    <row r="330" spans="11:17">
      <c r="K330" s="13">
        <f t="shared" si="38"/>
        <v>32.800000000000196</v>
      </c>
      <c r="L330" s="13">
        <f t="shared" si="39"/>
        <v>6.5947999999998368E-4</v>
      </c>
      <c r="M330" s="13">
        <f t="shared" si="40"/>
        <v>0.24598875783492166</v>
      </c>
      <c r="N330" s="13">
        <f t="shared" si="37"/>
        <v>8.3089273398465372E-4</v>
      </c>
      <c r="O330" s="13">
        <f t="shared" si="41"/>
        <v>0.21457106196284312</v>
      </c>
      <c r="P330" s="13">
        <f t="shared" si="42"/>
        <v>0.24604131576439686</v>
      </c>
      <c r="Q330" s="5">
        <f t="shared" si="43"/>
        <v>2.9617825253324772E-6</v>
      </c>
    </row>
    <row r="331" spans="11:17">
      <c r="K331" s="13">
        <f t="shared" si="38"/>
        <v>32.900000000000198</v>
      </c>
      <c r="L331" s="13">
        <f t="shared" si="39"/>
        <v>6.5988999999998363E-4</v>
      </c>
      <c r="M331" s="13">
        <f t="shared" si="40"/>
        <v>0.24588638361290163</v>
      </c>
      <c r="N331" s="13">
        <f t="shared" si="37"/>
        <v>8.3140930161511057E-4</v>
      </c>
      <c r="O331" s="13">
        <f t="shared" si="41"/>
        <v>0.21440913787594984</v>
      </c>
      <c r="P331" s="13">
        <f t="shared" si="42"/>
        <v>0.24593897079876798</v>
      </c>
      <c r="Q331" s="5">
        <f t="shared" si="43"/>
        <v>2.9654663620259586E-6</v>
      </c>
    </row>
    <row r="332" spans="11:17">
      <c r="K332" s="13">
        <f t="shared" si="38"/>
        <v>33.000000000000199</v>
      </c>
      <c r="L332" s="13">
        <f t="shared" si="39"/>
        <v>6.6029999999998358E-4</v>
      </c>
      <c r="M332" s="13">
        <f t="shared" si="40"/>
        <v>0.24578426381771654</v>
      </c>
      <c r="N332" s="13">
        <f t="shared" si="37"/>
        <v>8.3192586924556741E-4</v>
      </c>
      <c r="O332" s="13">
        <f t="shared" si="41"/>
        <v>0.21424761621294919</v>
      </c>
      <c r="P332" s="13">
        <f t="shared" si="42"/>
        <v>0.24583687987150643</v>
      </c>
      <c r="Q332" s="5">
        <f t="shared" si="43"/>
        <v>2.9691524882561799E-6</v>
      </c>
    </row>
    <row r="333" spans="11:17">
      <c r="K333" s="13">
        <f t="shared" si="38"/>
        <v>33.1000000000002</v>
      </c>
      <c r="L333" s="13">
        <f t="shared" si="39"/>
        <v>6.6070999999998353E-4</v>
      </c>
      <c r="M333" s="13">
        <f t="shared" si="40"/>
        <v>0.24568239765946029</v>
      </c>
      <c r="N333" s="13">
        <f t="shared" si="37"/>
        <v>8.3244243687602426E-4</v>
      </c>
      <c r="O333" s="13">
        <f t="shared" si="41"/>
        <v>0.21408649572445607</v>
      </c>
      <c r="P333" s="13">
        <f t="shared" si="42"/>
        <v>0.24573504219489073</v>
      </c>
      <c r="Q333" s="5">
        <f t="shared" si="43"/>
        <v>2.9728409040231408E-6</v>
      </c>
    </row>
    <row r="334" spans="11:17">
      <c r="K334" s="13">
        <f t="shared" si="38"/>
        <v>33.200000000000202</v>
      </c>
      <c r="L334" s="13">
        <f t="shared" si="39"/>
        <v>6.6111999999998348E-4</v>
      </c>
      <c r="M334" s="13">
        <f t="shared" si="40"/>
        <v>0.24558078435116776</v>
      </c>
      <c r="N334" s="13">
        <f t="shared" si="37"/>
        <v>8.329590045064811E-4</v>
      </c>
      <c r="O334" s="13">
        <f t="shared" si="41"/>
        <v>0.21392577516573719</v>
      </c>
      <c r="P334" s="13">
        <f t="shared" si="42"/>
        <v>0.24563345698412867</v>
      </c>
      <c r="Q334" s="5">
        <f t="shared" si="43"/>
        <v>2.9765316093268433E-6</v>
      </c>
    </row>
    <row r="335" spans="11:17">
      <c r="K335" s="13">
        <f t="shared" si="38"/>
        <v>33.300000000000203</v>
      </c>
      <c r="L335" s="13">
        <f t="shared" si="39"/>
        <v>6.6152999999998343E-4</v>
      </c>
      <c r="M335" s="13">
        <f t="shared" si="40"/>
        <v>0.24547942310880214</v>
      </c>
      <c r="N335" s="13">
        <f t="shared" si="37"/>
        <v>8.3347557213693795E-4</v>
      </c>
      <c r="O335" s="13">
        <f t="shared" si="41"/>
        <v>0.21376545329669083</v>
      </c>
      <c r="P335" s="13">
        <f t="shared" si="42"/>
        <v>0.24553212345734443</v>
      </c>
      <c r="Q335" s="5">
        <f t="shared" si="43"/>
        <v>2.9802246041672845E-6</v>
      </c>
    </row>
    <row r="336" spans="11:17">
      <c r="K336" s="13">
        <f t="shared" si="38"/>
        <v>33.400000000000205</v>
      </c>
      <c r="L336" s="13">
        <f t="shared" si="39"/>
        <v>6.6193999999998338E-4</v>
      </c>
      <c r="M336" s="13">
        <f t="shared" si="40"/>
        <v>0.24537831315124217</v>
      </c>
      <c r="N336" s="13">
        <f t="shared" si="37"/>
        <v>8.3399213976739479E-4</v>
      </c>
      <c r="O336" s="13">
        <f t="shared" si="41"/>
        <v>0.21360552888182679</v>
      </c>
      <c r="P336" s="13">
        <f t="shared" si="42"/>
        <v>0.24543104083556636</v>
      </c>
      <c r="Q336" s="5">
        <f t="shared" si="43"/>
        <v>2.9839198885444656E-6</v>
      </c>
    </row>
    <row r="337" spans="11:17">
      <c r="K337" s="13">
        <f t="shared" si="38"/>
        <v>33.500000000000206</v>
      </c>
      <c r="L337" s="13">
        <f t="shared" si="39"/>
        <v>6.6234999999998333E-4</v>
      </c>
      <c r="M337" s="13">
        <f t="shared" si="40"/>
        <v>0.24527745370026952</v>
      </c>
      <c r="N337" s="13">
        <f t="shared" si="37"/>
        <v>8.3450870739785164E-4</v>
      </c>
      <c r="O337" s="13">
        <f t="shared" si="41"/>
        <v>0.21344600069024641</v>
      </c>
      <c r="P337" s="13">
        <f t="shared" si="42"/>
        <v>0.24533020834271393</v>
      </c>
      <c r="Q337" s="5">
        <f t="shared" si="43"/>
        <v>2.9876174624583871E-6</v>
      </c>
    </row>
    <row r="338" spans="11:17">
      <c r="K338" s="13">
        <f t="shared" si="38"/>
        <v>33.600000000000207</v>
      </c>
      <c r="L338" s="13">
        <f t="shared" si="39"/>
        <v>6.6275999999998328E-4</v>
      </c>
      <c r="M338" s="13">
        <f t="shared" si="40"/>
        <v>0.24517684398055614</v>
      </c>
      <c r="N338" s="13">
        <f t="shared" si="37"/>
        <v>8.3502527502830849E-4</v>
      </c>
      <c r="O338" s="13">
        <f t="shared" si="41"/>
        <v>0.21328686749562262</v>
      </c>
      <c r="P338" s="13">
        <f t="shared" si="42"/>
        <v>0.24522962520558556</v>
      </c>
      <c r="Q338" s="5">
        <f t="shared" si="43"/>
        <v>2.9913173259090482E-6</v>
      </c>
    </row>
    <row r="339" spans="11:17">
      <c r="K339" s="13">
        <f t="shared" si="38"/>
        <v>33.700000000000209</v>
      </c>
      <c r="L339" s="13">
        <f t="shared" si="39"/>
        <v>6.6316999999998323E-4</v>
      </c>
      <c r="M339" s="13">
        <f t="shared" si="40"/>
        <v>0.24507648321965189</v>
      </c>
      <c r="N339" s="13">
        <f t="shared" si="37"/>
        <v>8.3554184265876533E-4</v>
      </c>
      <c r="O339" s="13">
        <f t="shared" si="41"/>
        <v>0.21312812807618015</v>
      </c>
      <c r="P339" s="13">
        <f t="shared" si="42"/>
        <v>0.24512929065384612</v>
      </c>
      <c r="Q339" s="5">
        <f t="shared" si="43"/>
        <v>2.9950194788964495E-6</v>
      </c>
    </row>
    <row r="340" spans="11:17">
      <c r="K340" s="13">
        <f t="shared" si="38"/>
        <v>33.80000000000021</v>
      </c>
      <c r="L340" s="13">
        <f t="shared" si="39"/>
        <v>6.6357999999998318E-4</v>
      </c>
      <c r="M340" s="13">
        <f t="shared" si="40"/>
        <v>0.24497637064797195</v>
      </c>
      <c r="N340" s="13">
        <f t="shared" si="37"/>
        <v>8.3605841028922218E-4</v>
      </c>
      <c r="O340" s="13">
        <f t="shared" si="41"/>
        <v>0.21296978121467589</v>
      </c>
      <c r="P340" s="13">
        <f t="shared" si="42"/>
        <v>0.24502920392001432</v>
      </c>
      <c r="Q340" s="5">
        <f t="shared" si="43"/>
        <v>2.9987239214205909E-6</v>
      </c>
    </row>
    <row r="341" spans="11:17">
      <c r="K341" s="13">
        <f t="shared" si="38"/>
        <v>33.900000000000212</v>
      </c>
      <c r="L341" s="13">
        <f t="shared" si="39"/>
        <v>6.6398999999998313E-4</v>
      </c>
      <c r="M341" s="13">
        <f t="shared" si="40"/>
        <v>0.24487650549878448</v>
      </c>
      <c r="N341" s="13">
        <f t="shared" si="37"/>
        <v>8.3657497791967902E-4</v>
      </c>
      <c r="O341" s="13">
        <f t="shared" si="41"/>
        <v>0.21281182569837925</v>
      </c>
      <c r="P341" s="13">
        <f t="shared" si="42"/>
        <v>0.24492936423945064</v>
      </c>
      <c r="Q341" s="5">
        <f t="shared" si="43"/>
        <v>3.0024306534814721E-6</v>
      </c>
    </row>
    <row r="342" spans="11:17">
      <c r="K342" s="13">
        <f t="shared" si="38"/>
        <v>34.000000000000213</v>
      </c>
      <c r="L342" s="13">
        <f t="shared" si="39"/>
        <v>6.6439999999998308E-4</v>
      </c>
      <c r="M342" s="13">
        <f t="shared" si="40"/>
        <v>0.2447768870081983</v>
      </c>
      <c r="N342" s="13">
        <f t="shared" si="37"/>
        <v>8.3709154555013587E-4</v>
      </c>
      <c r="O342" s="13">
        <f t="shared" si="41"/>
        <v>0.21265426031905263</v>
      </c>
      <c r="P342" s="13">
        <f t="shared" si="42"/>
        <v>0.24482977085034485</v>
      </c>
      <c r="Q342" s="5">
        <f t="shared" si="43"/>
        <v>3.0061396750790933E-6</v>
      </c>
    </row>
    <row r="343" spans="11:17">
      <c r="K343" s="13">
        <f t="shared" si="38"/>
        <v>34.100000000000215</v>
      </c>
      <c r="L343" s="13">
        <f t="shared" si="39"/>
        <v>6.6480999999998303E-4</v>
      </c>
      <c r="M343" s="13">
        <f t="shared" si="40"/>
        <v>0.24467751441515059</v>
      </c>
      <c r="N343" s="13">
        <f t="shared" si="37"/>
        <v>8.3760811318059271E-4</v>
      </c>
      <c r="O343" s="13">
        <f t="shared" si="41"/>
        <v>0.21249708387293206</v>
      </c>
      <c r="P343" s="13">
        <f t="shared" si="42"/>
        <v>0.24473042299370412</v>
      </c>
      <c r="Q343" s="5">
        <f t="shared" si="43"/>
        <v>3.0098509862134553E-6</v>
      </c>
    </row>
    <row r="344" spans="11:17">
      <c r="K344" s="13">
        <f t="shared" si="38"/>
        <v>34.200000000000216</v>
      </c>
      <c r="L344" s="13">
        <f t="shared" si="39"/>
        <v>6.6521999999998298E-4</v>
      </c>
      <c r="M344" s="13">
        <f t="shared" si="40"/>
        <v>0.24457838696139469</v>
      </c>
      <c r="N344" s="13">
        <f t="shared" si="37"/>
        <v>8.3812468081104956E-4</v>
      </c>
      <c r="O344" s="13">
        <f t="shared" si="41"/>
        <v>0.21234029516070785</v>
      </c>
      <c r="P344" s="13">
        <f t="shared" si="42"/>
        <v>0.24463131991334047</v>
      </c>
      <c r="Q344" s="5">
        <f t="shared" si="43"/>
        <v>3.0135645868845568E-6</v>
      </c>
    </row>
    <row r="345" spans="11:17">
      <c r="K345" s="13">
        <f t="shared" si="38"/>
        <v>34.300000000000217</v>
      </c>
      <c r="L345" s="13">
        <f t="shared" si="39"/>
        <v>6.6562999999998293E-4</v>
      </c>
      <c r="M345" s="13">
        <f t="shared" si="40"/>
        <v>0.24447950389148801</v>
      </c>
      <c r="N345" s="13">
        <f t="shared" si="37"/>
        <v>8.386412484415064E-4</v>
      </c>
      <c r="O345" s="13">
        <f t="shared" si="41"/>
        <v>0.21218389298750537</v>
      </c>
      <c r="P345" s="13">
        <f t="shared" si="42"/>
        <v>0.24453246085585892</v>
      </c>
      <c r="Q345" s="5">
        <f t="shared" si="43"/>
        <v>3.0172804770923979E-6</v>
      </c>
    </row>
    <row r="346" spans="11:17">
      <c r="K346" s="13">
        <f t="shared" si="38"/>
        <v>34.400000000000219</v>
      </c>
      <c r="L346" s="13">
        <f t="shared" si="39"/>
        <v>6.6603999999998288E-4</v>
      </c>
      <c r="M346" s="13">
        <f t="shared" si="40"/>
        <v>0.24438086445277979</v>
      </c>
      <c r="N346" s="13">
        <f t="shared" si="37"/>
        <v>8.3915781607196325E-4</v>
      </c>
      <c r="O346" s="13">
        <f t="shared" si="41"/>
        <v>0.212027876162866</v>
      </c>
      <c r="P346" s="13">
        <f t="shared" si="42"/>
        <v>0.24443384507064547</v>
      </c>
      <c r="Q346" s="5">
        <f t="shared" si="43"/>
        <v>3.0209986568369793E-6</v>
      </c>
    </row>
    <row r="347" spans="11:17">
      <c r="K347" s="13">
        <f t="shared" si="38"/>
        <v>34.50000000000022</v>
      </c>
      <c r="L347" s="13">
        <f t="shared" si="39"/>
        <v>6.6644999999998283E-4</v>
      </c>
      <c r="M347" s="13">
        <f t="shared" si="40"/>
        <v>0.24428246789539926</v>
      </c>
      <c r="N347" s="13">
        <f t="shared" si="37"/>
        <v>8.396743837024201E-4</v>
      </c>
      <c r="O347" s="13">
        <f t="shared" si="41"/>
        <v>0.211872243500728</v>
      </c>
      <c r="P347" s="13">
        <f t="shared" si="42"/>
        <v>0.24433547180985504</v>
      </c>
      <c r="Q347" s="5">
        <f t="shared" si="43"/>
        <v>3.0247191261183006E-6</v>
      </c>
    </row>
    <row r="348" spans="11:17">
      <c r="K348" s="13">
        <f t="shared" si="38"/>
        <v>34.600000000000222</v>
      </c>
      <c r="L348" s="13">
        <f t="shared" si="39"/>
        <v>6.6685999999998278E-4</v>
      </c>
      <c r="M348" s="13">
        <f t="shared" si="40"/>
        <v>0.24418431347224351</v>
      </c>
      <c r="N348" s="13">
        <f t="shared" si="37"/>
        <v>8.4019095133287694E-4</v>
      </c>
      <c r="O348" s="13">
        <f t="shared" si="41"/>
        <v>0.21171699381940762</v>
      </c>
      <c r="P348" s="13">
        <f t="shared" si="42"/>
        <v>0.24423734032839967</v>
      </c>
      <c r="Q348" s="5">
        <f t="shared" si="43"/>
        <v>3.0284418849363619E-6</v>
      </c>
    </row>
    <row r="349" spans="11:17">
      <c r="K349" s="13">
        <f t="shared" si="38"/>
        <v>34.700000000000223</v>
      </c>
      <c r="L349" s="13">
        <f t="shared" si="39"/>
        <v>6.6726999999998273E-4</v>
      </c>
      <c r="M349" s="13">
        <f t="shared" si="40"/>
        <v>0.24408640043896565</v>
      </c>
      <c r="N349" s="13">
        <f t="shared" ref="N349:N412" si="44">N348+veOc*dt</f>
        <v>8.4070751896333379E-4</v>
      </c>
      <c r="O349" s="13">
        <f t="shared" si="41"/>
        <v>0.21156212594158028</v>
      </c>
      <c r="P349" s="13">
        <f t="shared" si="42"/>
        <v>0.24413944988393643</v>
      </c>
      <c r="Q349" s="5">
        <f t="shared" si="43"/>
        <v>3.0321669332911631E-6</v>
      </c>
    </row>
    <row r="350" spans="11:17">
      <c r="K350" s="13">
        <f t="shared" ref="K350:K413" si="45">K349+dt</f>
        <v>34.800000000000225</v>
      </c>
      <c r="L350" s="13">
        <f t="shared" ref="L350:L413" si="46">L349+ve*dt</f>
        <v>6.6767999999998268E-4</v>
      </c>
      <c r="M350" s="13">
        <f t="shared" ref="M350:M413" si="47">M349+dt*(-M349*3/$L349*ve+pl/ps*f4_/$L349*Dl/del_C*omegaC)</f>
        <v>0.24398872805396296</v>
      </c>
      <c r="N350" s="13">
        <f t="shared" si="44"/>
        <v>8.4122408659379063E-4</v>
      </c>
      <c r="O350" s="13">
        <f t="shared" si="41"/>
        <v>0.21140763869426177</v>
      </c>
      <c r="P350" s="13">
        <f t="shared" si="42"/>
        <v>0.24404179973685605</v>
      </c>
      <c r="Q350" s="5">
        <f t="shared" si="43"/>
        <v>3.0358942711827043E-6</v>
      </c>
    </row>
    <row r="351" spans="11:17">
      <c r="K351" s="13">
        <f t="shared" si="45"/>
        <v>34.900000000000226</v>
      </c>
      <c r="L351" s="13">
        <f t="shared" si="46"/>
        <v>6.6808999999998263E-4</v>
      </c>
      <c r="M351" s="13">
        <f t="shared" si="47"/>
        <v>0.24389129557836509</v>
      </c>
      <c r="N351" s="13">
        <f t="shared" si="44"/>
        <v>8.4174065422424748E-4</v>
      </c>
      <c r="O351" s="13">
        <f t="shared" si="41"/>
        <v>0.21125353090878965</v>
      </c>
      <c r="P351" s="13">
        <f t="shared" si="42"/>
        <v>0.24394438915027072</v>
      </c>
      <c r="Q351" s="5">
        <f t="shared" si="43"/>
        <v>3.0396238986109854E-6</v>
      </c>
    </row>
    <row r="352" spans="11:17">
      <c r="K352" s="13">
        <f t="shared" si="45"/>
        <v>35.000000000000227</v>
      </c>
      <c r="L352" s="13">
        <f t="shared" si="46"/>
        <v>6.6849999999998258E-4</v>
      </c>
      <c r="M352" s="13">
        <f t="shared" si="47"/>
        <v>0.24379410227602227</v>
      </c>
      <c r="N352" s="13">
        <f t="shared" si="44"/>
        <v>8.4225722185470432E-4</v>
      </c>
      <c r="O352" s="13">
        <f t="shared" si="41"/>
        <v>0.21109980142080467</v>
      </c>
      <c r="P352" s="13">
        <f t="shared" si="42"/>
        <v>0.24384721739000267</v>
      </c>
      <c r="Q352" s="5">
        <f t="shared" si="43"/>
        <v>3.0433558155760077E-6</v>
      </c>
    </row>
    <row r="353" spans="11:17">
      <c r="K353" s="13">
        <f t="shared" si="45"/>
        <v>35.100000000000229</v>
      </c>
      <c r="L353" s="13">
        <f t="shared" si="46"/>
        <v>6.6890999999998254E-4</v>
      </c>
      <c r="M353" s="13">
        <f t="shared" si="47"/>
        <v>0.24369714741349374</v>
      </c>
      <c r="N353" s="13">
        <f t="shared" si="44"/>
        <v>8.4277378948516117E-4</v>
      </c>
      <c r="O353" s="13">
        <f t="shared" si="41"/>
        <v>0.21094644907023224</v>
      </c>
      <c r="P353" s="13">
        <f t="shared" si="42"/>
        <v>0.24375028372457264</v>
      </c>
      <c r="Q353" s="5">
        <f t="shared" si="43"/>
        <v>3.0470900220777691E-6</v>
      </c>
    </row>
    <row r="354" spans="11:17">
      <c r="K354" s="13">
        <f t="shared" si="45"/>
        <v>35.20000000000023</v>
      </c>
      <c r="L354" s="13">
        <f t="shared" si="46"/>
        <v>6.6931999999998249E-4</v>
      </c>
      <c r="M354" s="13">
        <f t="shared" si="47"/>
        <v>0.243600430260036</v>
      </c>
      <c r="N354" s="13">
        <f t="shared" si="44"/>
        <v>8.4329035711561801E-4</v>
      </c>
      <c r="O354" s="13">
        <f t="shared" ref="O354:O417" si="48">O353+dt*(-O353*3/N353*(N354-N353)/dt+pl/ps*f4Oc/N353*Dl/del_C*omegaC)</f>
        <v>0.21079347270126414</v>
      </c>
      <c r="P354" s="13">
        <f t="shared" ref="P354:P417" si="49">esiinf-(esiinf-esi0)*(1+ve*K354/re0)^(-3)</f>
        <v>0.24365358742518803</v>
      </c>
      <c r="Q354" s="5">
        <f t="shared" ref="Q354:Q417" si="50">2*(N354/f1Oc)^2</f>
        <v>3.05082651811627E-6</v>
      </c>
    </row>
    <row r="355" spans="11:17">
      <c r="K355" s="13">
        <f t="shared" si="45"/>
        <v>35.300000000000232</v>
      </c>
      <c r="L355" s="13">
        <f t="shared" si="46"/>
        <v>6.6972999999998244E-4</v>
      </c>
      <c r="M355" s="13">
        <f t="shared" si="47"/>
        <v>0.24350395008759135</v>
      </c>
      <c r="N355" s="13">
        <f t="shared" si="44"/>
        <v>8.4380692474607486E-4</v>
      </c>
      <c r="O355" s="13">
        <f t="shared" si="48"/>
        <v>0.21064087116234012</v>
      </c>
      <c r="P355" s="13">
        <f t="shared" si="49"/>
        <v>0.24355712776573157</v>
      </c>
      <c r="Q355" s="5">
        <f t="shared" si="50"/>
        <v>3.0545653036915113E-6</v>
      </c>
    </row>
    <row r="356" spans="11:17">
      <c r="K356" s="13">
        <f t="shared" si="45"/>
        <v>35.400000000000233</v>
      </c>
      <c r="L356" s="13">
        <f t="shared" si="46"/>
        <v>6.7013999999998239E-4</v>
      </c>
      <c r="M356" s="13">
        <f t="shared" si="47"/>
        <v>0.24340770617077628</v>
      </c>
      <c r="N356" s="13">
        <f t="shared" si="44"/>
        <v>8.443234923765317E-4</v>
      </c>
      <c r="O356" s="13">
        <f t="shared" si="48"/>
        <v>0.21048864330612976</v>
      </c>
      <c r="P356" s="13">
        <f t="shared" si="49"/>
        <v>0.24346090402274986</v>
      </c>
      <c r="Q356" s="5">
        <f t="shared" si="50"/>
        <v>3.0583063788034926E-6</v>
      </c>
    </row>
    <row r="357" spans="11:17">
      <c r="K357" s="13">
        <f t="shared" si="45"/>
        <v>35.500000000000234</v>
      </c>
      <c r="L357" s="13">
        <f t="shared" si="46"/>
        <v>6.7054999999998234E-4</v>
      </c>
      <c r="M357" s="13">
        <f t="shared" si="47"/>
        <v>0.24331169778687012</v>
      </c>
      <c r="N357" s="13">
        <f t="shared" si="44"/>
        <v>8.4484006000698855E-4</v>
      </c>
      <c r="O357" s="13">
        <f t="shared" si="48"/>
        <v>0.21033678798951441</v>
      </c>
      <c r="P357" s="13">
        <f t="shared" si="49"/>
        <v>0.24336491547544203</v>
      </c>
      <c r="Q357" s="5">
        <f t="shared" si="50"/>
        <v>3.0620497434522137E-6</v>
      </c>
    </row>
    <row r="358" spans="11:17">
      <c r="K358" s="13">
        <f t="shared" si="45"/>
        <v>35.600000000000236</v>
      </c>
      <c r="L358" s="13">
        <f t="shared" si="46"/>
        <v>6.7095999999998229E-4</v>
      </c>
      <c r="M358" s="13">
        <f t="shared" si="47"/>
        <v>0.24321592421580357</v>
      </c>
      <c r="N358" s="13">
        <f t="shared" si="44"/>
        <v>8.453566276374454E-4</v>
      </c>
      <c r="O358" s="13">
        <f t="shared" si="48"/>
        <v>0.21018530407356903</v>
      </c>
      <c r="P358" s="13">
        <f t="shared" si="49"/>
        <v>0.24326916140564825</v>
      </c>
      <c r="Q358" s="5">
        <f t="shared" si="50"/>
        <v>3.0657953976376753E-6</v>
      </c>
    </row>
    <row r="359" spans="11:17">
      <c r="K359" s="13">
        <f t="shared" si="45"/>
        <v>35.700000000000237</v>
      </c>
      <c r="L359" s="13">
        <f t="shared" si="46"/>
        <v>6.7136999999998224E-4</v>
      </c>
      <c r="M359" s="13">
        <f t="shared" si="47"/>
        <v>0.24312038474014741</v>
      </c>
      <c r="N359" s="13">
        <f t="shared" si="44"/>
        <v>8.4587319526790224E-4</v>
      </c>
      <c r="O359" s="13">
        <f t="shared" si="48"/>
        <v>0.21003419042354435</v>
      </c>
      <c r="P359" s="13">
        <f t="shared" si="49"/>
        <v>0.24317364109783851</v>
      </c>
      <c r="Q359" s="5">
        <f t="shared" si="50"/>
        <v>3.0695433413598763E-6</v>
      </c>
    </row>
    <row r="360" spans="11:17">
      <c r="K360" s="13">
        <f t="shared" si="45"/>
        <v>35.800000000000239</v>
      </c>
      <c r="L360" s="13">
        <f t="shared" si="46"/>
        <v>6.7177999999998219E-4</v>
      </c>
      <c r="M360" s="13">
        <f t="shared" si="47"/>
        <v>0.24302507864510117</v>
      </c>
      <c r="N360" s="13">
        <f t="shared" si="44"/>
        <v>8.4638976289835909E-4</v>
      </c>
      <c r="O360" s="13">
        <f t="shared" si="48"/>
        <v>0.20988344590884897</v>
      </c>
      <c r="P360" s="13">
        <f t="shared" si="49"/>
        <v>0.24307835383910151</v>
      </c>
      <c r="Q360" s="5">
        <f t="shared" si="50"/>
        <v>3.0732935746188178E-6</v>
      </c>
    </row>
    <row r="361" spans="11:17">
      <c r="K361" s="13">
        <f t="shared" si="45"/>
        <v>35.90000000000024</v>
      </c>
      <c r="L361" s="13">
        <f t="shared" si="46"/>
        <v>6.7218999999998214E-4</v>
      </c>
      <c r="M361" s="13">
        <f t="shared" si="47"/>
        <v>0.2429300052184819</v>
      </c>
      <c r="N361" s="13">
        <f t="shared" si="44"/>
        <v>8.4690633052881593E-4</v>
      </c>
      <c r="O361" s="13">
        <f t="shared" si="48"/>
        <v>0.20973306940303166</v>
      </c>
      <c r="P361" s="13">
        <f t="shared" si="49"/>
        <v>0.24298329891913328</v>
      </c>
      <c r="Q361" s="5">
        <f t="shared" si="50"/>
        <v>3.0770460974145E-6</v>
      </c>
    </row>
    <row r="362" spans="11:17">
      <c r="K362" s="13">
        <f t="shared" si="45"/>
        <v>36.000000000000242</v>
      </c>
      <c r="L362" s="13">
        <f t="shared" si="46"/>
        <v>6.7259999999998209E-4</v>
      </c>
      <c r="M362" s="13">
        <f t="shared" si="47"/>
        <v>0.24283516375071304</v>
      </c>
      <c r="N362" s="13">
        <f t="shared" si="44"/>
        <v>8.4742289815927278E-4</v>
      </c>
      <c r="O362" s="13">
        <f t="shared" si="48"/>
        <v>0.2095830597837636</v>
      </c>
      <c r="P362" s="13">
        <f t="shared" si="49"/>
        <v>0.24288847563022622</v>
      </c>
      <c r="Q362" s="5">
        <f t="shared" si="50"/>
        <v>3.0808009097469213E-6</v>
      </c>
    </row>
    <row r="363" spans="11:17">
      <c r="K363" s="13">
        <f t="shared" si="45"/>
        <v>36.100000000000243</v>
      </c>
      <c r="L363" s="13">
        <f t="shared" si="46"/>
        <v>6.7300999999998204E-4</v>
      </c>
      <c r="M363" s="13">
        <f t="shared" si="47"/>
        <v>0.24274055353481325</v>
      </c>
      <c r="N363" s="13">
        <f t="shared" si="44"/>
        <v>8.4793946578972962E-4</v>
      </c>
      <c r="O363" s="13">
        <f t="shared" si="48"/>
        <v>0.20943341593282083</v>
      </c>
      <c r="P363" s="13">
        <f t="shared" si="49"/>
        <v>0.24279388326725793</v>
      </c>
      <c r="Q363" s="5">
        <f t="shared" si="50"/>
        <v>3.0845580116160826E-6</v>
      </c>
    </row>
    <row r="364" spans="11:17">
      <c r="K364" s="13">
        <f t="shared" si="45"/>
        <v>36.200000000000244</v>
      </c>
      <c r="L364" s="13">
        <f t="shared" si="46"/>
        <v>6.7341999999998199E-4</v>
      </c>
      <c r="M364" s="13">
        <f t="shared" si="47"/>
        <v>0.24264617386638537</v>
      </c>
      <c r="N364" s="13">
        <f t="shared" si="44"/>
        <v>8.4845603342018647E-4</v>
      </c>
      <c r="O364" s="13">
        <f t="shared" si="48"/>
        <v>0.20928413673606677</v>
      </c>
      <c r="P364" s="13">
        <f t="shared" si="49"/>
        <v>0.24269952112768037</v>
      </c>
      <c r="Q364" s="5">
        <f t="shared" si="50"/>
        <v>3.0883174030219837E-6</v>
      </c>
    </row>
    <row r="365" spans="11:17">
      <c r="K365" s="13">
        <f t="shared" si="45"/>
        <v>36.300000000000246</v>
      </c>
      <c r="L365" s="13">
        <f t="shared" si="46"/>
        <v>6.7382999999998194E-4</v>
      </c>
      <c r="M365" s="13">
        <f t="shared" si="47"/>
        <v>0.24255202404360543</v>
      </c>
      <c r="N365" s="13">
        <f t="shared" si="44"/>
        <v>8.4897260105064331E-4</v>
      </c>
      <c r="O365" s="13">
        <f t="shared" si="48"/>
        <v>0.20913522108343477</v>
      </c>
      <c r="P365" s="13">
        <f t="shared" si="49"/>
        <v>0.24260538851150865</v>
      </c>
      <c r="Q365" s="5">
        <f t="shared" si="50"/>
        <v>3.0920790839646249E-6</v>
      </c>
    </row>
    <row r="366" spans="11:17">
      <c r="K366" s="13">
        <f t="shared" si="45"/>
        <v>36.400000000000247</v>
      </c>
      <c r="L366" s="13">
        <f t="shared" si="46"/>
        <v>6.7423999999998189E-4</v>
      </c>
      <c r="M366" s="13">
        <f t="shared" si="47"/>
        <v>0.2424581033672116</v>
      </c>
      <c r="N366" s="13">
        <f t="shared" si="44"/>
        <v>8.4948916868110016E-4</v>
      </c>
      <c r="O366" s="13">
        <f t="shared" si="48"/>
        <v>0.20898666786891079</v>
      </c>
      <c r="P366" s="13">
        <f t="shared" si="49"/>
        <v>0.24251148472131029</v>
      </c>
      <c r="Q366" s="5">
        <f t="shared" si="50"/>
        <v>3.0958430544440064E-6</v>
      </c>
    </row>
    <row r="367" spans="11:17">
      <c r="K367" s="13">
        <f t="shared" si="45"/>
        <v>36.500000000000249</v>
      </c>
      <c r="L367" s="13">
        <f t="shared" si="46"/>
        <v>6.7464999999998184E-4</v>
      </c>
      <c r="M367" s="13">
        <f t="shared" si="47"/>
        <v>0.2423644111404934</v>
      </c>
      <c r="N367" s="13">
        <f t="shared" si="44"/>
        <v>8.50005736311557E-4</v>
      </c>
      <c r="O367" s="13">
        <f t="shared" si="48"/>
        <v>0.20883847599051611</v>
      </c>
      <c r="P367" s="13">
        <f t="shared" si="49"/>
        <v>0.24241780906219446</v>
      </c>
      <c r="Q367" s="5">
        <f t="shared" si="50"/>
        <v>3.0996093144601274E-6</v>
      </c>
    </row>
    <row r="368" spans="11:17">
      <c r="K368" s="13">
        <f t="shared" si="45"/>
        <v>36.60000000000025</v>
      </c>
      <c r="L368" s="13">
        <f t="shared" si="46"/>
        <v>6.7505999999998179E-4</v>
      </c>
      <c r="M368" s="13">
        <f t="shared" si="47"/>
        <v>0.24227094666928073</v>
      </c>
      <c r="N368" s="13">
        <f t="shared" si="44"/>
        <v>8.5052230394201385E-4</v>
      </c>
      <c r="O368" s="13">
        <f t="shared" si="48"/>
        <v>0.20869064435029019</v>
      </c>
      <c r="P368" s="13">
        <f t="shared" si="49"/>
        <v>0.24232436084180084</v>
      </c>
      <c r="Q368" s="5">
        <f t="shared" si="50"/>
        <v>3.1033778640129888E-6</v>
      </c>
    </row>
    <row r="369" spans="11:17">
      <c r="K369" s="13">
        <f t="shared" si="45"/>
        <v>36.700000000000252</v>
      </c>
      <c r="L369" s="13">
        <f t="shared" si="46"/>
        <v>6.7546999999998174E-4</v>
      </c>
      <c r="M369" s="13">
        <f t="shared" si="47"/>
        <v>0.24217770926193319</v>
      </c>
      <c r="N369" s="13">
        <f t="shared" si="44"/>
        <v>8.510388715724707E-4</v>
      </c>
      <c r="O369" s="13">
        <f t="shared" si="48"/>
        <v>0.20854317185427365</v>
      </c>
      <c r="P369" s="13">
        <f t="shared" si="49"/>
        <v>0.24223113937028926</v>
      </c>
      <c r="Q369" s="5">
        <f t="shared" si="50"/>
        <v>3.1071487031025901E-6</v>
      </c>
    </row>
    <row r="370" spans="11:17">
      <c r="K370" s="13">
        <f t="shared" si="45"/>
        <v>36.800000000000253</v>
      </c>
      <c r="L370" s="13">
        <f t="shared" si="46"/>
        <v>6.7587999999998169E-4</v>
      </c>
      <c r="M370" s="13">
        <f t="shared" si="47"/>
        <v>0.24208469822932924</v>
      </c>
      <c r="N370" s="13">
        <f t="shared" si="44"/>
        <v>8.5155543920292754E-4</v>
      </c>
      <c r="O370" s="13">
        <f t="shared" si="48"/>
        <v>0.20839605741249115</v>
      </c>
      <c r="P370" s="13">
        <f t="shared" si="49"/>
        <v>0.24213814396032879</v>
      </c>
      <c r="Q370" s="5">
        <f t="shared" si="50"/>
        <v>3.1109218317289322E-6</v>
      </c>
    </row>
    <row r="371" spans="11:17">
      <c r="K371" s="13">
        <f t="shared" si="45"/>
        <v>36.900000000000254</v>
      </c>
      <c r="L371" s="13">
        <f t="shared" si="46"/>
        <v>6.7628999999998164E-4</v>
      </c>
      <c r="M371" s="13">
        <f t="shared" si="47"/>
        <v>0.24199191288485553</v>
      </c>
      <c r="N371" s="13">
        <f t="shared" si="44"/>
        <v>8.5207200683338439E-4</v>
      </c>
      <c r="O371" s="13">
        <f t="shared" si="48"/>
        <v>0.20824929993893454</v>
      </c>
      <c r="P371" s="13">
        <f t="shared" si="49"/>
        <v>0.24204537392708717</v>
      </c>
      <c r="Q371" s="5">
        <f t="shared" si="50"/>
        <v>3.1146972498920135E-6</v>
      </c>
    </row>
    <row r="372" spans="11:17">
      <c r="K372" s="13">
        <f t="shared" si="45"/>
        <v>37.000000000000256</v>
      </c>
      <c r="L372" s="13">
        <f t="shared" si="46"/>
        <v>6.7669999999998159E-4</v>
      </c>
      <c r="M372" s="13">
        <f t="shared" si="47"/>
        <v>0.24189935254439626</v>
      </c>
      <c r="N372" s="13">
        <f t="shared" si="44"/>
        <v>8.5258857446384123E-4</v>
      </c>
      <c r="O372" s="13">
        <f t="shared" si="48"/>
        <v>0.20810289835154605</v>
      </c>
      <c r="P372" s="13">
        <f t="shared" si="49"/>
        <v>0.24195282858822009</v>
      </c>
      <c r="Q372" s="5">
        <f t="shared" si="50"/>
        <v>3.1184749575918346E-6</v>
      </c>
    </row>
    <row r="373" spans="11:17">
      <c r="K373" s="13">
        <f t="shared" si="45"/>
        <v>37.100000000000257</v>
      </c>
      <c r="L373" s="13">
        <f t="shared" si="46"/>
        <v>6.7710999999998154E-4</v>
      </c>
      <c r="M373" s="13">
        <f t="shared" si="47"/>
        <v>0.24180701652632264</v>
      </c>
      <c r="N373" s="13">
        <f t="shared" si="44"/>
        <v>8.5310514209429808E-4</v>
      </c>
      <c r="O373" s="13">
        <f t="shared" si="48"/>
        <v>0.20795685157220148</v>
      </c>
      <c r="P373" s="13">
        <f t="shared" si="49"/>
        <v>0.24186050726386088</v>
      </c>
      <c r="Q373" s="5">
        <f t="shared" si="50"/>
        <v>3.1222549548283961E-6</v>
      </c>
    </row>
    <row r="374" spans="11:17">
      <c r="K374" s="13">
        <f t="shared" si="45"/>
        <v>37.200000000000259</v>
      </c>
      <c r="L374" s="13">
        <f t="shared" si="46"/>
        <v>6.7751999999998149E-4</v>
      </c>
      <c r="M374" s="13">
        <f t="shared" si="47"/>
        <v>0.24171490415148222</v>
      </c>
      <c r="N374" s="13">
        <f t="shared" si="44"/>
        <v>8.5362170972475492E-4</v>
      </c>
      <c r="O374" s="13">
        <f t="shared" si="48"/>
        <v>0.20781115852669355</v>
      </c>
      <c r="P374" s="13">
        <f t="shared" si="49"/>
        <v>0.24176840927660989</v>
      </c>
      <c r="Q374" s="5">
        <f t="shared" si="50"/>
        <v>3.1260372416016972E-6</v>
      </c>
    </row>
    <row r="375" spans="11:17">
      <c r="K375" s="13">
        <f t="shared" si="45"/>
        <v>37.30000000000026</v>
      </c>
      <c r="L375" s="13">
        <f t="shared" si="46"/>
        <v>6.7792999999998144E-4</v>
      </c>
      <c r="M375" s="13">
        <f t="shared" si="47"/>
        <v>0.24162301474318854</v>
      </c>
      <c r="N375" s="13">
        <f t="shared" si="44"/>
        <v>8.5413827735521177E-4</v>
      </c>
      <c r="O375" s="13">
        <f t="shared" si="48"/>
        <v>0.2076658181447153</v>
      </c>
      <c r="P375" s="13">
        <f t="shared" si="49"/>
        <v>0.24167653395152394</v>
      </c>
      <c r="Q375" s="5">
        <f t="shared" si="50"/>
        <v>3.1298218179117386E-6</v>
      </c>
    </row>
    <row r="376" spans="11:17">
      <c r="K376" s="13">
        <f t="shared" si="45"/>
        <v>37.400000000000261</v>
      </c>
      <c r="L376" s="13">
        <f t="shared" si="46"/>
        <v>6.7833999999998139E-4</v>
      </c>
      <c r="M376" s="13">
        <f t="shared" si="47"/>
        <v>0.24153134762721057</v>
      </c>
      <c r="N376" s="13">
        <f t="shared" si="44"/>
        <v>8.5465484498566861E-4</v>
      </c>
      <c r="O376" s="13">
        <f t="shared" si="48"/>
        <v>0.20752082935984359</v>
      </c>
      <c r="P376" s="13">
        <f t="shared" si="49"/>
        <v>0.24158488061610617</v>
      </c>
      <c r="Q376" s="5">
        <f t="shared" si="50"/>
        <v>3.1336086837585199E-6</v>
      </c>
    </row>
    <row r="377" spans="11:17">
      <c r="K377" s="13">
        <f t="shared" si="45"/>
        <v>37.500000000000263</v>
      </c>
      <c r="L377" s="13">
        <f t="shared" si="46"/>
        <v>6.7874999999998134E-4</v>
      </c>
      <c r="M377" s="13">
        <f t="shared" si="47"/>
        <v>0.24143990213176245</v>
      </c>
      <c r="N377" s="13">
        <f t="shared" si="44"/>
        <v>8.5517141261612546E-4</v>
      </c>
      <c r="O377" s="13">
        <f t="shared" si="48"/>
        <v>0.20737619110952268</v>
      </c>
      <c r="P377" s="13">
        <f t="shared" si="49"/>
        <v>0.24149344860029551</v>
      </c>
      <c r="Q377" s="5">
        <f t="shared" si="50"/>
        <v>3.1373978391420412E-6</v>
      </c>
    </row>
    <row r="378" spans="11:17">
      <c r="K378" s="13">
        <f t="shared" si="45"/>
        <v>37.600000000000264</v>
      </c>
      <c r="L378" s="13">
        <f t="shared" si="46"/>
        <v>6.7915999999998129E-4</v>
      </c>
      <c r="M378" s="13">
        <f t="shared" si="47"/>
        <v>0.24134867758749301</v>
      </c>
      <c r="N378" s="13">
        <f t="shared" si="44"/>
        <v>8.556879802465823E-4</v>
      </c>
      <c r="O378" s="13">
        <f t="shared" si="48"/>
        <v>0.20723190233504785</v>
      </c>
      <c r="P378" s="13">
        <f t="shared" si="49"/>
        <v>0.24140223723645654</v>
      </c>
      <c r="Q378" s="5">
        <f t="shared" si="50"/>
        <v>3.1411892840623024E-6</v>
      </c>
    </row>
    <row r="379" spans="11:17">
      <c r="K379" s="13">
        <f t="shared" si="45"/>
        <v>37.700000000000266</v>
      </c>
      <c r="L379" s="13">
        <f t="shared" si="46"/>
        <v>6.7956999999998124E-4</v>
      </c>
      <c r="M379" s="13">
        <f t="shared" si="47"/>
        <v>0.24125767332747558</v>
      </c>
      <c r="N379" s="13">
        <f t="shared" si="44"/>
        <v>8.5620454787703915E-4</v>
      </c>
      <c r="O379" s="13">
        <f t="shared" si="48"/>
        <v>0.20708796198154913</v>
      </c>
      <c r="P379" s="13">
        <f t="shared" si="49"/>
        <v>0.24131124585936911</v>
      </c>
      <c r="Q379" s="5">
        <f t="shared" si="50"/>
        <v>3.1449830185193044E-6</v>
      </c>
    </row>
    <row r="380" spans="11:17">
      <c r="K380" s="13">
        <f t="shared" si="45"/>
        <v>37.800000000000267</v>
      </c>
      <c r="L380" s="13">
        <f t="shared" si="46"/>
        <v>6.7997999999998119E-4</v>
      </c>
      <c r="M380" s="13">
        <f t="shared" si="47"/>
        <v>0.24116688868719774</v>
      </c>
      <c r="N380" s="13">
        <f t="shared" si="44"/>
        <v>8.56721115507496E-4</v>
      </c>
      <c r="O380" s="13">
        <f t="shared" si="48"/>
        <v>0.20694436899797514</v>
      </c>
      <c r="P380" s="13">
        <f t="shared" si="49"/>
        <v>0.24122047380621828</v>
      </c>
      <c r="Q380" s="5">
        <f t="shared" si="50"/>
        <v>3.148779042513046E-6</v>
      </c>
    </row>
    <row r="381" spans="11:17">
      <c r="K381" s="13">
        <f t="shared" si="45"/>
        <v>37.900000000000269</v>
      </c>
      <c r="L381" s="13">
        <f t="shared" si="46"/>
        <v>6.8038999999998114E-4</v>
      </c>
      <c r="M381" s="13">
        <f t="shared" si="47"/>
        <v>0.24107632300455109</v>
      </c>
      <c r="N381" s="13">
        <f t="shared" si="44"/>
        <v>8.5723768313795284E-4</v>
      </c>
      <c r="O381" s="13">
        <f t="shared" si="48"/>
        <v>0.2068011223370769</v>
      </c>
      <c r="P381" s="13">
        <f t="shared" si="49"/>
        <v>0.24112992041658407</v>
      </c>
      <c r="Q381" s="5">
        <f t="shared" si="50"/>
        <v>3.152577356043527E-6</v>
      </c>
    </row>
    <row r="382" spans="11:17">
      <c r="K382" s="13">
        <f t="shared" si="45"/>
        <v>38.00000000000027</v>
      </c>
      <c r="L382" s="13">
        <f t="shared" si="46"/>
        <v>6.8079999999998109E-4</v>
      </c>
      <c r="M382" s="13">
        <f t="shared" si="47"/>
        <v>0.24098597561982113</v>
      </c>
      <c r="N382" s="13">
        <f t="shared" si="44"/>
        <v>8.5775425076840969E-4</v>
      </c>
      <c r="O382" s="13">
        <f t="shared" si="48"/>
        <v>0.20665822095539185</v>
      </c>
      <c r="P382" s="13">
        <f t="shared" si="49"/>
        <v>0.24103958503243145</v>
      </c>
      <c r="Q382" s="5">
        <f t="shared" si="50"/>
        <v>3.1563779591107485E-6</v>
      </c>
    </row>
    <row r="383" spans="11:17">
      <c r="K383" s="13">
        <f t="shared" si="45"/>
        <v>38.100000000000271</v>
      </c>
      <c r="L383" s="13">
        <f t="shared" si="46"/>
        <v>6.8120999999998105E-4</v>
      </c>
      <c r="M383" s="13">
        <f t="shared" si="47"/>
        <v>0.24089584587567719</v>
      </c>
      <c r="N383" s="13">
        <f t="shared" si="44"/>
        <v>8.5827081839886653E-4</v>
      </c>
      <c r="O383" s="13">
        <f t="shared" si="48"/>
        <v>0.20651566381322792</v>
      </c>
      <c r="P383" s="13">
        <f t="shared" si="49"/>
        <v>0.24094946699810027</v>
      </c>
      <c r="Q383" s="5">
        <f t="shared" si="50"/>
        <v>3.1601808517147098E-6</v>
      </c>
    </row>
    <row r="384" spans="11:17">
      <c r="K384" s="13">
        <f t="shared" si="45"/>
        <v>38.200000000000273</v>
      </c>
      <c r="L384" s="13">
        <f t="shared" si="46"/>
        <v>6.81619999999981E-4</v>
      </c>
      <c r="M384" s="13">
        <f t="shared" si="47"/>
        <v>0.24080593311716234</v>
      </c>
      <c r="N384" s="13">
        <f t="shared" si="44"/>
        <v>8.5878738602932338E-4</v>
      </c>
      <c r="O384" s="13">
        <f t="shared" si="48"/>
        <v>0.20637344987464754</v>
      </c>
      <c r="P384" s="13">
        <f t="shared" si="49"/>
        <v>0.24085956566029526</v>
      </c>
      <c r="Q384" s="5">
        <f t="shared" si="50"/>
        <v>3.1639860338554111E-6</v>
      </c>
    </row>
    <row r="385" spans="11:17">
      <c r="K385" s="13">
        <f t="shared" si="45"/>
        <v>38.300000000000274</v>
      </c>
      <c r="L385" s="13">
        <f t="shared" si="46"/>
        <v>6.8202999999998095E-4</v>
      </c>
      <c r="M385" s="13">
        <f t="shared" si="47"/>
        <v>0.24071623669168343</v>
      </c>
      <c r="N385" s="13">
        <f t="shared" si="44"/>
        <v>8.5930395365978022E-4</v>
      </c>
      <c r="O385" s="13">
        <f t="shared" si="48"/>
        <v>0.20623157810745191</v>
      </c>
      <c r="P385" s="13">
        <f t="shared" si="49"/>
        <v>0.24076988036807612</v>
      </c>
      <c r="Q385" s="5">
        <f t="shared" si="50"/>
        <v>3.1677935055328524E-6</v>
      </c>
    </row>
    <row r="386" spans="11:17">
      <c r="K386" s="13">
        <f t="shared" si="45"/>
        <v>38.400000000000276</v>
      </c>
      <c r="L386" s="13">
        <f t="shared" si="46"/>
        <v>6.824399999999809E-4</v>
      </c>
      <c r="M386" s="13">
        <f t="shared" si="47"/>
        <v>0.24062675594900115</v>
      </c>
      <c r="N386" s="13">
        <f t="shared" si="44"/>
        <v>8.5982052129023707E-4</v>
      </c>
      <c r="O386" s="13">
        <f t="shared" si="48"/>
        <v>0.20609004748316523</v>
      </c>
      <c r="P386" s="13">
        <f t="shared" si="49"/>
        <v>0.24068041047284744</v>
      </c>
      <c r="Q386" s="5">
        <f t="shared" si="50"/>
        <v>3.1716032667470335E-6</v>
      </c>
    </row>
    <row r="387" spans="11:17">
      <c r="K387" s="13">
        <f t="shared" si="45"/>
        <v>38.500000000000277</v>
      </c>
      <c r="L387" s="13">
        <f t="shared" si="46"/>
        <v>6.8284999999998085E-4</v>
      </c>
      <c r="M387" s="13">
        <f t="shared" si="47"/>
        <v>0.24053749024122012</v>
      </c>
      <c r="N387" s="13">
        <f t="shared" si="44"/>
        <v>8.6033708892069391E-4</v>
      </c>
      <c r="O387" s="13">
        <f t="shared" si="48"/>
        <v>0.20594885697701909</v>
      </c>
      <c r="P387" s="13">
        <f t="shared" si="49"/>
        <v>0.24059115532834929</v>
      </c>
      <c r="Q387" s="5">
        <f t="shared" si="50"/>
        <v>3.1754153174979559E-6</v>
      </c>
    </row>
    <row r="388" spans="11:17">
      <c r="K388" s="13">
        <f t="shared" si="45"/>
        <v>38.600000000000279</v>
      </c>
      <c r="L388" s="13">
        <f t="shared" si="46"/>
        <v>6.832599999999808E-4</v>
      </c>
      <c r="M388" s="13">
        <f t="shared" si="47"/>
        <v>0.24044843892277901</v>
      </c>
      <c r="N388" s="13">
        <f t="shared" si="44"/>
        <v>8.6085365655115076E-4</v>
      </c>
      <c r="O388" s="13">
        <f t="shared" si="48"/>
        <v>0.20580800556793685</v>
      </c>
      <c r="P388" s="13">
        <f t="shared" si="49"/>
        <v>0.24050211429064691</v>
      </c>
      <c r="Q388" s="5">
        <f t="shared" si="50"/>
        <v>3.179229657785617E-6</v>
      </c>
    </row>
    <row r="389" spans="11:17">
      <c r="K389" s="13">
        <f t="shared" si="45"/>
        <v>38.70000000000028</v>
      </c>
      <c r="L389" s="13">
        <f t="shared" si="46"/>
        <v>6.8366999999998075E-4</v>
      </c>
      <c r="M389" s="13">
        <f t="shared" si="47"/>
        <v>0.24035960135044077</v>
      </c>
      <c r="N389" s="13">
        <f t="shared" si="44"/>
        <v>8.6137022418160761E-4</v>
      </c>
      <c r="O389" s="13">
        <f t="shared" si="48"/>
        <v>0.20566749223851813</v>
      </c>
      <c r="P389" s="13">
        <f t="shared" si="49"/>
        <v>0.24041328671812118</v>
      </c>
      <c r="Q389" s="5">
        <f t="shared" si="50"/>
        <v>3.1830462876100185E-6</v>
      </c>
    </row>
    <row r="390" spans="11:17">
      <c r="K390" s="13">
        <f t="shared" si="45"/>
        <v>38.800000000000281</v>
      </c>
      <c r="L390" s="13">
        <f t="shared" si="46"/>
        <v>6.840799999999807E-4</v>
      </c>
      <c r="M390" s="13">
        <f t="shared" si="47"/>
        <v>0.24027097688328283</v>
      </c>
      <c r="N390" s="13">
        <f t="shared" si="44"/>
        <v>8.6188679181206445E-4</v>
      </c>
      <c r="O390" s="13">
        <f t="shared" si="48"/>
        <v>0.20552731597502338</v>
      </c>
      <c r="P390" s="13">
        <f t="shared" si="49"/>
        <v>0.24032467197145901</v>
      </c>
      <c r="Q390" s="5">
        <f t="shared" si="50"/>
        <v>3.1868652069711594E-6</v>
      </c>
    </row>
    <row r="391" spans="11:17">
      <c r="K391" s="13">
        <f t="shared" si="45"/>
        <v>38.900000000000283</v>
      </c>
      <c r="L391" s="13">
        <f t="shared" si="46"/>
        <v>6.8448999999998065E-4</v>
      </c>
      <c r="M391" s="13">
        <f t="shared" si="47"/>
        <v>0.24018256488268749</v>
      </c>
      <c r="N391" s="13">
        <f t="shared" si="44"/>
        <v>8.624033594425213E-4</v>
      </c>
      <c r="O391" s="13">
        <f t="shared" si="48"/>
        <v>0.20538747576735855</v>
      </c>
      <c r="P391" s="13">
        <f t="shared" si="49"/>
        <v>0.24023626941364348</v>
      </c>
      <c r="Q391" s="5">
        <f t="shared" si="50"/>
        <v>3.1906864158690407E-6</v>
      </c>
    </row>
    <row r="392" spans="11:17">
      <c r="K392" s="13">
        <f t="shared" si="45"/>
        <v>39.000000000000284</v>
      </c>
      <c r="L392" s="13">
        <f t="shared" si="46"/>
        <v>6.848999999999806E-4</v>
      </c>
      <c r="M392" s="13">
        <f t="shared" si="47"/>
        <v>0.24009436471233217</v>
      </c>
      <c r="N392" s="13">
        <f t="shared" si="44"/>
        <v>8.6291992707297814E-4</v>
      </c>
      <c r="O392" s="13">
        <f t="shared" si="48"/>
        <v>0.20524797060905978</v>
      </c>
      <c r="P392" s="13">
        <f t="shared" si="49"/>
        <v>0.24014807840994437</v>
      </c>
      <c r="Q392" s="5">
        <f t="shared" si="50"/>
        <v>3.194509914303662E-6</v>
      </c>
    </row>
    <row r="393" spans="11:17">
      <c r="K393" s="13">
        <f t="shared" si="45"/>
        <v>39.100000000000286</v>
      </c>
      <c r="L393" s="13">
        <f t="shared" si="46"/>
        <v>6.8530999999998055E-4</v>
      </c>
      <c r="M393" s="13">
        <f t="shared" si="47"/>
        <v>0.24000637573817976</v>
      </c>
      <c r="N393" s="13">
        <f t="shared" si="44"/>
        <v>8.6343649470343499E-4</v>
      </c>
      <c r="O393" s="13">
        <f t="shared" si="48"/>
        <v>0.20510879949727817</v>
      </c>
      <c r="P393" s="13">
        <f t="shared" si="49"/>
        <v>0.24006009832790853</v>
      </c>
      <c r="Q393" s="5">
        <f t="shared" si="50"/>
        <v>3.1983357022750232E-6</v>
      </c>
    </row>
    <row r="394" spans="11:17">
      <c r="K394" s="13">
        <f t="shared" si="45"/>
        <v>39.200000000000287</v>
      </c>
      <c r="L394" s="13">
        <f t="shared" si="46"/>
        <v>6.857199999999805E-4</v>
      </c>
      <c r="M394" s="13">
        <f t="shared" si="47"/>
        <v>0.23991859732846915</v>
      </c>
      <c r="N394" s="13">
        <f t="shared" si="44"/>
        <v>8.6395306233389183E-4</v>
      </c>
      <c r="O394" s="13">
        <f t="shared" si="48"/>
        <v>0.20496996143276469</v>
      </c>
      <c r="P394" s="13">
        <f t="shared" si="49"/>
        <v>0.23997232853735029</v>
      </c>
      <c r="Q394" s="5">
        <f t="shared" si="50"/>
        <v>3.2021637797831248E-6</v>
      </c>
    </row>
    <row r="395" spans="11:17">
      <c r="K395" s="13">
        <f t="shared" si="45"/>
        <v>39.300000000000288</v>
      </c>
      <c r="L395" s="13">
        <f t="shared" si="46"/>
        <v>6.8612999999998045E-4</v>
      </c>
      <c r="M395" s="13">
        <f t="shared" si="47"/>
        <v>0.23983102885370564</v>
      </c>
      <c r="N395" s="13">
        <f t="shared" si="44"/>
        <v>8.6446962996434868E-4</v>
      </c>
      <c r="O395" s="13">
        <f t="shared" si="48"/>
        <v>0.20483145541985509</v>
      </c>
      <c r="P395" s="13">
        <f t="shared" si="49"/>
        <v>0.23988476841034218</v>
      </c>
      <c r="Q395" s="5">
        <f t="shared" si="50"/>
        <v>3.2059941468279658E-6</v>
      </c>
    </row>
    <row r="396" spans="11:17">
      <c r="K396" s="13">
        <f t="shared" si="45"/>
        <v>39.40000000000029</v>
      </c>
      <c r="L396" s="13">
        <f t="shared" si="46"/>
        <v>6.865399999999804E-4</v>
      </c>
      <c r="M396" s="13">
        <f t="shared" si="47"/>
        <v>0.23974366968665148</v>
      </c>
      <c r="N396" s="13">
        <f t="shared" si="44"/>
        <v>8.6498619759480552E-4</v>
      </c>
      <c r="O396" s="13">
        <f t="shared" si="48"/>
        <v>0.20469328046645485</v>
      </c>
      <c r="P396" s="13">
        <f t="shared" si="49"/>
        <v>0.2397974173212053</v>
      </c>
      <c r="Q396" s="5">
        <f t="shared" si="50"/>
        <v>3.2098268034095481E-6</v>
      </c>
    </row>
    <row r="397" spans="11:17">
      <c r="K397" s="13">
        <f t="shared" si="45"/>
        <v>39.500000000000291</v>
      </c>
      <c r="L397" s="13">
        <f t="shared" si="46"/>
        <v>6.8694999999998035E-4</v>
      </c>
      <c r="M397" s="13">
        <f t="shared" si="47"/>
        <v>0.2396565192023164</v>
      </c>
      <c r="N397" s="13">
        <f t="shared" si="44"/>
        <v>8.6550276522526237E-4</v>
      </c>
      <c r="O397" s="13">
        <f t="shared" si="48"/>
        <v>0.20455543558402439</v>
      </c>
      <c r="P397" s="13">
        <f t="shared" si="49"/>
        <v>0.23971027464649985</v>
      </c>
      <c r="Q397" s="5">
        <f t="shared" si="50"/>
        <v>3.2136617495278695E-6</v>
      </c>
    </row>
    <row r="398" spans="11:17">
      <c r="K398" s="13">
        <f t="shared" si="45"/>
        <v>39.600000000000293</v>
      </c>
      <c r="L398" s="13">
        <f t="shared" si="46"/>
        <v>6.873599999999803E-4</v>
      </c>
      <c r="M398" s="13">
        <f t="shared" si="47"/>
        <v>0.2395695767779483</v>
      </c>
      <c r="N398" s="13">
        <f t="shared" si="44"/>
        <v>8.6601933285571921E-4</v>
      </c>
      <c r="O398" s="13">
        <f t="shared" si="48"/>
        <v>0.20441791978756405</v>
      </c>
      <c r="P398" s="13">
        <f t="shared" si="49"/>
        <v>0.23962333976501626</v>
      </c>
      <c r="Q398" s="5">
        <f t="shared" si="50"/>
        <v>3.2174989851829309E-6</v>
      </c>
    </row>
    <row r="399" spans="11:17">
      <c r="K399" s="13">
        <f t="shared" si="45"/>
        <v>39.700000000000294</v>
      </c>
      <c r="L399" s="13">
        <f t="shared" si="46"/>
        <v>6.8776999999998025E-4</v>
      </c>
      <c r="M399" s="13">
        <f t="shared" si="47"/>
        <v>0.23948284179302382</v>
      </c>
      <c r="N399" s="13">
        <f t="shared" si="44"/>
        <v>8.6653590048617606E-4</v>
      </c>
      <c r="O399" s="13">
        <f t="shared" si="48"/>
        <v>0.20428073209559947</v>
      </c>
      <c r="P399" s="13">
        <f t="shared" si="49"/>
        <v>0.2395366120577653</v>
      </c>
      <c r="Q399" s="5">
        <f t="shared" si="50"/>
        <v>3.2213385103747322E-6</v>
      </c>
    </row>
    <row r="400" spans="11:17">
      <c r="K400" s="13">
        <f t="shared" si="45"/>
        <v>39.800000000000296</v>
      </c>
      <c r="L400" s="13">
        <f t="shared" si="46"/>
        <v>6.881799999999802E-4</v>
      </c>
      <c r="M400" s="13">
        <f t="shared" si="47"/>
        <v>0.23939631362923908</v>
      </c>
      <c r="N400" s="13">
        <f t="shared" si="44"/>
        <v>8.6705246811663291E-4</v>
      </c>
      <c r="O400" s="13">
        <f t="shared" si="48"/>
        <v>0.20414387153016675</v>
      </c>
      <c r="P400" s="13">
        <f t="shared" si="49"/>
        <v>0.23945009090796912</v>
      </c>
      <c r="Q400" s="5">
        <f t="shared" si="50"/>
        <v>3.2251803251032734E-6</v>
      </c>
    </row>
    <row r="401" spans="11:17">
      <c r="K401" s="13">
        <f t="shared" si="45"/>
        <v>39.900000000000297</v>
      </c>
      <c r="L401" s="13">
        <f t="shared" si="46"/>
        <v>6.8858999999998015E-4</v>
      </c>
      <c r="M401" s="13">
        <f t="shared" si="47"/>
        <v>0.2393099916705004</v>
      </c>
      <c r="N401" s="13">
        <f t="shared" si="44"/>
        <v>8.6756903574708975E-4</v>
      </c>
      <c r="O401" s="13">
        <f t="shared" si="48"/>
        <v>0.20400733711679789</v>
      </c>
      <c r="P401" s="13">
        <f t="shared" si="49"/>
        <v>0.23936377570105216</v>
      </c>
      <c r="Q401" s="5">
        <f t="shared" si="50"/>
        <v>3.2290244293685545E-6</v>
      </c>
    </row>
    <row r="402" spans="11:17">
      <c r="K402" s="13">
        <f t="shared" si="45"/>
        <v>40.000000000000298</v>
      </c>
      <c r="L402" s="13">
        <f t="shared" si="46"/>
        <v>6.889999999999801E-4</v>
      </c>
      <c r="M402" s="13">
        <f t="shared" si="47"/>
        <v>0.23922387530291514</v>
      </c>
      <c r="N402" s="13">
        <f t="shared" si="44"/>
        <v>8.680856033775466E-4</v>
      </c>
      <c r="O402" s="13">
        <f t="shared" si="48"/>
        <v>0.2038711278845062</v>
      </c>
      <c r="P402" s="13">
        <f t="shared" si="49"/>
        <v>0.23927766582463164</v>
      </c>
      <c r="Q402" s="5">
        <f t="shared" si="50"/>
        <v>3.2328708231705756E-6</v>
      </c>
    </row>
    <row r="403" spans="11:17">
      <c r="K403" s="13">
        <f t="shared" si="45"/>
        <v>40.1000000000003</v>
      </c>
      <c r="L403" s="13">
        <f t="shared" si="46"/>
        <v>6.8940999999998005E-4</v>
      </c>
      <c r="M403" s="13">
        <f t="shared" si="47"/>
        <v>0.23913796391478248</v>
      </c>
      <c r="N403" s="13">
        <f t="shared" si="44"/>
        <v>8.6860217100800344E-4</v>
      </c>
      <c r="O403" s="13">
        <f t="shared" si="48"/>
        <v>0.20373524286577177</v>
      </c>
      <c r="P403" s="13">
        <f t="shared" si="49"/>
        <v>0.23919176066850875</v>
      </c>
      <c r="Q403" s="5">
        <f t="shared" si="50"/>
        <v>3.2367195065093371E-6</v>
      </c>
    </row>
    <row r="404" spans="11:17">
      <c r="K404" s="13">
        <f t="shared" si="45"/>
        <v>40.200000000000301</v>
      </c>
      <c r="L404" s="13">
        <f t="shared" si="46"/>
        <v>6.8981999999998E-4</v>
      </c>
      <c r="M404" s="13">
        <f t="shared" si="47"/>
        <v>0.23905225689658433</v>
      </c>
      <c r="N404" s="13">
        <f t="shared" si="44"/>
        <v>8.6911873863846029E-4</v>
      </c>
      <c r="O404" s="13">
        <f t="shared" si="48"/>
        <v>0.2035996810965271</v>
      </c>
      <c r="P404" s="13">
        <f t="shared" si="49"/>
        <v>0.23910605962465939</v>
      </c>
      <c r="Q404" s="5">
        <f t="shared" si="50"/>
        <v>3.2405704793848385E-6</v>
      </c>
    </row>
    <row r="405" spans="11:17">
      <c r="K405" s="13">
        <f t="shared" si="45"/>
        <v>40.300000000000303</v>
      </c>
      <c r="L405" s="13">
        <f t="shared" si="46"/>
        <v>6.9022999999997995E-4</v>
      </c>
      <c r="M405" s="13">
        <f t="shared" si="47"/>
        <v>0.23896675364097617</v>
      </c>
      <c r="N405" s="13">
        <f t="shared" si="44"/>
        <v>8.6963530626891713E-4</v>
      </c>
      <c r="O405" s="13">
        <f t="shared" si="48"/>
        <v>0.20346444161614263</v>
      </c>
      <c r="P405" s="13">
        <f t="shared" si="49"/>
        <v>0.23902056208722525</v>
      </c>
      <c r="Q405" s="5">
        <f t="shared" si="50"/>
        <v>3.2444237417970807E-6</v>
      </c>
    </row>
    <row r="406" spans="11:17">
      <c r="K406" s="13">
        <f t="shared" si="45"/>
        <v>40.400000000000304</v>
      </c>
      <c r="L406" s="13">
        <f t="shared" si="46"/>
        <v>6.906399999999799E-4</v>
      </c>
      <c r="M406" s="13">
        <f t="shared" si="47"/>
        <v>0.23888145354277815</v>
      </c>
      <c r="N406" s="13">
        <f t="shared" si="44"/>
        <v>8.7015187389937398E-4</v>
      </c>
      <c r="O406" s="13">
        <f t="shared" si="48"/>
        <v>0.20332952346741259</v>
      </c>
      <c r="P406" s="13">
        <f t="shared" si="49"/>
        <v>0.23893526745250465</v>
      </c>
      <c r="Q406" s="5">
        <f t="shared" si="50"/>
        <v>3.248279293746062E-6</v>
      </c>
    </row>
    <row r="407" spans="11:17">
      <c r="K407" s="13">
        <f t="shared" si="45"/>
        <v>40.500000000000306</v>
      </c>
      <c r="L407" s="13">
        <f t="shared" si="46"/>
        <v>6.9104999999997985E-4</v>
      </c>
      <c r="M407" s="13">
        <f t="shared" si="47"/>
        <v>0.23879635599896598</v>
      </c>
      <c r="N407" s="13">
        <f t="shared" si="44"/>
        <v>8.7066844152983082E-4</v>
      </c>
      <c r="O407" s="13">
        <f t="shared" si="48"/>
        <v>0.20319492569654066</v>
      </c>
      <c r="P407" s="13">
        <f t="shared" si="49"/>
        <v>0.2388501751189438</v>
      </c>
      <c r="Q407" s="5">
        <f t="shared" si="50"/>
        <v>3.2521371352317832E-6</v>
      </c>
    </row>
    <row r="408" spans="11:17">
      <c r="K408" s="13">
        <f t="shared" si="45"/>
        <v>40.600000000000307</v>
      </c>
      <c r="L408" s="13">
        <f t="shared" si="46"/>
        <v>6.914599999999798E-4</v>
      </c>
      <c r="M408" s="13">
        <f t="shared" si="47"/>
        <v>0.23871146040866204</v>
      </c>
      <c r="N408" s="13">
        <f t="shared" si="44"/>
        <v>8.7118500916028767E-4</v>
      </c>
      <c r="O408" s="13">
        <f t="shared" si="48"/>
        <v>0.20306064735312582</v>
      </c>
      <c r="P408" s="13">
        <f t="shared" si="49"/>
        <v>0.23876528448712772</v>
      </c>
      <c r="Q408" s="5">
        <f t="shared" si="50"/>
        <v>3.2559972662542444E-6</v>
      </c>
    </row>
    <row r="409" spans="11:17">
      <c r="K409" s="13">
        <f t="shared" si="45"/>
        <v>40.700000000000308</v>
      </c>
      <c r="L409" s="13">
        <f t="shared" si="46"/>
        <v>6.9186999999997975E-4</v>
      </c>
      <c r="M409" s="13">
        <f t="shared" si="47"/>
        <v>0.23862676617312639</v>
      </c>
      <c r="N409" s="13">
        <f t="shared" si="44"/>
        <v>8.7170157679074451E-4</v>
      </c>
      <c r="O409" s="13">
        <f t="shared" si="48"/>
        <v>0.20292668749014831</v>
      </c>
      <c r="P409" s="13">
        <f t="shared" si="49"/>
        <v>0.23868059495977145</v>
      </c>
      <c r="Q409" s="5">
        <f t="shared" si="50"/>
        <v>3.2598596868134455E-6</v>
      </c>
    </row>
    <row r="410" spans="11:17">
      <c r="K410" s="13">
        <f t="shared" si="45"/>
        <v>40.80000000000031</v>
      </c>
      <c r="L410" s="13">
        <f t="shared" si="46"/>
        <v>6.922799999999797E-4</v>
      </c>
      <c r="M410" s="13">
        <f t="shared" si="47"/>
        <v>0.23854227269574804</v>
      </c>
      <c r="N410" s="13">
        <f t="shared" si="44"/>
        <v>8.7221814442120136E-4</v>
      </c>
      <c r="O410" s="13">
        <f t="shared" si="48"/>
        <v>0.20279304516395558</v>
      </c>
      <c r="P410" s="13">
        <f t="shared" si="49"/>
        <v>0.23859610594171116</v>
      </c>
      <c r="Q410" s="5">
        <f t="shared" si="50"/>
        <v>3.263724396909387E-6</v>
      </c>
    </row>
    <row r="411" spans="11:17">
      <c r="K411" s="13">
        <f t="shared" si="45"/>
        <v>40.900000000000311</v>
      </c>
      <c r="L411" s="13">
        <f t="shared" si="46"/>
        <v>6.9268999999997965E-4</v>
      </c>
      <c r="M411" s="13">
        <f t="shared" si="47"/>
        <v>0.23845797938203597</v>
      </c>
      <c r="N411" s="13">
        <f t="shared" si="44"/>
        <v>8.7273471205165821E-4</v>
      </c>
      <c r="O411" s="13">
        <f t="shared" si="48"/>
        <v>0.20265971943424832</v>
      </c>
      <c r="P411" s="13">
        <f t="shared" si="49"/>
        <v>0.23851181683989559</v>
      </c>
      <c r="Q411" s="5">
        <f t="shared" si="50"/>
        <v>3.2675913965420685E-6</v>
      </c>
    </row>
    <row r="412" spans="11:17">
      <c r="K412" s="13">
        <f t="shared" si="45"/>
        <v>41.000000000000313</v>
      </c>
      <c r="L412" s="13">
        <f t="shared" si="46"/>
        <v>6.930999999999796E-4</v>
      </c>
      <c r="M412" s="13">
        <f t="shared" si="47"/>
        <v>0.23837388563961048</v>
      </c>
      <c r="N412" s="13">
        <f t="shared" si="44"/>
        <v>8.7325127968211505E-4</v>
      </c>
      <c r="O412" s="13">
        <f t="shared" si="48"/>
        <v>0.20252670936406655</v>
      </c>
      <c r="P412" s="13">
        <f t="shared" si="49"/>
        <v>0.23842772706337689</v>
      </c>
      <c r="Q412" s="5">
        <f t="shared" si="50"/>
        <v>3.2714606857114894E-6</v>
      </c>
    </row>
    <row r="413" spans="11:17">
      <c r="K413" s="13">
        <f t="shared" si="45"/>
        <v>41.100000000000314</v>
      </c>
      <c r="L413" s="13">
        <f t="shared" si="46"/>
        <v>6.9350999999997956E-4</v>
      </c>
      <c r="M413" s="13">
        <f t="shared" si="47"/>
        <v>0.23828999087819433</v>
      </c>
      <c r="N413" s="13">
        <f t="shared" ref="N413:N476" si="51">N412+veOc*dt</f>
        <v>8.737678473125719E-4</v>
      </c>
      <c r="O413" s="13">
        <f t="shared" si="48"/>
        <v>0.20239401401977586</v>
      </c>
      <c r="P413" s="13">
        <f t="shared" si="49"/>
        <v>0.23834383602330239</v>
      </c>
      <c r="Q413" s="5">
        <f t="shared" si="50"/>
        <v>3.2753322644176507E-6</v>
      </c>
    </row>
    <row r="414" spans="11:17">
      <c r="K414" s="13">
        <f t="shared" ref="K414:K477" si="52">K413+dt</f>
        <v>41.200000000000315</v>
      </c>
      <c r="L414" s="13">
        <f t="shared" ref="L414:L477" si="53">L413+ve*dt</f>
        <v>6.9391999999997951E-4</v>
      </c>
      <c r="M414" s="13">
        <f t="shared" ref="M414:M477" si="54">M413+dt*(-M413*3/$L413*ve+pl/ps*f4_/$L413*Dl/del_C*omegaC)</f>
        <v>0.23820629450960412</v>
      </c>
      <c r="N414" s="13">
        <f t="shared" si="51"/>
        <v>8.7428441494302874E-4</v>
      </c>
      <c r="O414" s="13">
        <f t="shared" si="48"/>
        <v>0.20226163247105355</v>
      </c>
      <c r="P414" s="13">
        <f t="shared" si="49"/>
        <v>0.2382601431329055</v>
      </c>
      <c r="Q414" s="5">
        <f t="shared" si="50"/>
        <v>3.2792061326605532E-6</v>
      </c>
    </row>
    <row r="415" spans="11:17">
      <c r="K415" s="13">
        <f t="shared" si="52"/>
        <v>41.300000000000317</v>
      </c>
      <c r="L415" s="13">
        <f t="shared" si="53"/>
        <v>6.9432999999997946E-4</v>
      </c>
      <c r="M415" s="13">
        <f t="shared" si="54"/>
        <v>0.23812279594774161</v>
      </c>
      <c r="N415" s="13">
        <f t="shared" si="51"/>
        <v>8.7480098257348559E-4</v>
      </c>
      <c r="O415" s="13">
        <f t="shared" si="48"/>
        <v>0.20212956379087504</v>
      </c>
      <c r="P415" s="13">
        <f t="shared" si="49"/>
        <v>0.23817664780749753</v>
      </c>
      <c r="Q415" s="5">
        <f t="shared" si="50"/>
        <v>3.2830822904401944E-6</v>
      </c>
    </row>
    <row r="416" spans="11:17">
      <c r="K416" s="13">
        <f t="shared" si="52"/>
        <v>41.400000000000318</v>
      </c>
      <c r="L416" s="13">
        <f t="shared" si="53"/>
        <v>6.9473999999997941E-4</v>
      </c>
      <c r="M416" s="13">
        <f t="shared" si="54"/>
        <v>0.23803949460858509</v>
      </c>
      <c r="N416" s="13">
        <f t="shared" si="51"/>
        <v>8.7531755020394243E-4</v>
      </c>
      <c r="O416" s="13">
        <f t="shared" si="48"/>
        <v>0.20199780705550013</v>
      </c>
      <c r="P416" s="13">
        <f t="shared" si="49"/>
        <v>0.2380933494644587</v>
      </c>
      <c r="Q416" s="5">
        <f t="shared" si="50"/>
        <v>3.2869607377565756E-6</v>
      </c>
    </row>
    <row r="417" spans="11:17">
      <c r="K417" s="13">
        <f t="shared" si="52"/>
        <v>41.50000000000032</v>
      </c>
      <c r="L417" s="13">
        <f t="shared" si="53"/>
        <v>6.9514999999997936E-4</v>
      </c>
      <c r="M417" s="13">
        <f t="shared" si="54"/>
        <v>0.23795638991018084</v>
      </c>
      <c r="N417" s="13">
        <f t="shared" si="51"/>
        <v>8.7583411783439928E-4</v>
      </c>
      <c r="O417" s="13">
        <f t="shared" si="48"/>
        <v>0.20186636134445954</v>
      </c>
      <c r="P417" s="13">
        <f t="shared" si="49"/>
        <v>0.23801024752322991</v>
      </c>
      <c r="Q417" s="5">
        <f t="shared" si="50"/>
        <v>3.2908414746096971E-6</v>
      </c>
    </row>
    <row r="418" spans="11:17">
      <c r="K418" s="13">
        <f t="shared" si="52"/>
        <v>41.600000000000321</v>
      </c>
      <c r="L418" s="13">
        <f t="shared" si="53"/>
        <v>6.9555999999997931E-4</v>
      </c>
      <c r="M418" s="13">
        <f t="shared" si="54"/>
        <v>0.2378734812726345</v>
      </c>
      <c r="N418" s="13">
        <f t="shared" si="51"/>
        <v>8.7635068546485612E-4</v>
      </c>
      <c r="O418" s="13">
        <f t="shared" ref="O418:O481" si="55">O417+dt*(-O417*3/N417*(N418-N417)/dt+pl/ps*f4Oc/N417*Dl/del_C*omegaC)</f>
        <v>0.20173522574054131</v>
      </c>
      <c r="P418" s="13">
        <f t="shared" ref="P418:P481" si="56">esiinf-(esiinf-esi0)*(1+ve*K418/re0)^(-3)</f>
        <v>0.23792734140530408</v>
      </c>
      <c r="Q418" s="5">
        <f t="shared" ref="Q418:Q481" si="57">2*(N418/f1Oc)^2</f>
        <v>3.2947245009995581E-6</v>
      </c>
    </row>
    <row r="419" spans="11:17">
      <c r="K419" s="13">
        <f t="shared" si="52"/>
        <v>41.700000000000323</v>
      </c>
      <c r="L419" s="13">
        <f t="shared" si="53"/>
        <v>6.9596999999997926E-4</v>
      </c>
      <c r="M419" s="13">
        <f t="shared" si="54"/>
        <v>0.23779076811810268</v>
      </c>
      <c r="N419" s="13">
        <f t="shared" si="51"/>
        <v>8.7686725309531297E-4</v>
      </c>
      <c r="O419" s="13">
        <f t="shared" si="55"/>
        <v>0.20160439932977742</v>
      </c>
      <c r="P419" s="13">
        <f t="shared" si="56"/>
        <v>0.23784463053421773</v>
      </c>
      <c r="Q419" s="5">
        <f t="shared" si="57"/>
        <v>3.2986098169261595E-6</v>
      </c>
    </row>
    <row r="420" spans="11:17">
      <c r="K420" s="13">
        <f t="shared" si="52"/>
        <v>41.800000000000324</v>
      </c>
      <c r="L420" s="13">
        <f t="shared" si="53"/>
        <v>6.9637999999997921E-4</v>
      </c>
      <c r="M420" s="13">
        <f t="shared" si="54"/>
        <v>0.23770824987078443</v>
      </c>
      <c r="N420" s="13">
        <f t="shared" si="51"/>
        <v>8.7738382072576981E-4</v>
      </c>
      <c r="O420" s="13">
        <f t="shared" si="55"/>
        <v>0.20147388120143037</v>
      </c>
      <c r="P420" s="13">
        <f t="shared" si="56"/>
        <v>0.23776211433554253</v>
      </c>
      <c r="Q420" s="5">
        <f t="shared" si="57"/>
        <v>3.3024974223895008E-6</v>
      </c>
    </row>
    <row r="421" spans="11:17">
      <c r="K421" s="13">
        <f t="shared" si="52"/>
        <v>41.900000000000325</v>
      </c>
      <c r="L421" s="13">
        <f t="shared" si="53"/>
        <v>6.9678999999997916E-4</v>
      </c>
      <c r="M421" s="13">
        <f t="shared" si="54"/>
        <v>0.23762592595691287</v>
      </c>
      <c r="N421" s="13">
        <f t="shared" si="51"/>
        <v>8.7790038835622666E-4</v>
      </c>
      <c r="O421" s="13">
        <f t="shared" si="55"/>
        <v>0.20134367044797991</v>
      </c>
      <c r="P421" s="13">
        <f t="shared" si="56"/>
        <v>0.23767979223687707</v>
      </c>
      <c r="Q421" s="5">
        <f t="shared" si="57"/>
        <v>3.3063873173895821E-6</v>
      </c>
    </row>
    <row r="422" spans="11:17">
      <c r="K422" s="13">
        <f t="shared" si="52"/>
        <v>42.000000000000327</v>
      </c>
      <c r="L422" s="13">
        <f t="shared" si="53"/>
        <v>6.9719999999997911E-4</v>
      </c>
      <c r="M422" s="13">
        <f t="shared" si="54"/>
        <v>0.23754379580474677</v>
      </c>
      <c r="N422" s="13">
        <f t="shared" si="51"/>
        <v>8.7841695598668351E-4</v>
      </c>
      <c r="O422" s="13">
        <f t="shared" si="55"/>
        <v>0.20121376616510975</v>
      </c>
      <c r="P422" s="13">
        <f t="shared" si="56"/>
        <v>0.23759766366783838</v>
      </c>
      <c r="Q422" s="5">
        <f t="shared" si="57"/>
        <v>3.3102795019264033E-6</v>
      </c>
    </row>
    <row r="423" spans="11:17">
      <c r="K423" s="13">
        <f t="shared" si="52"/>
        <v>42.100000000000328</v>
      </c>
      <c r="L423" s="13">
        <f t="shared" si="53"/>
        <v>6.9760999999997906E-4</v>
      </c>
      <c r="M423" s="13">
        <f t="shared" si="54"/>
        <v>0.23746185884456225</v>
      </c>
      <c r="N423" s="13">
        <f t="shared" si="51"/>
        <v>8.7893352361714035E-4</v>
      </c>
      <c r="O423" s="13">
        <f t="shared" si="55"/>
        <v>0.20108416745169441</v>
      </c>
      <c r="P423" s="13">
        <f t="shared" si="56"/>
        <v>0.23751572806005358</v>
      </c>
      <c r="Q423" s="5">
        <f t="shared" si="57"/>
        <v>3.3141739759999657E-6</v>
      </c>
    </row>
    <row r="424" spans="11:17">
      <c r="K424" s="13">
        <f t="shared" si="52"/>
        <v>42.20000000000033</v>
      </c>
      <c r="L424" s="13">
        <f t="shared" si="53"/>
        <v>6.9801999999997901E-4</v>
      </c>
      <c r="M424" s="13">
        <f t="shared" si="54"/>
        <v>0.23738011450864444</v>
      </c>
      <c r="N424" s="13">
        <f t="shared" si="51"/>
        <v>8.794500912475972E-4</v>
      </c>
      <c r="O424" s="13">
        <f t="shared" si="55"/>
        <v>0.2009548734097861</v>
      </c>
      <c r="P424" s="13">
        <f t="shared" si="56"/>
        <v>0.23743398484715178</v>
      </c>
      <c r="Q424" s="5">
        <f t="shared" si="57"/>
        <v>3.3180707396102672E-6</v>
      </c>
    </row>
    <row r="425" spans="11:17">
      <c r="K425" s="13">
        <f t="shared" si="52"/>
        <v>42.300000000000331</v>
      </c>
      <c r="L425" s="13">
        <f t="shared" si="53"/>
        <v>6.9842999999997896E-4</v>
      </c>
      <c r="M425" s="13">
        <f t="shared" si="54"/>
        <v>0.23729856223127924</v>
      </c>
      <c r="N425" s="13">
        <f t="shared" si="51"/>
        <v>8.7996665887805404E-4</v>
      </c>
      <c r="O425" s="13">
        <f t="shared" si="55"/>
        <v>0.20082588314460156</v>
      </c>
      <c r="P425" s="13">
        <f t="shared" si="56"/>
        <v>0.23735243346475576</v>
      </c>
      <c r="Q425" s="5">
        <f t="shared" si="57"/>
        <v>3.3219697927573083E-6</v>
      </c>
    </row>
    <row r="426" spans="11:17">
      <c r="K426" s="13">
        <f t="shared" si="52"/>
        <v>42.400000000000333</v>
      </c>
      <c r="L426" s="13">
        <f t="shared" si="53"/>
        <v>6.9883999999997891E-4</v>
      </c>
      <c r="M426" s="13">
        <f t="shared" si="54"/>
        <v>0.23721720144874514</v>
      </c>
      <c r="N426" s="13">
        <f t="shared" si="51"/>
        <v>8.8048322650851089E-4</v>
      </c>
      <c r="O426" s="13">
        <f t="shared" si="55"/>
        <v>0.20069719576450917</v>
      </c>
      <c r="P426" s="13">
        <f t="shared" si="56"/>
        <v>0.23727107335047382</v>
      </c>
      <c r="Q426" s="5">
        <f t="shared" si="57"/>
        <v>3.3258711354410897E-6</v>
      </c>
    </row>
    <row r="427" spans="11:17">
      <c r="K427" s="13">
        <f t="shared" si="52"/>
        <v>42.500000000000334</v>
      </c>
      <c r="L427" s="13">
        <f t="shared" si="53"/>
        <v>6.9924999999997886E-4</v>
      </c>
      <c r="M427" s="13">
        <f t="shared" si="54"/>
        <v>0.23713603159930496</v>
      </c>
      <c r="N427" s="13">
        <f t="shared" si="51"/>
        <v>8.8099979413896773E-4</v>
      </c>
      <c r="O427" s="13">
        <f t="shared" si="55"/>
        <v>0.20056881038101593</v>
      </c>
      <c r="P427" s="13">
        <f t="shared" si="56"/>
        <v>0.23718990394389161</v>
      </c>
      <c r="Q427" s="5">
        <f t="shared" si="57"/>
        <v>3.329774767661611E-6</v>
      </c>
    </row>
    <row r="428" spans="11:17">
      <c r="K428" s="13">
        <f t="shared" si="52"/>
        <v>42.600000000000335</v>
      </c>
      <c r="L428" s="13">
        <f t="shared" si="53"/>
        <v>6.9965999999997881E-4</v>
      </c>
      <c r="M428" s="13">
        <f t="shared" si="54"/>
        <v>0.23705505212319777</v>
      </c>
      <c r="N428" s="13">
        <f t="shared" si="51"/>
        <v>8.8151636176942458E-4</v>
      </c>
      <c r="O428" s="13">
        <f t="shared" si="55"/>
        <v>0.2004407261087546</v>
      </c>
      <c r="P428" s="13">
        <f t="shared" si="56"/>
        <v>0.23710892468656405</v>
      </c>
      <c r="Q428" s="5">
        <f t="shared" si="57"/>
        <v>3.3336806894188723E-6</v>
      </c>
    </row>
    <row r="429" spans="11:17">
      <c r="K429" s="13">
        <f t="shared" si="52"/>
        <v>42.700000000000337</v>
      </c>
      <c r="L429" s="13">
        <f t="shared" si="53"/>
        <v>7.0006999999997876E-4</v>
      </c>
      <c r="M429" s="13">
        <f t="shared" si="54"/>
        <v>0.2369742624626307</v>
      </c>
      <c r="N429" s="13">
        <f t="shared" si="51"/>
        <v>8.8203292939988142E-4</v>
      </c>
      <c r="O429" s="13">
        <f t="shared" si="55"/>
        <v>0.20031294206547096</v>
      </c>
      <c r="P429" s="13">
        <f t="shared" si="56"/>
        <v>0.23702813502200726</v>
      </c>
      <c r="Q429" s="5">
        <f t="shared" si="57"/>
        <v>3.3375889007128735E-6</v>
      </c>
    </row>
    <row r="430" spans="11:17">
      <c r="K430" s="13">
        <f t="shared" si="52"/>
        <v>42.800000000000338</v>
      </c>
      <c r="L430" s="13">
        <f t="shared" si="53"/>
        <v>7.0047999999997871E-4</v>
      </c>
      <c r="M430" s="13">
        <f t="shared" si="54"/>
        <v>0.23689366206177101</v>
      </c>
      <c r="N430" s="13">
        <f t="shared" si="51"/>
        <v>8.8254949703033827E-4</v>
      </c>
      <c r="O430" s="13">
        <f t="shared" si="55"/>
        <v>0.20018545737201085</v>
      </c>
      <c r="P430" s="13">
        <f t="shared" si="56"/>
        <v>0.23694753439569047</v>
      </c>
      <c r="Q430" s="5">
        <f t="shared" si="57"/>
        <v>3.3414994015436147E-6</v>
      </c>
    </row>
    <row r="431" spans="11:17">
      <c r="K431" s="13">
        <f t="shared" si="52"/>
        <v>42.90000000000034</v>
      </c>
      <c r="L431" s="13">
        <f t="shared" si="53"/>
        <v>7.0088999999997866E-4</v>
      </c>
      <c r="M431" s="13">
        <f t="shared" si="54"/>
        <v>0.23681325036673789</v>
      </c>
      <c r="N431" s="13">
        <f t="shared" si="51"/>
        <v>8.8306606466079512E-4</v>
      </c>
      <c r="O431" s="13">
        <f t="shared" si="55"/>
        <v>0.2000582711523077</v>
      </c>
      <c r="P431" s="13">
        <f t="shared" si="56"/>
        <v>0.23686712225502812</v>
      </c>
      <c r="Q431" s="5">
        <f t="shared" si="57"/>
        <v>3.3454121919110971E-6</v>
      </c>
    </row>
    <row r="432" spans="11:17">
      <c r="K432" s="13">
        <f t="shared" si="52"/>
        <v>43.000000000000341</v>
      </c>
      <c r="L432" s="13">
        <f t="shared" si="53"/>
        <v>7.0129999999997861E-4</v>
      </c>
      <c r="M432" s="13">
        <f t="shared" si="54"/>
        <v>0.23673302682559463</v>
      </c>
      <c r="N432" s="13">
        <f t="shared" si="51"/>
        <v>8.8358263229125196E-4</v>
      </c>
      <c r="O432" s="13">
        <f t="shared" si="55"/>
        <v>0.19993138253336976</v>
      </c>
      <c r="P432" s="13">
        <f t="shared" si="56"/>
        <v>0.23678689804937186</v>
      </c>
      <c r="Q432" s="5">
        <f t="shared" si="57"/>
        <v>3.3493272718153185E-6</v>
      </c>
    </row>
    <row r="433" spans="11:17">
      <c r="K433" s="13">
        <f t="shared" si="52"/>
        <v>43.100000000000342</v>
      </c>
      <c r="L433" s="13">
        <f t="shared" si="53"/>
        <v>7.0170999999997856E-4</v>
      </c>
      <c r="M433" s="13">
        <f t="shared" si="54"/>
        <v>0.23665299088834055</v>
      </c>
      <c r="N433" s="13">
        <f t="shared" si="51"/>
        <v>8.8409919992170881E-4</v>
      </c>
      <c r="O433" s="13">
        <f t="shared" si="55"/>
        <v>0.19980479064526749</v>
      </c>
      <c r="P433" s="13">
        <f t="shared" si="56"/>
        <v>0.23670686123000265</v>
      </c>
      <c r="Q433" s="5">
        <f t="shared" si="57"/>
        <v>3.3532446412562795E-6</v>
      </c>
    </row>
    <row r="434" spans="11:17">
      <c r="K434" s="13">
        <f t="shared" si="52"/>
        <v>43.200000000000344</v>
      </c>
      <c r="L434" s="13">
        <f t="shared" si="53"/>
        <v>7.0211999999997851E-4</v>
      </c>
      <c r="M434" s="13">
        <f t="shared" si="54"/>
        <v>0.2365731420069031</v>
      </c>
      <c r="N434" s="13">
        <f t="shared" si="51"/>
        <v>8.8461576755216565E-4</v>
      </c>
      <c r="O434" s="13">
        <f t="shared" si="55"/>
        <v>0.19967849462112111</v>
      </c>
      <c r="P434" s="13">
        <f t="shared" si="56"/>
        <v>0.23662701125012281</v>
      </c>
      <c r="Q434" s="5">
        <f t="shared" si="57"/>
        <v>3.3571643002339809E-6</v>
      </c>
    </row>
    <row r="435" spans="11:17">
      <c r="K435" s="13">
        <f t="shared" si="52"/>
        <v>43.300000000000345</v>
      </c>
      <c r="L435" s="13">
        <f t="shared" si="53"/>
        <v>7.0252999999997846E-4</v>
      </c>
      <c r="M435" s="13">
        <f t="shared" si="54"/>
        <v>0.23649347963513004</v>
      </c>
      <c r="N435" s="13">
        <f t="shared" si="51"/>
        <v>8.851323351826225E-4</v>
      </c>
      <c r="O435" s="13">
        <f t="shared" si="55"/>
        <v>0.1995524935970881</v>
      </c>
      <c r="P435" s="13">
        <f t="shared" si="56"/>
        <v>0.23654734756484821</v>
      </c>
      <c r="Q435" s="5">
        <f t="shared" si="57"/>
        <v>3.3610862487484222E-6</v>
      </c>
    </row>
    <row r="436" spans="11:17">
      <c r="K436" s="13">
        <f t="shared" si="52"/>
        <v>43.400000000000347</v>
      </c>
      <c r="L436" s="13">
        <f t="shared" si="53"/>
        <v>7.0293999999997841E-4</v>
      </c>
      <c r="M436" s="13">
        <f t="shared" si="54"/>
        <v>0.23641400322878153</v>
      </c>
      <c r="N436" s="13">
        <f t="shared" si="51"/>
        <v>8.8564890281307934E-4</v>
      </c>
      <c r="O436" s="13">
        <f t="shared" si="55"/>
        <v>0.19942678671235078</v>
      </c>
      <c r="P436" s="13">
        <f t="shared" si="56"/>
        <v>0.23646786963120059</v>
      </c>
      <c r="Q436" s="5">
        <f t="shared" si="57"/>
        <v>3.3650104867996034E-6</v>
      </c>
    </row>
    <row r="437" spans="11:17">
      <c r="K437" s="13">
        <f t="shared" si="52"/>
        <v>43.500000000000348</v>
      </c>
      <c r="L437" s="13">
        <f t="shared" si="53"/>
        <v>7.0334999999997836E-4</v>
      </c>
      <c r="M437" s="13">
        <f t="shared" si="54"/>
        <v>0.23633471224552233</v>
      </c>
      <c r="N437" s="13">
        <f t="shared" si="51"/>
        <v>8.8616547044353619E-4</v>
      </c>
      <c r="O437" s="13">
        <f t="shared" si="55"/>
        <v>0.19930137310910404</v>
      </c>
      <c r="P437" s="13">
        <f t="shared" si="56"/>
        <v>0.23638857690809956</v>
      </c>
      <c r="Q437" s="5">
        <f t="shared" si="57"/>
        <v>3.3689370143875246E-6</v>
      </c>
    </row>
    <row r="438" spans="11:17">
      <c r="K438" s="13">
        <f t="shared" si="52"/>
        <v>43.60000000000035</v>
      </c>
      <c r="L438" s="13">
        <f t="shared" si="53"/>
        <v>7.0375999999997831E-4</v>
      </c>
      <c r="M438" s="13">
        <f t="shared" si="54"/>
        <v>0.23625560614491409</v>
      </c>
      <c r="N438" s="13">
        <f t="shared" si="51"/>
        <v>8.8668203807399303E-4</v>
      </c>
      <c r="O438" s="13">
        <f t="shared" si="55"/>
        <v>0.1991762519325429</v>
      </c>
      <c r="P438" s="13">
        <f t="shared" si="56"/>
        <v>0.23630946885635504</v>
      </c>
      <c r="Q438" s="5">
        <f t="shared" si="57"/>
        <v>3.3728658315121862E-6</v>
      </c>
    </row>
    <row r="439" spans="11:17">
      <c r="K439" s="13">
        <f t="shared" si="52"/>
        <v>43.700000000000351</v>
      </c>
      <c r="L439" s="13">
        <f t="shared" si="53"/>
        <v>7.0416999999997826E-4</v>
      </c>
      <c r="M439" s="13">
        <f t="shared" si="54"/>
        <v>0.23617668438840753</v>
      </c>
      <c r="N439" s="13">
        <f t="shared" si="51"/>
        <v>8.8719860570444988E-4</v>
      </c>
      <c r="O439" s="13">
        <f t="shared" si="55"/>
        <v>0.19905142233085041</v>
      </c>
      <c r="P439" s="13">
        <f t="shared" si="56"/>
        <v>0.23623054493865944</v>
      </c>
      <c r="Q439" s="5">
        <f t="shared" si="57"/>
        <v>3.3767969381735872E-6</v>
      </c>
    </row>
    <row r="440" spans="11:17">
      <c r="K440" s="13">
        <f t="shared" si="52"/>
        <v>43.800000000000352</v>
      </c>
      <c r="L440" s="13">
        <f t="shared" si="53"/>
        <v>7.0457999999997821E-4</v>
      </c>
      <c r="M440" s="13">
        <f t="shared" si="54"/>
        <v>0.23609794643933477</v>
      </c>
      <c r="N440" s="13">
        <f t="shared" si="51"/>
        <v>8.8771517333490672E-4</v>
      </c>
      <c r="O440" s="13">
        <f t="shared" si="55"/>
        <v>0.19892688345518542</v>
      </c>
      <c r="P440" s="13">
        <f t="shared" si="56"/>
        <v>0.23615180461958013</v>
      </c>
      <c r="Q440" s="5">
        <f t="shared" si="57"/>
        <v>3.3807303343717295E-6</v>
      </c>
    </row>
    <row r="441" spans="11:17">
      <c r="K441" s="13">
        <f t="shared" si="52"/>
        <v>43.900000000000354</v>
      </c>
      <c r="L441" s="13">
        <f t="shared" si="53"/>
        <v>7.0498999999997816E-4</v>
      </c>
      <c r="M441" s="13">
        <f t="shared" si="54"/>
        <v>0.23601939176290171</v>
      </c>
      <c r="N441" s="13">
        <f t="shared" si="51"/>
        <v>8.8823174096536357E-4</v>
      </c>
      <c r="O441" s="13">
        <f t="shared" si="55"/>
        <v>0.19880263445967042</v>
      </c>
      <c r="P441" s="13">
        <f t="shared" si="56"/>
        <v>0.23607324736555174</v>
      </c>
      <c r="Q441" s="5">
        <f t="shared" si="57"/>
        <v>3.3846660201066109E-6</v>
      </c>
    </row>
    <row r="442" spans="11:17">
      <c r="K442" s="13">
        <f t="shared" si="52"/>
        <v>44.000000000000355</v>
      </c>
      <c r="L442" s="13">
        <f t="shared" si="53"/>
        <v>7.0539999999997811E-4</v>
      </c>
      <c r="M442" s="13">
        <f t="shared" si="54"/>
        <v>0.23594101982618035</v>
      </c>
      <c r="N442" s="13">
        <f t="shared" si="51"/>
        <v>8.8874830859582042E-4</v>
      </c>
      <c r="O442" s="13">
        <f t="shared" si="55"/>
        <v>0.19867867450137955</v>
      </c>
      <c r="P442" s="13">
        <f t="shared" si="56"/>
        <v>0.23599487264486846</v>
      </c>
      <c r="Q442" s="5">
        <f t="shared" si="57"/>
        <v>3.3886039953782322E-6</v>
      </c>
    </row>
    <row r="443" spans="11:17">
      <c r="K443" s="13">
        <f t="shared" si="52"/>
        <v>44.100000000000357</v>
      </c>
      <c r="L443" s="13">
        <f t="shared" si="53"/>
        <v>7.0580999999997807E-4</v>
      </c>
      <c r="M443" s="13">
        <f t="shared" si="54"/>
        <v>0.23586283009810122</v>
      </c>
      <c r="N443" s="13">
        <f t="shared" si="51"/>
        <v>8.8926487622627726E-4</v>
      </c>
      <c r="O443" s="13">
        <f t="shared" si="55"/>
        <v>0.19855500274032656</v>
      </c>
      <c r="P443" s="13">
        <f t="shared" si="56"/>
        <v>0.2359166799276767</v>
      </c>
      <c r="Q443" s="5">
        <f t="shared" si="57"/>
        <v>3.3925442601865935E-6</v>
      </c>
    </row>
    <row r="444" spans="11:17">
      <c r="K444" s="13">
        <f t="shared" si="52"/>
        <v>44.200000000000358</v>
      </c>
      <c r="L444" s="13">
        <f t="shared" si="53"/>
        <v>7.0621999999997802E-4</v>
      </c>
      <c r="M444" s="13">
        <f t="shared" si="54"/>
        <v>0.23578482204944581</v>
      </c>
      <c r="N444" s="13">
        <f t="shared" si="51"/>
        <v>8.8978144385673411E-4</v>
      </c>
      <c r="O444" s="13">
        <f t="shared" si="55"/>
        <v>0.19843161833945283</v>
      </c>
      <c r="P444" s="13">
        <f t="shared" si="56"/>
        <v>0.23583866868596742</v>
      </c>
      <c r="Q444" s="5">
        <f t="shared" si="57"/>
        <v>3.3964868145316947E-6</v>
      </c>
    </row>
    <row r="445" spans="11:17">
      <c r="K445" s="13">
        <f t="shared" si="52"/>
        <v>44.30000000000036</v>
      </c>
      <c r="L445" s="13">
        <f t="shared" si="53"/>
        <v>7.0662999999997797E-4</v>
      </c>
      <c r="M445" s="13">
        <f t="shared" si="54"/>
        <v>0.23570699515283905</v>
      </c>
      <c r="N445" s="13">
        <f t="shared" si="51"/>
        <v>8.9029801148719095E-4</v>
      </c>
      <c r="O445" s="13">
        <f t="shared" si="55"/>
        <v>0.19830852046461553</v>
      </c>
      <c r="P445" s="13">
        <f t="shared" si="56"/>
        <v>0.23576083839356865</v>
      </c>
      <c r="Q445" s="5">
        <f t="shared" si="57"/>
        <v>3.4004316584135363E-6</v>
      </c>
    </row>
    <row r="446" spans="11:17">
      <c r="K446" s="13">
        <f t="shared" si="52"/>
        <v>44.400000000000361</v>
      </c>
      <c r="L446" s="13">
        <f t="shared" si="53"/>
        <v>7.0703999999997792E-4</v>
      </c>
      <c r="M446" s="13">
        <f t="shared" si="54"/>
        <v>0.23562934888274181</v>
      </c>
      <c r="N446" s="13">
        <f t="shared" si="51"/>
        <v>8.908145791176478E-4</v>
      </c>
      <c r="O446" s="13">
        <f t="shared" si="55"/>
        <v>0.19818570828457568</v>
      </c>
      <c r="P446" s="13">
        <f t="shared" si="56"/>
        <v>0.23568318852613812</v>
      </c>
      <c r="Q446" s="5">
        <f t="shared" si="57"/>
        <v>3.4043787918321173E-6</v>
      </c>
    </row>
    <row r="447" spans="11:17">
      <c r="K447" s="13">
        <f t="shared" si="52"/>
        <v>44.500000000000362</v>
      </c>
      <c r="L447" s="13">
        <f t="shared" si="53"/>
        <v>7.0744999999997787E-4</v>
      </c>
      <c r="M447" s="13">
        <f t="shared" si="54"/>
        <v>0.23555188271544353</v>
      </c>
      <c r="N447" s="13">
        <f t="shared" si="51"/>
        <v>8.9133114674810464E-4</v>
      </c>
      <c r="O447" s="13">
        <f t="shared" si="55"/>
        <v>0.19806318097098649</v>
      </c>
      <c r="P447" s="13">
        <f t="shared" si="56"/>
        <v>0.23560571856115572</v>
      </c>
      <c r="Q447" s="5">
        <f t="shared" si="57"/>
        <v>3.4083282147874388E-6</v>
      </c>
    </row>
    <row r="448" spans="11:17">
      <c r="K448" s="13">
        <f t="shared" si="52"/>
        <v>44.600000000000364</v>
      </c>
      <c r="L448" s="13">
        <f t="shared" si="53"/>
        <v>7.0785999999997782E-4</v>
      </c>
      <c r="M448" s="13">
        <f t="shared" si="54"/>
        <v>0.23547459612905466</v>
      </c>
      <c r="N448" s="13">
        <f t="shared" si="51"/>
        <v>8.9184771437856149E-4</v>
      </c>
      <c r="O448" s="13">
        <f t="shared" si="55"/>
        <v>0.1979409376983815</v>
      </c>
      <c r="P448" s="13">
        <f t="shared" si="56"/>
        <v>0.23552842797791623</v>
      </c>
      <c r="Q448" s="5">
        <f t="shared" si="57"/>
        <v>3.4122799272794998E-6</v>
      </c>
    </row>
    <row r="449" spans="11:17">
      <c r="K449" s="13">
        <f t="shared" si="52"/>
        <v>44.700000000000365</v>
      </c>
      <c r="L449" s="13">
        <f t="shared" si="53"/>
        <v>7.0826999999997777E-4</v>
      </c>
      <c r="M449" s="13">
        <f t="shared" si="54"/>
        <v>0.23539748860349941</v>
      </c>
      <c r="N449" s="13">
        <f t="shared" si="51"/>
        <v>8.9236428200901833E-4</v>
      </c>
      <c r="O449" s="13">
        <f t="shared" si="55"/>
        <v>0.19781897764416304</v>
      </c>
      <c r="P449" s="13">
        <f t="shared" si="56"/>
        <v>0.23545131625752191</v>
      </c>
      <c r="Q449" s="5">
        <f t="shared" si="57"/>
        <v>3.4162339293083024E-6</v>
      </c>
    </row>
    <row r="450" spans="11:17">
      <c r="K450" s="13">
        <f t="shared" si="52"/>
        <v>44.800000000000367</v>
      </c>
      <c r="L450" s="13">
        <f t="shared" si="53"/>
        <v>7.0867999999997772E-4</v>
      </c>
      <c r="M450" s="13">
        <f t="shared" si="54"/>
        <v>0.2353205596205083</v>
      </c>
      <c r="N450" s="13">
        <f t="shared" si="51"/>
        <v>8.9288084963947518E-4</v>
      </c>
      <c r="O450" s="13">
        <f t="shared" si="55"/>
        <v>0.19769729998859045</v>
      </c>
      <c r="P450" s="13">
        <f t="shared" si="56"/>
        <v>0.23537438288287521</v>
      </c>
      <c r="Q450" s="5">
        <f t="shared" si="57"/>
        <v>3.4201902208738436E-6</v>
      </c>
    </row>
    <row r="451" spans="11:17">
      <c r="K451" s="13">
        <f t="shared" si="52"/>
        <v>44.900000000000368</v>
      </c>
      <c r="L451" s="13">
        <f t="shared" si="53"/>
        <v>7.0908999999997767E-4</v>
      </c>
      <c r="M451" s="13">
        <f t="shared" si="54"/>
        <v>0.23524380866361091</v>
      </c>
      <c r="N451" s="13">
        <f t="shared" si="51"/>
        <v>8.9339741726993202E-4</v>
      </c>
      <c r="O451" s="13">
        <f t="shared" si="55"/>
        <v>0.19757590391476865</v>
      </c>
      <c r="P451" s="13">
        <f t="shared" si="56"/>
        <v>0.23529762733867141</v>
      </c>
      <c r="Q451" s="5">
        <f t="shared" si="57"/>
        <v>3.4241488019761249E-6</v>
      </c>
    </row>
    <row r="452" spans="11:17">
      <c r="K452" s="13">
        <f t="shared" si="52"/>
        <v>45.000000000000369</v>
      </c>
      <c r="L452" s="13">
        <f t="shared" si="53"/>
        <v>7.0949999999997762E-4</v>
      </c>
      <c r="M452" s="13">
        <f t="shared" si="54"/>
        <v>0.2351672352181286</v>
      </c>
      <c r="N452" s="13">
        <f t="shared" si="51"/>
        <v>8.9391398490038887E-4</v>
      </c>
      <c r="O452" s="13">
        <f t="shared" si="55"/>
        <v>0.19745478860863649</v>
      </c>
      <c r="P452" s="13">
        <f t="shared" si="56"/>
        <v>0.23522104911139158</v>
      </c>
      <c r="Q452" s="5">
        <f t="shared" si="57"/>
        <v>3.4281096726151464E-6</v>
      </c>
    </row>
    <row r="453" spans="11:17">
      <c r="K453" s="13">
        <f t="shared" si="52"/>
        <v>45.100000000000371</v>
      </c>
      <c r="L453" s="13">
        <f t="shared" si="53"/>
        <v>7.0990999999997757E-4</v>
      </c>
      <c r="M453" s="13">
        <f t="shared" si="54"/>
        <v>0.23509083877116721</v>
      </c>
      <c r="N453" s="13">
        <f t="shared" si="51"/>
        <v>8.9443055253084572E-4</v>
      </c>
      <c r="O453" s="13">
        <f t="shared" si="55"/>
        <v>0.19733395325895545</v>
      </c>
      <c r="P453" s="13">
        <f t="shared" si="56"/>
        <v>0.23514464768929511</v>
      </c>
      <c r="Q453" s="5">
        <f t="shared" si="57"/>
        <v>3.4320728327909075E-6</v>
      </c>
    </row>
    <row r="454" spans="11:17">
      <c r="K454" s="13">
        <f t="shared" si="52"/>
        <v>45.200000000000372</v>
      </c>
      <c r="L454" s="13">
        <f t="shared" si="53"/>
        <v>7.1031999999997752E-4</v>
      </c>
      <c r="M454" s="13">
        <f t="shared" si="54"/>
        <v>0.23501461881160987</v>
      </c>
      <c r="N454" s="13">
        <f t="shared" si="51"/>
        <v>8.9494712016130256E-4</v>
      </c>
      <c r="O454" s="13">
        <f t="shared" si="55"/>
        <v>0.19721339705729807</v>
      </c>
      <c r="P454" s="13">
        <f t="shared" si="56"/>
        <v>0.23506842256241259</v>
      </c>
      <c r="Q454" s="5">
        <f t="shared" si="57"/>
        <v>3.436038282503409E-6</v>
      </c>
    </row>
    <row r="455" spans="11:17">
      <c r="K455" s="13">
        <f t="shared" si="52"/>
        <v>45.300000000000374</v>
      </c>
      <c r="L455" s="13">
        <f t="shared" si="53"/>
        <v>7.1072999999997747E-4</v>
      </c>
      <c r="M455" s="13">
        <f t="shared" si="54"/>
        <v>0.23493857483010985</v>
      </c>
      <c r="N455" s="13">
        <f t="shared" si="51"/>
        <v>8.9546368779175941E-4</v>
      </c>
      <c r="O455" s="13">
        <f t="shared" si="55"/>
        <v>0.19709311919803668</v>
      </c>
      <c r="P455" s="13">
        <f t="shared" si="56"/>
        <v>0.23499237322253888</v>
      </c>
      <c r="Q455" s="5">
        <f t="shared" si="57"/>
        <v>3.44000602175265E-6</v>
      </c>
    </row>
    <row r="456" spans="11:17">
      <c r="K456" s="13">
        <f t="shared" si="52"/>
        <v>45.400000000000375</v>
      </c>
      <c r="L456" s="13">
        <f t="shared" si="53"/>
        <v>7.1113999999997742E-4</v>
      </c>
      <c r="M456" s="13">
        <f t="shared" si="54"/>
        <v>0.23486270631908338</v>
      </c>
      <c r="N456" s="13">
        <f t="shared" si="51"/>
        <v>8.9598025542221625E-4</v>
      </c>
      <c r="O456" s="13">
        <f t="shared" si="55"/>
        <v>0.19697311887833208</v>
      </c>
      <c r="P456" s="13">
        <f t="shared" si="56"/>
        <v>0.23491649916322571</v>
      </c>
      <c r="Q456" s="5">
        <f t="shared" si="57"/>
        <v>3.4439760505386313E-6</v>
      </c>
    </row>
    <row r="457" spans="11:17">
      <c r="K457" s="13">
        <f t="shared" si="52"/>
        <v>45.500000000000377</v>
      </c>
      <c r="L457" s="13">
        <f t="shared" si="53"/>
        <v>7.1154999999997737E-4</v>
      </c>
      <c r="M457" s="13">
        <f t="shared" si="54"/>
        <v>0.2347870127727025</v>
      </c>
      <c r="N457" s="13">
        <f t="shared" si="51"/>
        <v>8.964968230526731E-4</v>
      </c>
      <c r="O457" s="13">
        <f t="shared" si="55"/>
        <v>0.19685339529812224</v>
      </c>
      <c r="P457" s="13">
        <f t="shared" si="56"/>
        <v>0.23484079987977469</v>
      </c>
      <c r="Q457" s="5">
        <f t="shared" si="57"/>
        <v>3.4479483688613526E-6</v>
      </c>
    </row>
    <row r="458" spans="11:17">
      <c r="K458" s="13">
        <f t="shared" si="52"/>
        <v>45.600000000000378</v>
      </c>
      <c r="L458" s="13">
        <f t="shared" si="53"/>
        <v>7.1195999999997732E-4</v>
      </c>
      <c r="M458" s="13">
        <f t="shared" si="54"/>
        <v>0.2347114936868881</v>
      </c>
      <c r="N458" s="13">
        <f t="shared" si="51"/>
        <v>8.9701339068312994E-4</v>
      </c>
      <c r="O458" s="13">
        <f t="shared" si="55"/>
        <v>0.19673394766011118</v>
      </c>
      <c r="P458" s="13">
        <f t="shared" si="56"/>
        <v>0.23476527486923041</v>
      </c>
      <c r="Q458" s="5">
        <f t="shared" si="57"/>
        <v>3.4519229767208151E-6</v>
      </c>
    </row>
    <row r="459" spans="11:17">
      <c r="K459" s="13">
        <f t="shared" si="52"/>
        <v>45.700000000000379</v>
      </c>
      <c r="L459" s="13">
        <f t="shared" si="53"/>
        <v>7.1236999999997727E-4</v>
      </c>
      <c r="M459" s="13">
        <f t="shared" si="54"/>
        <v>0.2346361485593027</v>
      </c>
      <c r="N459" s="13">
        <f t="shared" si="51"/>
        <v>8.9752995831358679E-4</v>
      </c>
      <c r="O459" s="13">
        <f t="shared" si="55"/>
        <v>0.19661477516975778</v>
      </c>
      <c r="P459" s="13">
        <f t="shared" si="56"/>
        <v>0.23468992363037319</v>
      </c>
      <c r="Q459" s="5">
        <f t="shared" si="57"/>
        <v>3.4558998741170163E-6</v>
      </c>
    </row>
    <row r="460" spans="11:17">
      <c r="K460" s="13">
        <f t="shared" si="52"/>
        <v>45.800000000000381</v>
      </c>
      <c r="L460" s="13">
        <f t="shared" si="53"/>
        <v>7.1277999999997722E-4</v>
      </c>
      <c r="M460" s="13">
        <f t="shared" si="54"/>
        <v>0.2345609768893436</v>
      </c>
      <c r="N460" s="13">
        <f t="shared" si="51"/>
        <v>8.9804652594404363E-4</v>
      </c>
      <c r="O460" s="13">
        <f t="shared" si="55"/>
        <v>0.19649587703526464</v>
      </c>
      <c r="P460" s="13">
        <f t="shared" si="56"/>
        <v>0.23461474566371221</v>
      </c>
      <c r="Q460" s="5">
        <f t="shared" si="57"/>
        <v>3.4598790610499579E-6</v>
      </c>
    </row>
    <row r="461" spans="11:17">
      <c r="K461" s="13">
        <f t="shared" si="52"/>
        <v>45.900000000000382</v>
      </c>
      <c r="L461" s="13">
        <f t="shared" si="53"/>
        <v>7.1318999999997717E-4</v>
      </c>
      <c r="M461" s="13">
        <f t="shared" si="54"/>
        <v>0.2344859781781358</v>
      </c>
      <c r="N461" s="13">
        <f t="shared" si="51"/>
        <v>8.9856309357450048E-4</v>
      </c>
      <c r="O461" s="13">
        <f t="shared" si="55"/>
        <v>0.1963772524675671</v>
      </c>
      <c r="P461" s="13">
        <f t="shared" si="56"/>
        <v>0.23453974047147863</v>
      </c>
      <c r="Q461" s="5">
        <f t="shared" si="57"/>
        <v>3.4638605375196389E-6</v>
      </c>
    </row>
    <row r="462" spans="11:17">
      <c r="K462" s="13">
        <f t="shared" si="52"/>
        <v>46.000000000000384</v>
      </c>
      <c r="L462" s="13">
        <f t="shared" si="53"/>
        <v>7.1359999999997712E-4</v>
      </c>
      <c r="M462" s="13">
        <f t="shared" si="54"/>
        <v>0.23441115192852499</v>
      </c>
      <c r="N462" s="13">
        <f t="shared" si="51"/>
        <v>8.9907966120495733E-4</v>
      </c>
      <c r="O462" s="13">
        <f t="shared" si="55"/>
        <v>0.1962589006803222</v>
      </c>
      <c r="P462" s="13">
        <f t="shared" si="56"/>
        <v>0.23446490755761845</v>
      </c>
      <c r="Q462" s="5">
        <f t="shared" si="57"/>
        <v>3.4678443035260603E-6</v>
      </c>
    </row>
    <row r="463" spans="11:17">
      <c r="K463" s="13">
        <f t="shared" si="52"/>
        <v>46.100000000000385</v>
      </c>
      <c r="L463" s="13">
        <f t="shared" si="53"/>
        <v>7.1400999999997707E-4</v>
      </c>
      <c r="M463" s="13">
        <f t="shared" si="54"/>
        <v>0.23433649764507081</v>
      </c>
      <c r="N463" s="13">
        <f t="shared" si="51"/>
        <v>8.9959622883541417E-4</v>
      </c>
      <c r="O463" s="13">
        <f t="shared" si="55"/>
        <v>0.19614082088989776</v>
      </c>
      <c r="P463" s="13">
        <f t="shared" si="56"/>
        <v>0.23439024642778594</v>
      </c>
      <c r="Q463" s="5">
        <f t="shared" si="57"/>
        <v>3.4718303590692217E-6</v>
      </c>
    </row>
    <row r="464" spans="11:17">
      <c r="K464" s="13">
        <f t="shared" si="52"/>
        <v>46.200000000000387</v>
      </c>
      <c r="L464" s="13">
        <f t="shared" si="53"/>
        <v>7.1441999999997702E-4</v>
      </c>
      <c r="M464" s="13">
        <f t="shared" si="54"/>
        <v>0.2342620148340398</v>
      </c>
      <c r="N464" s="13">
        <f t="shared" si="51"/>
        <v>9.0011279646587102E-4</v>
      </c>
      <c r="O464" s="13">
        <f t="shared" si="55"/>
        <v>0.19602301231536148</v>
      </c>
      <c r="P464" s="13">
        <f t="shared" si="56"/>
        <v>0.2343157565893364</v>
      </c>
      <c r="Q464" s="5">
        <f t="shared" si="57"/>
        <v>3.475818704149123E-6</v>
      </c>
    </row>
    <row r="465" spans="11:17">
      <c r="K465" s="13">
        <f t="shared" si="52"/>
        <v>46.300000000000388</v>
      </c>
      <c r="L465" s="13">
        <f t="shared" si="53"/>
        <v>7.1482999999997697E-4</v>
      </c>
      <c r="M465" s="13">
        <f t="shared" si="54"/>
        <v>0.23418770300339861</v>
      </c>
      <c r="N465" s="13">
        <f t="shared" si="51"/>
        <v>9.0062936409632786E-4</v>
      </c>
      <c r="O465" s="13">
        <f t="shared" si="55"/>
        <v>0.19590547417847007</v>
      </c>
      <c r="P465" s="13">
        <f t="shared" si="56"/>
        <v>0.23424143755131965</v>
      </c>
      <c r="Q465" s="5">
        <f t="shared" si="57"/>
        <v>3.4798093387657643E-6</v>
      </c>
    </row>
    <row r="466" spans="11:17">
      <c r="K466" s="13">
        <f t="shared" si="52"/>
        <v>46.400000000000389</v>
      </c>
      <c r="L466" s="13">
        <f t="shared" si="53"/>
        <v>7.1523999999997692E-4</v>
      </c>
      <c r="M466" s="13">
        <f t="shared" si="54"/>
        <v>0.23411356166280714</v>
      </c>
      <c r="N466" s="13">
        <f t="shared" si="51"/>
        <v>9.0114593172678471E-4</v>
      </c>
      <c r="O466" s="13">
        <f t="shared" si="55"/>
        <v>0.19578820570365843</v>
      </c>
      <c r="P466" s="13">
        <f t="shared" si="56"/>
        <v>0.23416728882447319</v>
      </c>
      <c r="Q466" s="5">
        <f t="shared" si="57"/>
        <v>3.4838022629191455E-6</v>
      </c>
    </row>
    <row r="467" spans="11:17">
      <c r="K467" s="13">
        <f t="shared" si="52"/>
        <v>46.500000000000391</v>
      </c>
      <c r="L467" s="13">
        <f t="shared" si="53"/>
        <v>7.1564999999997687E-4</v>
      </c>
      <c r="M467" s="13">
        <f t="shared" si="54"/>
        <v>0.23403959032361182</v>
      </c>
      <c r="N467" s="13">
        <f t="shared" si="51"/>
        <v>9.0166249935724155E-4</v>
      </c>
      <c r="O467" s="13">
        <f t="shared" si="55"/>
        <v>0.19567120611802902</v>
      </c>
      <c r="P467" s="13">
        <f t="shared" si="56"/>
        <v>0.23409330992121519</v>
      </c>
      <c r="Q467" s="5">
        <f t="shared" si="57"/>
        <v>3.4877974766092679E-6</v>
      </c>
    </row>
    <row r="468" spans="11:17">
      <c r="K468" s="13">
        <f t="shared" si="52"/>
        <v>46.600000000000392</v>
      </c>
      <c r="L468" s="13">
        <f t="shared" si="53"/>
        <v>7.1605999999997682E-4</v>
      </c>
      <c r="M468" s="13">
        <f t="shared" si="54"/>
        <v>0.23396578849883873</v>
      </c>
      <c r="N468" s="13">
        <f t="shared" si="51"/>
        <v>9.021790669876984E-4</v>
      </c>
      <c r="O468" s="13">
        <f t="shared" si="55"/>
        <v>0.19555447465134104</v>
      </c>
      <c r="P468" s="13">
        <f t="shared" si="56"/>
        <v>0.23401950035563801</v>
      </c>
      <c r="Q468" s="5">
        <f t="shared" si="57"/>
        <v>3.491794979836129E-6</v>
      </c>
    </row>
    <row r="469" spans="11:17">
      <c r="K469" s="13">
        <f t="shared" si="52"/>
        <v>46.700000000000394</v>
      </c>
      <c r="L469" s="13">
        <f t="shared" si="53"/>
        <v>7.1646999999997677E-4</v>
      </c>
      <c r="M469" s="13">
        <f t="shared" si="54"/>
        <v>0.233892155703187</v>
      </c>
      <c r="N469" s="13">
        <f t="shared" si="51"/>
        <v>9.0269563461815524E-4</v>
      </c>
      <c r="O469" s="13">
        <f t="shared" si="55"/>
        <v>0.19543801053599982</v>
      </c>
      <c r="P469" s="13">
        <f t="shared" si="56"/>
        <v>0.23394585964350151</v>
      </c>
      <c r="Q469" s="5">
        <f t="shared" si="57"/>
        <v>3.4957947725997304E-6</v>
      </c>
    </row>
    <row r="470" spans="11:17">
      <c r="K470" s="13">
        <f t="shared" si="52"/>
        <v>46.800000000000395</v>
      </c>
      <c r="L470" s="13">
        <f t="shared" si="53"/>
        <v>7.1687999999997672E-4</v>
      </c>
      <c r="M470" s="13">
        <f t="shared" si="54"/>
        <v>0.23381869145302198</v>
      </c>
      <c r="N470" s="13">
        <f t="shared" si="51"/>
        <v>9.0321220224861209E-4</v>
      </c>
      <c r="O470" s="13">
        <f t="shared" si="55"/>
        <v>0.19532181300704626</v>
      </c>
      <c r="P470" s="13">
        <f t="shared" si="56"/>
        <v>0.23387238730222609</v>
      </c>
      <c r="Q470" s="5">
        <f t="shared" si="57"/>
        <v>3.4997968549000718E-6</v>
      </c>
    </row>
    <row r="471" spans="11:17">
      <c r="K471" s="13">
        <f t="shared" si="52"/>
        <v>46.900000000000396</v>
      </c>
      <c r="L471" s="13">
        <f t="shared" si="53"/>
        <v>7.1728999999997667E-4</v>
      </c>
      <c r="M471" s="13">
        <f t="shared" si="54"/>
        <v>0.23374539526636864</v>
      </c>
      <c r="N471" s="13">
        <f t="shared" si="51"/>
        <v>9.0372876987906893E-4</v>
      </c>
      <c r="O471" s="13">
        <f t="shared" si="55"/>
        <v>0.19520588130214622</v>
      </c>
      <c r="P471" s="13">
        <f t="shared" si="56"/>
        <v>0.23379908285088644</v>
      </c>
      <c r="Q471" s="5">
        <f t="shared" si="57"/>
        <v>3.5038012267371531E-6</v>
      </c>
    </row>
    <row r="472" spans="11:17">
      <c r="K472" s="13">
        <f t="shared" si="52"/>
        <v>47.000000000000398</v>
      </c>
      <c r="L472" s="13">
        <f t="shared" si="53"/>
        <v>7.1769999999997662E-4</v>
      </c>
      <c r="M472" s="13">
        <f t="shared" si="54"/>
        <v>0.23367226666290497</v>
      </c>
      <c r="N472" s="13">
        <f t="shared" si="51"/>
        <v>9.0424533750952578E-4</v>
      </c>
      <c r="O472" s="13">
        <f t="shared" si="55"/>
        <v>0.19509021466158002</v>
      </c>
      <c r="P472" s="13">
        <f t="shared" si="56"/>
        <v>0.23372594581020464</v>
      </c>
      <c r="Q472" s="5">
        <f t="shared" si="57"/>
        <v>3.5078078881109744E-6</v>
      </c>
    </row>
    <row r="473" spans="11:17">
      <c r="K473" s="13">
        <f t="shared" si="52"/>
        <v>47.100000000000399</v>
      </c>
      <c r="L473" s="13">
        <f t="shared" si="53"/>
        <v>7.1810999999997658E-4</v>
      </c>
      <c r="M473" s="13">
        <f t="shared" si="54"/>
        <v>0.23359930516395527</v>
      </c>
      <c r="N473" s="13">
        <f t="shared" si="51"/>
        <v>9.0476190513998263E-4</v>
      </c>
      <c r="O473" s="13">
        <f t="shared" si="55"/>
        <v>0.19497481232823208</v>
      </c>
      <c r="P473" s="13">
        <f t="shared" si="56"/>
        <v>0.23365297570254367</v>
      </c>
      <c r="Q473" s="5">
        <f t="shared" si="57"/>
        <v>3.5118168390215356E-6</v>
      </c>
    </row>
    <row r="474" spans="11:17">
      <c r="K474" s="13">
        <f t="shared" si="52"/>
        <v>47.200000000000401</v>
      </c>
      <c r="L474" s="13">
        <f t="shared" si="53"/>
        <v>7.1851999999997653E-4</v>
      </c>
      <c r="M474" s="13">
        <f t="shared" si="54"/>
        <v>0.23352651029248367</v>
      </c>
      <c r="N474" s="13">
        <f t="shared" si="51"/>
        <v>9.0527847277043947E-4</v>
      </c>
      <c r="O474" s="13">
        <f t="shared" si="55"/>
        <v>0.19485967354758035</v>
      </c>
      <c r="P474" s="13">
        <f t="shared" si="56"/>
        <v>0.23358017205190088</v>
      </c>
      <c r="Q474" s="5">
        <f t="shared" si="57"/>
        <v>3.5158280794688367E-6</v>
      </c>
    </row>
    <row r="475" spans="11:17">
      <c r="K475" s="13">
        <f t="shared" si="52"/>
        <v>47.300000000000402</v>
      </c>
      <c r="L475" s="13">
        <f t="shared" si="53"/>
        <v>7.1892999999997648E-4</v>
      </c>
      <c r="M475" s="13">
        <f t="shared" si="54"/>
        <v>0.23345388157308744</v>
      </c>
      <c r="N475" s="13">
        <f t="shared" si="51"/>
        <v>9.0579504040089632E-4</v>
      </c>
      <c r="O475" s="13">
        <f t="shared" si="55"/>
        <v>0.19474479756768612</v>
      </c>
      <c r="P475" s="13">
        <f t="shared" si="56"/>
        <v>0.23350753438390151</v>
      </c>
      <c r="Q475" s="5">
        <f t="shared" si="57"/>
        <v>3.5198416094528782E-6</v>
      </c>
    </row>
    <row r="476" spans="11:17">
      <c r="K476" s="13">
        <f t="shared" si="52"/>
        <v>47.400000000000404</v>
      </c>
      <c r="L476" s="13">
        <f t="shared" si="53"/>
        <v>7.1933999999997643E-4</v>
      </c>
      <c r="M476" s="13">
        <f t="shared" si="54"/>
        <v>0.23338141853199065</v>
      </c>
      <c r="N476" s="13">
        <f t="shared" si="51"/>
        <v>9.0631160803135316E-4</v>
      </c>
      <c r="O476" s="13">
        <f t="shared" si="55"/>
        <v>0.19463018363918358</v>
      </c>
      <c r="P476" s="13">
        <f t="shared" si="56"/>
        <v>0.23343506222579202</v>
      </c>
      <c r="Q476" s="5">
        <f t="shared" si="57"/>
        <v>3.5238574289736606E-6</v>
      </c>
    </row>
    <row r="477" spans="11:17">
      <c r="K477" s="13">
        <f t="shared" si="52"/>
        <v>47.500000000000405</v>
      </c>
      <c r="L477" s="13">
        <f t="shared" si="53"/>
        <v>7.1974999999997638E-4</v>
      </c>
      <c r="M477" s="13">
        <f t="shared" si="54"/>
        <v>0.23330912069703755</v>
      </c>
      <c r="N477" s="13">
        <f t="shared" ref="N477:N540" si="58">N476+veOc*dt</f>
        <v>9.0682817566181001E-4</v>
      </c>
      <c r="O477" s="13">
        <f t="shared" si="55"/>
        <v>0.19451583101526962</v>
      </c>
      <c r="P477" s="13">
        <f t="shared" si="56"/>
        <v>0.23336275510643392</v>
      </c>
      <c r="Q477" s="5">
        <f t="shared" si="57"/>
        <v>3.527875538031182E-6</v>
      </c>
    </row>
    <row r="478" spans="11:17">
      <c r="K478" s="13">
        <f t="shared" ref="K478:K541" si="59">K477+dt</f>
        <v>47.600000000000406</v>
      </c>
      <c r="L478" s="13">
        <f t="shared" ref="L478:L541" si="60">L477+ve*dt</f>
        <v>7.2015999999997633E-4</v>
      </c>
      <c r="M478" s="13">
        <f t="shared" ref="M478:M541" si="61">M477+dt*(-M477*3/$L477*ve+pl/ps*f4_/$L477*Dl/del_C*omegaC)</f>
        <v>0.23323698759768616</v>
      </c>
      <c r="N478" s="13">
        <f t="shared" si="58"/>
        <v>9.0734474329226685E-4</v>
      </c>
      <c r="O478" s="13">
        <f t="shared" si="55"/>
        <v>0.19440173895169358</v>
      </c>
      <c r="P478" s="13">
        <f t="shared" si="56"/>
        <v>0.23329061255629699</v>
      </c>
      <c r="Q478" s="5">
        <f t="shared" si="57"/>
        <v>3.5318959366254433E-6</v>
      </c>
    </row>
    <row r="479" spans="11:17">
      <c r="K479" s="13">
        <f t="shared" si="59"/>
        <v>47.700000000000408</v>
      </c>
      <c r="L479" s="13">
        <f t="shared" si="60"/>
        <v>7.2056999999997628E-4</v>
      </c>
      <c r="M479" s="13">
        <f t="shared" si="61"/>
        <v>0.23316501876500179</v>
      </c>
      <c r="N479" s="13">
        <f t="shared" si="58"/>
        <v>9.078613109227237E-4</v>
      </c>
      <c r="O479" s="13">
        <f t="shared" si="55"/>
        <v>0.19428790670674709</v>
      </c>
      <c r="P479" s="13">
        <f t="shared" si="56"/>
        <v>0.23321863410745314</v>
      </c>
      <c r="Q479" s="5">
        <f t="shared" si="57"/>
        <v>3.5359186247564446E-6</v>
      </c>
    </row>
    <row r="480" spans="11:17">
      <c r="K480" s="13">
        <f t="shared" si="59"/>
        <v>47.800000000000409</v>
      </c>
      <c r="L480" s="13">
        <f t="shared" si="60"/>
        <v>7.2097999999997623E-4</v>
      </c>
      <c r="M480" s="13">
        <f t="shared" si="61"/>
        <v>0.23309321373165073</v>
      </c>
      <c r="N480" s="13">
        <f t="shared" si="58"/>
        <v>9.0837787855318054E-4</v>
      </c>
      <c r="O480" s="13">
        <f t="shared" si="55"/>
        <v>0.19417433354125396</v>
      </c>
      <c r="P480" s="13">
        <f t="shared" si="56"/>
        <v>0.23314681929357001</v>
      </c>
      <c r="Q480" s="5">
        <f t="shared" si="57"/>
        <v>3.5399436024241858E-6</v>
      </c>
    </row>
    <row r="481" spans="11:17">
      <c r="K481" s="13">
        <f t="shared" si="59"/>
        <v>47.900000000000411</v>
      </c>
      <c r="L481" s="13">
        <f t="shared" si="60"/>
        <v>7.2138999999997618E-4</v>
      </c>
      <c r="M481" s="13">
        <f t="shared" si="61"/>
        <v>0.2330215720318938</v>
      </c>
      <c r="N481" s="13">
        <f t="shared" si="58"/>
        <v>9.0889444618363739E-4</v>
      </c>
      <c r="O481" s="13">
        <f t="shared" si="55"/>
        <v>0.1940610187185601</v>
      </c>
      <c r="P481" s="13">
        <f t="shared" si="56"/>
        <v>0.23307516764990449</v>
      </c>
      <c r="Q481" s="5">
        <f t="shared" si="57"/>
        <v>3.543970869628667E-6</v>
      </c>
    </row>
    <row r="482" spans="11:17">
      <c r="K482" s="13">
        <f t="shared" si="59"/>
        <v>48.000000000000412</v>
      </c>
      <c r="L482" s="13">
        <f t="shared" si="60"/>
        <v>7.2179999999997613E-4</v>
      </c>
      <c r="M482" s="13">
        <f t="shared" si="61"/>
        <v>0.23295009320158006</v>
      </c>
      <c r="N482" s="13">
        <f t="shared" si="58"/>
        <v>9.0941101381409423E-4</v>
      </c>
      <c r="O482" s="13">
        <f t="shared" ref="O482:O545" si="62">O481+dt*(-O481*3/N481*(N482-N481)/dt+pl/ps*f4Oc/N481*Dl/del_C*omegaC)</f>
        <v>0.19394796150452345</v>
      </c>
      <c r="P482" s="13">
        <f t="shared" ref="P482:P545" si="63">esiinf-(esiinf-esi0)*(1+ve*K482/re0)^(-3)</f>
        <v>0.23300367871329644</v>
      </c>
      <c r="Q482" s="5">
        <f t="shared" ref="Q482:Q545" si="64">2*(N482/f1Oc)^2</f>
        <v>3.5480004263698885E-6</v>
      </c>
    </row>
    <row r="483" spans="11:17">
      <c r="K483" s="13">
        <f t="shared" si="59"/>
        <v>48.100000000000414</v>
      </c>
      <c r="L483" s="13">
        <f t="shared" si="60"/>
        <v>7.2220999999997608E-4</v>
      </c>
      <c r="M483" s="13">
        <f t="shared" si="61"/>
        <v>0.23287877677814037</v>
      </c>
      <c r="N483" s="13">
        <f t="shared" si="58"/>
        <v>9.0992758144455108E-4</v>
      </c>
      <c r="O483" s="13">
        <f t="shared" si="62"/>
        <v>0.19383516116750399</v>
      </c>
      <c r="P483" s="13">
        <f t="shared" si="63"/>
        <v>0.23293235202216261</v>
      </c>
      <c r="Q483" s="5">
        <f t="shared" si="64"/>
        <v>3.5520322726478496E-6</v>
      </c>
    </row>
    <row r="484" spans="11:17">
      <c r="K484" s="13">
        <f t="shared" si="59"/>
        <v>48.200000000000415</v>
      </c>
      <c r="L484" s="13">
        <f t="shared" si="60"/>
        <v>7.2261999999997603E-4</v>
      </c>
      <c r="M484" s="13">
        <f t="shared" si="61"/>
        <v>0.2328076223005813</v>
      </c>
      <c r="N484" s="13">
        <f t="shared" si="58"/>
        <v>9.1044414907500793E-4</v>
      </c>
      <c r="O484" s="13">
        <f t="shared" si="62"/>
        <v>0.19372261697835386</v>
      </c>
      <c r="P484" s="13">
        <f t="shared" si="63"/>
        <v>0.23286118711649009</v>
      </c>
      <c r="Q484" s="5">
        <f t="shared" si="64"/>
        <v>3.5560664084625522E-6</v>
      </c>
    </row>
    <row r="485" spans="11:17">
      <c r="K485" s="13">
        <f t="shared" si="59"/>
        <v>48.300000000000416</v>
      </c>
      <c r="L485" s="13">
        <f t="shared" si="60"/>
        <v>7.2302999999997598E-4</v>
      </c>
      <c r="M485" s="13">
        <f t="shared" si="61"/>
        <v>0.23273662930947875</v>
      </c>
      <c r="N485" s="13">
        <f t="shared" si="58"/>
        <v>9.1096071670546477E-4</v>
      </c>
      <c r="O485" s="13">
        <f t="shared" si="62"/>
        <v>0.19361032821040741</v>
      </c>
      <c r="P485" s="13">
        <f t="shared" si="63"/>
        <v>0.23279018353783018</v>
      </c>
      <c r="Q485" s="5">
        <f t="shared" si="64"/>
        <v>3.5601028338139936E-6</v>
      </c>
    </row>
    <row r="486" spans="11:17">
      <c r="K486" s="13">
        <f t="shared" si="59"/>
        <v>48.400000000000418</v>
      </c>
      <c r="L486" s="13">
        <f t="shared" si="60"/>
        <v>7.2343999999997593E-4</v>
      </c>
      <c r="M486" s="13">
        <f t="shared" si="61"/>
        <v>0.23266579734697171</v>
      </c>
      <c r="N486" s="13">
        <f t="shared" si="58"/>
        <v>9.1147728433592162E-4</v>
      </c>
      <c r="O486" s="13">
        <f t="shared" si="62"/>
        <v>0.19349829413947137</v>
      </c>
      <c r="P486" s="13">
        <f t="shared" si="63"/>
        <v>0.23271934082929233</v>
      </c>
      <c r="Q486" s="5">
        <f t="shared" si="64"/>
        <v>3.5641415487021749E-6</v>
      </c>
    </row>
    <row r="487" spans="11:17">
      <c r="K487" s="13">
        <f t="shared" si="59"/>
        <v>48.500000000000419</v>
      </c>
      <c r="L487" s="13">
        <f t="shared" si="60"/>
        <v>7.2384999999997588E-4</v>
      </c>
      <c r="M487" s="13">
        <f t="shared" si="61"/>
        <v>0.23259512595675608</v>
      </c>
      <c r="N487" s="13">
        <f t="shared" si="58"/>
        <v>9.1199385196637846E-4</v>
      </c>
      <c r="O487" s="13">
        <f t="shared" si="62"/>
        <v>0.19338651404381502</v>
      </c>
      <c r="P487" s="13">
        <f t="shared" si="63"/>
        <v>0.23264865853553773</v>
      </c>
      <c r="Q487" s="5">
        <f t="shared" si="64"/>
        <v>3.5681825531270961E-6</v>
      </c>
    </row>
    <row r="488" spans="11:17">
      <c r="K488" s="13">
        <f t="shared" si="59"/>
        <v>48.600000000000421</v>
      </c>
      <c r="L488" s="13">
        <f t="shared" si="60"/>
        <v>7.2425999999997583E-4</v>
      </c>
      <c r="M488" s="13">
        <f t="shared" si="61"/>
        <v>0.23252461468407856</v>
      </c>
      <c r="N488" s="13">
        <f t="shared" si="58"/>
        <v>9.1251041959683531E-4</v>
      </c>
      <c r="O488" s="13">
        <f t="shared" si="62"/>
        <v>0.19327498720416042</v>
      </c>
      <c r="P488" s="13">
        <f t="shared" si="63"/>
        <v>0.2325781362027734</v>
      </c>
      <c r="Q488" s="5">
        <f t="shared" si="64"/>
        <v>3.5722258470887573E-6</v>
      </c>
    </row>
    <row r="489" spans="11:17">
      <c r="K489" s="13">
        <f t="shared" si="59"/>
        <v>48.700000000000422</v>
      </c>
      <c r="L489" s="13">
        <f t="shared" si="60"/>
        <v>7.2466999999997578E-4</v>
      </c>
      <c r="M489" s="13">
        <f t="shared" si="61"/>
        <v>0.23245426307573042</v>
      </c>
      <c r="N489" s="13">
        <f t="shared" si="58"/>
        <v>9.1302698722729215E-4</v>
      </c>
      <c r="O489" s="13">
        <f t="shared" si="62"/>
        <v>0.19316371290367276</v>
      </c>
      <c r="P489" s="13">
        <f t="shared" si="63"/>
        <v>0.2325077733787459</v>
      </c>
      <c r="Q489" s="5">
        <f t="shared" si="64"/>
        <v>3.5762714305871589E-6</v>
      </c>
    </row>
    <row r="490" spans="11:17">
      <c r="K490" s="13">
        <f t="shared" si="59"/>
        <v>48.800000000000423</v>
      </c>
      <c r="L490" s="13">
        <f t="shared" si="60"/>
        <v>7.2507999999997573E-4</v>
      </c>
      <c r="M490" s="13">
        <f t="shared" si="61"/>
        <v>0.23238407068004138</v>
      </c>
      <c r="N490" s="13">
        <f t="shared" si="58"/>
        <v>9.13543554857749E-4</v>
      </c>
      <c r="O490" s="13">
        <f t="shared" si="62"/>
        <v>0.19305269042795059</v>
      </c>
      <c r="P490" s="13">
        <f t="shared" si="63"/>
        <v>0.23243756961273523</v>
      </c>
      <c r="Q490" s="5">
        <f t="shared" si="64"/>
        <v>3.5803193036222999E-6</v>
      </c>
    </row>
    <row r="491" spans="11:17">
      <c r="K491" s="13">
        <f t="shared" si="59"/>
        <v>48.900000000000425</v>
      </c>
      <c r="L491" s="13">
        <f t="shared" si="60"/>
        <v>7.2548999999997568E-4</v>
      </c>
      <c r="M491" s="13">
        <f t="shared" si="61"/>
        <v>0.23231403704687364</v>
      </c>
      <c r="N491" s="13">
        <f t="shared" si="58"/>
        <v>9.1406012248820584E-4</v>
      </c>
      <c r="O491" s="13">
        <f t="shared" si="62"/>
        <v>0.1929419190650162</v>
      </c>
      <c r="P491" s="13">
        <f t="shared" si="63"/>
        <v>0.23236752445554892</v>
      </c>
      <c r="Q491" s="5">
        <f t="shared" si="64"/>
        <v>3.5843694661941814E-6</v>
      </c>
    </row>
    <row r="492" spans="11:17">
      <c r="K492" s="13">
        <f t="shared" si="59"/>
        <v>49.000000000000426</v>
      </c>
      <c r="L492" s="13">
        <f t="shared" si="60"/>
        <v>7.2589999999997563E-4</v>
      </c>
      <c r="M492" s="13">
        <f t="shared" si="61"/>
        <v>0.23224416172761567</v>
      </c>
      <c r="N492" s="13">
        <f t="shared" si="58"/>
        <v>9.1457669011866269E-4</v>
      </c>
      <c r="O492" s="13">
        <f t="shared" si="62"/>
        <v>0.19283139810530614</v>
      </c>
      <c r="P492" s="13">
        <f t="shared" si="63"/>
        <v>0.23229763745951593</v>
      </c>
      <c r="Q492" s="5">
        <f t="shared" si="64"/>
        <v>3.5884219183028028E-6</v>
      </c>
    </row>
    <row r="493" spans="11:17">
      <c r="K493" s="13">
        <f t="shared" si="59"/>
        <v>49.100000000000428</v>
      </c>
      <c r="L493" s="13">
        <f t="shared" si="60"/>
        <v>7.2630999999997558E-4</v>
      </c>
      <c r="M493" s="13">
        <f t="shared" si="61"/>
        <v>0.23217444427517622</v>
      </c>
      <c r="N493" s="13">
        <f t="shared" si="58"/>
        <v>9.1509325774911953E-4</v>
      </c>
      <c r="O493" s="13">
        <f t="shared" si="62"/>
        <v>0.19272112684166157</v>
      </c>
      <c r="P493" s="13">
        <f t="shared" si="63"/>
        <v>0.23222790817848055</v>
      </c>
      <c r="Q493" s="5">
        <f t="shared" si="64"/>
        <v>3.5924766599481649E-6</v>
      </c>
    </row>
    <row r="494" spans="11:17">
      <c r="K494" s="13">
        <f t="shared" si="59"/>
        <v>49.200000000000429</v>
      </c>
      <c r="L494" s="13">
        <f t="shared" si="60"/>
        <v>7.2671999999997553E-4</v>
      </c>
      <c r="M494" s="13">
        <f t="shared" si="61"/>
        <v>0.2321048842439784</v>
      </c>
      <c r="N494" s="13">
        <f t="shared" si="58"/>
        <v>9.1560982537957638E-4</v>
      </c>
      <c r="O494" s="13">
        <f t="shared" si="62"/>
        <v>0.19261110456931874</v>
      </c>
      <c r="P494" s="13">
        <f t="shared" si="63"/>
        <v>0.23215833616779649</v>
      </c>
      <c r="Q494" s="5">
        <f t="shared" si="64"/>
        <v>3.5965336911302662E-6</v>
      </c>
    </row>
    <row r="495" spans="11:17">
      <c r="K495" s="13">
        <f t="shared" si="59"/>
        <v>49.300000000000431</v>
      </c>
      <c r="L495" s="13">
        <f t="shared" si="60"/>
        <v>7.2712999999997548E-4</v>
      </c>
      <c r="M495" s="13">
        <f t="shared" si="61"/>
        <v>0.2320354811899536</v>
      </c>
      <c r="N495" s="13">
        <f t="shared" si="58"/>
        <v>9.1612639301003323E-4</v>
      </c>
      <c r="O495" s="13">
        <f t="shared" si="62"/>
        <v>0.19250133058589963</v>
      </c>
      <c r="P495" s="13">
        <f t="shared" si="63"/>
        <v>0.23208892098432096</v>
      </c>
      <c r="Q495" s="5">
        <f t="shared" si="64"/>
        <v>3.6005930118491078E-6</v>
      </c>
    </row>
    <row r="496" spans="11:17">
      <c r="K496" s="13">
        <f t="shared" si="59"/>
        <v>49.400000000000432</v>
      </c>
      <c r="L496" s="13">
        <f t="shared" si="60"/>
        <v>7.2753999999997543E-4</v>
      </c>
      <c r="M496" s="13">
        <f t="shared" si="61"/>
        <v>0.23196623467053554</v>
      </c>
      <c r="N496" s="13">
        <f t="shared" si="58"/>
        <v>9.1664296064049007E-4</v>
      </c>
      <c r="O496" s="13">
        <f t="shared" si="62"/>
        <v>0.19239180419140245</v>
      </c>
      <c r="P496" s="13">
        <f t="shared" si="63"/>
        <v>0.23201966218640868</v>
      </c>
      <c r="Q496" s="5">
        <f t="shared" si="64"/>
        <v>3.6046546221046889E-6</v>
      </c>
    </row>
    <row r="497" spans="11:17">
      <c r="K497" s="13">
        <f t="shared" si="59"/>
        <v>49.500000000000433</v>
      </c>
      <c r="L497" s="13">
        <f t="shared" si="60"/>
        <v>7.2794999999997538E-4</v>
      </c>
      <c r="M497" s="13">
        <f t="shared" si="61"/>
        <v>0.23189714424465438</v>
      </c>
      <c r="N497" s="13">
        <f t="shared" si="58"/>
        <v>9.1715952827094692E-4</v>
      </c>
      <c r="O497" s="13">
        <f t="shared" si="62"/>
        <v>0.19228252468819232</v>
      </c>
      <c r="P497" s="13">
        <f t="shared" si="63"/>
        <v>0.23195055933390607</v>
      </c>
      <c r="Q497" s="5">
        <f t="shared" si="64"/>
        <v>3.6087185218970105E-6</v>
      </c>
    </row>
    <row r="498" spans="11:17">
      <c r="K498" s="13">
        <f t="shared" si="59"/>
        <v>49.600000000000435</v>
      </c>
      <c r="L498" s="13">
        <f t="shared" si="60"/>
        <v>7.2835999999997533E-4</v>
      </c>
      <c r="M498" s="13">
        <f t="shared" si="61"/>
        <v>0.23182820947273083</v>
      </c>
      <c r="N498" s="13">
        <f t="shared" si="58"/>
        <v>9.1767609590140376E-4</v>
      </c>
      <c r="O498" s="13">
        <f t="shared" si="62"/>
        <v>0.19217349138099188</v>
      </c>
      <c r="P498" s="13">
        <f t="shared" si="63"/>
        <v>0.23188161198814514</v>
      </c>
      <c r="Q498" s="5">
        <f t="shared" si="64"/>
        <v>3.6127847112260715E-6</v>
      </c>
    </row>
    <row r="499" spans="11:17">
      <c r="K499" s="13">
        <f t="shared" si="59"/>
        <v>49.700000000000436</v>
      </c>
      <c r="L499" s="13">
        <f t="shared" si="60"/>
        <v>7.2876999999997528E-4</v>
      </c>
      <c r="M499" s="13">
        <f t="shared" si="61"/>
        <v>0.23175942991667026</v>
      </c>
      <c r="N499" s="13">
        <f t="shared" si="58"/>
        <v>9.1819266353186061E-4</v>
      </c>
      <c r="O499" s="13">
        <f t="shared" si="62"/>
        <v>0.19206470357687208</v>
      </c>
      <c r="P499" s="13">
        <f t="shared" si="63"/>
        <v>0.23181281971193801</v>
      </c>
      <c r="Q499" s="5">
        <f t="shared" si="64"/>
        <v>3.6168531900918729E-6</v>
      </c>
    </row>
    <row r="500" spans="11:17">
      <c r="K500" s="13">
        <f t="shared" si="59"/>
        <v>49.800000000000438</v>
      </c>
      <c r="L500" s="13">
        <f t="shared" si="60"/>
        <v>7.2917999999997523E-4</v>
      </c>
      <c r="M500" s="13">
        <f t="shared" si="61"/>
        <v>0.23169080513985682</v>
      </c>
      <c r="N500" s="13">
        <f t="shared" si="58"/>
        <v>9.1870923116231745E-4</v>
      </c>
      <c r="O500" s="13">
        <f t="shared" si="62"/>
        <v>0.19195616058524287</v>
      </c>
      <c r="P500" s="13">
        <f t="shared" si="63"/>
        <v>0.23174418206957076</v>
      </c>
      <c r="Q500" s="5">
        <f t="shared" si="64"/>
        <v>3.6209239584944142E-6</v>
      </c>
    </row>
    <row r="501" spans="11:17">
      <c r="K501" s="13">
        <f t="shared" si="59"/>
        <v>49.900000000000439</v>
      </c>
      <c r="L501" s="13">
        <f t="shared" si="60"/>
        <v>7.2958999999997518E-4</v>
      </c>
      <c r="M501" s="13">
        <f t="shared" si="61"/>
        <v>0.23162233470714769</v>
      </c>
      <c r="N501" s="13">
        <f t="shared" si="58"/>
        <v>9.192257987927743E-4</v>
      </c>
      <c r="O501" s="13">
        <f t="shared" si="62"/>
        <v>0.19184786171784396</v>
      </c>
      <c r="P501" s="13">
        <f t="shared" si="63"/>
        <v>0.23167569862679788</v>
      </c>
      <c r="Q501" s="5">
        <f t="shared" si="64"/>
        <v>3.6249970164336955E-6</v>
      </c>
    </row>
    <row r="502" spans="11:17">
      <c r="K502" s="13">
        <f t="shared" si="59"/>
        <v>50.000000000000441</v>
      </c>
      <c r="L502" s="13">
        <f t="shared" si="60"/>
        <v>7.2999999999997513E-4</v>
      </c>
      <c r="M502" s="13">
        <f t="shared" si="61"/>
        <v>0.23155401818486721</v>
      </c>
      <c r="N502" s="13">
        <f t="shared" si="58"/>
        <v>9.1974236642323114E-4</v>
      </c>
      <c r="O502" s="13">
        <f t="shared" si="62"/>
        <v>0.1917398062887358</v>
      </c>
      <c r="P502" s="13">
        <f t="shared" si="63"/>
        <v>0.23160736895083622</v>
      </c>
      <c r="Q502" s="5">
        <f t="shared" si="64"/>
        <v>3.629072363909718E-6</v>
      </c>
    </row>
    <row r="503" spans="11:17">
      <c r="K503" s="13">
        <f t="shared" si="59"/>
        <v>50.100000000000442</v>
      </c>
      <c r="L503" s="13">
        <f t="shared" si="60"/>
        <v>7.3040999999997509E-4</v>
      </c>
      <c r="M503" s="13">
        <f t="shared" si="61"/>
        <v>0.23148585514080117</v>
      </c>
      <c r="N503" s="13">
        <f t="shared" si="58"/>
        <v>9.2025893405368799E-4</v>
      </c>
      <c r="O503" s="13">
        <f t="shared" si="62"/>
        <v>0.19163199361429029</v>
      </c>
      <c r="P503" s="13">
        <f t="shared" si="63"/>
        <v>0.23153919261035963</v>
      </c>
      <c r="Q503" s="5">
        <f t="shared" si="64"/>
        <v>3.6331500009224791E-6</v>
      </c>
    </row>
    <row r="504" spans="11:17">
      <c r="K504" s="13">
        <f t="shared" si="59"/>
        <v>50.200000000000443</v>
      </c>
      <c r="L504" s="13">
        <f t="shared" si="60"/>
        <v>7.3081999999997504E-4</v>
      </c>
      <c r="M504" s="13">
        <f t="shared" si="61"/>
        <v>0.23141784514419103</v>
      </c>
      <c r="N504" s="13">
        <f t="shared" si="58"/>
        <v>9.2077550168414484E-4</v>
      </c>
      <c r="O504" s="13">
        <f t="shared" si="62"/>
        <v>0.19152442301318179</v>
      </c>
      <c r="P504" s="13">
        <f t="shared" si="63"/>
        <v>0.23147116917549282</v>
      </c>
      <c r="Q504" s="5">
        <f t="shared" si="64"/>
        <v>3.6372299274719806E-6</v>
      </c>
    </row>
    <row r="505" spans="11:17">
      <c r="K505" s="13">
        <f t="shared" si="59"/>
        <v>50.300000000000445</v>
      </c>
      <c r="L505" s="13">
        <f t="shared" si="60"/>
        <v>7.3122999999997499E-4</v>
      </c>
      <c r="M505" s="13">
        <f t="shared" si="61"/>
        <v>0.23134998776572824</v>
      </c>
      <c r="N505" s="13">
        <f t="shared" si="58"/>
        <v>9.2129206931460168E-4</v>
      </c>
      <c r="O505" s="13">
        <f t="shared" si="62"/>
        <v>0.19141709380637806</v>
      </c>
      <c r="P505" s="13">
        <f t="shared" si="63"/>
        <v>0.23140329821780595</v>
      </c>
      <c r="Q505" s="5">
        <f t="shared" si="64"/>
        <v>3.6413121435582217E-6</v>
      </c>
    </row>
    <row r="506" spans="11:17">
      <c r="K506" s="13">
        <f t="shared" si="59"/>
        <v>50.400000000000446</v>
      </c>
      <c r="L506" s="13">
        <f t="shared" si="60"/>
        <v>7.3163999999997494E-4</v>
      </c>
      <c r="M506" s="13">
        <f t="shared" si="61"/>
        <v>0.23128228257754851</v>
      </c>
      <c r="N506" s="13">
        <f t="shared" si="58"/>
        <v>9.2180863694505853E-4</v>
      </c>
      <c r="O506" s="13">
        <f t="shared" si="62"/>
        <v>0.19131000531713127</v>
      </c>
      <c r="P506" s="13">
        <f t="shared" si="63"/>
        <v>0.23133557931030896</v>
      </c>
      <c r="Q506" s="5">
        <f t="shared" si="64"/>
        <v>3.6453966491812031E-6</v>
      </c>
    </row>
    <row r="507" spans="11:17">
      <c r="K507" s="13">
        <f t="shared" si="59"/>
        <v>50.500000000000448</v>
      </c>
      <c r="L507" s="13">
        <f t="shared" si="60"/>
        <v>7.3204999999997489E-4</v>
      </c>
      <c r="M507" s="13">
        <f t="shared" si="61"/>
        <v>0.23121472915322616</v>
      </c>
      <c r="N507" s="13">
        <f t="shared" si="58"/>
        <v>9.2232520457551537E-4</v>
      </c>
      <c r="O507" s="13">
        <f t="shared" si="62"/>
        <v>0.19120315687096903</v>
      </c>
      <c r="P507" s="13">
        <f t="shared" si="63"/>
        <v>0.23126801202744574</v>
      </c>
      <c r="Q507" s="5">
        <f t="shared" si="64"/>
        <v>3.6494834443409244E-6</v>
      </c>
    </row>
    <row r="508" spans="11:17">
      <c r="K508" s="13">
        <f t="shared" si="59"/>
        <v>50.600000000000449</v>
      </c>
      <c r="L508" s="13">
        <f t="shared" si="60"/>
        <v>7.3245999999997484E-4</v>
      </c>
      <c r="M508" s="13">
        <f t="shared" si="61"/>
        <v>0.2311473270677685</v>
      </c>
      <c r="N508" s="13">
        <f t="shared" si="58"/>
        <v>9.2284177220597222E-4</v>
      </c>
      <c r="O508" s="13">
        <f t="shared" si="62"/>
        <v>0.19109654779568541</v>
      </c>
      <c r="P508" s="13">
        <f t="shared" si="63"/>
        <v>0.23120059594508871</v>
      </c>
      <c r="Q508" s="5">
        <f t="shared" si="64"/>
        <v>3.6535725290373857E-6</v>
      </c>
    </row>
    <row r="509" spans="11:17">
      <c r="K509" s="13">
        <f t="shared" si="59"/>
        <v>50.70000000000045</v>
      </c>
      <c r="L509" s="13">
        <f t="shared" si="60"/>
        <v>7.3286999999997479E-4</v>
      </c>
      <c r="M509" s="13">
        <f t="shared" si="61"/>
        <v>0.23108007589761018</v>
      </c>
      <c r="N509" s="13">
        <f t="shared" si="58"/>
        <v>9.2335833983642906E-4</v>
      </c>
      <c r="O509" s="13">
        <f t="shared" si="62"/>
        <v>0.19099017742133217</v>
      </c>
      <c r="P509" s="13">
        <f t="shared" si="63"/>
        <v>0.2311333306405331</v>
      </c>
      <c r="Q509" s="5">
        <f t="shared" si="64"/>
        <v>3.657663903270587E-6</v>
      </c>
    </row>
    <row r="510" spans="11:17">
      <c r="K510" s="13">
        <f t="shared" si="59"/>
        <v>50.800000000000452</v>
      </c>
      <c r="L510" s="13">
        <f t="shared" si="60"/>
        <v>7.3327999999997474E-4</v>
      </c>
      <c r="M510" s="13">
        <f t="shared" si="61"/>
        <v>0.2310129752206076</v>
      </c>
      <c r="N510" s="13">
        <f t="shared" si="58"/>
        <v>9.2387490746688591E-4</v>
      </c>
      <c r="O510" s="13">
        <f t="shared" si="62"/>
        <v>0.19088404508020984</v>
      </c>
      <c r="P510" s="13">
        <f t="shared" si="63"/>
        <v>0.23106621569249147</v>
      </c>
      <c r="Q510" s="5">
        <f t="shared" si="64"/>
        <v>3.6617575670405286E-6</v>
      </c>
    </row>
    <row r="511" spans="11:17">
      <c r="K511" s="13">
        <f t="shared" si="59"/>
        <v>50.900000000000453</v>
      </c>
      <c r="L511" s="13">
        <f t="shared" si="60"/>
        <v>7.3368999999997469E-4</v>
      </c>
      <c r="M511" s="13">
        <f t="shared" si="61"/>
        <v>0.23094602461603342</v>
      </c>
      <c r="N511" s="13">
        <f t="shared" si="58"/>
        <v>9.2439147509734275E-4</v>
      </c>
      <c r="O511" s="13">
        <f t="shared" si="62"/>
        <v>0.19077815010685895</v>
      </c>
      <c r="P511" s="13">
        <f t="shared" si="63"/>
        <v>0.23099925068108806</v>
      </c>
      <c r="Q511" s="5">
        <f t="shared" si="64"/>
        <v>3.665853520347211E-6</v>
      </c>
    </row>
    <row r="512" spans="11:17">
      <c r="K512" s="13">
        <f t="shared" si="59"/>
        <v>51.000000000000455</v>
      </c>
      <c r="L512" s="13">
        <f t="shared" si="60"/>
        <v>7.3409999999997464E-4</v>
      </c>
      <c r="M512" s="13">
        <f t="shared" si="61"/>
        <v>0.23087922366457089</v>
      </c>
      <c r="N512" s="13">
        <f t="shared" si="58"/>
        <v>9.249080427277996E-4</v>
      </c>
      <c r="O512" s="13">
        <f t="shared" si="62"/>
        <v>0.19067249183805127</v>
      </c>
      <c r="P512" s="13">
        <f t="shared" si="63"/>
        <v>0.2309324351878535</v>
      </c>
      <c r="Q512" s="5">
        <f t="shared" si="64"/>
        <v>3.669951763190632E-6</v>
      </c>
    </row>
    <row r="513" spans="11:17">
      <c r="K513" s="13">
        <f t="shared" si="59"/>
        <v>51.100000000000456</v>
      </c>
      <c r="L513" s="13">
        <f t="shared" si="60"/>
        <v>7.3450999999997459E-4</v>
      </c>
      <c r="M513" s="13">
        <f t="shared" si="61"/>
        <v>0.23081257194830848</v>
      </c>
      <c r="N513" s="13">
        <f t="shared" si="58"/>
        <v>9.2542461035825644E-4</v>
      </c>
      <c r="O513" s="13">
        <f t="shared" si="62"/>
        <v>0.19056706961278103</v>
      </c>
      <c r="P513" s="13">
        <f t="shared" si="63"/>
        <v>0.23086576879571896</v>
      </c>
      <c r="Q513" s="5">
        <f t="shared" si="64"/>
        <v>3.6740522955707934E-6</v>
      </c>
    </row>
    <row r="514" spans="11:17">
      <c r="K514" s="13">
        <f t="shared" si="59"/>
        <v>51.200000000000458</v>
      </c>
      <c r="L514" s="13">
        <f t="shared" si="60"/>
        <v>7.3491999999997454E-4</v>
      </c>
      <c r="M514" s="13">
        <f t="shared" si="61"/>
        <v>0.23074606905073428</v>
      </c>
      <c r="N514" s="13">
        <f t="shared" si="58"/>
        <v>9.2594117798871329E-4</v>
      </c>
      <c r="O514" s="13">
        <f t="shared" si="62"/>
        <v>0.19046188277225631</v>
      </c>
      <c r="P514" s="13">
        <f t="shared" si="63"/>
        <v>0.230799251089011</v>
      </c>
      <c r="Q514" s="5">
        <f t="shared" si="64"/>
        <v>3.6781551174876948E-6</v>
      </c>
    </row>
    <row r="515" spans="11:17">
      <c r="K515" s="13">
        <f t="shared" si="59"/>
        <v>51.300000000000459</v>
      </c>
      <c r="L515" s="13">
        <f t="shared" si="60"/>
        <v>7.3532999999997449E-4</v>
      </c>
      <c r="M515" s="13">
        <f t="shared" si="61"/>
        <v>0.23067971455673056</v>
      </c>
      <c r="N515" s="13">
        <f t="shared" si="58"/>
        <v>9.2645774561917014E-4</v>
      </c>
      <c r="O515" s="13">
        <f t="shared" si="62"/>
        <v>0.1903569306598904</v>
      </c>
      <c r="P515" s="13">
        <f t="shared" si="63"/>
        <v>0.23073288165344608</v>
      </c>
      <c r="Q515" s="5">
        <f t="shared" si="64"/>
        <v>3.6822602289413361E-6</v>
      </c>
    </row>
    <row r="516" spans="11:17">
      <c r="K516" s="13">
        <f t="shared" si="59"/>
        <v>51.40000000000046</v>
      </c>
      <c r="L516" s="13">
        <f t="shared" si="60"/>
        <v>7.3573999999997444E-4</v>
      </c>
      <c r="M516" s="13">
        <f t="shared" si="61"/>
        <v>0.23061350805256836</v>
      </c>
      <c r="N516" s="13">
        <f t="shared" si="58"/>
        <v>9.2697431324962698E-4</v>
      </c>
      <c r="O516" s="13">
        <f t="shared" si="62"/>
        <v>0.1902522126212931</v>
      </c>
      <c r="P516" s="13">
        <f t="shared" si="63"/>
        <v>0.23066666007612488</v>
      </c>
      <c r="Q516" s="5">
        <f t="shared" si="64"/>
        <v>3.6863676299317174E-6</v>
      </c>
    </row>
    <row r="517" spans="11:17">
      <c r="K517" s="13">
        <f t="shared" si="59"/>
        <v>51.500000000000462</v>
      </c>
      <c r="L517" s="13">
        <f t="shared" si="60"/>
        <v>7.3614999999997439E-4</v>
      </c>
      <c r="M517" s="13">
        <f t="shared" si="61"/>
        <v>0.23054744912590205</v>
      </c>
      <c r="N517" s="13">
        <f t="shared" si="58"/>
        <v>9.2749088088008383E-4</v>
      </c>
      <c r="O517" s="13">
        <f t="shared" si="62"/>
        <v>0.19014772800426227</v>
      </c>
      <c r="P517" s="13">
        <f t="shared" si="63"/>
        <v>0.23060058594552729</v>
      </c>
      <c r="Q517" s="5">
        <f t="shared" si="64"/>
        <v>3.690477320458839E-6</v>
      </c>
    </row>
    <row r="518" spans="11:17">
      <c r="K518" s="13">
        <f t="shared" si="59"/>
        <v>51.600000000000463</v>
      </c>
      <c r="L518" s="13">
        <f t="shared" si="60"/>
        <v>7.3655999999997434E-4</v>
      </c>
      <c r="M518" s="13">
        <f t="shared" si="61"/>
        <v>0.23048153736576393</v>
      </c>
      <c r="N518" s="13">
        <f t="shared" si="58"/>
        <v>9.2800744851054067E-4</v>
      </c>
      <c r="O518" s="13">
        <f t="shared" si="62"/>
        <v>0.19004347615877518</v>
      </c>
      <c r="P518" s="13">
        <f t="shared" si="63"/>
        <v>0.23053465885150679</v>
      </c>
      <c r="Q518" s="5">
        <f t="shared" si="64"/>
        <v>3.6945893005227001E-6</v>
      </c>
    </row>
    <row r="519" spans="11:17">
      <c r="K519" s="13">
        <f t="shared" si="59"/>
        <v>51.700000000000465</v>
      </c>
      <c r="L519" s="13">
        <f t="shared" si="60"/>
        <v>7.3696999999997429E-4</v>
      </c>
      <c r="M519" s="13">
        <f t="shared" si="61"/>
        <v>0.23041577236255889</v>
      </c>
      <c r="N519" s="13">
        <f t="shared" si="58"/>
        <v>9.2852401614099752E-4</v>
      </c>
      <c r="O519" s="13">
        <f t="shared" si="62"/>
        <v>0.18993945643698013</v>
      </c>
      <c r="P519" s="13">
        <f t="shared" si="63"/>
        <v>0.2304688783852851</v>
      </c>
      <c r="Q519" s="5">
        <f t="shared" si="64"/>
        <v>3.6987035701233016E-6</v>
      </c>
    </row>
    <row r="520" spans="11:17">
      <c r="K520" s="13">
        <f t="shared" si="59"/>
        <v>51.800000000000466</v>
      </c>
      <c r="L520" s="13">
        <f t="shared" si="60"/>
        <v>7.3737999999997424E-4</v>
      </c>
      <c r="M520" s="13">
        <f t="shared" si="61"/>
        <v>0.23035015370805903</v>
      </c>
      <c r="N520" s="13">
        <f t="shared" si="58"/>
        <v>9.2904058377145436E-4</v>
      </c>
      <c r="O520" s="13">
        <f t="shared" si="62"/>
        <v>0.1898356681931879</v>
      </c>
      <c r="P520" s="13">
        <f t="shared" si="63"/>
        <v>0.23040324413944702</v>
      </c>
      <c r="Q520" s="5">
        <f t="shared" si="64"/>
        <v>3.7028201292606439E-6</v>
      </c>
    </row>
    <row r="521" spans="11:17">
      <c r="K521" s="13">
        <f t="shared" si="59"/>
        <v>51.900000000000468</v>
      </c>
      <c r="L521" s="13">
        <f t="shared" si="60"/>
        <v>7.3778999999997419E-4</v>
      </c>
      <c r="M521" s="13">
        <f t="shared" si="61"/>
        <v>0.23028468099539837</v>
      </c>
      <c r="N521" s="13">
        <f t="shared" si="58"/>
        <v>9.2955715140191121E-4</v>
      </c>
      <c r="O521" s="13">
        <f t="shared" si="62"/>
        <v>0.1897321107838634</v>
      </c>
      <c r="P521" s="13">
        <f t="shared" si="63"/>
        <v>0.23033775570793497</v>
      </c>
      <c r="Q521" s="5">
        <f t="shared" si="64"/>
        <v>3.7069389779347253E-6</v>
      </c>
    </row>
    <row r="522" spans="11:17">
      <c r="K522" s="13">
        <f t="shared" si="59"/>
        <v>52.000000000000469</v>
      </c>
      <c r="L522" s="13">
        <f t="shared" si="60"/>
        <v>7.3819999999997414E-4</v>
      </c>
      <c r="M522" s="13">
        <f t="shared" si="61"/>
        <v>0.2302193538190675</v>
      </c>
      <c r="N522" s="13">
        <f t="shared" si="58"/>
        <v>9.3007371903236805E-4</v>
      </c>
      <c r="O522" s="13">
        <f t="shared" si="62"/>
        <v>0.18962878356761728</v>
      </c>
      <c r="P522" s="13">
        <f t="shared" si="63"/>
        <v>0.23027241268604379</v>
      </c>
      <c r="Q522" s="5">
        <f t="shared" si="64"/>
        <v>3.7110601161455466E-6</v>
      </c>
    </row>
    <row r="523" spans="11:17">
      <c r="K523" s="13">
        <f t="shared" si="59"/>
        <v>52.10000000000047</v>
      </c>
      <c r="L523" s="13">
        <f t="shared" si="60"/>
        <v>7.3860999999997409E-4</v>
      </c>
      <c r="M523" s="13">
        <f t="shared" si="61"/>
        <v>0.23015417177490838</v>
      </c>
      <c r="N523" s="13">
        <f t="shared" si="58"/>
        <v>9.305902866628249E-4</v>
      </c>
      <c r="O523" s="13">
        <f t="shared" si="62"/>
        <v>0.18952568590519756</v>
      </c>
      <c r="P523" s="13">
        <f t="shared" si="63"/>
        <v>0.23020721467041547</v>
      </c>
      <c r="Q523" s="5">
        <f t="shared" si="64"/>
        <v>3.7151835438931079E-6</v>
      </c>
    </row>
    <row r="524" spans="11:17">
      <c r="K524" s="13">
        <f t="shared" si="59"/>
        <v>52.200000000000472</v>
      </c>
      <c r="L524" s="13">
        <f t="shared" si="60"/>
        <v>7.3901999999997404E-4</v>
      </c>
      <c r="M524" s="13">
        <f t="shared" si="61"/>
        <v>0.23008913446010903</v>
      </c>
      <c r="N524" s="13">
        <f t="shared" si="58"/>
        <v>9.3110685429328174E-4</v>
      </c>
      <c r="O524" s="13">
        <f t="shared" si="62"/>
        <v>0.18942281715948131</v>
      </c>
      <c r="P524" s="13">
        <f t="shared" si="63"/>
        <v>0.23014216125903394</v>
      </c>
      <c r="Q524" s="5">
        <f t="shared" si="64"/>
        <v>3.7193092611774091E-6</v>
      </c>
    </row>
    <row r="525" spans="11:17">
      <c r="K525" s="13">
        <f t="shared" si="59"/>
        <v>52.300000000000473</v>
      </c>
      <c r="L525" s="13">
        <f t="shared" si="60"/>
        <v>7.3942999999997399E-4</v>
      </c>
      <c r="M525" s="13">
        <f t="shared" si="61"/>
        <v>0.23002424147319833</v>
      </c>
      <c r="N525" s="13">
        <f t="shared" si="58"/>
        <v>9.3162342192373859E-4</v>
      </c>
      <c r="O525" s="13">
        <f t="shared" si="62"/>
        <v>0.18932017669546647</v>
      </c>
      <c r="P525" s="13">
        <f t="shared" si="63"/>
        <v>0.23007725205121984</v>
      </c>
      <c r="Q525" s="5">
        <f t="shared" si="64"/>
        <v>3.7234372679984507E-6</v>
      </c>
    </row>
    <row r="526" spans="11:17">
      <c r="K526" s="13">
        <f t="shared" si="59"/>
        <v>52.400000000000475</v>
      </c>
      <c r="L526" s="13">
        <f t="shared" si="60"/>
        <v>7.3983999999997394E-4</v>
      </c>
      <c r="M526" s="13">
        <f t="shared" si="61"/>
        <v>0.22995949241404082</v>
      </c>
      <c r="N526" s="13">
        <f t="shared" si="58"/>
        <v>9.3213998955419544E-4</v>
      </c>
      <c r="O526" s="13">
        <f t="shared" si="62"/>
        <v>0.18921776388026354</v>
      </c>
      <c r="P526" s="13">
        <f t="shared" si="63"/>
        <v>0.23001248664762539</v>
      </c>
      <c r="Q526" s="5">
        <f t="shared" si="64"/>
        <v>3.7275675643562317E-6</v>
      </c>
    </row>
    <row r="527" spans="11:17">
      <c r="K527" s="13">
        <f t="shared" si="59"/>
        <v>52.500000000000476</v>
      </c>
      <c r="L527" s="13">
        <f t="shared" si="60"/>
        <v>7.4024999999997389E-4</v>
      </c>
      <c r="M527" s="13">
        <f t="shared" si="61"/>
        <v>0.22989488688383147</v>
      </c>
      <c r="N527" s="13">
        <f t="shared" si="58"/>
        <v>9.3265655718465228E-4</v>
      </c>
      <c r="O527" s="13">
        <f t="shared" si="62"/>
        <v>0.18911557808308738</v>
      </c>
      <c r="P527" s="13">
        <f t="shared" si="63"/>
        <v>0.22994786465022909</v>
      </c>
      <c r="Q527" s="5">
        <f t="shared" si="64"/>
        <v>3.7317001502507532E-6</v>
      </c>
    </row>
    <row r="528" spans="11:17">
      <c r="K528" s="13">
        <f t="shared" si="59"/>
        <v>52.600000000000477</v>
      </c>
      <c r="L528" s="13">
        <f t="shared" si="60"/>
        <v>7.4065999999997384E-4</v>
      </c>
      <c r="M528" s="13">
        <f t="shared" si="61"/>
        <v>0.22983042448509061</v>
      </c>
      <c r="N528" s="13">
        <f t="shared" si="58"/>
        <v>9.3317312481510913E-4</v>
      </c>
      <c r="O528" s="13">
        <f t="shared" si="62"/>
        <v>0.1890136186752491</v>
      </c>
      <c r="P528" s="13">
        <f t="shared" si="63"/>
        <v>0.2298833856623308</v>
      </c>
      <c r="Q528" s="5">
        <f t="shared" si="64"/>
        <v>3.7358350256820154E-6</v>
      </c>
    </row>
    <row r="529" spans="11:17">
      <c r="K529" s="13">
        <f t="shared" si="59"/>
        <v>52.700000000000479</v>
      </c>
      <c r="L529" s="13">
        <f t="shared" si="60"/>
        <v>7.4106999999997379E-4</v>
      </c>
      <c r="M529" s="13">
        <f t="shared" si="61"/>
        <v>0.22976610482165871</v>
      </c>
      <c r="N529" s="13">
        <f t="shared" si="58"/>
        <v>9.3368969244556597E-4</v>
      </c>
      <c r="O529" s="13">
        <f t="shared" si="62"/>
        <v>0.18891188503014791</v>
      </c>
      <c r="P529" s="13">
        <f t="shared" si="63"/>
        <v>0.22981904928854635</v>
      </c>
      <c r="Q529" s="5">
        <f t="shared" si="64"/>
        <v>3.7399721906500168E-6</v>
      </c>
    </row>
    <row r="530" spans="11:17">
      <c r="K530" s="13">
        <f t="shared" si="59"/>
        <v>52.80000000000048</v>
      </c>
      <c r="L530" s="13">
        <f t="shared" si="60"/>
        <v>7.4147999999997374E-4</v>
      </c>
      <c r="M530" s="13">
        <f t="shared" si="61"/>
        <v>0.22970192749869131</v>
      </c>
      <c r="N530" s="13">
        <f t="shared" si="58"/>
        <v>9.3420626007602282E-4</v>
      </c>
      <c r="O530" s="13">
        <f t="shared" si="62"/>
        <v>0.18881037652326305</v>
      </c>
      <c r="P530" s="13">
        <f t="shared" si="63"/>
        <v>0.22975485513480282</v>
      </c>
      <c r="Q530" s="5">
        <f t="shared" si="64"/>
        <v>3.7441116451547581E-6</v>
      </c>
    </row>
    <row r="531" spans="11:17">
      <c r="K531" s="13">
        <f t="shared" si="59"/>
        <v>52.900000000000482</v>
      </c>
      <c r="L531" s="13">
        <f t="shared" si="60"/>
        <v>7.4188999999997369E-4</v>
      </c>
      <c r="M531" s="13">
        <f t="shared" si="61"/>
        <v>0.22963789212265392</v>
      </c>
      <c r="N531" s="13">
        <f t="shared" si="58"/>
        <v>9.3472282770647966E-4</v>
      </c>
      <c r="O531" s="13">
        <f t="shared" si="62"/>
        <v>0.18870909253214568</v>
      </c>
      <c r="P531" s="13">
        <f t="shared" si="63"/>
        <v>0.22969080280833309</v>
      </c>
      <c r="Q531" s="5">
        <f t="shared" si="64"/>
        <v>3.7482533891962397E-6</v>
      </c>
    </row>
    <row r="532" spans="11:17">
      <c r="K532" s="13">
        <f t="shared" si="59"/>
        <v>53.000000000000483</v>
      </c>
      <c r="L532" s="13">
        <f t="shared" si="60"/>
        <v>7.4229999999997364E-4</v>
      </c>
      <c r="M532" s="13">
        <f t="shared" si="61"/>
        <v>0.22957399830131697</v>
      </c>
      <c r="N532" s="13">
        <f t="shared" si="58"/>
        <v>9.3523939533693651E-4</v>
      </c>
      <c r="O532" s="13">
        <f t="shared" si="62"/>
        <v>0.18860803243641097</v>
      </c>
      <c r="P532" s="13">
        <f t="shared" si="63"/>
        <v>0.22962689191767099</v>
      </c>
      <c r="Q532" s="5">
        <f t="shared" si="64"/>
        <v>3.7523974227744609E-6</v>
      </c>
    </row>
    <row r="533" spans="11:17">
      <c r="K533" s="13">
        <f t="shared" si="59"/>
        <v>53.100000000000485</v>
      </c>
      <c r="L533" s="13">
        <f t="shared" si="60"/>
        <v>7.427099999999736E-4</v>
      </c>
      <c r="M533" s="13">
        <f t="shared" si="61"/>
        <v>0.22951024564375072</v>
      </c>
      <c r="N533" s="13">
        <f t="shared" si="58"/>
        <v>9.3575596296739335E-4</v>
      </c>
      <c r="O533" s="13">
        <f t="shared" si="62"/>
        <v>0.18850719561773002</v>
      </c>
      <c r="P533" s="13">
        <f t="shared" si="63"/>
        <v>0.22956312207264634</v>
      </c>
      <c r="Q533" s="5">
        <f t="shared" si="64"/>
        <v>3.7565437458894224E-6</v>
      </c>
    </row>
    <row r="534" spans="11:17">
      <c r="K534" s="13">
        <f t="shared" si="59"/>
        <v>53.200000000000486</v>
      </c>
      <c r="L534" s="13">
        <f t="shared" si="60"/>
        <v>7.4311999999997355E-4</v>
      </c>
      <c r="M534" s="13">
        <f t="shared" si="61"/>
        <v>0.22944663376032026</v>
      </c>
      <c r="N534" s="13">
        <f t="shared" si="58"/>
        <v>9.362725305978502E-4</v>
      </c>
      <c r="O534" s="13">
        <f t="shared" si="62"/>
        <v>0.18840658145982198</v>
      </c>
      <c r="P534" s="13">
        <f t="shared" si="63"/>
        <v>0.22949949288437974</v>
      </c>
      <c r="Q534" s="5">
        <f t="shared" si="64"/>
        <v>3.7606923585411235E-6</v>
      </c>
    </row>
    <row r="535" spans="11:17">
      <c r="K535" s="13">
        <f t="shared" si="59"/>
        <v>53.300000000000487</v>
      </c>
      <c r="L535" s="13">
        <f t="shared" si="60"/>
        <v>7.435299999999735E-4</v>
      </c>
      <c r="M535" s="13">
        <f t="shared" si="61"/>
        <v>0.22938316226268057</v>
      </c>
      <c r="N535" s="13">
        <f t="shared" si="58"/>
        <v>9.3678909822830704E-4</v>
      </c>
      <c r="O535" s="13">
        <f t="shared" si="62"/>
        <v>0.18830618934844606</v>
      </c>
      <c r="P535" s="13">
        <f t="shared" si="63"/>
        <v>0.22943600396527769</v>
      </c>
      <c r="Q535" s="5">
        <f t="shared" si="64"/>
        <v>3.7648432607295649E-6</v>
      </c>
    </row>
    <row r="536" spans="11:17">
      <c r="K536" s="13">
        <f t="shared" si="59"/>
        <v>53.400000000000489</v>
      </c>
      <c r="L536" s="13">
        <f t="shared" si="60"/>
        <v>7.4393999999997345E-4</v>
      </c>
      <c r="M536" s="13">
        <f t="shared" si="61"/>
        <v>0.22931983076377144</v>
      </c>
      <c r="N536" s="13">
        <f t="shared" si="58"/>
        <v>9.3730566585876389E-4</v>
      </c>
      <c r="O536" s="13">
        <f t="shared" si="62"/>
        <v>0.1882060186713938</v>
      </c>
      <c r="P536" s="13">
        <f t="shared" si="63"/>
        <v>0.22937265492902778</v>
      </c>
      <c r="Q536" s="5">
        <f t="shared" si="64"/>
        <v>3.7689964524547462E-6</v>
      </c>
    </row>
    <row r="537" spans="11:17">
      <c r="K537" s="13">
        <f t="shared" si="59"/>
        <v>53.50000000000049</v>
      </c>
      <c r="L537" s="13">
        <f t="shared" si="60"/>
        <v>7.443499999999734E-4</v>
      </c>
      <c r="M537" s="13">
        <f t="shared" si="61"/>
        <v>0.22925663887781256</v>
      </c>
      <c r="N537" s="13">
        <f t="shared" si="58"/>
        <v>9.3782223348922074E-4</v>
      </c>
      <c r="O537" s="13">
        <f t="shared" si="62"/>
        <v>0.18810606881848108</v>
      </c>
      <c r="P537" s="13">
        <f t="shared" si="63"/>
        <v>0.22930944539059356</v>
      </c>
      <c r="Q537" s="5">
        <f t="shared" si="64"/>
        <v>3.7731519337166688E-6</v>
      </c>
    </row>
    <row r="538" spans="11:17">
      <c r="K538" s="13">
        <f t="shared" si="59"/>
        <v>53.600000000000492</v>
      </c>
      <c r="L538" s="13">
        <f t="shared" si="60"/>
        <v>7.4475999999997335E-4</v>
      </c>
      <c r="M538" s="13">
        <f t="shared" si="61"/>
        <v>0.22919358622029859</v>
      </c>
      <c r="N538" s="13">
        <f t="shared" si="58"/>
        <v>9.3833880111967758E-4</v>
      </c>
      <c r="O538" s="13">
        <f t="shared" si="62"/>
        <v>0.18800633918154039</v>
      </c>
      <c r="P538" s="13">
        <f t="shared" si="63"/>
        <v>0.22924637496620959</v>
      </c>
      <c r="Q538" s="5">
        <f t="shared" si="64"/>
        <v>3.7773097045153301E-6</v>
      </c>
    </row>
    <row r="539" spans="11:17">
      <c r="K539" s="13">
        <f t="shared" si="59"/>
        <v>53.700000000000493</v>
      </c>
      <c r="L539" s="13">
        <f t="shared" si="60"/>
        <v>7.451699999999733E-4</v>
      </c>
      <c r="M539" s="13">
        <f t="shared" si="61"/>
        <v>0.22913067240799426</v>
      </c>
      <c r="N539" s="13">
        <f t="shared" si="58"/>
        <v>9.3885536875013443E-4</v>
      </c>
      <c r="O539" s="13">
        <f t="shared" si="62"/>
        <v>0.18790682915441304</v>
      </c>
      <c r="P539" s="13">
        <f t="shared" si="63"/>
        <v>0.22918344327337675</v>
      </c>
      <c r="Q539" s="5">
        <f t="shared" si="64"/>
        <v>3.7814697648507312E-6</v>
      </c>
    </row>
    <row r="540" spans="11:17">
      <c r="K540" s="13">
        <f t="shared" si="59"/>
        <v>53.800000000000495</v>
      </c>
      <c r="L540" s="13">
        <f t="shared" si="60"/>
        <v>7.4557999999997325E-4</v>
      </c>
      <c r="M540" s="13">
        <f t="shared" si="61"/>
        <v>0.22906789705892941</v>
      </c>
      <c r="N540" s="13">
        <f t="shared" si="58"/>
        <v>9.3937193638059127E-4</v>
      </c>
      <c r="O540" s="13">
        <f t="shared" si="62"/>
        <v>0.1878075381329414</v>
      </c>
      <c r="P540" s="13">
        <f t="shared" si="63"/>
        <v>0.22912064993085723</v>
      </c>
      <c r="Q540" s="5">
        <f t="shared" si="64"/>
        <v>3.7856321147228728E-6</v>
      </c>
    </row>
    <row r="541" spans="11:17">
      <c r="K541" s="13">
        <f t="shared" si="59"/>
        <v>53.900000000000496</v>
      </c>
      <c r="L541" s="13">
        <f t="shared" si="60"/>
        <v>7.459899999999732E-4</v>
      </c>
      <c r="M541" s="13">
        <f t="shared" si="61"/>
        <v>0.22900525979239422</v>
      </c>
      <c r="N541" s="13">
        <f t="shared" ref="N541:N604" si="65">N540+veOc*dt</f>
        <v>9.3988850401104812E-4</v>
      </c>
      <c r="O541" s="13">
        <f t="shared" si="62"/>
        <v>0.18770846551496131</v>
      </c>
      <c r="P541" s="13">
        <f t="shared" si="63"/>
        <v>0.22905799455866974</v>
      </c>
      <c r="Q541" s="5">
        <f t="shared" si="64"/>
        <v>3.7897967541317538E-6</v>
      </c>
    </row>
    <row r="542" spans="11:17">
      <c r="K542" s="13">
        <f t="shared" ref="K542:K605" si="66">K541+dt</f>
        <v>54.000000000000497</v>
      </c>
      <c r="L542" s="13">
        <f t="shared" ref="L542:L605" si="67">L541+ve*dt</f>
        <v>7.4639999999997315E-4</v>
      </c>
      <c r="M542" s="13">
        <f t="shared" ref="M542:M605" si="68">M541+dt*(-M541*3/$L541*ve+pl/ps*f4_/$L541*Dl/del_C*omegaC)</f>
        <v>0.22894276022893431</v>
      </c>
      <c r="N542" s="13">
        <f t="shared" si="65"/>
        <v>9.4040507164150496E-4</v>
      </c>
      <c r="O542" s="13">
        <f t="shared" si="62"/>
        <v>0.18760961070029425</v>
      </c>
      <c r="P542" s="13">
        <f t="shared" si="63"/>
        <v>0.22899547677808457</v>
      </c>
      <c r="Q542" s="5">
        <f t="shared" si="64"/>
        <v>3.7939636830773753E-6</v>
      </c>
    </row>
    <row r="543" spans="11:17">
      <c r="K543" s="13">
        <f t="shared" si="66"/>
        <v>54.100000000000499</v>
      </c>
      <c r="L543" s="13">
        <f t="shared" si="67"/>
        <v>7.468099999999731E-4</v>
      </c>
      <c r="M543" s="13">
        <f t="shared" si="68"/>
        <v>0.22888039799034587</v>
      </c>
      <c r="N543" s="13">
        <f t="shared" si="65"/>
        <v>9.4092163927196181E-4</v>
      </c>
      <c r="O543" s="13">
        <f t="shared" si="62"/>
        <v>0.1875109730907398</v>
      </c>
      <c r="P543" s="13">
        <f t="shared" si="63"/>
        <v>0.22893309621161897</v>
      </c>
      <c r="Q543" s="5">
        <f t="shared" si="64"/>
        <v>3.7981329015597367E-6</v>
      </c>
    </row>
    <row r="544" spans="11:17">
      <c r="K544" s="13">
        <f t="shared" si="66"/>
        <v>54.2000000000005</v>
      </c>
      <c r="L544" s="13">
        <f t="shared" si="67"/>
        <v>7.4721999999997305E-4</v>
      </c>
      <c r="M544" s="13">
        <f t="shared" si="68"/>
        <v>0.22881817269967095</v>
      </c>
      <c r="N544" s="13">
        <f t="shared" si="65"/>
        <v>9.4143820690241865E-4</v>
      </c>
      <c r="O544" s="13">
        <f t="shared" si="62"/>
        <v>0.18741255209006802</v>
      </c>
      <c r="P544" s="13">
        <f t="shared" si="63"/>
        <v>0.22887085248303218</v>
      </c>
      <c r="Q544" s="5">
        <f t="shared" si="64"/>
        <v>3.802304409578838E-6</v>
      </c>
    </row>
    <row r="545" spans="11:17">
      <c r="K545" s="13">
        <f t="shared" si="66"/>
        <v>54.300000000000502</v>
      </c>
      <c r="L545" s="13">
        <f t="shared" si="67"/>
        <v>7.47629999999973E-4</v>
      </c>
      <c r="M545" s="13">
        <f t="shared" si="68"/>
        <v>0.22875608398119257</v>
      </c>
      <c r="N545" s="13">
        <f t="shared" si="65"/>
        <v>9.419547745328755E-4</v>
      </c>
      <c r="O545" s="13">
        <f t="shared" si="62"/>
        <v>0.18731434710401187</v>
      </c>
      <c r="P545" s="13">
        <f t="shared" si="63"/>
        <v>0.22880874521732075</v>
      </c>
      <c r="Q545" s="5">
        <f t="shared" si="64"/>
        <v>3.8064782071346792E-6</v>
      </c>
    </row>
    <row r="546" spans="11:17">
      <c r="K546" s="13">
        <f t="shared" si="66"/>
        <v>54.400000000000503</v>
      </c>
      <c r="L546" s="13">
        <f t="shared" si="67"/>
        <v>7.4803999999997295E-4</v>
      </c>
      <c r="M546" s="13">
        <f t="shared" si="68"/>
        <v>0.22869413146043005</v>
      </c>
      <c r="N546" s="13">
        <f t="shared" si="65"/>
        <v>9.4247134216333235E-4</v>
      </c>
      <c r="O546" s="13">
        <f t="shared" ref="O546:O609" si="69">O545+dt*(-O545*3/N545*(N546-N545)/dt+pl/ps*f4Oc/N545*Dl/del_C*omegaC)</f>
        <v>0.18721635754025973</v>
      </c>
      <c r="P546" s="13">
        <f t="shared" ref="P546:P609" si="70">esiinf-(esiinf-esi0)*(1+ve*K546/re0)^(-3)</f>
        <v>0.22874677404071386</v>
      </c>
      <c r="Q546" s="5">
        <f t="shared" ref="Q546:Q609" si="71">2*(N546/f1Oc)^2</f>
        <v>3.8106542942272617E-6</v>
      </c>
    </row>
    <row r="547" spans="11:17">
      <c r="K547" s="13">
        <f t="shared" si="66"/>
        <v>54.500000000000504</v>
      </c>
      <c r="L547" s="13">
        <f t="shared" si="67"/>
        <v>7.484499999999729E-4</v>
      </c>
      <c r="M547" s="13">
        <f t="shared" si="68"/>
        <v>0.2286323147641342</v>
      </c>
      <c r="N547" s="13">
        <f t="shared" si="65"/>
        <v>9.4298790979378919E-4</v>
      </c>
      <c r="O547" s="13">
        <f t="shared" si="69"/>
        <v>0.18711858280844779</v>
      </c>
      <c r="P547" s="13">
        <f t="shared" si="70"/>
        <v>0.22868493858066841</v>
      </c>
      <c r="Q547" s="5">
        <f t="shared" si="71"/>
        <v>3.8148326708565828E-6</v>
      </c>
    </row>
    <row r="548" spans="11:17">
      <c r="K548" s="13">
        <f t="shared" si="66"/>
        <v>54.600000000000506</v>
      </c>
      <c r="L548" s="13">
        <f t="shared" si="67"/>
        <v>7.4885999999997285E-4</v>
      </c>
      <c r="M548" s="13">
        <f t="shared" si="68"/>
        <v>0.22857063352028265</v>
      </c>
      <c r="N548" s="13">
        <f t="shared" si="65"/>
        <v>9.4350447742424604E-4</v>
      </c>
      <c r="O548" s="13">
        <f t="shared" si="69"/>
        <v>0.18702102232015269</v>
      </c>
      <c r="P548" s="13">
        <f t="shared" si="70"/>
        <v>0.22862323846586452</v>
      </c>
      <c r="Q548" s="5">
        <f t="shared" si="71"/>
        <v>3.8190133370226443E-6</v>
      </c>
    </row>
    <row r="549" spans="11:17">
      <c r="K549" s="13">
        <f t="shared" si="66"/>
        <v>54.700000000000507</v>
      </c>
      <c r="L549" s="13">
        <f t="shared" si="67"/>
        <v>7.492699999999728E-4</v>
      </c>
      <c r="M549" s="13">
        <f t="shared" si="68"/>
        <v>0.22850908735807507</v>
      </c>
      <c r="N549" s="13">
        <f t="shared" si="65"/>
        <v>9.4402104505470288E-4</v>
      </c>
      <c r="O549" s="13">
        <f t="shared" si="69"/>
        <v>0.186923675488884</v>
      </c>
      <c r="P549" s="13">
        <f t="shared" si="70"/>
        <v>0.22856167332620075</v>
      </c>
      <c r="Q549" s="5">
        <f t="shared" si="71"/>
        <v>3.8231962927254454E-6</v>
      </c>
    </row>
    <row r="550" spans="11:17">
      <c r="K550" s="13">
        <f t="shared" si="66"/>
        <v>54.800000000000509</v>
      </c>
      <c r="L550" s="13">
        <f t="shared" si="67"/>
        <v>7.4967999999997275E-4</v>
      </c>
      <c r="M550" s="13">
        <f t="shared" si="68"/>
        <v>0.22844767590792861</v>
      </c>
      <c r="N550" s="13">
        <f t="shared" si="65"/>
        <v>9.4453761268515973E-4</v>
      </c>
      <c r="O550" s="13">
        <f t="shared" si="69"/>
        <v>0.18682654173007687</v>
      </c>
      <c r="P550" s="13">
        <f t="shared" si="70"/>
        <v>0.22850024279278938</v>
      </c>
      <c r="Q550" s="5">
        <f t="shared" si="71"/>
        <v>3.8273815379649868E-6</v>
      </c>
    </row>
    <row r="551" spans="11:17">
      <c r="K551" s="13">
        <f t="shared" si="66"/>
        <v>54.90000000000051</v>
      </c>
      <c r="L551" s="13">
        <f t="shared" si="67"/>
        <v>7.500899999999727E-4</v>
      </c>
      <c r="M551" s="13">
        <f t="shared" si="68"/>
        <v>0.2283863988014731</v>
      </c>
      <c r="N551" s="13">
        <f t="shared" si="65"/>
        <v>9.4505418031561657E-4</v>
      </c>
      <c r="O551" s="13">
        <f t="shared" si="69"/>
        <v>0.18672962046108468</v>
      </c>
      <c r="P551" s="13">
        <f t="shared" si="70"/>
        <v>0.22843894649795193</v>
      </c>
      <c r="Q551" s="5">
        <f t="shared" si="71"/>
        <v>3.8315690727412685E-6</v>
      </c>
    </row>
    <row r="552" spans="11:17">
      <c r="K552" s="13">
        <f t="shared" si="66"/>
        <v>55.000000000000512</v>
      </c>
      <c r="L552" s="13">
        <f t="shared" si="67"/>
        <v>7.5049999999997265E-4</v>
      </c>
      <c r="M552" s="13">
        <f t="shared" si="68"/>
        <v>0.22832525567154652</v>
      </c>
      <c r="N552" s="13">
        <f t="shared" si="65"/>
        <v>9.4557074794607342E-4</v>
      </c>
      <c r="O552" s="13">
        <f t="shared" si="69"/>
        <v>0.18663291110117158</v>
      </c>
      <c r="P552" s="13">
        <f t="shared" si="70"/>
        <v>0.22837778407521439</v>
      </c>
      <c r="Q552" s="5">
        <f t="shared" si="71"/>
        <v>3.8357588970542898E-6</v>
      </c>
    </row>
    <row r="553" spans="11:17">
      <c r="K553" s="13">
        <f t="shared" si="66"/>
        <v>55.100000000000513</v>
      </c>
      <c r="L553" s="13">
        <f t="shared" si="67"/>
        <v>7.509099999999726E-4</v>
      </c>
      <c r="M553" s="13">
        <f t="shared" si="68"/>
        <v>0.22826424615219032</v>
      </c>
      <c r="N553" s="13">
        <f t="shared" si="65"/>
        <v>9.4608731557653026E-4</v>
      </c>
      <c r="O553" s="13">
        <f t="shared" si="69"/>
        <v>0.18653641307150534</v>
      </c>
      <c r="P553" s="13">
        <f t="shared" si="70"/>
        <v>0.22831675515930261</v>
      </c>
      <c r="Q553" s="5">
        <f t="shared" si="71"/>
        <v>3.8399510109040514E-6</v>
      </c>
    </row>
    <row r="554" spans="11:17">
      <c r="K554" s="13">
        <f t="shared" si="66"/>
        <v>55.200000000000514</v>
      </c>
      <c r="L554" s="13">
        <f t="shared" si="67"/>
        <v>7.5131999999997255E-4</v>
      </c>
      <c r="M554" s="13">
        <f t="shared" si="68"/>
        <v>0.22820336987864487</v>
      </c>
      <c r="N554" s="13">
        <f t="shared" si="65"/>
        <v>9.4660388320698711E-4</v>
      </c>
      <c r="O554" s="13">
        <f t="shared" si="69"/>
        <v>0.18644012579514996</v>
      </c>
      <c r="P554" s="13">
        <f t="shared" si="70"/>
        <v>0.22825585938613796</v>
      </c>
      <c r="Q554" s="5">
        <f t="shared" si="71"/>
        <v>3.8441454142905526E-6</v>
      </c>
    </row>
    <row r="555" spans="11:17">
      <c r="K555" s="13">
        <f t="shared" si="66"/>
        <v>55.300000000000516</v>
      </c>
      <c r="L555" s="13">
        <f t="shared" si="67"/>
        <v>7.517299999999725E-4</v>
      </c>
      <c r="M555" s="13">
        <f t="shared" si="68"/>
        <v>0.22814262648734482</v>
      </c>
      <c r="N555" s="13">
        <f t="shared" si="65"/>
        <v>9.4712045083744395E-4</v>
      </c>
      <c r="O555" s="13">
        <f t="shared" si="69"/>
        <v>0.18634404869705845</v>
      </c>
      <c r="P555" s="13">
        <f t="shared" si="70"/>
        <v>0.22819509639283239</v>
      </c>
      <c r="Q555" s="5">
        <f t="shared" si="71"/>
        <v>3.848342107213795E-6</v>
      </c>
    </row>
    <row r="556" spans="11:17">
      <c r="K556" s="13">
        <f t="shared" si="66"/>
        <v>55.400000000000517</v>
      </c>
      <c r="L556" s="13">
        <f t="shared" si="67"/>
        <v>7.5213999999997245E-4</v>
      </c>
      <c r="M556" s="13">
        <f t="shared" si="68"/>
        <v>0.2280820156159146</v>
      </c>
      <c r="N556" s="13">
        <f t="shared" si="65"/>
        <v>9.476370184679008E-4</v>
      </c>
      <c r="O556" s="13">
        <f t="shared" si="69"/>
        <v>0.18624818120406567</v>
      </c>
      <c r="P556" s="13">
        <f t="shared" si="70"/>
        <v>0.22813446581768421</v>
      </c>
      <c r="Q556" s="5">
        <f t="shared" si="71"/>
        <v>3.852541089673776E-6</v>
      </c>
    </row>
    <row r="557" spans="11:17">
      <c r="K557" s="13">
        <f t="shared" si="66"/>
        <v>55.500000000000519</v>
      </c>
      <c r="L557" s="13">
        <f t="shared" si="67"/>
        <v>7.525499999999724E-4</v>
      </c>
      <c r="M557" s="13">
        <f t="shared" si="68"/>
        <v>0.22802153690316379</v>
      </c>
      <c r="N557" s="13">
        <f t="shared" si="65"/>
        <v>9.4815358609835765E-4</v>
      </c>
      <c r="O557" s="13">
        <f t="shared" si="69"/>
        <v>0.18615252274488109</v>
      </c>
      <c r="P557" s="13">
        <f t="shared" si="70"/>
        <v>0.22807396730017343</v>
      </c>
      <c r="Q557" s="5">
        <f t="shared" si="71"/>
        <v>3.8567423616704974E-6</v>
      </c>
    </row>
    <row r="558" spans="11:17">
      <c r="K558" s="13">
        <f t="shared" si="66"/>
        <v>55.60000000000052</v>
      </c>
      <c r="L558" s="13">
        <f t="shared" si="67"/>
        <v>7.5295999999997235E-4</v>
      </c>
      <c r="M558" s="13">
        <f t="shared" si="68"/>
        <v>0.22796118998908271</v>
      </c>
      <c r="N558" s="13">
        <f t="shared" si="65"/>
        <v>9.4867015372881449E-4</v>
      </c>
      <c r="O558" s="13">
        <f t="shared" si="69"/>
        <v>0.18605707275008171</v>
      </c>
      <c r="P558" s="13">
        <f t="shared" si="70"/>
        <v>0.22801360048095726</v>
      </c>
      <c r="Q558" s="5">
        <f t="shared" si="71"/>
        <v>3.8609459232039592E-6</v>
      </c>
    </row>
    <row r="559" spans="11:17">
      <c r="K559" s="13">
        <f t="shared" si="66"/>
        <v>55.700000000000522</v>
      </c>
      <c r="L559" s="13">
        <f t="shared" si="67"/>
        <v>7.533699999999723E-4</v>
      </c>
      <c r="M559" s="13">
        <f t="shared" si="68"/>
        <v>0.22790097451483787</v>
      </c>
      <c r="N559" s="13">
        <f t="shared" si="65"/>
        <v>9.4918672135927134E-4</v>
      </c>
      <c r="O559" s="13">
        <f t="shared" si="69"/>
        <v>0.18596183065210481</v>
      </c>
      <c r="P559" s="13">
        <f t="shared" si="70"/>
        <v>0.22795336500186561</v>
      </c>
      <c r="Q559" s="5">
        <f t="shared" si="71"/>
        <v>3.8651517742741605E-6</v>
      </c>
    </row>
    <row r="560" spans="11:17">
      <c r="K560" s="13">
        <f t="shared" si="66"/>
        <v>55.800000000000523</v>
      </c>
      <c r="L560" s="13">
        <f t="shared" si="67"/>
        <v>7.5377999999997225E-4</v>
      </c>
      <c r="M560" s="13">
        <f t="shared" si="68"/>
        <v>0.22784089012276748</v>
      </c>
      <c r="N560" s="13">
        <f t="shared" si="65"/>
        <v>9.4970328898972818E-4</v>
      </c>
      <c r="O560" s="13">
        <f t="shared" si="69"/>
        <v>0.18586679588524102</v>
      </c>
      <c r="P560" s="13">
        <f t="shared" si="70"/>
        <v>0.22789326050589673</v>
      </c>
      <c r="Q560" s="5">
        <f t="shared" si="71"/>
        <v>3.8693599148811013E-6</v>
      </c>
    </row>
    <row r="561" spans="11:17">
      <c r="K561" s="13">
        <f t="shared" si="66"/>
        <v>55.900000000000524</v>
      </c>
      <c r="L561" s="13">
        <f t="shared" si="67"/>
        <v>7.541899999999722E-4</v>
      </c>
      <c r="M561" s="13">
        <f t="shared" si="68"/>
        <v>0.22778093645637701</v>
      </c>
      <c r="N561" s="13">
        <f t="shared" si="65"/>
        <v>9.5021985662018503E-4</v>
      </c>
      <c r="O561" s="13">
        <f t="shared" si="69"/>
        <v>0.18577196788562717</v>
      </c>
      <c r="P561" s="13">
        <f t="shared" si="70"/>
        <v>0.22783328663721264</v>
      </c>
      <c r="Q561" s="5">
        <f t="shared" si="71"/>
        <v>3.8735703450247833E-6</v>
      </c>
    </row>
    <row r="562" spans="11:17">
      <c r="K562" s="13">
        <f t="shared" si="66"/>
        <v>56.000000000000526</v>
      </c>
      <c r="L562" s="13">
        <f t="shared" si="67"/>
        <v>7.5459999999997216E-4</v>
      </c>
      <c r="M562" s="13">
        <f t="shared" si="68"/>
        <v>0.22772111316033469</v>
      </c>
      <c r="N562" s="13">
        <f t="shared" si="65"/>
        <v>9.5073642425064187E-4</v>
      </c>
      <c r="O562" s="13">
        <f t="shared" si="69"/>
        <v>0.18567734609123929</v>
      </c>
      <c r="P562" s="13">
        <f t="shared" si="70"/>
        <v>0.22777344304113484</v>
      </c>
      <c r="Q562" s="5">
        <f t="shared" si="71"/>
        <v>3.877783064705204E-6</v>
      </c>
    </row>
    <row r="563" spans="11:17">
      <c r="K563" s="13">
        <f t="shared" si="66"/>
        <v>56.100000000000527</v>
      </c>
      <c r="L563" s="13">
        <f t="shared" si="67"/>
        <v>7.5500999999997211E-4</v>
      </c>
      <c r="M563" s="13">
        <f t="shared" si="68"/>
        <v>0.22766141988046718</v>
      </c>
      <c r="N563" s="13">
        <f t="shared" si="65"/>
        <v>9.5125299188109872E-4</v>
      </c>
      <c r="O563" s="13">
        <f t="shared" si="69"/>
        <v>0.18558292994188558</v>
      </c>
      <c r="P563" s="13">
        <f t="shared" si="70"/>
        <v>0.22771372936413969</v>
      </c>
      <c r="Q563" s="5">
        <f t="shared" si="71"/>
        <v>3.8819980739223659E-6</v>
      </c>
    </row>
    <row r="564" spans="11:17">
      <c r="K564" s="13">
        <f t="shared" si="66"/>
        <v>56.200000000000529</v>
      </c>
      <c r="L564" s="13">
        <f t="shared" si="67"/>
        <v>7.5541999999997206E-4</v>
      </c>
      <c r="M564" s="13">
        <f t="shared" si="68"/>
        <v>0.22760185626375509</v>
      </c>
      <c r="N564" s="13">
        <f t="shared" si="65"/>
        <v>9.5176955951155556E-4</v>
      </c>
      <c r="O564" s="13">
        <f t="shared" si="69"/>
        <v>0.18548871887919952</v>
      </c>
      <c r="P564" s="13">
        <f t="shared" si="70"/>
        <v>0.22765414525385433</v>
      </c>
      <c r="Q564" s="5">
        <f t="shared" si="71"/>
        <v>3.8862153726762682E-6</v>
      </c>
    </row>
    <row r="565" spans="11:17">
      <c r="K565" s="13">
        <f t="shared" si="66"/>
        <v>56.30000000000053</v>
      </c>
      <c r="L565" s="13">
        <f t="shared" si="67"/>
        <v>7.5582999999997201E-4</v>
      </c>
      <c r="M565" s="13">
        <f t="shared" si="68"/>
        <v>0.22754242195832866</v>
      </c>
      <c r="N565" s="13">
        <f t="shared" si="65"/>
        <v>9.5228612714201241E-4</v>
      </c>
      <c r="O565" s="13">
        <f t="shared" si="69"/>
        <v>0.18539471234663288</v>
      </c>
      <c r="P565" s="13">
        <f t="shared" si="70"/>
        <v>0.227594690359052</v>
      </c>
      <c r="Q565" s="5">
        <f t="shared" si="71"/>
        <v>3.8904349609669091E-6</v>
      </c>
    </row>
    <row r="566" spans="11:17">
      <c r="K566" s="13">
        <f t="shared" si="66"/>
        <v>56.400000000000531</v>
      </c>
      <c r="L566" s="13">
        <f t="shared" si="67"/>
        <v>7.5623999999997196E-4</v>
      </c>
      <c r="M566" s="13">
        <f t="shared" si="68"/>
        <v>0.22748311661346335</v>
      </c>
      <c r="N566" s="13">
        <f t="shared" si="65"/>
        <v>9.5280269477246925E-4</v>
      </c>
      <c r="O566" s="13">
        <f t="shared" si="69"/>
        <v>0.1853009097894488</v>
      </c>
      <c r="P566" s="13">
        <f t="shared" si="70"/>
        <v>0.22753536432964797</v>
      </c>
      <c r="Q566" s="5">
        <f t="shared" si="71"/>
        <v>3.8946568387942904E-6</v>
      </c>
    </row>
    <row r="567" spans="11:17">
      <c r="K567" s="13">
        <f t="shared" si="66"/>
        <v>56.500000000000533</v>
      </c>
      <c r="L567" s="13">
        <f t="shared" si="67"/>
        <v>7.5664999999997191E-4</v>
      </c>
      <c r="M567" s="13">
        <f t="shared" si="68"/>
        <v>0.22742393987957546</v>
      </c>
      <c r="N567" s="13">
        <f t="shared" si="65"/>
        <v>9.533192624029261E-4</v>
      </c>
      <c r="O567" s="13">
        <f t="shared" si="69"/>
        <v>0.18520731065471499</v>
      </c>
      <c r="P567" s="13">
        <f t="shared" si="70"/>
        <v>0.22747616681669491</v>
      </c>
      <c r="Q567" s="5">
        <f t="shared" si="71"/>
        <v>3.8988810061584121E-6</v>
      </c>
    </row>
    <row r="568" spans="11:17">
      <c r="K568" s="13">
        <f t="shared" si="66"/>
        <v>56.600000000000534</v>
      </c>
      <c r="L568" s="13">
        <f t="shared" si="67"/>
        <v>7.5705999999997186E-4</v>
      </c>
      <c r="M568" s="13">
        <f t="shared" si="68"/>
        <v>0.22736489140821792</v>
      </c>
      <c r="N568" s="13">
        <f t="shared" si="65"/>
        <v>9.5383583003338295E-4</v>
      </c>
      <c r="O568" s="13">
        <f t="shared" si="69"/>
        <v>0.18511391439129679</v>
      </c>
      <c r="P568" s="13">
        <f t="shared" si="70"/>
        <v>0.22741709747237895</v>
      </c>
      <c r="Q568" s="5">
        <f t="shared" si="71"/>
        <v>3.9031074630592733E-6</v>
      </c>
    </row>
    <row r="569" spans="11:17">
      <c r="K569" s="13">
        <f t="shared" si="66"/>
        <v>56.700000000000536</v>
      </c>
      <c r="L569" s="13">
        <f t="shared" si="67"/>
        <v>7.5746999999997181E-4</v>
      </c>
      <c r="M569" s="13">
        <f t="shared" si="68"/>
        <v>0.22730597085207585</v>
      </c>
      <c r="N569" s="13">
        <f t="shared" si="65"/>
        <v>9.5435239766383979E-4</v>
      </c>
      <c r="O569" s="13">
        <f t="shared" si="69"/>
        <v>0.18502072044985043</v>
      </c>
      <c r="P569" s="13">
        <f t="shared" si="70"/>
        <v>0.22735815595001505</v>
      </c>
      <c r="Q569" s="5">
        <f t="shared" si="71"/>
        <v>3.9073362094968748E-6</v>
      </c>
    </row>
    <row r="570" spans="11:17">
      <c r="K570" s="13">
        <f t="shared" si="66"/>
        <v>56.800000000000537</v>
      </c>
      <c r="L570" s="13">
        <f t="shared" si="67"/>
        <v>7.5787999999997176E-4</v>
      </c>
      <c r="M570" s="13">
        <f t="shared" si="68"/>
        <v>0.22724717786496235</v>
      </c>
      <c r="N570" s="13">
        <f t="shared" si="65"/>
        <v>9.5486896529429664E-4</v>
      </c>
      <c r="O570" s="13">
        <f t="shared" si="69"/>
        <v>0.18492772828281623</v>
      </c>
      <c r="P570" s="13">
        <f t="shared" si="70"/>
        <v>0.22729934190404288</v>
      </c>
      <c r="Q570" s="5">
        <f t="shared" si="71"/>
        <v>3.9115672454712159E-6</v>
      </c>
    </row>
    <row r="571" spans="11:17">
      <c r="K571" s="13">
        <f t="shared" si="66"/>
        <v>56.900000000000539</v>
      </c>
      <c r="L571" s="13">
        <f t="shared" si="67"/>
        <v>7.5828999999997171E-4</v>
      </c>
      <c r="M571" s="13">
        <f t="shared" si="68"/>
        <v>0.22718851210181421</v>
      </c>
      <c r="N571" s="13">
        <f t="shared" si="65"/>
        <v>9.5538553292475348E-4</v>
      </c>
      <c r="O571" s="13">
        <f t="shared" si="69"/>
        <v>0.18483493734441181</v>
      </c>
      <c r="P571" s="13">
        <f t="shared" si="70"/>
        <v>0.22724065499002261</v>
      </c>
      <c r="Q571" s="5">
        <f t="shared" si="71"/>
        <v>3.9158005709822973E-6</v>
      </c>
    </row>
    <row r="572" spans="11:17">
      <c r="K572" s="13">
        <f t="shared" si="66"/>
        <v>57.00000000000054</v>
      </c>
      <c r="L572" s="13">
        <f t="shared" si="67"/>
        <v>7.5869999999997166E-4</v>
      </c>
      <c r="M572" s="13">
        <f t="shared" si="68"/>
        <v>0.22712997321868764</v>
      </c>
      <c r="N572" s="13">
        <f t="shared" si="65"/>
        <v>9.5590210055521033E-4</v>
      </c>
      <c r="O572" s="13">
        <f t="shared" si="69"/>
        <v>0.1847423470906254</v>
      </c>
      <c r="P572" s="13">
        <f t="shared" si="70"/>
        <v>0.22718209486463056</v>
      </c>
      <c r="Q572" s="5">
        <f t="shared" si="71"/>
        <v>3.92003618603012E-6</v>
      </c>
    </row>
    <row r="573" spans="11:17">
      <c r="K573" s="13">
        <f t="shared" si="66"/>
        <v>57.100000000000541</v>
      </c>
      <c r="L573" s="13">
        <f t="shared" si="67"/>
        <v>7.5910999999997161E-4</v>
      </c>
      <c r="M573" s="13">
        <f t="shared" si="68"/>
        <v>0.22707156087275407</v>
      </c>
      <c r="N573" s="13">
        <f t="shared" si="65"/>
        <v>9.5641866818566717E-4</v>
      </c>
      <c r="O573" s="13">
        <f t="shared" si="69"/>
        <v>0.18464995697920911</v>
      </c>
      <c r="P573" s="13">
        <f t="shared" si="70"/>
        <v>0.22712366118565505</v>
      </c>
      <c r="Q573" s="5">
        <f t="shared" si="71"/>
        <v>3.9242740906146813E-6</v>
      </c>
    </row>
    <row r="574" spans="11:17">
      <c r="K574" s="13">
        <f t="shared" si="66"/>
        <v>57.200000000000543</v>
      </c>
      <c r="L574" s="13">
        <f t="shared" si="67"/>
        <v>7.5951999999997156E-4</v>
      </c>
      <c r="M574" s="13">
        <f t="shared" si="68"/>
        <v>0.2270132747222959</v>
      </c>
      <c r="N574" s="13">
        <f t="shared" si="65"/>
        <v>9.5693523581612402E-4</v>
      </c>
      <c r="O574" s="13">
        <f t="shared" si="69"/>
        <v>0.18455776646967229</v>
      </c>
      <c r="P574" s="13">
        <f t="shared" si="70"/>
        <v>0.2270653536119922</v>
      </c>
      <c r="Q574" s="5">
        <f t="shared" si="71"/>
        <v>3.928514284735983E-6</v>
      </c>
    </row>
    <row r="575" spans="11:17">
      <c r="K575" s="13">
        <f t="shared" si="66"/>
        <v>57.300000000000544</v>
      </c>
      <c r="L575" s="13">
        <f t="shared" si="67"/>
        <v>7.5992999999997151E-4</v>
      </c>
      <c r="M575" s="13">
        <f t="shared" si="68"/>
        <v>0.22695511442670233</v>
      </c>
      <c r="N575" s="13">
        <f t="shared" si="65"/>
        <v>9.5745180344658086E-4</v>
      </c>
      <c r="O575" s="13">
        <f t="shared" si="69"/>
        <v>0.18446577502327485</v>
      </c>
      <c r="P575" s="13">
        <f t="shared" si="70"/>
        <v>0.22700717180364177</v>
      </c>
      <c r="Q575" s="5">
        <f t="shared" si="71"/>
        <v>3.9327567683940242E-6</v>
      </c>
    </row>
    <row r="576" spans="11:17">
      <c r="K576" s="13">
        <f t="shared" si="66"/>
        <v>57.400000000000546</v>
      </c>
      <c r="L576" s="13">
        <f t="shared" si="67"/>
        <v>7.6033999999997146E-4</v>
      </c>
      <c r="M576" s="13">
        <f t="shared" si="68"/>
        <v>0.22689707964646513</v>
      </c>
      <c r="N576" s="13">
        <f t="shared" si="65"/>
        <v>9.5796837107703771E-4</v>
      </c>
      <c r="O576" s="13">
        <f t="shared" si="69"/>
        <v>0.18437398210302075</v>
      </c>
      <c r="P576" s="13">
        <f t="shared" si="70"/>
        <v>0.22694911542170282</v>
      </c>
      <c r="Q576" s="5">
        <f t="shared" si="71"/>
        <v>3.9370015415888058E-6</v>
      </c>
    </row>
    <row r="577" spans="11:17">
      <c r="K577" s="13">
        <f t="shared" si="66"/>
        <v>57.500000000000547</v>
      </c>
      <c r="L577" s="13">
        <f t="shared" si="67"/>
        <v>7.6074999999997141E-4</v>
      </c>
      <c r="M577" s="13">
        <f t="shared" si="68"/>
        <v>0.22683917004317455</v>
      </c>
      <c r="N577" s="13">
        <f t="shared" si="65"/>
        <v>9.5848493870749455E-4</v>
      </c>
      <c r="O577" s="13">
        <f t="shared" si="69"/>
        <v>0.18428238717365125</v>
      </c>
      <c r="P577" s="13">
        <f t="shared" si="70"/>
        <v>0.22689118412836987</v>
      </c>
      <c r="Q577" s="5">
        <f t="shared" si="71"/>
        <v>3.9412486043203269E-6</v>
      </c>
    </row>
    <row r="578" spans="11:17">
      <c r="K578" s="13">
        <f t="shared" si="66"/>
        <v>57.600000000000549</v>
      </c>
      <c r="L578" s="13">
        <f t="shared" si="67"/>
        <v>7.6115999999997136E-4</v>
      </c>
      <c r="M578" s="13">
        <f t="shared" si="68"/>
        <v>0.22678138527951511</v>
      </c>
      <c r="N578" s="13">
        <f t="shared" si="65"/>
        <v>9.590015063379514E-4</v>
      </c>
      <c r="O578" s="13">
        <f t="shared" si="69"/>
        <v>0.18419098970163855</v>
      </c>
      <c r="P578" s="13">
        <f t="shared" si="70"/>
        <v>0.22683337758692854</v>
      </c>
      <c r="Q578" s="5">
        <f t="shared" si="71"/>
        <v>3.9454979565885883E-6</v>
      </c>
    </row>
    <row r="579" spans="11:17">
      <c r="K579" s="13">
        <f t="shared" si="66"/>
        <v>57.70000000000055</v>
      </c>
      <c r="L579" s="13">
        <f t="shared" si="67"/>
        <v>7.6156999999997131E-4</v>
      </c>
      <c r="M579" s="13">
        <f t="shared" si="68"/>
        <v>0.22672372501926152</v>
      </c>
      <c r="N579" s="13">
        <f t="shared" si="65"/>
        <v>9.5951807396840825E-4</v>
      </c>
      <c r="O579" s="13">
        <f t="shared" si="69"/>
        <v>0.18409978915517908</v>
      </c>
      <c r="P579" s="13">
        <f t="shared" si="70"/>
        <v>0.22677569546175147</v>
      </c>
      <c r="Q579" s="5">
        <f t="shared" si="71"/>
        <v>3.9497495983935893E-6</v>
      </c>
    </row>
    <row r="580" spans="11:17">
      <c r="K580" s="13">
        <f t="shared" si="66"/>
        <v>57.800000000000551</v>
      </c>
      <c r="L580" s="13">
        <f t="shared" si="67"/>
        <v>7.6197999999997126E-4</v>
      </c>
      <c r="M580" s="13">
        <f t="shared" si="68"/>
        <v>0.22666618892727455</v>
      </c>
      <c r="N580" s="13">
        <f t="shared" si="65"/>
        <v>9.6003464159886509E-4</v>
      </c>
      <c r="O580" s="13">
        <f t="shared" si="69"/>
        <v>0.1840087850041871</v>
      </c>
      <c r="P580" s="13">
        <f t="shared" si="70"/>
        <v>0.22671813741829439</v>
      </c>
      <c r="Q580" s="5">
        <f t="shared" si="71"/>
        <v>3.9540035297353306E-6</v>
      </c>
    </row>
    <row r="581" spans="11:17">
      <c r="K581" s="13">
        <f t="shared" si="66"/>
        <v>57.900000000000553</v>
      </c>
      <c r="L581" s="13">
        <f t="shared" si="67"/>
        <v>7.6238999999997121E-4</v>
      </c>
      <c r="M581" s="13">
        <f t="shared" si="68"/>
        <v>0.22660877666949697</v>
      </c>
      <c r="N581" s="13">
        <f t="shared" si="65"/>
        <v>9.6055120922932194E-4</v>
      </c>
      <c r="O581" s="13">
        <f t="shared" si="69"/>
        <v>0.18391797672028828</v>
      </c>
      <c r="P581" s="13">
        <f t="shared" si="70"/>
        <v>0.22666070312309178</v>
      </c>
      <c r="Q581" s="5">
        <f t="shared" si="71"/>
        <v>3.9582597506138132E-6</v>
      </c>
    </row>
    <row r="582" spans="11:17">
      <c r="K582" s="13">
        <f t="shared" si="66"/>
        <v>58.000000000000554</v>
      </c>
      <c r="L582" s="13">
        <f t="shared" si="67"/>
        <v>7.6279999999997116E-4</v>
      </c>
      <c r="M582" s="13">
        <f t="shared" si="68"/>
        <v>0.22655148791294941</v>
      </c>
      <c r="N582" s="13">
        <f t="shared" si="65"/>
        <v>9.6106777685977878E-4</v>
      </c>
      <c r="O582" s="13">
        <f t="shared" si="69"/>
        <v>0.18382736377681311</v>
      </c>
      <c r="P582" s="13">
        <f t="shared" si="70"/>
        <v>0.22660339224375303</v>
      </c>
      <c r="Q582" s="5">
        <f t="shared" si="71"/>
        <v>3.9625182610290344E-6</v>
      </c>
    </row>
    <row r="583" spans="11:17">
      <c r="K583" s="13">
        <f t="shared" si="66"/>
        <v>58.100000000000556</v>
      </c>
      <c r="L583" s="13">
        <f t="shared" si="67"/>
        <v>7.6320999999997111E-4</v>
      </c>
      <c r="M583" s="13">
        <f t="shared" si="68"/>
        <v>0.22649432232572636</v>
      </c>
      <c r="N583" s="13">
        <f t="shared" si="65"/>
        <v>9.6158434449023563E-4</v>
      </c>
      <c r="O583" s="13">
        <f t="shared" si="69"/>
        <v>0.18373694564879062</v>
      </c>
      <c r="P583" s="13">
        <f t="shared" si="70"/>
        <v>0.22654620444895829</v>
      </c>
      <c r="Q583" s="5">
        <f t="shared" si="71"/>
        <v>3.966779060980996E-6</v>
      </c>
    </row>
    <row r="584" spans="11:17">
      <c r="K584" s="13">
        <f t="shared" si="66"/>
        <v>58.200000000000557</v>
      </c>
      <c r="L584" s="13">
        <f t="shared" si="67"/>
        <v>7.6361999999997106E-4</v>
      </c>
      <c r="M584" s="13">
        <f t="shared" si="68"/>
        <v>0.22643727957699211</v>
      </c>
      <c r="N584" s="13">
        <f t="shared" si="65"/>
        <v>9.6210091212069247E-4</v>
      </c>
      <c r="O584" s="13">
        <f t="shared" si="69"/>
        <v>0.18364672181294192</v>
      </c>
      <c r="P584" s="13">
        <f t="shared" si="70"/>
        <v>0.22648913940845453</v>
      </c>
      <c r="Q584" s="5">
        <f t="shared" si="71"/>
        <v>3.9710421504696971E-6</v>
      </c>
    </row>
    <row r="585" spans="11:17">
      <c r="K585" s="13">
        <f t="shared" si="66"/>
        <v>58.300000000000558</v>
      </c>
      <c r="L585" s="13">
        <f t="shared" si="67"/>
        <v>7.6402999999997101E-4</v>
      </c>
      <c r="M585" s="13">
        <f t="shared" si="68"/>
        <v>0.22638035933697678</v>
      </c>
      <c r="N585" s="13">
        <f t="shared" si="65"/>
        <v>9.6261747975114932E-4</v>
      </c>
      <c r="O585" s="13">
        <f t="shared" si="69"/>
        <v>0.18355669174767386</v>
      </c>
      <c r="P585" s="13">
        <f t="shared" si="70"/>
        <v>0.22643219679305149</v>
      </c>
      <c r="Q585" s="5">
        <f t="shared" si="71"/>
        <v>3.9753075294951386E-6</v>
      </c>
    </row>
    <row r="586" spans="11:17">
      <c r="K586" s="13">
        <f t="shared" si="66"/>
        <v>58.40000000000056</v>
      </c>
      <c r="L586" s="13">
        <f t="shared" si="67"/>
        <v>7.6443999999997096E-4</v>
      </c>
      <c r="M586" s="13">
        <f t="shared" si="68"/>
        <v>0.2263235612769722</v>
      </c>
      <c r="N586" s="13">
        <f t="shared" si="65"/>
        <v>9.6313404738160616E-4</v>
      </c>
      <c r="O586" s="13">
        <f t="shared" si="69"/>
        <v>0.18346685493307271</v>
      </c>
      <c r="P586" s="13">
        <f t="shared" si="70"/>
        <v>0.22637537627461757</v>
      </c>
      <c r="Q586" s="5">
        <f t="shared" si="71"/>
        <v>3.9795751980573204E-6</v>
      </c>
    </row>
    <row r="587" spans="11:17">
      <c r="K587" s="13">
        <f t="shared" si="66"/>
        <v>58.500000000000561</v>
      </c>
      <c r="L587" s="13">
        <f t="shared" si="67"/>
        <v>7.6484999999997091E-4</v>
      </c>
      <c r="M587" s="13">
        <f t="shared" si="68"/>
        <v>0.22626688506932804</v>
      </c>
      <c r="N587" s="13">
        <f t="shared" si="65"/>
        <v>9.6365061501206301E-4</v>
      </c>
      <c r="O587" s="13">
        <f t="shared" si="69"/>
        <v>0.18337721085089784</v>
      </c>
      <c r="P587" s="13">
        <f t="shared" si="70"/>
        <v>0.22631867752607615</v>
      </c>
      <c r="Q587" s="5">
        <f t="shared" si="71"/>
        <v>3.9838451561562418E-6</v>
      </c>
    </row>
    <row r="588" spans="11:17">
      <c r="K588" s="13">
        <f t="shared" si="66"/>
        <v>58.600000000000563</v>
      </c>
      <c r="L588" s="13">
        <f t="shared" si="67"/>
        <v>7.6525999999997086E-4</v>
      </c>
      <c r="M588" s="13">
        <f t="shared" si="68"/>
        <v>0.22621033038744781</v>
      </c>
      <c r="N588" s="13">
        <f t="shared" si="65"/>
        <v>9.6416718264251986E-4</v>
      </c>
      <c r="O588" s="13">
        <f t="shared" si="69"/>
        <v>0.18328775898457544</v>
      </c>
      <c r="P588" s="13">
        <f t="shared" si="70"/>
        <v>0.22626210022140136</v>
      </c>
      <c r="Q588" s="5">
        <f t="shared" si="71"/>
        <v>3.9881174037919027E-6</v>
      </c>
    </row>
    <row r="589" spans="11:17">
      <c r="K589" s="13">
        <f t="shared" si="66"/>
        <v>58.700000000000564</v>
      </c>
      <c r="L589" s="13">
        <f t="shared" si="67"/>
        <v>7.6566999999997081E-4</v>
      </c>
      <c r="M589" s="13">
        <f t="shared" si="68"/>
        <v>0.22615389690578488</v>
      </c>
      <c r="N589" s="13">
        <f t="shared" si="65"/>
        <v>9.646837502729767E-4</v>
      </c>
      <c r="O589" s="13">
        <f t="shared" si="69"/>
        <v>0.18319849881919228</v>
      </c>
      <c r="P589" s="13">
        <f t="shared" si="70"/>
        <v>0.2262056440356143</v>
      </c>
      <c r="Q589" s="5">
        <f t="shared" si="71"/>
        <v>3.9923919409643039E-6</v>
      </c>
    </row>
    <row r="590" spans="11:17">
      <c r="K590" s="13">
        <f t="shared" si="66"/>
        <v>58.800000000000566</v>
      </c>
      <c r="L590" s="13">
        <f t="shared" si="67"/>
        <v>7.6607999999997076E-4</v>
      </c>
      <c r="M590" s="13">
        <f t="shared" si="68"/>
        <v>0.22609758429983856</v>
      </c>
      <c r="N590" s="13">
        <f t="shared" si="65"/>
        <v>9.6520031790343355E-4</v>
      </c>
      <c r="O590" s="13">
        <f t="shared" si="69"/>
        <v>0.18310942984148951</v>
      </c>
      <c r="P590" s="13">
        <f t="shared" si="70"/>
        <v>0.226149308644779</v>
      </c>
      <c r="Q590" s="5">
        <f t="shared" si="71"/>
        <v>3.9966687676734463E-6</v>
      </c>
    </row>
    <row r="591" spans="11:17">
      <c r="K591" s="13">
        <f t="shared" si="66"/>
        <v>58.900000000000567</v>
      </c>
      <c r="L591" s="13">
        <f t="shared" si="67"/>
        <v>7.6648999999997071E-4</v>
      </c>
      <c r="M591" s="13">
        <f t="shared" si="68"/>
        <v>0.22604139224615016</v>
      </c>
      <c r="N591" s="13">
        <f t="shared" si="65"/>
        <v>9.6571688553389039E-4</v>
      </c>
      <c r="O591" s="13">
        <f t="shared" si="69"/>
        <v>0.18302055153985639</v>
      </c>
      <c r="P591" s="13">
        <f t="shared" si="70"/>
        <v>0.22609309372599867</v>
      </c>
      <c r="Q591" s="5">
        <f t="shared" si="71"/>
        <v>4.0009478839193283E-6</v>
      </c>
    </row>
    <row r="592" spans="11:17">
      <c r="K592" s="13">
        <f t="shared" si="66"/>
        <v>59.000000000000568</v>
      </c>
      <c r="L592" s="13">
        <f t="shared" si="67"/>
        <v>7.6689999999997067E-4</v>
      </c>
      <c r="M592" s="13">
        <f t="shared" si="68"/>
        <v>0.22598532042229913</v>
      </c>
      <c r="N592" s="13">
        <f t="shared" si="65"/>
        <v>9.6623345316434724E-4</v>
      </c>
      <c r="O592" s="13">
        <f t="shared" si="69"/>
        <v>0.18293186340432416</v>
      </c>
      <c r="P592" s="13">
        <f t="shared" si="70"/>
        <v>0.22603699895741164</v>
      </c>
      <c r="Q592" s="5">
        <f t="shared" si="71"/>
        <v>4.005229289701949E-6</v>
      </c>
    </row>
    <row r="593" spans="11:17">
      <c r="K593" s="13">
        <f t="shared" si="66"/>
        <v>59.10000000000057</v>
      </c>
      <c r="L593" s="13">
        <f t="shared" si="67"/>
        <v>7.6730999999997062E-4</v>
      </c>
      <c r="M593" s="13">
        <f t="shared" si="68"/>
        <v>0.22592936850689915</v>
      </c>
      <c r="N593" s="13">
        <f t="shared" si="65"/>
        <v>9.6675002079480408E-4</v>
      </c>
      <c r="O593" s="13">
        <f t="shared" si="69"/>
        <v>0.18284336492655992</v>
      </c>
      <c r="P593" s="13">
        <f t="shared" si="70"/>
        <v>0.22598102401818768</v>
      </c>
      <c r="Q593" s="5">
        <f t="shared" si="71"/>
        <v>4.0095129850213108E-6</v>
      </c>
    </row>
    <row r="594" spans="11:17">
      <c r="K594" s="13">
        <f t="shared" si="66"/>
        <v>59.200000000000571</v>
      </c>
      <c r="L594" s="13">
        <f t="shared" si="67"/>
        <v>7.6771999999997057E-4</v>
      </c>
      <c r="M594" s="13">
        <f t="shared" si="68"/>
        <v>0.22587353617959427</v>
      </c>
      <c r="N594" s="13">
        <f t="shared" si="65"/>
        <v>9.6726658842526093E-4</v>
      </c>
      <c r="O594" s="13">
        <f t="shared" si="69"/>
        <v>0.18275505559986047</v>
      </c>
      <c r="P594" s="13">
        <f t="shared" si="70"/>
        <v>0.22592516858852393</v>
      </c>
      <c r="Q594" s="5">
        <f t="shared" si="71"/>
        <v>4.0137989698774122E-6</v>
      </c>
    </row>
    <row r="595" spans="11:17">
      <c r="K595" s="13">
        <f t="shared" si="66"/>
        <v>59.300000000000573</v>
      </c>
      <c r="L595" s="13">
        <f t="shared" si="67"/>
        <v>7.6812999999997052E-4</v>
      </c>
      <c r="M595" s="13">
        <f t="shared" si="68"/>
        <v>0.22581782312105506</v>
      </c>
      <c r="N595" s="13">
        <f t="shared" si="65"/>
        <v>9.6778315605571777E-4</v>
      </c>
      <c r="O595" s="13">
        <f t="shared" si="69"/>
        <v>0.18266693491914626</v>
      </c>
      <c r="P595" s="13">
        <f t="shared" si="70"/>
        <v>0.2258694323496413</v>
      </c>
      <c r="Q595" s="5">
        <f t="shared" si="71"/>
        <v>4.0180872442702531E-6</v>
      </c>
    </row>
    <row r="596" spans="11:17">
      <c r="K596" s="13">
        <f t="shared" si="66"/>
        <v>59.400000000000574</v>
      </c>
      <c r="L596" s="13">
        <f t="shared" si="67"/>
        <v>7.6853999999997047E-4</v>
      </c>
      <c r="M596" s="13">
        <f t="shared" si="68"/>
        <v>0.22576222901297477</v>
      </c>
      <c r="N596" s="13">
        <f t="shared" si="65"/>
        <v>9.6829972368617462E-4</v>
      </c>
      <c r="O596" s="13">
        <f t="shared" si="69"/>
        <v>0.18257900238095529</v>
      </c>
      <c r="P596" s="13">
        <f t="shared" si="70"/>
        <v>0.22581381498378042</v>
      </c>
      <c r="Q596" s="5">
        <f t="shared" si="71"/>
        <v>4.0223778081998343E-6</v>
      </c>
    </row>
    <row r="597" spans="11:17">
      <c r="K597" s="13">
        <f t="shared" si="66"/>
        <v>59.500000000000576</v>
      </c>
      <c r="L597" s="13">
        <f t="shared" si="67"/>
        <v>7.6894999999997042E-4</v>
      </c>
      <c r="M597" s="13">
        <f t="shared" si="68"/>
        <v>0.22570675353806549</v>
      </c>
      <c r="N597" s="13">
        <f t="shared" si="65"/>
        <v>9.6881629131663146E-4</v>
      </c>
      <c r="O597" s="13">
        <f t="shared" si="69"/>
        <v>0.18249125748343706</v>
      </c>
      <c r="P597" s="13">
        <f t="shared" si="70"/>
        <v>0.22575831617419803</v>
      </c>
      <c r="Q597" s="5">
        <f t="shared" si="71"/>
        <v>4.0266706616661559E-6</v>
      </c>
    </row>
    <row r="598" spans="11:17">
      <c r="K598" s="13">
        <f t="shared" si="66"/>
        <v>59.600000000000577</v>
      </c>
      <c r="L598" s="13">
        <f t="shared" si="67"/>
        <v>7.6935999999997037E-4</v>
      </c>
      <c r="M598" s="13">
        <f t="shared" si="68"/>
        <v>0.22565139638005438</v>
      </c>
      <c r="N598" s="13">
        <f t="shared" si="65"/>
        <v>9.6933285894708831E-4</v>
      </c>
      <c r="O598" s="13">
        <f t="shared" si="69"/>
        <v>0.1824036997263466</v>
      </c>
      <c r="P598" s="13">
        <f t="shared" si="70"/>
        <v>0.22570293560516302</v>
      </c>
      <c r="Q598" s="5">
        <f t="shared" si="71"/>
        <v>4.0309658046692171E-6</v>
      </c>
    </row>
    <row r="599" spans="11:17">
      <c r="K599" s="13">
        <f t="shared" si="66"/>
        <v>59.700000000000578</v>
      </c>
      <c r="L599" s="13">
        <f t="shared" si="67"/>
        <v>7.6976999999997032E-4</v>
      </c>
      <c r="M599" s="13">
        <f t="shared" si="68"/>
        <v>0.22559615722367987</v>
      </c>
      <c r="N599" s="13">
        <f t="shared" si="65"/>
        <v>9.6984942657754516E-4</v>
      </c>
      <c r="O599" s="13">
        <f t="shared" si="69"/>
        <v>0.18231632861103844</v>
      </c>
      <c r="P599" s="13">
        <f t="shared" si="70"/>
        <v>0.22564767296195284</v>
      </c>
      <c r="Q599" s="5">
        <f t="shared" si="71"/>
        <v>4.0352632372090203E-6</v>
      </c>
    </row>
    <row r="600" spans="11:17">
      <c r="K600" s="13">
        <f t="shared" si="66"/>
        <v>59.80000000000058</v>
      </c>
      <c r="L600" s="13">
        <f t="shared" si="67"/>
        <v>7.7017999999997027E-4</v>
      </c>
      <c r="M600" s="13">
        <f t="shared" si="68"/>
        <v>0.22554103575468792</v>
      </c>
      <c r="N600" s="13">
        <f t="shared" si="65"/>
        <v>9.70365994208002E-4</v>
      </c>
      <c r="O600" s="13">
        <f t="shared" si="69"/>
        <v>0.18222914364046067</v>
      </c>
      <c r="P600" s="13">
        <f t="shared" si="70"/>
        <v>0.22559252793084955</v>
      </c>
      <c r="Q600" s="5">
        <f t="shared" si="71"/>
        <v>4.0395629592855613E-6</v>
      </c>
    </row>
    <row r="601" spans="11:17">
      <c r="K601" s="13">
        <f t="shared" si="66"/>
        <v>59.900000000000581</v>
      </c>
      <c r="L601" s="13">
        <f t="shared" si="67"/>
        <v>7.7058999999997022E-4</v>
      </c>
      <c r="M601" s="13">
        <f t="shared" si="68"/>
        <v>0.22548603165982817</v>
      </c>
      <c r="N601" s="13">
        <f t="shared" si="65"/>
        <v>9.7088256183845885E-4</v>
      </c>
      <c r="O601" s="13">
        <f t="shared" si="69"/>
        <v>0.18214214431914896</v>
      </c>
      <c r="P601" s="13">
        <f t="shared" si="70"/>
        <v>0.22553750019913624</v>
      </c>
      <c r="Q601" s="5">
        <f t="shared" si="71"/>
        <v>4.0438649708988427E-6</v>
      </c>
    </row>
    <row r="602" spans="11:17">
      <c r="K602" s="13">
        <f t="shared" si="66"/>
        <v>60.000000000000583</v>
      </c>
      <c r="L602" s="13">
        <f t="shared" si="67"/>
        <v>7.7099999999997017E-4</v>
      </c>
      <c r="M602" s="13">
        <f t="shared" si="68"/>
        <v>0.22543114462685032</v>
      </c>
      <c r="N602" s="13">
        <f t="shared" si="65"/>
        <v>9.7139912946891569E-4</v>
      </c>
      <c r="O602" s="13">
        <f t="shared" si="69"/>
        <v>0.18205533015322073</v>
      </c>
      <c r="P602" s="13">
        <f t="shared" si="70"/>
        <v>0.2254825894550932</v>
      </c>
      <c r="Q602" s="5">
        <f t="shared" si="71"/>
        <v>4.0481692720488636E-6</v>
      </c>
    </row>
    <row r="603" spans="11:17">
      <c r="K603" s="13">
        <f t="shared" si="66"/>
        <v>60.100000000000584</v>
      </c>
      <c r="L603" s="13">
        <f t="shared" si="67"/>
        <v>7.7140999999997012E-4</v>
      </c>
      <c r="M603" s="13">
        <f t="shared" si="68"/>
        <v>0.22537637434450034</v>
      </c>
      <c r="N603" s="13">
        <f t="shared" si="65"/>
        <v>9.7191569709937254E-4</v>
      </c>
      <c r="O603" s="13">
        <f t="shared" si="69"/>
        <v>0.18196870065036919</v>
      </c>
      <c r="P603" s="13">
        <f t="shared" si="70"/>
        <v>0.22542779538799435</v>
      </c>
      <c r="Q603" s="5">
        <f t="shared" si="71"/>
        <v>4.0524758627356257E-6</v>
      </c>
    </row>
    <row r="604" spans="11:17">
      <c r="K604" s="13">
        <f t="shared" si="66"/>
        <v>60.200000000000585</v>
      </c>
      <c r="L604" s="13">
        <f t="shared" si="67"/>
        <v>7.7181999999997007E-4</v>
      </c>
      <c r="M604" s="13">
        <f t="shared" si="68"/>
        <v>0.22532172050251675</v>
      </c>
      <c r="N604" s="13">
        <f t="shared" si="65"/>
        <v>9.7243226472982938E-4</v>
      </c>
      <c r="O604" s="13">
        <f t="shared" si="69"/>
        <v>0.18188225531985749</v>
      </c>
      <c r="P604" s="13">
        <f t="shared" si="70"/>
        <v>0.22537311768810331</v>
      </c>
      <c r="Q604" s="5">
        <f t="shared" si="71"/>
        <v>4.0567847429591265E-6</v>
      </c>
    </row>
    <row r="605" spans="11:17">
      <c r="K605" s="13">
        <f t="shared" si="66"/>
        <v>60.300000000000587</v>
      </c>
      <c r="L605" s="13">
        <f t="shared" si="67"/>
        <v>7.7222999999997002E-4</v>
      </c>
      <c r="M605" s="13">
        <f t="shared" si="68"/>
        <v>0.22526718279162702</v>
      </c>
      <c r="N605" s="13">
        <f t="shared" ref="N605:N668" si="72">N604+veOc*dt</f>
        <v>9.7294883236028623E-4</v>
      </c>
      <c r="O605" s="13">
        <f t="shared" si="69"/>
        <v>0.1817959936725129</v>
      </c>
      <c r="P605" s="13">
        <f t="shared" si="70"/>
        <v>0.22531855604667</v>
      </c>
      <c r="Q605" s="5">
        <f t="shared" si="71"/>
        <v>4.0610959127193677E-6</v>
      </c>
    </row>
    <row r="606" spans="11:17">
      <c r="K606" s="13">
        <f t="shared" ref="K606:K669" si="73">K605+dt</f>
        <v>60.400000000000588</v>
      </c>
      <c r="L606" s="13">
        <f t="shared" ref="L606:L669" si="74">L605+ve*dt</f>
        <v>7.7263999999996997E-4</v>
      </c>
      <c r="M606" s="13">
        <f t="shared" ref="M606:M669" si="75">M605+dt*(-M605*3/$L605*ve+pl/ps*f4_/$L605*Dl/del_C*omegaC)</f>
        <v>0.22521276090354378</v>
      </c>
      <c r="N606" s="13">
        <f t="shared" si="72"/>
        <v>9.7346539999074307E-4</v>
      </c>
      <c r="O606" s="13">
        <f t="shared" si="69"/>
        <v>0.18170991522072097</v>
      </c>
      <c r="P606" s="13">
        <f t="shared" si="70"/>
        <v>0.22526411015592673</v>
      </c>
      <c r="Q606" s="5">
        <f t="shared" si="71"/>
        <v>4.0654093720163492E-6</v>
      </c>
    </row>
    <row r="607" spans="11:17">
      <c r="K607" s="13">
        <f t="shared" si="73"/>
        <v>60.50000000000059</v>
      </c>
      <c r="L607" s="13">
        <f t="shared" si="74"/>
        <v>7.7304999999996992E-4</v>
      </c>
      <c r="M607" s="13">
        <f t="shared" si="75"/>
        <v>0.22515845453096123</v>
      </c>
      <c r="N607" s="13">
        <f t="shared" si="72"/>
        <v>9.7398196762119992E-4</v>
      </c>
      <c r="O607" s="13">
        <f t="shared" si="69"/>
        <v>0.1816240194784198</v>
      </c>
      <c r="P607" s="13">
        <f t="shared" si="70"/>
        <v>0.22520977970908473</v>
      </c>
      <c r="Q607" s="5">
        <f t="shared" si="71"/>
        <v>4.0697251208500711E-6</v>
      </c>
    </row>
    <row r="608" spans="11:17">
      <c r="K608" s="13">
        <f t="shared" si="73"/>
        <v>60.600000000000591</v>
      </c>
      <c r="L608" s="13">
        <f t="shared" si="74"/>
        <v>7.7345999999996987E-4</v>
      </c>
      <c r="M608" s="13">
        <f t="shared" si="75"/>
        <v>0.22510426336755149</v>
      </c>
      <c r="N608" s="13">
        <f t="shared" si="72"/>
        <v>9.7449853525165676E-4</v>
      </c>
      <c r="O608" s="13">
        <f t="shared" si="69"/>
        <v>0.18153830596109422</v>
      </c>
      <c r="P608" s="13">
        <f t="shared" si="70"/>
        <v>0.22515556440033049</v>
      </c>
      <c r="Q608" s="5">
        <f t="shared" si="71"/>
        <v>4.0740431592205333E-6</v>
      </c>
    </row>
    <row r="609" spans="11:17">
      <c r="K609" s="13">
        <f t="shared" si="73"/>
        <v>60.700000000000593</v>
      </c>
      <c r="L609" s="13">
        <f t="shared" si="74"/>
        <v>7.7386999999996982E-4</v>
      </c>
      <c r="M609" s="13">
        <f t="shared" si="75"/>
        <v>0.22505018710796093</v>
      </c>
      <c r="N609" s="13">
        <f t="shared" si="72"/>
        <v>9.7501510288211361E-4</v>
      </c>
      <c r="O609" s="13">
        <f t="shared" si="69"/>
        <v>0.18145277418577005</v>
      </c>
      <c r="P609" s="13">
        <f t="shared" si="70"/>
        <v>0.22510146392482205</v>
      </c>
      <c r="Q609" s="5">
        <f t="shared" si="71"/>
        <v>4.0783634871277351E-6</v>
      </c>
    </row>
    <row r="610" spans="11:17">
      <c r="K610" s="13">
        <f t="shared" si="73"/>
        <v>60.800000000000594</v>
      </c>
      <c r="L610" s="13">
        <f t="shared" si="74"/>
        <v>7.7427999999996977E-4</v>
      </c>
      <c r="M610" s="13">
        <f t="shared" si="75"/>
        <v>0.22499622544780662</v>
      </c>
      <c r="N610" s="13">
        <f t="shared" si="72"/>
        <v>9.7553167051257046E-4</v>
      </c>
      <c r="O610" s="13">
        <f t="shared" ref="O610:O673" si="76">O609+dt*(-O609*3/N609*(N610-N609)/dt+pl/ps*f4Oc/N609*Dl/del_C*omegaC)</f>
        <v>0.18136742367100842</v>
      </c>
      <c r="P610" s="13">
        <f t="shared" ref="P610:P673" si="77">esiinf-(esiinf-esi0)*(1+ve*K610/re0)^(-3)</f>
        <v>0.22504747797868546</v>
      </c>
      <c r="Q610" s="5">
        <f t="shared" ref="Q610:Q673" si="78">2*(N610/f1Oc)^2</f>
        <v>4.0826861045716764E-6</v>
      </c>
    </row>
    <row r="611" spans="11:17">
      <c r="K611" s="13">
        <f t="shared" si="73"/>
        <v>60.900000000000595</v>
      </c>
      <c r="L611" s="13">
        <f t="shared" si="74"/>
        <v>7.7468999999996972E-4</v>
      </c>
      <c r="M611" s="13">
        <f t="shared" si="75"/>
        <v>0.22494237808367268</v>
      </c>
      <c r="N611" s="13">
        <f t="shared" si="72"/>
        <v>9.760482381430273E-4</v>
      </c>
      <c r="O611" s="13">
        <f t="shared" si="76"/>
        <v>0.18128225393690006</v>
      </c>
      <c r="P611" s="13">
        <f t="shared" si="77"/>
        <v>0.22499360625901133</v>
      </c>
      <c r="Q611" s="5">
        <f t="shared" si="78"/>
        <v>4.0870110115523572E-6</v>
      </c>
    </row>
    <row r="612" spans="11:17">
      <c r="K612" s="13">
        <f t="shared" si="73"/>
        <v>61.000000000000597</v>
      </c>
      <c r="L612" s="13">
        <f t="shared" si="74"/>
        <v>7.7509999999996967E-4</v>
      </c>
      <c r="M612" s="13">
        <f t="shared" si="75"/>
        <v>0.22488864471310674</v>
      </c>
      <c r="N612" s="13">
        <f t="shared" si="72"/>
        <v>9.7656480577348426E-4</v>
      </c>
      <c r="O612" s="13">
        <f t="shared" si="76"/>
        <v>0.18119726450505957</v>
      </c>
      <c r="P612" s="13">
        <f t="shared" si="77"/>
        <v>0.2249398484638509</v>
      </c>
      <c r="Q612" s="5">
        <f t="shared" si="78"/>
        <v>4.0913382080697801E-6</v>
      </c>
    </row>
    <row r="613" spans="11:17">
      <c r="K613" s="13">
        <f t="shared" si="73"/>
        <v>61.100000000000598</v>
      </c>
      <c r="L613" s="13">
        <f t="shared" si="74"/>
        <v>7.7550999999996962E-4</v>
      </c>
      <c r="M613" s="13">
        <f t="shared" si="75"/>
        <v>0.2248350250346163</v>
      </c>
      <c r="N613" s="13">
        <f t="shared" si="72"/>
        <v>9.770813734039411E-4</v>
      </c>
      <c r="O613" s="13">
        <f t="shared" si="76"/>
        <v>0.18111245489862002</v>
      </c>
      <c r="P613" s="13">
        <f t="shared" si="77"/>
        <v>0.22488620429221293</v>
      </c>
      <c r="Q613" s="5">
        <f t="shared" si="78"/>
        <v>4.0956676941239416E-6</v>
      </c>
    </row>
    <row r="614" spans="11:17">
      <c r="K614" s="13">
        <f t="shared" si="73"/>
        <v>61.2000000000006</v>
      </c>
      <c r="L614" s="13">
        <f t="shared" si="74"/>
        <v>7.7591999999996957E-4</v>
      </c>
      <c r="M614" s="13">
        <f t="shared" si="75"/>
        <v>0.22478151874766528</v>
      </c>
      <c r="N614" s="13">
        <f t="shared" si="72"/>
        <v>9.7759794103439795E-4</v>
      </c>
      <c r="O614" s="13">
        <f t="shared" si="76"/>
        <v>0.18102782464222697</v>
      </c>
      <c r="P614" s="13">
        <f t="shared" si="77"/>
        <v>0.22483267344405983</v>
      </c>
      <c r="Q614" s="5">
        <f t="shared" si="78"/>
        <v>4.0999994697148427E-6</v>
      </c>
    </row>
    <row r="615" spans="11:17">
      <c r="K615" s="13">
        <f t="shared" si="73"/>
        <v>61.300000000000601</v>
      </c>
      <c r="L615" s="13">
        <f t="shared" si="74"/>
        <v>7.7632999999996952E-4</v>
      </c>
      <c r="M615" s="13">
        <f t="shared" si="75"/>
        <v>0.22472812555267038</v>
      </c>
      <c r="N615" s="13">
        <f t="shared" si="72"/>
        <v>9.7811450866485479E-4</v>
      </c>
      <c r="O615" s="13">
        <f t="shared" si="76"/>
        <v>0.18094337326203311</v>
      </c>
      <c r="P615" s="13">
        <f t="shared" si="77"/>
        <v>0.22477925562030429</v>
      </c>
      <c r="Q615" s="5">
        <f t="shared" si="78"/>
        <v>4.1043335348424841E-6</v>
      </c>
    </row>
    <row r="616" spans="11:17">
      <c r="K616" s="13">
        <f t="shared" si="73"/>
        <v>61.400000000000603</v>
      </c>
      <c r="L616" s="13">
        <f t="shared" si="74"/>
        <v>7.7673999999996947E-4</v>
      </c>
      <c r="M616" s="13">
        <f t="shared" si="75"/>
        <v>0.22467484515099764</v>
      </c>
      <c r="N616" s="13">
        <f t="shared" si="72"/>
        <v>9.7863107629531164E-4</v>
      </c>
      <c r="O616" s="13">
        <f t="shared" si="76"/>
        <v>0.18085910028569266</v>
      </c>
      <c r="P616" s="13">
        <f t="shared" si="77"/>
        <v>0.22472595052280575</v>
      </c>
      <c r="Q616" s="5">
        <f t="shared" si="78"/>
        <v>4.108669889506865E-6</v>
      </c>
    </row>
    <row r="617" spans="11:17">
      <c r="K617" s="13">
        <f t="shared" si="73"/>
        <v>61.500000000000604</v>
      </c>
      <c r="L617" s="13">
        <f t="shared" si="74"/>
        <v>7.7714999999996942E-4</v>
      </c>
      <c r="M617" s="13">
        <f t="shared" si="75"/>
        <v>0.22462167724495888</v>
      </c>
      <c r="N617" s="13">
        <f t="shared" si="72"/>
        <v>9.7914764392576848E-4</v>
      </c>
      <c r="O617" s="13">
        <f t="shared" si="76"/>
        <v>0.18077500524235579</v>
      </c>
      <c r="P617" s="13">
        <f t="shared" si="77"/>
        <v>0.22467275785436686</v>
      </c>
      <c r="Q617" s="5">
        <f t="shared" si="78"/>
        <v>4.1130085337079872E-6</v>
      </c>
    </row>
    <row r="618" spans="11:17">
      <c r="K618" s="13">
        <f t="shared" si="73"/>
        <v>61.600000000000605</v>
      </c>
      <c r="L618" s="13">
        <f t="shared" si="74"/>
        <v>7.7755999999996937E-4</v>
      </c>
      <c r="M618" s="13">
        <f t="shared" si="75"/>
        <v>0.22456862153780824</v>
      </c>
      <c r="N618" s="13">
        <f t="shared" si="72"/>
        <v>9.7966421155622533E-4</v>
      </c>
      <c r="O618" s="13">
        <f t="shared" si="76"/>
        <v>0.18069108766266309</v>
      </c>
      <c r="P618" s="13">
        <f t="shared" si="77"/>
        <v>0.22461967731873003</v>
      </c>
      <c r="Q618" s="5">
        <f t="shared" si="78"/>
        <v>4.117349467445848E-6</v>
      </c>
    </row>
    <row r="619" spans="11:17">
      <c r="K619" s="13">
        <f t="shared" si="73"/>
        <v>61.700000000000607</v>
      </c>
      <c r="L619" s="13">
        <f t="shared" si="74"/>
        <v>7.7796999999996932E-4</v>
      </c>
      <c r="M619" s="13">
        <f t="shared" si="75"/>
        <v>0.22451567773373868</v>
      </c>
      <c r="N619" s="13">
        <f t="shared" si="72"/>
        <v>9.8018077918668217E-4</v>
      </c>
      <c r="O619" s="13">
        <f t="shared" si="76"/>
        <v>0.1806073470787401</v>
      </c>
      <c r="P619" s="13">
        <f t="shared" si="77"/>
        <v>0.22456670862057398</v>
      </c>
      <c r="Q619" s="5">
        <f t="shared" si="78"/>
        <v>4.1216926907204509E-6</v>
      </c>
    </row>
    <row r="620" spans="11:17">
      <c r="K620" s="13">
        <f t="shared" si="73"/>
        <v>61.800000000000608</v>
      </c>
      <c r="L620" s="13">
        <f t="shared" si="74"/>
        <v>7.7837999999996927E-4</v>
      </c>
      <c r="M620" s="13">
        <f t="shared" si="75"/>
        <v>0.22446284553787854</v>
      </c>
      <c r="N620" s="13">
        <f t="shared" si="72"/>
        <v>9.8069734681713902E-4</v>
      </c>
      <c r="O620" s="13">
        <f t="shared" si="76"/>
        <v>0.18052378302419181</v>
      </c>
      <c r="P620" s="13">
        <f t="shared" si="77"/>
        <v>0.22451385146551034</v>
      </c>
      <c r="Q620" s="5">
        <f t="shared" si="78"/>
        <v>4.1260382035317924E-6</v>
      </c>
    </row>
    <row r="621" spans="11:17">
      <c r="K621" s="13">
        <f t="shared" si="73"/>
        <v>61.90000000000061</v>
      </c>
      <c r="L621" s="13">
        <f t="shared" si="74"/>
        <v>7.7878999999996922E-4</v>
      </c>
      <c r="M621" s="13">
        <f t="shared" si="75"/>
        <v>0.22441012465628804</v>
      </c>
      <c r="N621" s="13">
        <f t="shared" si="72"/>
        <v>9.8121391444759586E-4</v>
      </c>
      <c r="O621" s="13">
        <f t="shared" si="76"/>
        <v>0.1804403950340972</v>
      </c>
      <c r="P621" s="13">
        <f t="shared" si="77"/>
        <v>0.22446110556007995</v>
      </c>
      <c r="Q621" s="5">
        <f t="shared" si="78"/>
        <v>4.1303860058798735E-6</v>
      </c>
    </row>
    <row r="622" spans="11:17">
      <c r="K622" s="13">
        <f t="shared" si="73"/>
        <v>62.000000000000611</v>
      </c>
      <c r="L622" s="13">
        <f t="shared" si="74"/>
        <v>7.7919999999996918E-4</v>
      </c>
      <c r="M622" s="13">
        <f t="shared" si="75"/>
        <v>0.22435751479595592</v>
      </c>
      <c r="N622" s="13">
        <f t="shared" si="72"/>
        <v>9.8173048207805271E-4</v>
      </c>
      <c r="O622" s="13">
        <f t="shared" si="76"/>
        <v>0.18035718264500383</v>
      </c>
      <c r="P622" s="13">
        <f t="shared" si="77"/>
        <v>0.22440847061174987</v>
      </c>
      <c r="Q622" s="5">
        <f t="shared" si="78"/>
        <v>4.1347360977646949E-6</v>
      </c>
    </row>
    <row r="623" spans="11:17">
      <c r="K623" s="13">
        <f t="shared" si="73"/>
        <v>62.100000000000612</v>
      </c>
      <c r="L623" s="13">
        <f t="shared" si="74"/>
        <v>7.7960999999996913E-4</v>
      </c>
      <c r="M623" s="13">
        <f t="shared" si="75"/>
        <v>0.22430501566479596</v>
      </c>
      <c r="N623" s="13">
        <f t="shared" si="72"/>
        <v>9.8224704970850956E-4</v>
      </c>
      <c r="O623" s="13">
        <f t="shared" si="76"/>
        <v>0.18027414539492242</v>
      </c>
      <c r="P623" s="13">
        <f t="shared" si="77"/>
        <v>0.22435594632890959</v>
      </c>
      <c r="Q623" s="5">
        <f t="shared" si="78"/>
        <v>4.1390884791862559E-6</v>
      </c>
    </row>
    <row r="624" spans="11:17">
      <c r="K624" s="13">
        <f t="shared" si="73"/>
        <v>62.200000000000614</v>
      </c>
      <c r="L624" s="13">
        <f t="shared" si="74"/>
        <v>7.8001999999996908E-4</v>
      </c>
      <c r="M624" s="13">
        <f t="shared" si="75"/>
        <v>0.22425262697164361</v>
      </c>
      <c r="N624" s="13">
        <f t="shared" si="72"/>
        <v>9.827636173389664E-4</v>
      </c>
      <c r="O624" s="13">
        <f t="shared" si="76"/>
        <v>0.18019128282332145</v>
      </c>
      <c r="P624" s="13">
        <f t="shared" si="77"/>
        <v>0.22430353242086787</v>
      </c>
      <c r="Q624" s="5">
        <f t="shared" si="78"/>
        <v>4.1434431501445572E-6</v>
      </c>
    </row>
    <row r="625" spans="11:17">
      <c r="K625" s="13">
        <f t="shared" si="73"/>
        <v>62.300000000000615</v>
      </c>
      <c r="L625" s="13">
        <f t="shared" si="74"/>
        <v>7.8042999999996903E-4</v>
      </c>
      <c r="M625" s="13">
        <f t="shared" si="75"/>
        <v>0.22420034842625255</v>
      </c>
      <c r="N625" s="13">
        <f t="shared" si="72"/>
        <v>9.8328018496942325E-4</v>
      </c>
      <c r="O625" s="13">
        <f t="shared" si="76"/>
        <v>0.18010859447112179</v>
      </c>
      <c r="P625" s="13">
        <f t="shared" si="77"/>
        <v>0.22425122859784921</v>
      </c>
      <c r="Q625" s="5">
        <f t="shared" si="78"/>
        <v>4.1478001106395989E-6</v>
      </c>
    </row>
    <row r="626" spans="11:17">
      <c r="K626" s="13">
        <f t="shared" si="73"/>
        <v>62.400000000000617</v>
      </c>
      <c r="L626" s="13">
        <f t="shared" si="74"/>
        <v>7.8083999999996898E-4</v>
      </c>
      <c r="M626" s="13">
        <f t="shared" si="75"/>
        <v>0.22414817973929138</v>
      </c>
      <c r="N626" s="13">
        <f t="shared" si="72"/>
        <v>9.8379675259988009E-4</v>
      </c>
      <c r="O626" s="13">
        <f t="shared" si="76"/>
        <v>0.18002607988069144</v>
      </c>
      <c r="P626" s="13">
        <f t="shared" si="77"/>
        <v>0.22419903457099061</v>
      </c>
      <c r="Q626" s="5">
        <f t="shared" si="78"/>
        <v>4.1521593606713801E-6</v>
      </c>
    </row>
    <row r="627" spans="11:17">
      <c r="K627" s="13">
        <f t="shared" si="73"/>
        <v>62.500000000000618</v>
      </c>
      <c r="L627" s="13">
        <f t="shared" si="74"/>
        <v>7.8124999999996893E-4</v>
      </c>
      <c r="M627" s="13">
        <f t="shared" si="75"/>
        <v>0.22409612062234022</v>
      </c>
      <c r="N627" s="13">
        <f t="shared" si="72"/>
        <v>9.8431332023033694E-4</v>
      </c>
      <c r="O627" s="13">
        <f t="shared" si="76"/>
        <v>0.17994373859584009</v>
      </c>
      <c r="P627" s="13">
        <f t="shared" si="77"/>
        <v>0.22414695005233815</v>
      </c>
      <c r="Q627" s="5">
        <f t="shared" si="78"/>
        <v>4.1565209002399017E-6</v>
      </c>
    </row>
    <row r="628" spans="11:17">
      <c r="K628" s="13">
        <f t="shared" si="73"/>
        <v>62.60000000000062</v>
      </c>
      <c r="L628" s="13">
        <f t="shared" si="74"/>
        <v>7.8165999999996888E-4</v>
      </c>
      <c r="M628" s="13">
        <f t="shared" si="75"/>
        <v>0.22404417078788735</v>
      </c>
      <c r="N628" s="13">
        <f t="shared" si="72"/>
        <v>9.8482988786079378E-4</v>
      </c>
      <c r="O628" s="13">
        <f t="shared" si="76"/>
        <v>0.17986157016181389</v>
      </c>
      <c r="P628" s="13">
        <f t="shared" si="77"/>
        <v>0.22409497475484363</v>
      </c>
      <c r="Q628" s="5">
        <f t="shared" si="78"/>
        <v>4.1608847293451645E-6</v>
      </c>
    </row>
    <row r="629" spans="11:17">
      <c r="K629" s="13">
        <f t="shared" si="73"/>
        <v>62.700000000000621</v>
      </c>
      <c r="L629" s="13">
        <f t="shared" si="74"/>
        <v>7.8206999999996883E-4</v>
      </c>
      <c r="M629" s="13">
        <f t="shared" si="75"/>
        <v>0.22399232994932594</v>
      </c>
      <c r="N629" s="13">
        <f t="shared" si="72"/>
        <v>9.8534645549125063E-4</v>
      </c>
      <c r="O629" s="13">
        <f t="shared" si="76"/>
        <v>0.17977957412529019</v>
      </c>
      <c r="P629" s="13">
        <f t="shared" si="77"/>
        <v>0.22404310839236136</v>
      </c>
      <c r="Q629" s="5">
        <f t="shared" si="78"/>
        <v>4.1652508479871659E-6</v>
      </c>
    </row>
    <row r="630" spans="11:17">
      <c r="K630" s="13">
        <f t="shared" si="73"/>
        <v>62.800000000000622</v>
      </c>
      <c r="L630" s="13">
        <f t="shared" si="74"/>
        <v>7.8247999999996878E-4</v>
      </c>
      <c r="M630" s="13">
        <f t="shared" si="75"/>
        <v>0.22394059782095063</v>
      </c>
      <c r="N630" s="13">
        <f t="shared" si="72"/>
        <v>9.8586302312170747E-4</v>
      </c>
      <c r="O630" s="13">
        <f t="shared" si="76"/>
        <v>0.17969775003437227</v>
      </c>
      <c r="P630" s="13">
        <f t="shared" si="77"/>
        <v>0.22399135067964471</v>
      </c>
      <c r="Q630" s="5">
        <f t="shared" si="78"/>
        <v>4.1696192561659069E-6</v>
      </c>
    </row>
    <row r="631" spans="11:17">
      <c r="K631" s="13">
        <f t="shared" si="73"/>
        <v>62.900000000000624</v>
      </c>
      <c r="L631" s="13">
        <f t="shared" si="74"/>
        <v>7.8288999999996873E-4</v>
      </c>
      <c r="M631" s="13">
        <f t="shared" si="75"/>
        <v>0.22388897411795428</v>
      </c>
      <c r="N631" s="13">
        <f t="shared" si="72"/>
        <v>9.8637959075216432E-4</v>
      </c>
      <c r="O631" s="13">
        <f t="shared" si="76"/>
        <v>0.17961609743858406</v>
      </c>
      <c r="P631" s="13">
        <f t="shared" si="77"/>
        <v>0.22393970133234287</v>
      </c>
      <c r="Q631" s="5">
        <f t="shared" si="78"/>
        <v>4.1739899538813882E-6</v>
      </c>
    </row>
    <row r="632" spans="11:17">
      <c r="K632" s="13">
        <f t="shared" si="73"/>
        <v>63.000000000000625</v>
      </c>
      <c r="L632" s="13">
        <f t="shared" si="74"/>
        <v>7.8329999999996868E-4</v>
      </c>
      <c r="M632" s="13">
        <f t="shared" si="75"/>
        <v>0.2238374585564247</v>
      </c>
      <c r="N632" s="13">
        <f t="shared" si="72"/>
        <v>9.8689615838262116E-4</v>
      </c>
      <c r="O632" s="13">
        <f t="shared" si="76"/>
        <v>0.17953461588886502</v>
      </c>
      <c r="P632" s="13">
        <f t="shared" si="77"/>
        <v>0.22388816006699772</v>
      </c>
      <c r="Q632" s="5">
        <f t="shared" si="78"/>
        <v>4.1783629411336099E-6</v>
      </c>
    </row>
    <row r="633" spans="11:17">
      <c r="K633" s="13">
        <f t="shared" si="73"/>
        <v>63.100000000000627</v>
      </c>
      <c r="L633" s="13">
        <f t="shared" si="74"/>
        <v>7.8370999999996863E-4</v>
      </c>
      <c r="M633" s="13">
        <f t="shared" si="75"/>
        <v>0.2237860508533413</v>
      </c>
      <c r="N633" s="13">
        <f t="shared" si="72"/>
        <v>9.8741272601307801E-4</v>
      </c>
      <c r="O633" s="13">
        <f t="shared" si="76"/>
        <v>0.17945330493756489</v>
      </c>
      <c r="P633" s="13">
        <f t="shared" si="77"/>
        <v>0.22383672660104026</v>
      </c>
      <c r="Q633" s="5">
        <f t="shared" si="78"/>
        <v>4.1827382179225712E-6</v>
      </c>
    </row>
    <row r="634" spans="11:17">
      <c r="K634" s="13">
        <f t="shared" si="73"/>
        <v>63.200000000000628</v>
      </c>
      <c r="L634" s="13">
        <f t="shared" si="74"/>
        <v>7.8411999999996858E-4</v>
      </c>
      <c r="M634" s="13">
        <f t="shared" si="75"/>
        <v>0.22373475072657192</v>
      </c>
      <c r="N634" s="13">
        <f t="shared" si="72"/>
        <v>9.8792929364353486E-4</v>
      </c>
      <c r="O634" s="13">
        <f t="shared" si="76"/>
        <v>0.17937216413843857</v>
      </c>
      <c r="P634" s="13">
        <f t="shared" si="77"/>
        <v>0.22378540065278762</v>
      </c>
      <c r="Q634" s="5">
        <f t="shared" si="78"/>
        <v>4.1871157842482727E-6</v>
      </c>
    </row>
    <row r="635" spans="11:17">
      <c r="K635" s="13">
        <f t="shared" si="73"/>
        <v>63.30000000000063</v>
      </c>
      <c r="L635" s="13">
        <f t="shared" si="74"/>
        <v>7.8452999999996853E-4</v>
      </c>
      <c r="M635" s="13">
        <f t="shared" si="75"/>
        <v>0.22368355789486952</v>
      </c>
      <c r="N635" s="13">
        <f t="shared" si="72"/>
        <v>9.884458612739917E-4</v>
      </c>
      <c r="O635" s="13">
        <f t="shared" si="76"/>
        <v>0.17929119304664093</v>
      </c>
      <c r="P635" s="13">
        <f t="shared" si="77"/>
        <v>0.22373418194143965</v>
      </c>
      <c r="Q635" s="5">
        <f t="shared" si="78"/>
        <v>4.1914956401107139E-6</v>
      </c>
    </row>
    <row r="636" spans="11:17">
      <c r="K636" s="13">
        <f t="shared" si="73"/>
        <v>63.400000000000631</v>
      </c>
      <c r="L636" s="13">
        <f t="shared" si="74"/>
        <v>7.8493999999996848E-4</v>
      </c>
      <c r="M636" s="13">
        <f t="shared" si="75"/>
        <v>0.22363247207786888</v>
      </c>
      <c r="N636" s="13">
        <f t="shared" si="72"/>
        <v>9.8896242890444855E-4</v>
      </c>
      <c r="O636" s="13">
        <f t="shared" si="76"/>
        <v>0.17921039121872173</v>
      </c>
      <c r="P636" s="13">
        <f t="shared" si="77"/>
        <v>0.22368307018707587</v>
      </c>
      <c r="Q636" s="5">
        <f t="shared" si="78"/>
        <v>4.1958777855098953E-6</v>
      </c>
    </row>
    <row r="637" spans="11:17">
      <c r="K637" s="13">
        <f t="shared" si="73"/>
        <v>63.500000000000632</v>
      </c>
      <c r="L637" s="13">
        <f t="shared" si="74"/>
        <v>7.8534999999996843E-4</v>
      </c>
      <c r="M637" s="13">
        <f t="shared" si="75"/>
        <v>0.22358149299608351</v>
      </c>
      <c r="N637" s="13">
        <f t="shared" si="72"/>
        <v>9.8947899653490539E-4</v>
      </c>
      <c r="O637" s="13">
        <f t="shared" si="76"/>
        <v>0.1791297582126205</v>
      </c>
      <c r="P637" s="13">
        <f t="shared" si="77"/>
        <v>0.22363206511065206</v>
      </c>
      <c r="Q637" s="5">
        <f t="shared" si="78"/>
        <v>4.200262220445818E-6</v>
      </c>
    </row>
    <row r="638" spans="11:17">
      <c r="K638" s="13">
        <f t="shared" si="73"/>
        <v>63.600000000000634</v>
      </c>
      <c r="L638" s="13">
        <f t="shared" si="74"/>
        <v>7.8575999999996838E-4</v>
      </c>
      <c r="M638" s="13">
        <f t="shared" si="75"/>
        <v>0.22353062037090238</v>
      </c>
      <c r="N638" s="13">
        <f t="shared" si="72"/>
        <v>9.8999556416536224E-4</v>
      </c>
      <c r="O638" s="13">
        <f t="shared" si="76"/>
        <v>0.17904929358766145</v>
      </c>
      <c r="P638" s="13">
        <f t="shared" si="77"/>
        <v>0.2235811664339972</v>
      </c>
      <c r="Q638" s="5">
        <f t="shared" si="78"/>
        <v>4.2046489449184794E-6</v>
      </c>
    </row>
    <row r="639" spans="11:17">
      <c r="K639" s="13">
        <f t="shared" si="73"/>
        <v>63.700000000000635</v>
      </c>
      <c r="L639" s="13">
        <f t="shared" si="74"/>
        <v>7.8616999999996833E-4</v>
      </c>
      <c r="M639" s="13">
        <f t="shared" si="75"/>
        <v>0.22347985392458666</v>
      </c>
      <c r="N639" s="13">
        <f t="shared" si="72"/>
        <v>9.9051213179581908E-4</v>
      </c>
      <c r="O639" s="13">
        <f t="shared" si="76"/>
        <v>0.1789689969045484</v>
      </c>
      <c r="P639" s="13">
        <f t="shared" si="77"/>
        <v>0.22353037387981023</v>
      </c>
      <c r="Q639" s="5">
        <f t="shared" si="78"/>
        <v>4.2090379589278802E-6</v>
      </c>
    </row>
    <row r="640" spans="11:17">
      <c r="K640" s="13">
        <f t="shared" si="73"/>
        <v>63.800000000000637</v>
      </c>
      <c r="L640" s="13">
        <f t="shared" si="74"/>
        <v>7.8657999999996828E-4</v>
      </c>
      <c r="M640" s="13">
        <f t="shared" si="75"/>
        <v>0.22342919338026665</v>
      </c>
      <c r="N640" s="13">
        <f t="shared" si="72"/>
        <v>9.9102869942627593E-4</v>
      </c>
      <c r="O640" s="13">
        <f t="shared" si="76"/>
        <v>0.17888886772535983</v>
      </c>
      <c r="P640" s="13">
        <f t="shared" si="77"/>
        <v>0.22347968717165689</v>
      </c>
      <c r="Q640" s="5">
        <f t="shared" si="78"/>
        <v>4.2134292624740215E-6</v>
      </c>
    </row>
    <row r="641" spans="11:17">
      <c r="K641" s="13">
        <f t="shared" si="73"/>
        <v>63.900000000000638</v>
      </c>
      <c r="L641" s="13">
        <f t="shared" si="74"/>
        <v>7.8698999999996823E-4</v>
      </c>
      <c r="M641" s="13">
        <f t="shared" si="75"/>
        <v>0.22337863846193851</v>
      </c>
      <c r="N641" s="13">
        <f t="shared" si="72"/>
        <v>9.9154526705673277E-4</v>
      </c>
      <c r="O641" s="13">
        <f t="shared" si="76"/>
        <v>0.17880890561354379</v>
      </c>
      <c r="P641" s="13">
        <f t="shared" si="77"/>
        <v>0.22342910603396654</v>
      </c>
      <c r="Q641" s="5">
        <f t="shared" si="78"/>
        <v>4.2178228555569031E-6</v>
      </c>
    </row>
    <row r="642" spans="11:17">
      <c r="K642" s="13">
        <f t="shared" si="73"/>
        <v>64.000000000000639</v>
      </c>
      <c r="L642" s="13">
        <f t="shared" si="74"/>
        <v>7.8739999999996818E-4</v>
      </c>
      <c r="M642" s="13">
        <f t="shared" si="75"/>
        <v>0.22332818889446115</v>
      </c>
      <c r="N642" s="13">
        <f t="shared" si="72"/>
        <v>9.9206183468718962E-4</v>
      </c>
      <c r="O642" s="13">
        <f t="shared" si="76"/>
        <v>0.17872911013391288</v>
      </c>
      <c r="P642" s="13">
        <f t="shared" si="77"/>
        <v>0.22337863019202908</v>
      </c>
      <c r="Q642" s="5">
        <f t="shared" si="78"/>
        <v>4.2222187381765242E-6</v>
      </c>
    </row>
    <row r="643" spans="11:17">
      <c r="K643" s="13">
        <f t="shared" si="73"/>
        <v>64.100000000000634</v>
      </c>
      <c r="L643" s="13">
        <f t="shared" si="74"/>
        <v>7.8780999999996813E-4</v>
      </c>
      <c r="M643" s="13">
        <f t="shared" si="75"/>
        <v>0.22327784440355311</v>
      </c>
      <c r="N643" s="13">
        <f t="shared" si="72"/>
        <v>9.9257840231764646E-4</v>
      </c>
      <c r="O643" s="13">
        <f t="shared" si="76"/>
        <v>0.17864948085263932</v>
      </c>
      <c r="P643" s="13">
        <f t="shared" si="77"/>
        <v>0.22332825937199174</v>
      </c>
      <c r="Q643" s="5">
        <f t="shared" si="78"/>
        <v>4.2266169103328857E-6</v>
      </c>
    </row>
    <row r="644" spans="11:17">
      <c r="K644" s="13">
        <f t="shared" si="73"/>
        <v>64.200000000000628</v>
      </c>
      <c r="L644" s="13">
        <f t="shared" si="74"/>
        <v>7.8821999999996808E-4</v>
      </c>
      <c r="M644" s="13">
        <f t="shared" si="75"/>
        <v>0.22322760471578934</v>
      </c>
      <c r="N644" s="13">
        <f t="shared" si="72"/>
        <v>9.9309496994810331E-4</v>
      </c>
      <c r="O644" s="13">
        <f t="shared" si="76"/>
        <v>0.17857001733725003</v>
      </c>
      <c r="P644" s="13">
        <f t="shared" si="77"/>
        <v>0.22327799330085593</v>
      </c>
      <c r="Q644" s="5">
        <f t="shared" si="78"/>
        <v>4.2310173720259875E-6</v>
      </c>
    </row>
    <row r="645" spans="11:17">
      <c r="K645" s="13">
        <f t="shared" si="73"/>
        <v>64.300000000000622</v>
      </c>
      <c r="L645" s="13">
        <f t="shared" si="74"/>
        <v>7.8862999999996803E-4</v>
      </c>
      <c r="M645" s="13">
        <f t="shared" si="75"/>
        <v>0.22317746955859816</v>
      </c>
      <c r="N645" s="13">
        <f t="shared" si="72"/>
        <v>9.9361153757856016E-4</v>
      </c>
      <c r="O645" s="13">
        <f t="shared" si="76"/>
        <v>0.17849071915662165</v>
      </c>
      <c r="P645" s="13">
        <f t="shared" si="77"/>
        <v>0.22322783170647428</v>
      </c>
      <c r="Q645" s="5">
        <f t="shared" si="78"/>
        <v>4.2354201232558298E-6</v>
      </c>
    </row>
    <row r="646" spans="11:17">
      <c r="K646" s="13">
        <f t="shared" si="73"/>
        <v>64.400000000000617</v>
      </c>
      <c r="L646" s="13">
        <f t="shared" si="74"/>
        <v>7.8903999999996798E-4</v>
      </c>
      <c r="M646" s="13">
        <f t="shared" si="75"/>
        <v>0.22312743866025814</v>
      </c>
      <c r="N646" s="13">
        <f t="shared" si="72"/>
        <v>9.94128105209017E-4</v>
      </c>
      <c r="O646" s="13">
        <f t="shared" si="76"/>
        <v>0.17841158588097564</v>
      </c>
      <c r="P646" s="13">
        <f t="shared" si="77"/>
        <v>0.2231777743175474</v>
      </c>
      <c r="Q646" s="5">
        <f t="shared" si="78"/>
        <v>4.2398251640224115E-6</v>
      </c>
    </row>
    <row r="647" spans="11:17">
      <c r="K647" s="13">
        <f t="shared" si="73"/>
        <v>64.500000000000611</v>
      </c>
      <c r="L647" s="13">
        <f t="shared" si="74"/>
        <v>7.8944999999996793E-4</v>
      </c>
      <c r="M647" s="13">
        <f t="shared" si="75"/>
        <v>0.22307751174989499</v>
      </c>
      <c r="N647" s="13">
        <f t="shared" si="72"/>
        <v>9.9464467283947385E-4</v>
      </c>
      <c r="O647" s="13">
        <f t="shared" si="76"/>
        <v>0.17833261708187334</v>
      </c>
      <c r="P647" s="13">
        <f t="shared" si="77"/>
        <v>0.2231278208636209</v>
      </c>
      <c r="Q647" s="5">
        <f t="shared" si="78"/>
        <v>4.2442324943257327E-6</v>
      </c>
    </row>
    <row r="648" spans="11:17">
      <c r="K648" s="13">
        <f t="shared" si="73"/>
        <v>64.600000000000605</v>
      </c>
      <c r="L648" s="13">
        <f t="shared" si="74"/>
        <v>7.8985999999996788E-4</v>
      </c>
      <c r="M648" s="13">
        <f t="shared" si="75"/>
        <v>0.22302768855747851</v>
      </c>
      <c r="N648" s="13">
        <f t="shared" si="72"/>
        <v>9.9516124046993069E-4</v>
      </c>
      <c r="O648" s="13">
        <f t="shared" si="76"/>
        <v>0.17825381233221119</v>
      </c>
      <c r="P648" s="13">
        <f t="shared" si="77"/>
        <v>0.22307797107508223</v>
      </c>
      <c r="Q648" s="5">
        <f t="shared" si="78"/>
        <v>4.2486421141657944E-6</v>
      </c>
    </row>
    <row r="649" spans="11:17">
      <c r="K649" s="13">
        <f t="shared" si="73"/>
        <v>64.7000000000006</v>
      </c>
      <c r="L649" s="13">
        <f t="shared" si="74"/>
        <v>7.9026999999996783E-4</v>
      </c>
      <c r="M649" s="13">
        <f t="shared" si="75"/>
        <v>0.22297796881381948</v>
      </c>
      <c r="N649" s="13">
        <f t="shared" si="72"/>
        <v>9.9567780810038754E-4</v>
      </c>
      <c r="O649" s="13">
        <f t="shared" si="76"/>
        <v>0.17817517120621582</v>
      </c>
      <c r="P649" s="13">
        <f t="shared" si="77"/>
        <v>0.22302822468315769</v>
      </c>
      <c r="Q649" s="5">
        <f t="shared" si="78"/>
        <v>4.2530540235425955E-6</v>
      </c>
    </row>
    <row r="650" spans="11:17">
      <c r="K650" s="13">
        <f t="shared" si="73"/>
        <v>64.800000000000594</v>
      </c>
      <c r="L650" s="13">
        <f t="shared" si="74"/>
        <v>7.9067999999996778E-4</v>
      </c>
      <c r="M650" s="13">
        <f t="shared" si="75"/>
        <v>0.22292835225056665</v>
      </c>
      <c r="N650" s="13">
        <f t="shared" si="72"/>
        <v>9.9619437573084438E-4</v>
      </c>
      <c r="O650" s="13">
        <f t="shared" si="76"/>
        <v>0.17809669327943925</v>
      </c>
      <c r="P650" s="13">
        <f t="shared" si="77"/>
        <v>0.22297858141990939</v>
      </c>
      <c r="Q650" s="5">
        <f t="shared" si="78"/>
        <v>4.257468222456137E-6</v>
      </c>
    </row>
    <row r="651" spans="11:17">
      <c r="K651" s="13">
        <f t="shared" si="73"/>
        <v>64.900000000000588</v>
      </c>
      <c r="L651" s="13">
        <f t="shared" si="74"/>
        <v>7.9108999999996773E-4</v>
      </c>
      <c r="M651" s="13">
        <f t="shared" si="75"/>
        <v>0.22287883860020366</v>
      </c>
      <c r="N651" s="13">
        <f t="shared" si="72"/>
        <v>9.9671094336130123E-4</v>
      </c>
      <c r="O651" s="13">
        <f t="shared" si="76"/>
        <v>0.17801837812875404</v>
      </c>
      <c r="P651" s="13">
        <f t="shared" si="77"/>
        <v>0.22292904101823213</v>
      </c>
      <c r="Q651" s="5">
        <f t="shared" si="78"/>
        <v>4.261884710906418E-6</v>
      </c>
    </row>
    <row r="652" spans="11:17">
      <c r="K652" s="13">
        <f t="shared" si="73"/>
        <v>65.000000000000583</v>
      </c>
      <c r="L652" s="13">
        <f t="shared" si="74"/>
        <v>7.9149999999996769E-4</v>
      </c>
      <c r="M652" s="13">
        <f t="shared" si="75"/>
        <v>0.22282942759604601</v>
      </c>
      <c r="N652" s="13">
        <f t="shared" si="72"/>
        <v>9.9722751099175807E-4</v>
      </c>
      <c r="O652" s="13">
        <f t="shared" si="76"/>
        <v>0.17794022533234852</v>
      </c>
      <c r="P652" s="13">
        <f t="shared" si="77"/>
        <v>0.22287960321185055</v>
      </c>
      <c r="Q652" s="5">
        <f t="shared" si="78"/>
        <v>4.2663034888934394E-6</v>
      </c>
    </row>
    <row r="653" spans="11:17">
      <c r="K653" s="13">
        <f t="shared" si="73"/>
        <v>65.100000000000577</v>
      </c>
      <c r="L653" s="13">
        <f t="shared" si="74"/>
        <v>7.9190999999996764E-4</v>
      </c>
      <c r="M653" s="13">
        <f t="shared" si="75"/>
        <v>0.22278011897223812</v>
      </c>
      <c r="N653" s="13">
        <f t="shared" si="72"/>
        <v>9.9774407862221492E-4</v>
      </c>
      <c r="O653" s="13">
        <f t="shared" si="76"/>
        <v>0.17786223446972202</v>
      </c>
      <c r="P653" s="13">
        <f t="shared" si="77"/>
        <v>0.22283026773531595</v>
      </c>
      <c r="Q653" s="5">
        <f t="shared" si="78"/>
        <v>4.2707245564172012E-6</v>
      </c>
    </row>
    <row r="654" spans="11:17">
      <c r="K654" s="13">
        <f t="shared" si="73"/>
        <v>65.200000000000571</v>
      </c>
      <c r="L654" s="13">
        <f t="shared" si="74"/>
        <v>7.9231999999996759E-4</v>
      </c>
      <c r="M654" s="13">
        <f t="shared" si="75"/>
        <v>0.22273091246375021</v>
      </c>
      <c r="N654" s="13">
        <f t="shared" si="72"/>
        <v>9.9826064625267177E-4</v>
      </c>
      <c r="O654" s="13">
        <f t="shared" si="76"/>
        <v>0.17778440512168014</v>
      </c>
      <c r="P654" s="13">
        <f t="shared" si="77"/>
        <v>0.22278103432400337</v>
      </c>
      <c r="Q654" s="5">
        <f t="shared" si="78"/>
        <v>4.2751479134777033E-6</v>
      </c>
    </row>
    <row r="655" spans="11:17">
      <c r="K655" s="13">
        <f t="shared" si="73"/>
        <v>65.300000000000566</v>
      </c>
      <c r="L655" s="13">
        <f t="shared" si="74"/>
        <v>7.9272999999996754E-4</v>
      </c>
      <c r="M655" s="13">
        <f t="shared" si="75"/>
        <v>0.22268180780637536</v>
      </c>
      <c r="N655" s="13">
        <f t="shared" si="72"/>
        <v>9.9877721388312861E-4</v>
      </c>
      <c r="O655" s="13">
        <f t="shared" si="76"/>
        <v>0.17770673687033001</v>
      </c>
      <c r="P655" s="13">
        <f t="shared" si="77"/>
        <v>0.22273190271410867</v>
      </c>
      <c r="Q655" s="5">
        <f t="shared" si="78"/>
        <v>4.2795735600749449E-6</v>
      </c>
    </row>
    <row r="656" spans="11:17">
      <c r="K656" s="13">
        <f t="shared" si="73"/>
        <v>65.40000000000056</v>
      </c>
      <c r="L656" s="13">
        <f t="shared" si="74"/>
        <v>7.9313999999996749E-4</v>
      </c>
      <c r="M656" s="13">
        <f t="shared" si="75"/>
        <v>0.22263280473672661</v>
      </c>
      <c r="N656" s="13">
        <f t="shared" si="72"/>
        <v>9.9929378151358546E-4</v>
      </c>
      <c r="O656" s="13">
        <f t="shared" si="76"/>
        <v>0.17762922929907549</v>
      </c>
      <c r="P656" s="13">
        <f t="shared" si="77"/>
        <v>0.22268287264264539</v>
      </c>
      <c r="Q656" s="5">
        <f t="shared" si="78"/>
        <v>4.2840014962089261E-6</v>
      </c>
    </row>
    <row r="657" spans="11:17">
      <c r="K657" s="13">
        <f t="shared" si="73"/>
        <v>65.500000000000554</v>
      </c>
      <c r="L657" s="13">
        <f t="shared" si="74"/>
        <v>7.9354999999996744E-4</v>
      </c>
      <c r="M657" s="13">
        <f t="shared" si="75"/>
        <v>0.22258390299223385</v>
      </c>
      <c r="N657" s="13">
        <f t="shared" si="72"/>
        <v>9.998103491440423E-4</v>
      </c>
      <c r="O657" s="13">
        <f t="shared" si="76"/>
        <v>0.17755188199261263</v>
      </c>
      <c r="P657" s="13">
        <f t="shared" si="77"/>
        <v>0.22263394384744201</v>
      </c>
      <c r="Q657" s="5">
        <f t="shared" si="78"/>
        <v>4.2884317218796476E-6</v>
      </c>
    </row>
    <row r="658" spans="11:17">
      <c r="K658" s="13">
        <f t="shared" si="73"/>
        <v>65.600000000000549</v>
      </c>
      <c r="L658" s="13">
        <f t="shared" si="74"/>
        <v>7.9395999999996739E-4</v>
      </c>
      <c r="M658" s="13">
        <f t="shared" si="75"/>
        <v>0.22253510231114096</v>
      </c>
      <c r="N658" s="13">
        <f t="shared" si="72"/>
        <v>1.0003269167744991E-3</v>
      </c>
      <c r="O658" s="13">
        <f t="shared" si="76"/>
        <v>0.17747469453692491</v>
      </c>
      <c r="P658" s="13">
        <f t="shared" si="77"/>
        <v>0.22258511606713891</v>
      </c>
      <c r="Q658" s="5">
        <f t="shared" si="78"/>
        <v>4.2928642370871086E-6</v>
      </c>
    </row>
    <row r="659" spans="11:17">
      <c r="K659" s="13">
        <f t="shared" si="73"/>
        <v>65.700000000000543</v>
      </c>
      <c r="L659" s="13">
        <f t="shared" si="74"/>
        <v>7.9436999999996734E-4</v>
      </c>
      <c r="M659" s="13">
        <f t="shared" si="75"/>
        <v>0.22248640243250284</v>
      </c>
      <c r="N659" s="13">
        <f t="shared" si="72"/>
        <v>1.000843484404956E-3</v>
      </c>
      <c r="O659" s="13">
        <f t="shared" si="76"/>
        <v>0.17739766651927855</v>
      </c>
      <c r="P659" s="13">
        <f t="shared" si="77"/>
        <v>0.22253638904118531</v>
      </c>
      <c r="Q659" s="5">
        <f t="shared" si="78"/>
        <v>4.29729904183131E-6</v>
      </c>
    </row>
    <row r="660" spans="11:17">
      <c r="K660" s="13">
        <f t="shared" si="73"/>
        <v>65.800000000000537</v>
      </c>
      <c r="L660" s="13">
        <f t="shared" si="74"/>
        <v>7.9477999999996729E-4</v>
      </c>
      <c r="M660" s="13">
        <f t="shared" si="75"/>
        <v>0.2224378030961825</v>
      </c>
      <c r="N660" s="13">
        <f t="shared" si="72"/>
        <v>1.0013600520354128E-3</v>
      </c>
      <c r="O660" s="13">
        <f t="shared" si="76"/>
        <v>0.17732079752821797</v>
      </c>
      <c r="P660" s="13">
        <f t="shared" si="77"/>
        <v>0.2224877625098366</v>
      </c>
      <c r="Q660" s="5">
        <f t="shared" si="78"/>
        <v>4.3017361361122518E-6</v>
      </c>
    </row>
    <row r="661" spans="11:17">
      <c r="K661" s="13">
        <f t="shared" si="73"/>
        <v>65.900000000000531</v>
      </c>
      <c r="L661" s="13">
        <f t="shared" si="74"/>
        <v>7.9518999999996724E-4</v>
      </c>
      <c r="M661" s="13">
        <f t="shared" si="75"/>
        <v>0.2223893040428481</v>
      </c>
      <c r="N661" s="13">
        <f t="shared" si="72"/>
        <v>1.0018766196658697E-3</v>
      </c>
      <c r="O661" s="13">
        <f t="shared" si="76"/>
        <v>0.1772440871535611</v>
      </c>
      <c r="P661" s="13">
        <f t="shared" si="77"/>
        <v>0.22243923621415118</v>
      </c>
      <c r="Q661" s="5">
        <f t="shared" si="78"/>
        <v>4.3061755199299331E-6</v>
      </c>
    </row>
    <row r="662" spans="11:17">
      <c r="K662" s="13">
        <f t="shared" si="73"/>
        <v>66.000000000000526</v>
      </c>
      <c r="L662" s="13">
        <f t="shared" si="74"/>
        <v>7.9559999999996719E-4</v>
      </c>
      <c r="M662" s="13">
        <f t="shared" si="75"/>
        <v>0.22234090501397008</v>
      </c>
      <c r="N662" s="13">
        <f t="shared" si="72"/>
        <v>1.0023931872963265E-3</v>
      </c>
      <c r="O662" s="13">
        <f t="shared" si="76"/>
        <v>0.17716753498639481</v>
      </c>
      <c r="P662" s="13">
        <f t="shared" si="77"/>
        <v>0.22239080989598781</v>
      </c>
      <c r="Q662" s="5">
        <f t="shared" si="78"/>
        <v>4.3106171932843548E-6</v>
      </c>
    </row>
    <row r="663" spans="11:17">
      <c r="K663" s="13">
        <f t="shared" si="73"/>
        <v>66.10000000000052</v>
      </c>
      <c r="L663" s="13">
        <f t="shared" si="74"/>
        <v>7.9600999999996714E-4</v>
      </c>
      <c r="M663" s="13">
        <f t="shared" si="75"/>
        <v>0.22229260575181825</v>
      </c>
      <c r="N663" s="13">
        <f t="shared" si="72"/>
        <v>1.0029097549267834E-3</v>
      </c>
      <c r="O663" s="13">
        <f t="shared" si="76"/>
        <v>0.17709114061907036</v>
      </c>
      <c r="P663" s="13">
        <f t="shared" si="77"/>
        <v>0.22234248329800255</v>
      </c>
      <c r="Q663" s="5">
        <f t="shared" si="78"/>
        <v>4.3150611561755176E-6</v>
      </c>
    </row>
    <row r="664" spans="11:17">
      <c r="K664" s="13">
        <f t="shared" si="73"/>
        <v>66.200000000000514</v>
      </c>
      <c r="L664" s="13">
        <f t="shared" si="74"/>
        <v>7.9641999999996709E-4</v>
      </c>
      <c r="M664" s="13">
        <f t="shared" si="75"/>
        <v>0.22224440599945891</v>
      </c>
      <c r="N664" s="13">
        <f t="shared" si="72"/>
        <v>1.0034263225572402E-3</v>
      </c>
      <c r="O664" s="13">
        <f t="shared" si="76"/>
        <v>0.17701490364519876</v>
      </c>
      <c r="P664" s="13">
        <f t="shared" si="77"/>
        <v>0.22229425616364587</v>
      </c>
      <c r="Q664" s="5">
        <f t="shared" si="78"/>
        <v>4.3195074086034183E-6</v>
      </c>
    </row>
    <row r="665" spans="11:17">
      <c r="K665" s="13">
        <f t="shared" si="73"/>
        <v>66.300000000000509</v>
      </c>
      <c r="L665" s="13">
        <f t="shared" si="74"/>
        <v>7.9682999999996704E-4</v>
      </c>
      <c r="M665" s="13">
        <f t="shared" si="75"/>
        <v>0.22219630550075201</v>
      </c>
      <c r="N665" s="13">
        <f t="shared" si="72"/>
        <v>1.0039428901876971E-3</v>
      </c>
      <c r="O665" s="13">
        <f t="shared" si="76"/>
        <v>0.1769388236596463</v>
      </c>
      <c r="P665" s="13">
        <f t="shared" si="77"/>
        <v>0.22224612823715997</v>
      </c>
      <c r="Q665" s="5">
        <f t="shared" si="78"/>
        <v>4.3239559505680602E-6</v>
      </c>
    </row>
    <row r="666" spans="11:17">
      <c r="K666" s="13">
        <f t="shared" si="73"/>
        <v>66.400000000000503</v>
      </c>
      <c r="L666" s="13">
        <f t="shared" si="74"/>
        <v>7.9723999999996699E-4</v>
      </c>
      <c r="M666" s="13">
        <f t="shared" si="75"/>
        <v>0.22214830400034824</v>
      </c>
      <c r="N666" s="13">
        <f t="shared" si="72"/>
        <v>1.0044594578181539E-3</v>
      </c>
      <c r="O666" s="13">
        <f t="shared" si="76"/>
        <v>0.17686290025853008</v>
      </c>
      <c r="P666" s="13">
        <f t="shared" si="77"/>
        <v>0.22219809926357578</v>
      </c>
      <c r="Q666" s="5">
        <f t="shared" si="78"/>
        <v>4.3284067820694416E-6</v>
      </c>
    </row>
    <row r="667" spans="11:17">
      <c r="K667" s="13">
        <f t="shared" si="73"/>
        <v>66.500000000000497</v>
      </c>
      <c r="L667" s="13">
        <f t="shared" si="74"/>
        <v>7.9764999999996694E-4</v>
      </c>
      <c r="M667" s="13">
        <f t="shared" si="75"/>
        <v>0.22210040124368621</v>
      </c>
      <c r="N667" s="13">
        <f t="shared" si="72"/>
        <v>1.0049760254486108E-3</v>
      </c>
      <c r="O667" s="13">
        <f t="shared" si="76"/>
        <v>0.17678713303921334</v>
      </c>
      <c r="P667" s="13">
        <f t="shared" si="77"/>
        <v>0.22215016898871015</v>
      </c>
      <c r="Q667" s="5">
        <f t="shared" si="78"/>
        <v>4.3328599031075626E-6</v>
      </c>
    </row>
    <row r="668" spans="11:17">
      <c r="K668" s="13">
        <f t="shared" si="73"/>
        <v>66.600000000000492</v>
      </c>
      <c r="L668" s="13">
        <f t="shared" si="74"/>
        <v>7.9805999999996689E-4</v>
      </c>
      <c r="M668" s="13">
        <f t="shared" si="75"/>
        <v>0.22205259697698962</v>
      </c>
      <c r="N668" s="13">
        <f t="shared" si="72"/>
        <v>1.0054925930790676E-3</v>
      </c>
      <c r="O668" s="13">
        <f t="shared" si="76"/>
        <v>0.17671152160030115</v>
      </c>
      <c r="P668" s="13">
        <f t="shared" si="77"/>
        <v>0.22210233715916305</v>
      </c>
      <c r="Q668" s="5">
        <f t="shared" si="78"/>
        <v>4.3373153136824239E-6</v>
      </c>
    </row>
    <row r="669" spans="11:17">
      <c r="K669" s="13">
        <f t="shared" si="73"/>
        <v>66.700000000000486</v>
      </c>
      <c r="L669" s="13">
        <f t="shared" si="74"/>
        <v>7.9846999999996684E-4</v>
      </c>
      <c r="M669" s="13">
        <f t="shared" si="75"/>
        <v>0.22200489094726439</v>
      </c>
      <c r="N669" s="13">
        <f t="shared" ref="N669:N732" si="79">N668+veOc*dt</f>
        <v>1.0060091607095244E-3</v>
      </c>
      <c r="O669" s="13">
        <f t="shared" si="76"/>
        <v>0.17663606554163583</v>
      </c>
      <c r="P669" s="13">
        <f t="shared" si="77"/>
        <v>0.22205460352231476</v>
      </c>
      <c r="Q669" s="5">
        <f t="shared" si="78"/>
        <v>4.3417730137940255E-6</v>
      </c>
    </row>
    <row r="670" spans="11:17">
      <c r="K670" s="13">
        <f t="shared" ref="K670:K733" si="80">K669+dt</f>
        <v>66.80000000000048</v>
      </c>
      <c r="L670" s="13">
        <f t="shared" ref="L670:L733" si="81">L669+ve*dt</f>
        <v>7.9887999999996679E-4</v>
      </c>
      <c r="M670" s="13">
        <f t="shared" ref="M670:M733" si="82">M669+dt*(-M669*3/$L669*ve+pl/ps*f4_/$L669*Dl/del_C*omegaC)</f>
        <v>0.22195728290229594</v>
      </c>
      <c r="N670" s="13">
        <f t="shared" si="79"/>
        <v>1.0065257283399813E-3</v>
      </c>
      <c r="O670" s="13">
        <f t="shared" si="76"/>
        <v>0.17656076446429253</v>
      </c>
      <c r="P670" s="13">
        <f t="shared" si="77"/>
        <v>0.22200696782632307</v>
      </c>
      <c r="Q670" s="5">
        <f t="shared" si="78"/>
        <v>4.3462330034423667E-6</v>
      </c>
    </row>
    <row r="671" spans="11:17">
      <c r="K671" s="13">
        <f t="shared" si="80"/>
        <v>66.900000000000475</v>
      </c>
      <c r="L671" s="13">
        <f t="shared" si="81"/>
        <v>7.9928999999996674E-4</v>
      </c>
      <c r="M671" s="13">
        <f t="shared" si="82"/>
        <v>0.22190977259064634</v>
      </c>
      <c r="N671" s="13">
        <f t="shared" si="79"/>
        <v>1.0070422959704381E-3</v>
      </c>
      <c r="O671" s="13">
        <f t="shared" si="76"/>
        <v>0.17648561797057488</v>
      </c>
      <c r="P671" s="13">
        <f t="shared" si="77"/>
        <v>0.2219594298201204</v>
      </c>
      <c r="Q671" s="5">
        <f t="shared" si="78"/>
        <v>4.3506952826274483E-6</v>
      </c>
    </row>
    <row r="672" spans="11:17">
      <c r="K672" s="13">
        <f t="shared" si="80"/>
        <v>67.000000000000469</v>
      </c>
      <c r="L672" s="13">
        <f t="shared" si="81"/>
        <v>7.9969999999996669E-4</v>
      </c>
      <c r="M672" s="13">
        <f t="shared" si="82"/>
        <v>0.22186235976165147</v>
      </c>
      <c r="N672" s="13">
        <f t="shared" si="79"/>
        <v>1.007558863600895E-3</v>
      </c>
      <c r="O672" s="13">
        <f t="shared" si="76"/>
        <v>0.17641062566401045</v>
      </c>
      <c r="P672" s="13">
        <f t="shared" si="77"/>
        <v>0.22191198925341116</v>
      </c>
      <c r="Q672" s="5">
        <f t="shared" si="78"/>
        <v>4.355159851349271E-6</v>
      </c>
    </row>
    <row r="673" spans="11:17">
      <c r="K673" s="13">
        <f t="shared" si="80"/>
        <v>67.100000000000463</v>
      </c>
      <c r="L673" s="13">
        <f t="shared" si="81"/>
        <v>8.0010999999996664E-4</v>
      </c>
      <c r="M673" s="13">
        <f t="shared" si="82"/>
        <v>0.22181504416541833</v>
      </c>
      <c r="N673" s="13">
        <f t="shared" si="79"/>
        <v>1.0080754312313518E-3</v>
      </c>
      <c r="O673" s="13">
        <f t="shared" si="76"/>
        <v>0.17633578714934642</v>
      </c>
      <c r="P673" s="13">
        <f t="shared" si="77"/>
        <v>0.2218646458766689</v>
      </c>
      <c r="Q673" s="5">
        <f t="shared" si="78"/>
        <v>4.3596267096078325E-6</v>
      </c>
    </row>
    <row r="674" spans="11:17">
      <c r="K674" s="13">
        <f t="shared" si="80"/>
        <v>67.200000000000458</v>
      </c>
      <c r="L674" s="13">
        <f t="shared" si="81"/>
        <v>8.0051999999996659E-4</v>
      </c>
      <c r="M674" s="13">
        <f t="shared" si="82"/>
        <v>0.22176782555282221</v>
      </c>
      <c r="N674" s="13">
        <f t="shared" si="79"/>
        <v>1.0085919988618087E-3</v>
      </c>
      <c r="O674" s="13">
        <f t="shared" ref="O674:O737" si="83">O673+dt*(-O673*3/N673*(N674-N673)/dt+pl/ps*f4Oc/N673*Dl/del_C*omegaC)</f>
        <v>0.17626110203254525</v>
      </c>
      <c r="P674" s="13">
        <f t="shared" ref="P674:P737" si="84">esiinf-(esiinf-esi0)*(1+ve*K674/re0)^(-3)</f>
        <v>0.2218173994411336</v>
      </c>
      <c r="Q674" s="5">
        <f t="shared" ref="Q674:Q737" si="85">2*(N674/f1Oc)^2</f>
        <v>4.3640958574031334E-6</v>
      </c>
    </row>
    <row r="675" spans="11:17">
      <c r="K675" s="13">
        <f t="shared" si="80"/>
        <v>67.300000000000452</v>
      </c>
      <c r="L675" s="13">
        <f t="shared" si="81"/>
        <v>8.0092999999996654E-4</v>
      </c>
      <c r="M675" s="13">
        <f t="shared" si="82"/>
        <v>0.22172070367550398</v>
      </c>
      <c r="N675" s="13">
        <f t="shared" si="79"/>
        <v>1.0091085664922655E-3</v>
      </c>
      <c r="O675" s="13">
        <f t="shared" si="83"/>
        <v>0.17618656992078024</v>
      </c>
      <c r="P675" s="13">
        <f t="shared" si="84"/>
        <v>0.22177024969880887</v>
      </c>
      <c r="Q675" s="5">
        <f t="shared" si="85"/>
        <v>4.3685672947351748E-6</v>
      </c>
    </row>
    <row r="676" spans="11:17">
      <c r="K676" s="13">
        <f t="shared" si="80"/>
        <v>67.400000000000446</v>
      </c>
      <c r="L676" s="13">
        <f t="shared" si="81"/>
        <v>8.0133999999996649E-4</v>
      </c>
      <c r="M676" s="13">
        <f t="shared" si="82"/>
        <v>0.22167367828586731</v>
      </c>
      <c r="N676" s="13">
        <f t="shared" si="79"/>
        <v>1.0096251341227224E-3</v>
      </c>
      <c r="O676" s="13">
        <f t="shared" si="83"/>
        <v>0.17611219042243129</v>
      </c>
      <c r="P676" s="13">
        <f t="shared" si="84"/>
        <v>0.22172319640245927</v>
      </c>
      <c r="Q676" s="5">
        <f t="shared" si="85"/>
        <v>4.3730410216039564E-6</v>
      </c>
    </row>
    <row r="677" spans="11:17">
      <c r="K677" s="13">
        <f t="shared" si="80"/>
        <v>67.500000000000441</v>
      </c>
      <c r="L677" s="13">
        <f t="shared" si="81"/>
        <v>8.0174999999996644E-4</v>
      </c>
      <c r="M677" s="13">
        <f t="shared" si="82"/>
        <v>0.221626749137076</v>
      </c>
      <c r="N677" s="13">
        <f t="shared" si="79"/>
        <v>1.0101417017531792E-3</v>
      </c>
      <c r="O677" s="13">
        <f t="shared" si="83"/>
        <v>0.17603796314708042</v>
      </c>
      <c r="P677" s="13">
        <f t="shared" si="84"/>
        <v>0.22167623930560751</v>
      </c>
      <c r="Q677" s="5">
        <f t="shared" si="85"/>
        <v>4.3775170380094777E-6</v>
      </c>
    </row>
    <row r="678" spans="11:17">
      <c r="K678" s="13">
        <f t="shared" si="80"/>
        <v>67.600000000000435</v>
      </c>
      <c r="L678" s="13">
        <f t="shared" si="81"/>
        <v>8.0215999999996639E-4</v>
      </c>
      <c r="M678" s="13">
        <f t="shared" si="82"/>
        <v>0.22157991598305116</v>
      </c>
      <c r="N678" s="13">
        <f t="shared" si="79"/>
        <v>1.0106582693836361E-3</v>
      </c>
      <c r="O678" s="13">
        <f t="shared" si="83"/>
        <v>0.17596388770550764</v>
      </c>
      <c r="P678" s="13">
        <f t="shared" si="84"/>
        <v>0.22162937816253184</v>
      </c>
      <c r="Q678" s="5">
        <f t="shared" si="85"/>
        <v>4.3819953439517392E-6</v>
      </c>
    </row>
    <row r="679" spans="11:17">
      <c r="K679" s="13">
        <f t="shared" si="80"/>
        <v>67.700000000000429</v>
      </c>
      <c r="L679" s="13">
        <f t="shared" si="81"/>
        <v>8.0256999999996634E-4</v>
      </c>
      <c r="M679" s="13">
        <f t="shared" si="82"/>
        <v>0.22153317857846858</v>
      </c>
      <c r="N679" s="13">
        <f t="shared" si="79"/>
        <v>1.0111748370140929E-3</v>
      </c>
      <c r="O679" s="13">
        <f t="shared" si="83"/>
        <v>0.17588996370968654</v>
      </c>
      <c r="P679" s="13">
        <f t="shared" si="84"/>
        <v>0.22158261272826327</v>
      </c>
      <c r="Q679" s="5">
        <f t="shared" si="85"/>
        <v>4.3864759394307403E-6</v>
      </c>
    </row>
    <row r="680" spans="11:17">
      <c r="K680" s="13">
        <f t="shared" si="80"/>
        <v>67.800000000000423</v>
      </c>
      <c r="L680" s="13">
        <f t="shared" si="81"/>
        <v>8.0297999999996629E-4</v>
      </c>
      <c r="M680" s="13">
        <f t="shared" si="82"/>
        <v>0.22148653667875598</v>
      </c>
      <c r="N680" s="13">
        <f t="shared" si="79"/>
        <v>1.0116914046445497E-3</v>
      </c>
      <c r="O680" s="13">
        <f t="shared" si="83"/>
        <v>0.1758161907727801</v>
      </c>
      <c r="P680" s="13">
        <f t="shared" si="84"/>
        <v>0.22153594275858293</v>
      </c>
      <c r="Q680" s="5">
        <f t="shared" si="85"/>
        <v>4.3909588244464818E-6</v>
      </c>
    </row>
    <row r="681" spans="11:17">
      <c r="K681" s="13">
        <f t="shared" si="80"/>
        <v>67.900000000000418</v>
      </c>
      <c r="L681" s="13">
        <f t="shared" si="81"/>
        <v>8.0338999999996624E-4</v>
      </c>
      <c r="M681" s="13">
        <f t="shared" si="82"/>
        <v>0.22143999004009041</v>
      </c>
      <c r="N681" s="13">
        <f t="shared" si="79"/>
        <v>1.0122079722750066E-3</v>
      </c>
      <c r="O681" s="13">
        <f t="shared" si="83"/>
        <v>0.17574256850913642</v>
      </c>
      <c r="P681" s="13">
        <f t="shared" si="84"/>
        <v>0.22148936801001934</v>
      </c>
      <c r="Q681" s="5">
        <f t="shared" si="85"/>
        <v>4.3954439989989644E-6</v>
      </c>
    </row>
    <row r="682" spans="11:17">
      <c r="K682" s="13">
        <f t="shared" si="80"/>
        <v>68.000000000000412</v>
      </c>
      <c r="L682" s="13">
        <f t="shared" si="81"/>
        <v>8.037999999999662E-4</v>
      </c>
      <c r="M682" s="13">
        <f t="shared" si="82"/>
        <v>0.22139353841939544</v>
      </c>
      <c r="N682" s="13">
        <f t="shared" si="79"/>
        <v>1.0127245399054634E-3</v>
      </c>
      <c r="O682" s="13">
        <f t="shared" si="83"/>
        <v>0.17566909653428445</v>
      </c>
      <c r="P682" s="13">
        <f t="shared" si="84"/>
        <v>0.22144288823984587</v>
      </c>
      <c r="Q682" s="5">
        <f t="shared" si="85"/>
        <v>4.3999314630881858E-6</v>
      </c>
    </row>
    <row r="683" spans="11:17">
      <c r="K683" s="13">
        <f t="shared" si="80"/>
        <v>68.100000000000406</v>
      </c>
      <c r="L683" s="13">
        <f t="shared" si="81"/>
        <v>8.0420999999996615E-4</v>
      </c>
      <c r="M683" s="13">
        <f t="shared" si="82"/>
        <v>0.22134718157433861</v>
      </c>
      <c r="N683" s="13">
        <f t="shared" si="79"/>
        <v>1.0132411075359203E-3</v>
      </c>
      <c r="O683" s="13">
        <f t="shared" si="83"/>
        <v>0.17559577446492983</v>
      </c>
      <c r="P683" s="13">
        <f t="shared" si="84"/>
        <v>0.22139650320607784</v>
      </c>
      <c r="Q683" s="5">
        <f t="shared" si="85"/>
        <v>4.4044212167141475E-6</v>
      </c>
    </row>
    <row r="684" spans="11:17">
      <c r="K684" s="13">
        <f t="shared" si="80"/>
        <v>68.200000000000401</v>
      </c>
      <c r="L684" s="13">
        <f t="shared" si="81"/>
        <v>8.046199999999661E-4</v>
      </c>
      <c r="M684" s="13">
        <f t="shared" si="82"/>
        <v>0.22130091926332873</v>
      </c>
      <c r="N684" s="13">
        <f t="shared" si="79"/>
        <v>1.0137576751663771E-3</v>
      </c>
      <c r="O684" s="13">
        <f t="shared" si="83"/>
        <v>0.17552260191895061</v>
      </c>
      <c r="P684" s="13">
        <f t="shared" si="84"/>
        <v>0.22135021266747015</v>
      </c>
      <c r="Q684" s="5">
        <f t="shared" si="85"/>
        <v>4.4089132598768487E-6</v>
      </c>
    </row>
    <row r="685" spans="11:17">
      <c r="K685" s="13">
        <f t="shared" si="80"/>
        <v>68.300000000000395</v>
      </c>
      <c r="L685" s="13">
        <f t="shared" si="81"/>
        <v>8.0502999999996605E-4</v>
      </c>
      <c r="M685" s="13">
        <f t="shared" si="82"/>
        <v>0.22125475124551322</v>
      </c>
      <c r="N685" s="13">
        <f t="shared" si="79"/>
        <v>1.014274242796834E-3</v>
      </c>
      <c r="O685" s="13">
        <f t="shared" si="83"/>
        <v>0.17544957851539317</v>
      </c>
      <c r="P685" s="13">
        <f t="shared" si="84"/>
        <v>0.22130401638351449</v>
      </c>
      <c r="Q685" s="5">
        <f t="shared" si="85"/>
        <v>4.4134075925762903E-6</v>
      </c>
    </row>
    <row r="686" spans="11:17">
      <c r="K686" s="13">
        <f t="shared" si="80"/>
        <v>68.400000000000389</v>
      </c>
      <c r="L686" s="13">
        <f t="shared" si="81"/>
        <v>8.05439999999966E-4</v>
      </c>
      <c r="M686" s="13">
        <f t="shared" si="82"/>
        <v>0.22120867728077551</v>
      </c>
      <c r="N686" s="13">
        <f t="shared" si="79"/>
        <v>1.0147908104272908E-3</v>
      </c>
      <c r="O686" s="13">
        <f t="shared" si="83"/>
        <v>0.17537670387446797</v>
      </c>
      <c r="P686" s="13">
        <f t="shared" si="84"/>
        <v>0.22125791411443665</v>
      </c>
      <c r="Q686" s="5">
        <f t="shared" si="85"/>
        <v>4.4179042148124714E-6</v>
      </c>
    </row>
    <row r="687" spans="11:17">
      <c r="K687" s="13">
        <f t="shared" si="80"/>
        <v>68.500000000000384</v>
      </c>
      <c r="L687" s="13">
        <f t="shared" si="81"/>
        <v>8.0584999999996595E-4</v>
      </c>
      <c r="M687" s="13">
        <f t="shared" si="82"/>
        <v>0.22116269712973238</v>
      </c>
      <c r="N687" s="13">
        <f t="shared" si="79"/>
        <v>1.0153073780577477E-3</v>
      </c>
      <c r="O687" s="13">
        <f t="shared" si="83"/>
        <v>0.17530397761754543</v>
      </c>
      <c r="P687" s="13">
        <f t="shared" si="84"/>
        <v>0.22121190562119414</v>
      </c>
      <c r="Q687" s="5">
        <f t="shared" si="85"/>
        <v>4.4224031265853928E-6</v>
      </c>
    </row>
    <row r="688" spans="11:17">
      <c r="K688" s="13">
        <f t="shared" si="80"/>
        <v>68.600000000000378</v>
      </c>
      <c r="L688" s="13">
        <f t="shared" si="81"/>
        <v>8.062599999999659E-4</v>
      </c>
      <c r="M688" s="13">
        <f t="shared" si="82"/>
        <v>0.22111681055373142</v>
      </c>
      <c r="N688" s="13">
        <f t="shared" si="79"/>
        <v>1.0158239456882045E-3</v>
      </c>
      <c r="O688" s="13">
        <f t="shared" si="83"/>
        <v>0.17523139936715185</v>
      </c>
      <c r="P688" s="13">
        <f t="shared" si="84"/>
        <v>0.22116599066547338</v>
      </c>
      <c r="Q688" s="5">
        <f t="shared" si="85"/>
        <v>4.4269043278950547E-6</v>
      </c>
    </row>
    <row r="689" spans="11:17">
      <c r="K689" s="13">
        <f t="shared" si="80"/>
        <v>68.700000000000372</v>
      </c>
      <c r="L689" s="13">
        <f t="shared" si="81"/>
        <v>8.0666999999996585E-4</v>
      </c>
      <c r="M689" s="13">
        <f t="shared" si="82"/>
        <v>0.22107101731484829</v>
      </c>
      <c r="N689" s="13">
        <f t="shared" si="79"/>
        <v>1.0163405133186614E-3</v>
      </c>
      <c r="O689" s="13">
        <f t="shared" si="83"/>
        <v>0.17515896874696521</v>
      </c>
      <c r="P689" s="13">
        <f t="shared" si="84"/>
        <v>0.22112016900968715</v>
      </c>
      <c r="Q689" s="5">
        <f t="shared" si="85"/>
        <v>4.4314078187414569E-6</v>
      </c>
    </row>
    <row r="690" spans="11:17">
      <c r="K690" s="13">
        <f t="shared" si="80"/>
        <v>68.800000000000367</v>
      </c>
      <c r="L690" s="13">
        <f t="shared" si="81"/>
        <v>8.070799999999658E-4</v>
      </c>
      <c r="M690" s="13">
        <f t="shared" si="82"/>
        <v>0.22102531717588431</v>
      </c>
      <c r="N690" s="13">
        <f t="shared" si="79"/>
        <v>1.0168570809491182E-3</v>
      </c>
      <c r="O690" s="13">
        <f t="shared" si="83"/>
        <v>0.17508668538181113</v>
      </c>
      <c r="P690" s="13">
        <f t="shared" si="84"/>
        <v>0.22107444041697208</v>
      </c>
      <c r="Q690" s="5">
        <f t="shared" si="85"/>
        <v>4.4359135991245986E-6</v>
      </c>
    </row>
    <row r="691" spans="11:17">
      <c r="K691" s="13">
        <f t="shared" si="80"/>
        <v>68.900000000000361</v>
      </c>
      <c r="L691" s="13">
        <f t="shared" si="81"/>
        <v>8.0748999999996575E-4</v>
      </c>
      <c r="M691" s="13">
        <f t="shared" si="82"/>
        <v>0.22097970990036372</v>
      </c>
      <c r="N691" s="13">
        <f t="shared" si="79"/>
        <v>1.017373648579575E-3</v>
      </c>
      <c r="O691" s="13">
        <f t="shared" si="83"/>
        <v>0.17501454889765874</v>
      </c>
      <c r="P691" s="13">
        <f t="shared" si="84"/>
        <v>0.22102880465118602</v>
      </c>
      <c r="Q691" s="5">
        <f t="shared" si="85"/>
        <v>4.4404216690444798E-6</v>
      </c>
    </row>
    <row r="692" spans="11:17">
      <c r="K692" s="13">
        <f t="shared" si="80"/>
        <v>69.000000000000355</v>
      </c>
      <c r="L692" s="13">
        <f t="shared" si="81"/>
        <v>8.078999999999657E-4</v>
      </c>
      <c r="M692" s="13">
        <f t="shared" si="82"/>
        <v>0.22093419525253122</v>
      </c>
      <c r="N692" s="13">
        <f t="shared" si="79"/>
        <v>1.0178902162100319E-3</v>
      </c>
      <c r="O692" s="13">
        <f t="shared" si="83"/>
        <v>0.1749425589216167</v>
      </c>
      <c r="P692" s="13">
        <f t="shared" si="84"/>
        <v>0.22098326147690545</v>
      </c>
      <c r="Q692" s="5">
        <f t="shared" si="85"/>
        <v>4.4449320285011014E-6</v>
      </c>
    </row>
    <row r="693" spans="11:17">
      <c r="K693" s="13">
        <f t="shared" si="80"/>
        <v>69.10000000000035</v>
      </c>
      <c r="L693" s="13">
        <f t="shared" si="81"/>
        <v>8.0830999999996565E-4</v>
      </c>
      <c r="M693" s="13">
        <f t="shared" si="82"/>
        <v>0.22088877299734935</v>
      </c>
      <c r="N693" s="13">
        <f t="shared" si="79"/>
        <v>1.0184067838404887E-3</v>
      </c>
      <c r="O693" s="13">
        <f t="shared" si="83"/>
        <v>0.17487071508192903</v>
      </c>
      <c r="P693" s="13">
        <f t="shared" si="84"/>
        <v>0.22093781065942306</v>
      </c>
      <c r="Q693" s="5">
        <f t="shared" si="85"/>
        <v>4.4494446774944626E-6</v>
      </c>
    </row>
    <row r="694" spans="11:17">
      <c r="K694" s="13">
        <f t="shared" si="80"/>
        <v>69.200000000000344</v>
      </c>
      <c r="L694" s="13">
        <f t="shared" si="81"/>
        <v>8.087199999999656E-4</v>
      </c>
      <c r="M694" s="13">
        <f t="shared" si="82"/>
        <v>0.22084344290049598</v>
      </c>
      <c r="N694" s="13">
        <f t="shared" si="79"/>
        <v>1.0189233514709456E-3</v>
      </c>
      <c r="O694" s="13">
        <f t="shared" si="83"/>
        <v>0.17479901700797121</v>
      </c>
      <c r="P694" s="13">
        <f t="shared" si="84"/>
        <v>0.22089245196474505</v>
      </c>
      <c r="Q694" s="5">
        <f t="shared" si="85"/>
        <v>4.453959616024564E-6</v>
      </c>
    </row>
    <row r="695" spans="11:17">
      <c r="K695" s="13">
        <f t="shared" si="80"/>
        <v>69.300000000000338</v>
      </c>
      <c r="L695" s="13">
        <f t="shared" si="81"/>
        <v>8.0912999999996555E-4</v>
      </c>
      <c r="M695" s="13">
        <f t="shared" si="82"/>
        <v>0.22079820472836173</v>
      </c>
      <c r="N695" s="13">
        <f t="shared" si="79"/>
        <v>1.0194399191014024E-3</v>
      </c>
      <c r="O695" s="13">
        <f t="shared" si="83"/>
        <v>0.17472746433024605</v>
      </c>
      <c r="P695" s="13">
        <f t="shared" si="84"/>
        <v>0.22084718515958868</v>
      </c>
      <c r="Q695" s="5">
        <f t="shared" si="85"/>
        <v>4.458476844091405E-6</v>
      </c>
    </row>
    <row r="696" spans="11:17">
      <c r="K696" s="13">
        <f t="shared" si="80"/>
        <v>69.400000000000333</v>
      </c>
      <c r="L696" s="13">
        <f t="shared" si="81"/>
        <v>8.095399999999655E-4</v>
      </c>
      <c r="M696" s="13">
        <f t="shared" si="82"/>
        <v>0.22075305824804745</v>
      </c>
      <c r="N696" s="13">
        <f t="shared" si="79"/>
        <v>1.0199564867318593E-3</v>
      </c>
      <c r="O696" s="13">
        <f t="shared" si="83"/>
        <v>0.17465605668037978</v>
      </c>
      <c r="P696" s="13">
        <f t="shared" si="84"/>
        <v>0.22080201001137975</v>
      </c>
      <c r="Q696" s="5">
        <f t="shared" si="85"/>
        <v>4.4629963616949864E-6</v>
      </c>
    </row>
    <row r="697" spans="11:17">
      <c r="K697" s="13">
        <f t="shared" si="80"/>
        <v>69.500000000000327</v>
      </c>
      <c r="L697" s="13">
        <f t="shared" si="81"/>
        <v>8.0994999999996545E-4</v>
      </c>
      <c r="M697" s="13">
        <f t="shared" si="82"/>
        <v>0.22070800322736173</v>
      </c>
      <c r="N697" s="13">
        <f t="shared" si="79"/>
        <v>1.0204730543623161E-3</v>
      </c>
      <c r="O697" s="13">
        <f t="shared" si="83"/>
        <v>0.17458479369111804</v>
      </c>
      <c r="P697" s="13">
        <f t="shared" si="84"/>
        <v>0.22075692628825011</v>
      </c>
      <c r="Q697" s="5">
        <f t="shared" si="85"/>
        <v>4.4675181688353082E-6</v>
      </c>
    </row>
    <row r="698" spans="11:17">
      <c r="K698" s="13">
        <f t="shared" si="80"/>
        <v>69.600000000000321</v>
      </c>
      <c r="L698" s="13">
        <f t="shared" si="81"/>
        <v>8.103599999999654E-4</v>
      </c>
      <c r="M698" s="13">
        <f t="shared" si="82"/>
        <v>0.22066303943481841</v>
      </c>
      <c r="N698" s="13">
        <f t="shared" si="79"/>
        <v>1.020989621992773E-3</v>
      </c>
      <c r="O698" s="13">
        <f t="shared" si="83"/>
        <v>0.17451367499632187</v>
      </c>
      <c r="P698" s="13">
        <f t="shared" si="84"/>
        <v>0.22071193375903511</v>
      </c>
      <c r="Q698" s="5">
        <f t="shared" si="85"/>
        <v>4.4720422655123711E-6</v>
      </c>
    </row>
    <row r="699" spans="11:17">
      <c r="K699" s="13">
        <f t="shared" si="80"/>
        <v>69.700000000000315</v>
      </c>
      <c r="L699" s="13">
        <f t="shared" si="81"/>
        <v>8.1076999999996535E-4</v>
      </c>
      <c r="M699" s="13">
        <f t="shared" si="82"/>
        <v>0.22061816663963399</v>
      </c>
      <c r="N699" s="13">
        <f t="shared" si="79"/>
        <v>1.0215061896232298E-3</v>
      </c>
      <c r="O699" s="13">
        <f t="shared" si="83"/>
        <v>0.17444270023096381</v>
      </c>
      <c r="P699" s="13">
        <f t="shared" si="84"/>
        <v>0.22066703219327111</v>
      </c>
      <c r="Q699" s="5">
        <f t="shared" si="85"/>
        <v>4.4765686517261719E-6</v>
      </c>
    </row>
    <row r="700" spans="11:17">
      <c r="K700" s="13">
        <f t="shared" si="80"/>
        <v>69.80000000000031</v>
      </c>
      <c r="L700" s="13">
        <f t="shared" si="81"/>
        <v>8.111799999999653E-4</v>
      </c>
      <c r="M700" s="13">
        <f t="shared" si="82"/>
        <v>0.22057338461172527</v>
      </c>
      <c r="N700" s="13">
        <f t="shared" si="79"/>
        <v>1.0220227572536867E-3</v>
      </c>
      <c r="O700" s="13">
        <f t="shared" si="83"/>
        <v>0.17437186903112395</v>
      </c>
      <c r="P700" s="13">
        <f t="shared" si="84"/>
        <v>0.22062222136119303</v>
      </c>
      <c r="Q700" s="5">
        <f t="shared" si="85"/>
        <v>4.4810973274767139E-6</v>
      </c>
    </row>
    <row r="701" spans="11:17">
      <c r="K701" s="13">
        <f t="shared" si="80"/>
        <v>69.900000000000304</v>
      </c>
      <c r="L701" s="13">
        <f t="shared" si="81"/>
        <v>8.1158999999996525E-4</v>
      </c>
      <c r="M701" s="13">
        <f t="shared" si="82"/>
        <v>0.22052869312170673</v>
      </c>
      <c r="N701" s="13">
        <f t="shared" si="79"/>
        <v>1.0225393248841435E-3</v>
      </c>
      <c r="O701" s="13">
        <f t="shared" si="83"/>
        <v>0.17430118103398601</v>
      </c>
      <c r="P701" s="13">
        <f t="shared" si="84"/>
        <v>0.22057750103373194</v>
      </c>
      <c r="Q701" s="5">
        <f t="shared" si="85"/>
        <v>4.4856282927639954E-6</v>
      </c>
    </row>
    <row r="702" spans="11:17">
      <c r="K702" s="13">
        <f t="shared" si="80"/>
        <v>70.000000000000298</v>
      </c>
      <c r="L702" s="13">
        <f t="shared" si="81"/>
        <v>8.119999999999652E-4</v>
      </c>
      <c r="M702" s="13">
        <f t="shared" si="82"/>
        <v>0.22048409194088819</v>
      </c>
      <c r="N702" s="13">
        <f t="shared" si="79"/>
        <v>1.0230558925146003E-3</v>
      </c>
      <c r="O702" s="13">
        <f t="shared" si="83"/>
        <v>0.17423063587783341</v>
      </c>
      <c r="P702" s="13">
        <f t="shared" si="84"/>
        <v>0.22053287098251248</v>
      </c>
      <c r="Q702" s="5">
        <f t="shared" si="85"/>
        <v>4.4901615475880164E-6</v>
      </c>
    </row>
    <row r="703" spans="11:17">
      <c r="K703" s="13">
        <f t="shared" si="80"/>
        <v>70.100000000000293</v>
      </c>
      <c r="L703" s="13">
        <f t="shared" si="81"/>
        <v>8.1240999999996515E-4</v>
      </c>
      <c r="M703" s="13">
        <f t="shared" si="82"/>
        <v>0.2204395808412723</v>
      </c>
      <c r="N703" s="13">
        <f t="shared" si="79"/>
        <v>1.0235724601450572E-3</v>
      </c>
      <c r="O703" s="13">
        <f t="shared" si="83"/>
        <v>0.17416023320204546</v>
      </c>
      <c r="P703" s="13">
        <f t="shared" si="84"/>
        <v>0.22048833097985046</v>
      </c>
      <c r="Q703" s="5">
        <f t="shared" si="85"/>
        <v>4.4946970919487778E-6</v>
      </c>
    </row>
    <row r="704" spans="11:17">
      <c r="K704" s="13">
        <f t="shared" si="80"/>
        <v>70.200000000000287</v>
      </c>
      <c r="L704" s="13">
        <f t="shared" si="81"/>
        <v>8.128199999999651E-4</v>
      </c>
      <c r="M704" s="13">
        <f t="shared" si="82"/>
        <v>0.22039515959555206</v>
      </c>
      <c r="N704" s="13">
        <f t="shared" si="79"/>
        <v>1.024089027775514E-3</v>
      </c>
      <c r="O704" s="13">
        <f t="shared" si="83"/>
        <v>0.17408997264709342</v>
      </c>
      <c r="P704" s="13">
        <f t="shared" si="84"/>
        <v>0.22044388079875044</v>
      </c>
      <c r="Q704" s="5">
        <f t="shared" si="85"/>
        <v>4.4992349258462795E-6</v>
      </c>
    </row>
    <row r="705" spans="11:17">
      <c r="K705" s="13">
        <f t="shared" si="80"/>
        <v>70.300000000000281</v>
      </c>
      <c r="L705" s="13">
        <f t="shared" si="81"/>
        <v>8.1322999999996505E-4</v>
      </c>
      <c r="M705" s="13">
        <f t="shared" si="82"/>
        <v>0.22035082797710845</v>
      </c>
      <c r="N705" s="13">
        <f t="shared" si="79"/>
        <v>1.0246055954059709E-3</v>
      </c>
      <c r="O705" s="13">
        <f t="shared" si="83"/>
        <v>0.17401985385453664</v>
      </c>
      <c r="P705" s="13">
        <f t="shared" si="84"/>
        <v>0.22039952021290332</v>
      </c>
      <c r="Q705" s="5">
        <f t="shared" si="85"/>
        <v>4.5037750492805208E-6</v>
      </c>
    </row>
    <row r="706" spans="11:17">
      <c r="K706" s="13">
        <f t="shared" si="80"/>
        <v>70.400000000000276</v>
      </c>
      <c r="L706" s="13">
        <f t="shared" si="81"/>
        <v>8.13639999999965E-4</v>
      </c>
      <c r="M706" s="13">
        <f t="shared" si="82"/>
        <v>0.22030658576000792</v>
      </c>
      <c r="N706" s="13">
        <f t="shared" si="79"/>
        <v>1.0251221630364277E-3</v>
      </c>
      <c r="O706" s="13">
        <f t="shared" si="83"/>
        <v>0.17394987646701876</v>
      </c>
      <c r="P706" s="13">
        <f t="shared" si="84"/>
        <v>0.22035524899668385</v>
      </c>
      <c r="Q706" s="5">
        <f t="shared" si="85"/>
        <v>4.5083174622515016E-6</v>
      </c>
    </row>
    <row r="707" spans="11:17">
      <c r="K707" s="13">
        <f t="shared" si="80"/>
        <v>70.50000000000027</v>
      </c>
      <c r="L707" s="13">
        <f t="shared" si="81"/>
        <v>8.1404999999996495E-4</v>
      </c>
      <c r="M707" s="13">
        <f t="shared" si="82"/>
        <v>0.22026243271900006</v>
      </c>
      <c r="N707" s="13">
        <f t="shared" si="79"/>
        <v>1.0256387306668846E-3</v>
      </c>
      <c r="O707" s="13">
        <f t="shared" si="83"/>
        <v>0.17388004012826389</v>
      </c>
      <c r="P707" s="13">
        <f t="shared" si="84"/>
        <v>0.22031106692514829</v>
      </c>
      <c r="Q707" s="5">
        <f t="shared" si="85"/>
        <v>4.5128621647592244E-6</v>
      </c>
    </row>
    <row r="708" spans="11:17">
      <c r="K708" s="13">
        <f t="shared" si="80"/>
        <v>70.600000000000264</v>
      </c>
      <c r="L708" s="13">
        <f t="shared" si="81"/>
        <v>8.144599999999649E-4</v>
      </c>
      <c r="M708" s="13">
        <f t="shared" si="82"/>
        <v>0.22021836862951516</v>
      </c>
      <c r="N708" s="13">
        <f t="shared" si="79"/>
        <v>1.0261552982973414E-3</v>
      </c>
      <c r="O708" s="13">
        <f t="shared" si="83"/>
        <v>0.17381034448307275</v>
      </c>
      <c r="P708" s="13">
        <f t="shared" si="84"/>
        <v>0.22026697377403195</v>
      </c>
      <c r="Q708" s="5">
        <f t="shared" si="85"/>
        <v>4.5174091568036859E-6</v>
      </c>
    </row>
    <row r="709" spans="11:17">
      <c r="K709" s="13">
        <f t="shared" si="80"/>
        <v>70.700000000000259</v>
      </c>
      <c r="L709" s="13">
        <f t="shared" si="81"/>
        <v>8.1486999999996485E-4</v>
      </c>
      <c r="M709" s="13">
        <f t="shared" si="82"/>
        <v>0.22017439326766175</v>
      </c>
      <c r="N709" s="13">
        <f t="shared" si="79"/>
        <v>1.0266718659277983E-3</v>
      </c>
      <c r="O709" s="13">
        <f t="shared" si="83"/>
        <v>0.17374078917731892</v>
      </c>
      <c r="P709" s="13">
        <f t="shared" si="84"/>
        <v>0.22022296931974689</v>
      </c>
      <c r="Q709" s="5">
        <f t="shared" si="85"/>
        <v>4.5219584383848878E-6</v>
      </c>
    </row>
    <row r="710" spans="11:17">
      <c r="K710" s="13">
        <f t="shared" si="80"/>
        <v>70.800000000000253</v>
      </c>
      <c r="L710" s="13">
        <f t="shared" si="81"/>
        <v>8.152799999999648E-4</v>
      </c>
      <c r="M710" s="13">
        <f t="shared" si="82"/>
        <v>0.22013050641022433</v>
      </c>
      <c r="N710" s="13">
        <f t="shared" si="79"/>
        <v>1.0271884335582551E-3</v>
      </c>
      <c r="O710" s="13">
        <f t="shared" si="83"/>
        <v>0.17367137385794504</v>
      </c>
      <c r="P710" s="13">
        <f t="shared" si="84"/>
        <v>0.22017905333937937</v>
      </c>
      <c r="Q710" s="5">
        <f t="shared" si="85"/>
        <v>4.5265100095028292E-6</v>
      </c>
    </row>
    <row r="711" spans="11:17">
      <c r="K711" s="13">
        <f t="shared" si="80"/>
        <v>70.900000000000247</v>
      </c>
      <c r="L711" s="13">
        <f t="shared" si="81"/>
        <v>8.1568999999996475E-4</v>
      </c>
      <c r="M711" s="13">
        <f t="shared" si="82"/>
        <v>0.22008670783466086</v>
      </c>
      <c r="N711" s="13">
        <f t="shared" si="79"/>
        <v>1.027705001188712E-3</v>
      </c>
      <c r="O711" s="13">
        <f t="shared" si="83"/>
        <v>0.17360209817295907</v>
      </c>
      <c r="P711" s="13">
        <f t="shared" si="84"/>
        <v>0.22013522561068766</v>
      </c>
      <c r="Q711" s="5">
        <f t="shared" si="85"/>
        <v>4.5310638701575101E-6</v>
      </c>
    </row>
    <row r="712" spans="11:17">
      <c r="K712" s="13">
        <f t="shared" si="80"/>
        <v>71.000000000000242</v>
      </c>
      <c r="L712" s="13">
        <f t="shared" si="81"/>
        <v>8.1609999999996471E-4</v>
      </c>
      <c r="M712" s="13">
        <f t="shared" si="82"/>
        <v>0.22004299731910049</v>
      </c>
      <c r="N712" s="13">
        <f t="shared" si="79"/>
        <v>1.0282215688191688E-3</v>
      </c>
      <c r="O712" s="13">
        <f t="shared" si="83"/>
        <v>0.17353296177143052</v>
      </c>
      <c r="P712" s="13">
        <f t="shared" si="84"/>
        <v>0.22009148591209962</v>
      </c>
      <c r="Q712" s="5">
        <f t="shared" si="85"/>
        <v>4.5356200203489314E-6</v>
      </c>
    </row>
    <row r="713" spans="11:17">
      <c r="K713" s="13">
        <f t="shared" si="80"/>
        <v>71.100000000000236</v>
      </c>
      <c r="L713" s="13">
        <f t="shared" si="81"/>
        <v>8.1650999999996466E-4</v>
      </c>
      <c r="M713" s="13">
        <f t="shared" si="82"/>
        <v>0.21999937464234112</v>
      </c>
      <c r="N713" s="13">
        <f t="shared" si="79"/>
        <v>1.0287381364496256E-3</v>
      </c>
      <c r="O713" s="13">
        <f t="shared" si="83"/>
        <v>0.17346396430348671</v>
      </c>
      <c r="P713" s="13">
        <f t="shared" si="84"/>
        <v>0.22004783402271028</v>
      </c>
      <c r="Q713" s="5">
        <f t="shared" si="85"/>
        <v>4.5401784600770931E-6</v>
      </c>
    </row>
    <row r="714" spans="11:17">
      <c r="K714" s="13">
        <f t="shared" si="80"/>
        <v>71.20000000000023</v>
      </c>
      <c r="L714" s="13">
        <f t="shared" si="81"/>
        <v>8.1691999999996461E-4</v>
      </c>
      <c r="M714" s="13">
        <f t="shared" si="82"/>
        <v>0.21995583958384718</v>
      </c>
      <c r="N714" s="13">
        <f t="shared" si="79"/>
        <v>1.0292547040800825E-3</v>
      </c>
      <c r="O714" s="13">
        <f t="shared" si="83"/>
        <v>0.17339510542030906</v>
      </c>
      <c r="P714" s="13">
        <f t="shared" si="84"/>
        <v>0.2200042697222796</v>
      </c>
      <c r="Q714" s="5">
        <f t="shared" si="85"/>
        <v>4.5447391893419943E-6</v>
      </c>
    </row>
    <row r="715" spans="11:17">
      <c r="K715" s="13">
        <f t="shared" si="80"/>
        <v>71.300000000000225</v>
      </c>
      <c r="L715" s="13">
        <f t="shared" si="81"/>
        <v>8.1732999999996456E-4</v>
      </c>
      <c r="M715" s="13">
        <f t="shared" si="82"/>
        <v>0.21991239192374712</v>
      </c>
      <c r="N715" s="13">
        <f t="shared" si="79"/>
        <v>1.0297712717105393E-3</v>
      </c>
      <c r="O715" s="13">
        <f t="shared" si="83"/>
        <v>0.17332638477412943</v>
      </c>
      <c r="P715" s="13">
        <f t="shared" si="84"/>
        <v>0.21996079279123004</v>
      </c>
      <c r="Q715" s="5">
        <f t="shared" si="85"/>
        <v>4.5493022081436358E-6</v>
      </c>
    </row>
    <row r="716" spans="11:17">
      <c r="K716" s="13">
        <f t="shared" si="80"/>
        <v>71.400000000000219</v>
      </c>
      <c r="L716" s="13">
        <f t="shared" si="81"/>
        <v>8.1773999999996451E-4</v>
      </c>
      <c r="M716" s="13">
        <f t="shared" si="82"/>
        <v>0.21986903144283118</v>
      </c>
      <c r="N716" s="13">
        <f t="shared" si="79"/>
        <v>1.0302878393409962E-3</v>
      </c>
      <c r="O716" s="13">
        <f t="shared" si="83"/>
        <v>0.17325780201822635</v>
      </c>
      <c r="P716" s="13">
        <f t="shared" si="84"/>
        <v>0.21991740301064433</v>
      </c>
      <c r="Q716" s="5">
        <f t="shared" si="85"/>
        <v>4.5538675164820185E-6</v>
      </c>
    </row>
    <row r="717" spans="11:17">
      <c r="K717" s="13">
        <f t="shared" si="80"/>
        <v>71.500000000000213</v>
      </c>
      <c r="L717" s="13">
        <f t="shared" si="81"/>
        <v>8.1814999999996446E-4</v>
      </c>
      <c r="M717" s="13">
        <f t="shared" si="82"/>
        <v>0.21982575792254908</v>
      </c>
      <c r="N717" s="13">
        <f t="shared" si="79"/>
        <v>1.030804406971453E-3</v>
      </c>
      <c r="O717" s="13">
        <f t="shared" si="83"/>
        <v>0.17318935680692141</v>
      </c>
      <c r="P717" s="13">
        <f t="shared" si="84"/>
        <v>0.21987410016226305</v>
      </c>
      <c r="Q717" s="5">
        <f t="shared" si="85"/>
        <v>4.55843511435714E-6</v>
      </c>
    </row>
    <row r="718" spans="11:17">
      <c r="K718" s="13">
        <f t="shared" si="80"/>
        <v>71.600000000000207</v>
      </c>
      <c r="L718" s="13">
        <f t="shared" si="81"/>
        <v>8.1855999999996441E-4</v>
      </c>
      <c r="M718" s="13">
        <f t="shared" si="82"/>
        <v>0.2197825711450076</v>
      </c>
      <c r="N718" s="13">
        <f t="shared" si="79"/>
        <v>1.0313209746019099E-3</v>
      </c>
      <c r="O718" s="13">
        <f t="shared" si="83"/>
        <v>0.17312104879557558</v>
      </c>
      <c r="P718" s="13">
        <f t="shared" si="84"/>
        <v>0.21983088402848244</v>
      </c>
      <c r="Q718" s="5">
        <f t="shared" si="85"/>
        <v>4.5630050017690017E-6</v>
      </c>
    </row>
    <row r="719" spans="11:17">
      <c r="K719" s="13">
        <f t="shared" si="80"/>
        <v>71.700000000000202</v>
      </c>
      <c r="L719" s="13">
        <f t="shared" si="81"/>
        <v>8.1896999999996436E-4</v>
      </c>
      <c r="M719" s="13">
        <f t="shared" si="82"/>
        <v>0.21973947089296844</v>
      </c>
      <c r="N719" s="13">
        <f t="shared" si="79"/>
        <v>1.0318375422323667E-3</v>
      </c>
      <c r="O719" s="13">
        <f t="shared" si="83"/>
        <v>0.17305287764058555</v>
      </c>
      <c r="P719" s="13">
        <f t="shared" si="84"/>
        <v>0.21978775439235196</v>
      </c>
      <c r="Q719" s="5">
        <f t="shared" si="85"/>
        <v>4.567577178717603E-6</v>
      </c>
    </row>
    <row r="720" spans="11:17">
      <c r="K720" s="13">
        <f t="shared" si="80"/>
        <v>71.800000000000196</v>
      </c>
      <c r="L720" s="13">
        <f t="shared" si="81"/>
        <v>8.1937999999996431E-4</v>
      </c>
      <c r="M720" s="13">
        <f t="shared" si="82"/>
        <v>0.21969645694984577</v>
      </c>
      <c r="N720" s="13">
        <f t="shared" si="79"/>
        <v>1.0323541098628236E-3</v>
      </c>
      <c r="O720" s="13">
        <f t="shared" si="83"/>
        <v>0.17298484299938013</v>
      </c>
      <c r="P720" s="13">
        <f t="shared" si="84"/>
        <v>0.21974471103757223</v>
      </c>
      <c r="Q720" s="5">
        <f t="shared" si="85"/>
        <v>4.5721516452029439E-6</v>
      </c>
    </row>
    <row r="721" spans="11:17">
      <c r="K721" s="13">
        <f t="shared" si="80"/>
        <v>71.90000000000019</v>
      </c>
      <c r="L721" s="13">
        <f t="shared" si="81"/>
        <v>8.1978999999996426E-4</v>
      </c>
      <c r="M721" s="13">
        <f t="shared" si="82"/>
        <v>0.21965352909970404</v>
      </c>
      <c r="N721" s="13">
        <f t="shared" si="79"/>
        <v>1.0328706774932804E-3</v>
      </c>
      <c r="O721" s="13">
        <f t="shared" si="83"/>
        <v>0.17291694453041662</v>
      </c>
      <c r="P721" s="13">
        <f t="shared" si="84"/>
        <v>0.21970175374849246</v>
      </c>
      <c r="Q721" s="5">
        <f t="shared" si="85"/>
        <v>4.5767284012250259E-6</v>
      </c>
    </row>
    <row r="722" spans="11:17">
      <c r="K722" s="13">
        <f t="shared" si="80"/>
        <v>72.000000000000185</v>
      </c>
      <c r="L722" s="13">
        <f t="shared" si="81"/>
        <v>8.2019999999996421E-4</v>
      </c>
      <c r="M722" s="13">
        <f t="shared" si="82"/>
        <v>0.21961068712725568</v>
      </c>
      <c r="N722" s="13">
        <f t="shared" si="79"/>
        <v>1.0333872451237373E-3</v>
      </c>
      <c r="O722" s="13">
        <f t="shared" si="83"/>
        <v>0.17284918189317722</v>
      </c>
      <c r="P722" s="13">
        <f t="shared" si="84"/>
        <v>0.21965888231010844</v>
      </c>
      <c r="Q722" s="5">
        <f t="shared" si="85"/>
        <v>4.5813074467838466E-6</v>
      </c>
    </row>
    <row r="723" spans="11:17">
      <c r="K723" s="13">
        <f t="shared" si="80"/>
        <v>72.100000000000179</v>
      </c>
      <c r="L723" s="13">
        <f t="shared" si="81"/>
        <v>8.2060999999996416E-4</v>
      </c>
      <c r="M723" s="13">
        <f t="shared" si="82"/>
        <v>0.21956793081785878</v>
      </c>
      <c r="N723" s="13">
        <f t="shared" si="79"/>
        <v>1.0339038127541941E-3</v>
      </c>
      <c r="O723" s="13">
        <f t="shared" si="83"/>
        <v>0.17278155474816539</v>
      </c>
      <c r="P723" s="13">
        <f t="shared" si="84"/>
        <v>0.21961609650806008</v>
      </c>
      <c r="Q723" s="5">
        <f t="shared" si="85"/>
        <v>4.5858887818794085E-6</v>
      </c>
    </row>
    <row r="724" spans="11:17">
      <c r="K724" s="13">
        <f t="shared" si="80"/>
        <v>72.200000000000173</v>
      </c>
      <c r="L724" s="13">
        <f t="shared" si="81"/>
        <v>8.2101999999996411E-4</v>
      </c>
      <c r="M724" s="13">
        <f t="shared" si="82"/>
        <v>0.2195252599575149</v>
      </c>
      <c r="N724" s="13">
        <f t="shared" si="79"/>
        <v>1.0344203803846509E-3</v>
      </c>
      <c r="O724" s="13">
        <f t="shared" si="83"/>
        <v>0.1727140627569024</v>
      </c>
      <c r="P724" s="13">
        <f t="shared" si="84"/>
        <v>0.21957339612862933</v>
      </c>
      <c r="Q724" s="5">
        <f t="shared" si="85"/>
        <v>4.59047240651171E-6</v>
      </c>
    </row>
    <row r="725" spans="11:17">
      <c r="K725" s="13">
        <f t="shared" si="80"/>
        <v>72.300000000000168</v>
      </c>
      <c r="L725" s="13">
        <f t="shared" si="81"/>
        <v>8.2142999999996406E-4</v>
      </c>
      <c r="M725" s="13">
        <f t="shared" si="82"/>
        <v>0.21948267433286683</v>
      </c>
      <c r="N725" s="13">
        <f t="shared" si="79"/>
        <v>1.0349369480151078E-3</v>
      </c>
      <c r="O725" s="13">
        <f t="shared" si="83"/>
        <v>0.17264670558192363</v>
      </c>
      <c r="P725" s="13">
        <f t="shared" si="84"/>
        <v>0.21953078095873779</v>
      </c>
      <c r="Q725" s="5">
        <f t="shared" si="85"/>
        <v>4.5950583206807526E-6</v>
      </c>
    </row>
    <row r="726" spans="11:17">
      <c r="K726" s="13">
        <f t="shared" si="80"/>
        <v>72.400000000000162</v>
      </c>
      <c r="L726" s="13">
        <f t="shared" si="81"/>
        <v>8.2183999999996401E-4</v>
      </c>
      <c r="M726" s="13">
        <f t="shared" si="82"/>
        <v>0.21944017373119629</v>
      </c>
      <c r="N726" s="13">
        <f t="shared" si="79"/>
        <v>1.0354535156455646E-3</v>
      </c>
      <c r="O726" s="13">
        <f t="shared" si="83"/>
        <v>0.1725794828867751</v>
      </c>
      <c r="P726" s="13">
        <f t="shared" si="84"/>
        <v>0.21948825078594467</v>
      </c>
      <c r="Q726" s="5">
        <f t="shared" si="85"/>
        <v>4.5996465243865339E-6</v>
      </c>
    </row>
    <row r="727" spans="11:17">
      <c r="K727" s="13">
        <f t="shared" si="80"/>
        <v>72.500000000000156</v>
      </c>
      <c r="L727" s="13">
        <f t="shared" si="81"/>
        <v>8.2224999999996396E-4</v>
      </c>
      <c r="M727" s="13">
        <f t="shared" si="82"/>
        <v>0.21939775794042171</v>
      </c>
      <c r="N727" s="13">
        <f t="shared" si="79"/>
        <v>1.0359700832760215E-3</v>
      </c>
      <c r="O727" s="13">
        <f t="shared" si="83"/>
        <v>0.17251239433600998</v>
      </c>
      <c r="P727" s="13">
        <f t="shared" si="84"/>
        <v>0.21944580539844424</v>
      </c>
      <c r="Q727" s="5">
        <f t="shared" si="85"/>
        <v>4.6042370176290556E-6</v>
      </c>
    </row>
    <row r="728" spans="11:17">
      <c r="K728" s="13">
        <f t="shared" si="80"/>
        <v>72.600000000000151</v>
      </c>
      <c r="L728" s="13">
        <f t="shared" si="81"/>
        <v>8.2265999999996391E-4</v>
      </c>
      <c r="M728" s="13">
        <f t="shared" si="82"/>
        <v>0.21935542674909603</v>
      </c>
      <c r="N728" s="13">
        <f t="shared" si="79"/>
        <v>1.0364866509064783E-3</v>
      </c>
      <c r="O728" s="13">
        <f t="shared" si="83"/>
        <v>0.17244543959518496</v>
      </c>
      <c r="P728" s="13">
        <f t="shared" si="84"/>
        <v>0.21940344458506403</v>
      </c>
      <c r="Q728" s="5">
        <f t="shared" si="85"/>
        <v>4.6088298004083168E-6</v>
      </c>
    </row>
    <row r="729" spans="11:17">
      <c r="K729" s="13">
        <f t="shared" si="80"/>
        <v>72.700000000000145</v>
      </c>
      <c r="L729" s="13">
        <f t="shared" si="81"/>
        <v>8.2306999999996386E-4</v>
      </c>
      <c r="M729" s="13">
        <f t="shared" si="82"/>
        <v>0.21931317994640451</v>
      </c>
      <c r="N729" s="13">
        <f t="shared" si="79"/>
        <v>1.0370032185369352E-3</v>
      </c>
      <c r="O729" s="13">
        <f t="shared" si="83"/>
        <v>0.17237861833085685</v>
      </c>
      <c r="P729" s="13">
        <f t="shared" si="84"/>
        <v>0.21936116813526224</v>
      </c>
      <c r="Q729" s="5">
        <f t="shared" si="85"/>
        <v>4.6134248727243184E-6</v>
      </c>
    </row>
    <row r="730" spans="11:17">
      <c r="K730" s="13">
        <f t="shared" si="80"/>
        <v>72.800000000000139</v>
      </c>
      <c r="L730" s="13">
        <f t="shared" si="81"/>
        <v>8.2347999999996381E-4</v>
      </c>
      <c r="M730" s="13">
        <f t="shared" si="82"/>
        <v>0.21927101732216248</v>
      </c>
      <c r="N730" s="13">
        <f t="shared" si="79"/>
        <v>1.037519786167392E-3</v>
      </c>
      <c r="O730" s="13">
        <f t="shared" si="83"/>
        <v>0.17231193021057908</v>
      </c>
      <c r="P730" s="13">
        <f t="shared" si="84"/>
        <v>0.2193189758391258</v>
      </c>
      <c r="Q730" s="5">
        <f t="shared" si="85"/>
        <v>4.6180222345770595E-6</v>
      </c>
    </row>
    <row r="731" spans="11:17">
      <c r="K731" s="13">
        <f t="shared" si="80"/>
        <v>72.900000000000134</v>
      </c>
      <c r="L731" s="13">
        <f t="shared" si="81"/>
        <v>8.2388999999996376E-4</v>
      </c>
      <c r="M731" s="13">
        <f t="shared" si="82"/>
        <v>0.21922893866681314</v>
      </c>
      <c r="N731" s="13">
        <f t="shared" si="79"/>
        <v>1.0380363537978489E-3</v>
      </c>
      <c r="O731" s="13">
        <f t="shared" si="83"/>
        <v>0.17224537490289815</v>
      </c>
      <c r="P731" s="13">
        <f t="shared" si="84"/>
        <v>0.2192768674873681</v>
      </c>
      <c r="Q731" s="5">
        <f t="shared" si="85"/>
        <v>4.6226218859665409E-6</v>
      </c>
    </row>
    <row r="732" spans="11:17">
      <c r="K732" s="13">
        <f t="shared" si="80"/>
        <v>73.000000000000128</v>
      </c>
      <c r="L732" s="13">
        <f t="shared" si="81"/>
        <v>8.2429999999996371E-4</v>
      </c>
      <c r="M732" s="13">
        <f t="shared" si="82"/>
        <v>0.21918694377142542</v>
      </c>
      <c r="N732" s="13">
        <f t="shared" si="79"/>
        <v>1.0385529214283057E-3</v>
      </c>
      <c r="O732" s="13">
        <f t="shared" si="83"/>
        <v>0.17217895207735026</v>
      </c>
      <c r="P732" s="13">
        <f t="shared" si="84"/>
        <v>0.21923484287132677</v>
      </c>
      <c r="Q732" s="5">
        <f t="shared" si="85"/>
        <v>4.6272238268927619E-6</v>
      </c>
    </row>
    <row r="733" spans="11:17">
      <c r="K733" s="13">
        <f t="shared" si="80"/>
        <v>73.100000000000122</v>
      </c>
      <c r="L733" s="13">
        <f t="shared" si="81"/>
        <v>8.2470999999996366E-4</v>
      </c>
      <c r="M733" s="13">
        <f t="shared" si="82"/>
        <v>0.21914503242769173</v>
      </c>
      <c r="N733" s="13">
        <f t="shared" ref="N733:N796" si="86">N732+veOc*dt</f>
        <v>1.0390694890587626E-3</v>
      </c>
      <c r="O733" s="13">
        <f t="shared" si="83"/>
        <v>0.17211266140445783</v>
      </c>
      <c r="P733" s="13">
        <f t="shared" si="84"/>
        <v>0.21919290178296152</v>
      </c>
      <c r="Q733" s="5">
        <f t="shared" si="85"/>
        <v>4.6318280573557249E-6</v>
      </c>
    </row>
    <row r="734" spans="11:17">
      <c r="K734" s="13">
        <f t="shared" ref="K734:K797" si="87">K733+dt</f>
        <v>73.200000000000117</v>
      </c>
      <c r="L734" s="13">
        <f t="shared" ref="L734:L797" si="88">L733+ve*dt</f>
        <v>8.2511999999996361E-4</v>
      </c>
      <c r="M734" s="13">
        <f t="shared" ref="M734:M797" si="89">M733+dt*(-M733*3/$L733*ve+pl/ps*f4_/$L733*Dl/del_C*omegaC)</f>
        <v>0.21910320442792591</v>
      </c>
      <c r="N734" s="13">
        <f t="shared" si="86"/>
        <v>1.0395860566892194E-3</v>
      </c>
      <c r="O734" s="13">
        <f t="shared" si="83"/>
        <v>0.17204650255572607</v>
      </c>
      <c r="P734" s="13">
        <f t="shared" si="84"/>
        <v>0.21915104401485211</v>
      </c>
      <c r="Q734" s="5">
        <f t="shared" si="85"/>
        <v>4.6364345773554266E-6</v>
      </c>
    </row>
    <row r="735" spans="11:17">
      <c r="K735" s="13">
        <f t="shared" si="87"/>
        <v>73.300000000000111</v>
      </c>
      <c r="L735" s="13">
        <f t="shared" si="88"/>
        <v>8.2552999999996356E-4</v>
      </c>
      <c r="M735" s="13">
        <f t="shared" si="89"/>
        <v>0.21906145956506093</v>
      </c>
      <c r="N735" s="13">
        <f t="shared" si="86"/>
        <v>1.0401026243196762E-3</v>
      </c>
      <c r="O735" s="13">
        <f t="shared" si="83"/>
        <v>0.17198047520363954</v>
      </c>
      <c r="P735" s="13">
        <f t="shared" si="84"/>
        <v>0.21910926936019595</v>
      </c>
      <c r="Q735" s="5">
        <f t="shared" si="85"/>
        <v>4.6410433868918678E-6</v>
      </c>
    </row>
    <row r="736" spans="11:17">
      <c r="K736" s="13">
        <f t="shared" si="87"/>
        <v>73.400000000000105</v>
      </c>
      <c r="L736" s="13">
        <f t="shared" si="88"/>
        <v>8.2593999999996351E-4</v>
      </c>
      <c r="M736" s="13">
        <f t="shared" si="89"/>
        <v>0.21901979763264678</v>
      </c>
      <c r="N736" s="13">
        <f t="shared" si="86"/>
        <v>1.0406191919501331E-3</v>
      </c>
      <c r="O736" s="13">
        <f t="shared" si="83"/>
        <v>0.1719145790216588</v>
      </c>
      <c r="P736" s="13">
        <f t="shared" si="84"/>
        <v>0.21906757761280615</v>
      </c>
      <c r="Q736" s="5">
        <f t="shared" si="85"/>
        <v>4.6456544859650494E-6</v>
      </c>
    </row>
    <row r="737" spans="11:17">
      <c r="K737" s="13">
        <f t="shared" si="87"/>
        <v>73.500000000000099</v>
      </c>
      <c r="L737" s="13">
        <f t="shared" si="88"/>
        <v>8.2634999999996346E-4</v>
      </c>
      <c r="M737" s="13">
        <f t="shared" si="89"/>
        <v>0.21897821842484844</v>
      </c>
      <c r="N737" s="13">
        <f t="shared" si="86"/>
        <v>1.0411357595805899E-3</v>
      </c>
      <c r="O737" s="13">
        <f t="shared" si="83"/>
        <v>0.17184881368421695</v>
      </c>
      <c r="P737" s="13">
        <f t="shared" si="84"/>
        <v>0.21902596856710935</v>
      </c>
      <c r="Q737" s="5">
        <f t="shared" si="85"/>
        <v>4.6502678745749705E-6</v>
      </c>
    </row>
    <row r="738" spans="11:17">
      <c r="K738" s="13">
        <f t="shared" si="87"/>
        <v>73.600000000000094</v>
      </c>
      <c r="L738" s="13">
        <f t="shared" si="88"/>
        <v>8.2675999999996341E-4</v>
      </c>
      <c r="M738" s="13">
        <f t="shared" si="89"/>
        <v>0.21893672173644355</v>
      </c>
      <c r="N738" s="13">
        <f t="shared" si="86"/>
        <v>1.0416523272110468E-3</v>
      </c>
      <c r="O738" s="13">
        <f t="shared" ref="O738:O801" si="90">O737+dt*(-O737*3/N737*(N738-N737)/dt+pl/ps*f4Oc/N737*Dl/del_C*omegaC)</f>
        <v>0.17178317886671629</v>
      </c>
      <c r="P738" s="13">
        <f t="shared" ref="P738:P801" si="91">esiinf-(esiinf-esi0)*(1+ve*K738/re0)^(-3)</f>
        <v>0.21898444201814352</v>
      </c>
      <c r="Q738" s="5">
        <f t="shared" ref="Q738:Q801" si="92">2*(N738/f1Oc)^2</f>
        <v>4.654883552721632E-6</v>
      </c>
    </row>
    <row r="739" spans="11:17">
      <c r="K739" s="13">
        <f t="shared" si="87"/>
        <v>73.700000000000088</v>
      </c>
      <c r="L739" s="13">
        <f t="shared" si="88"/>
        <v>8.2716999999996336E-4</v>
      </c>
      <c r="M739" s="13">
        <f t="shared" si="89"/>
        <v>0.21889530736282045</v>
      </c>
      <c r="N739" s="13">
        <f t="shared" si="86"/>
        <v>1.0421688948415036E-3</v>
      </c>
      <c r="O739" s="13">
        <f t="shared" si="90"/>
        <v>0.17171767424552498</v>
      </c>
      <c r="P739" s="13">
        <f t="shared" si="91"/>
        <v>0.2189429977615559</v>
      </c>
      <c r="Q739" s="5">
        <f t="shared" si="92"/>
        <v>4.6595015204050338E-6</v>
      </c>
    </row>
    <row r="740" spans="11:17">
      <c r="K740" s="13">
        <f t="shared" si="87"/>
        <v>73.800000000000082</v>
      </c>
      <c r="L740" s="13">
        <f t="shared" si="88"/>
        <v>8.2757999999996331E-4</v>
      </c>
      <c r="M740" s="13">
        <f t="shared" si="89"/>
        <v>0.21885397509997595</v>
      </c>
      <c r="N740" s="13">
        <f t="shared" si="86"/>
        <v>1.0426854624719605E-3</v>
      </c>
      <c r="O740" s="13">
        <f t="shared" si="90"/>
        <v>0.17165229949797359</v>
      </c>
      <c r="P740" s="13">
        <f t="shared" si="91"/>
        <v>0.21890163559360085</v>
      </c>
      <c r="Q740" s="5">
        <f t="shared" si="92"/>
        <v>4.6641217776251752E-6</v>
      </c>
    </row>
    <row r="741" spans="11:17">
      <c r="K741" s="13">
        <f t="shared" si="87"/>
        <v>73.900000000000077</v>
      </c>
      <c r="L741" s="13">
        <f t="shared" si="88"/>
        <v>8.2798999999996326E-4</v>
      </c>
      <c r="M741" s="13">
        <f t="shared" si="89"/>
        <v>0.2188127247445133</v>
      </c>
      <c r="N741" s="13">
        <f t="shared" si="86"/>
        <v>1.0432020301024173E-3</v>
      </c>
      <c r="O741" s="13">
        <f t="shared" si="90"/>
        <v>0.17158705430235191</v>
      </c>
      <c r="P741" s="13">
        <f t="shared" si="91"/>
        <v>0.21886035531113784</v>
      </c>
      <c r="Q741" s="5">
        <f t="shared" si="92"/>
        <v>4.668744324382056E-6</v>
      </c>
    </row>
    <row r="742" spans="11:17">
      <c r="K742" s="13">
        <f t="shared" si="87"/>
        <v>74.000000000000071</v>
      </c>
      <c r="L742" s="13">
        <f t="shared" si="88"/>
        <v>8.2839999999996322E-4</v>
      </c>
      <c r="M742" s="13">
        <f t="shared" si="89"/>
        <v>0.21877155609364002</v>
      </c>
      <c r="N742" s="13">
        <f t="shared" si="86"/>
        <v>1.0437185977328742E-3</v>
      </c>
      <c r="O742" s="13">
        <f t="shared" si="90"/>
        <v>0.17152193833790552</v>
      </c>
      <c r="P742" s="13">
        <f t="shared" si="91"/>
        <v>0.21881915671162921</v>
      </c>
      <c r="Q742" s="5">
        <f t="shared" si="92"/>
        <v>4.673369160675679E-6</v>
      </c>
    </row>
    <row r="743" spans="11:17">
      <c r="K743" s="13">
        <f t="shared" si="87"/>
        <v>74.100000000000065</v>
      </c>
      <c r="L743" s="13">
        <f t="shared" si="88"/>
        <v>8.2880999999996317E-4</v>
      </c>
      <c r="M743" s="13">
        <f t="shared" si="89"/>
        <v>0.21873046894516587</v>
      </c>
      <c r="N743" s="13">
        <f t="shared" si="86"/>
        <v>1.044235165363331E-3</v>
      </c>
      <c r="O743" s="13">
        <f t="shared" si="90"/>
        <v>0.17145695128483249</v>
      </c>
      <c r="P743" s="13">
        <f t="shared" si="91"/>
        <v>0.21877803959313818</v>
      </c>
      <c r="Q743" s="5">
        <f t="shared" si="92"/>
        <v>4.6779962865060406E-6</v>
      </c>
    </row>
    <row r="744" spans="11:17">
      <c r="K744" s="13">
        <f t="shared" si="87"/>
        <v>74.20000000000006</v>
      </c>
      <c r="L744" s="13">
        <f t="shared" si="88"/>
        <v>8.2921999999996312E-4</v>
      </c>
      <c r="M744" s="13">
        <f t="shared" si="89"/>
        <v>0.2186894630975007</v>
      </c>
      <c r="N744" s="13">
        <f t="shared" si="86"/>
        <v>1.0447517329937879E-3</v>
      </c>
      <c r="O744" s="13">
        <f t="shared" si="90"/>
        <v>0.17139209282428011</v>
      </c>
      <c r="P744" s="13">
        <f t="shared" si="91"/>
        <v>0.21873700375432675</v>
      </c>
      <c r="Q744" s="5">
        <f t="shared" si="92"/>
        <v>4.6826257018731417E-6</v>
      </c>
    </row>
    <row r="745" spans="11:17">
      <c r="K745" s="13">
        <f t="shared" si="87"/>
        <v>74.300000000000054</v>
      </c>
      <c r="L745" s="13">
        <f t="shared" si="88"/>
        <v>8.2962999999996307E-4</v>
      </c>
      <c r="M745" s="13">
        <f t="shared" si="89"/>
        <v>0.21864853834965242</v>
      </c>
      <c r="N745" s="13">
        <f t="shared" si="86"/>
        <v>1.0452683006242447E-3</v>
      </c>
      <c r="O745" s="13">
        <f t="shared" si="90"/>
        <v>0.17132736263834158</v>
      </c>
      <c r="P745" s="13">
        <f t="shared" si="91"/>
        <v>0.21869604899445363</v>
      </c>
      <c r="Q745" s="5">
        <f t="shared" si="92"/>
        <v>4.6872574067769832E-6</v>
      </c>
    </row>
    <row r="746" spans="11:17">
      <c r="K746" s="13">
        <f t="shared" si="87"/>
        <v>74.400000000000048</v>
      </c>
      <c r="L746" s="13">
        <f t="shared" si="88"/>
        <v>8.3003999999996302E-4</v>
      </c>
      <c r="M746" s="13">
        <f t="shared" si="89"/>
        <v>0.21860769450122494</v>
      </c>
      <c r="N746" s="13">
        <f t="shared" si="86"/>
        <v>1.0457848682547015E-3</v>
      </c>
      <c r="O746" s="13">
        <f t="shared" si="90"/>
        <v>0.17126276041005278</v>
      </c>
      <c r="P746" s="13">
        <f t="shared" si="91"/>
        <v>0.21865517511337218</v>
      </c>
      <c r="Q746" s="5">
        <f t="shared" si="92"/>
        <v>4.691891401217565E-6</v>
      </c>
    </row>
    <row r="747" spans="11:17">
      <c r="K747" s="13">
        <f t="shared" si="87"/>
        <v>74.500000000000043</v>
      </c>
      <c r="L747" s="13">
        <f t="shared" si="88"/>
        <v>8.3044999999996297E-4</v>
      </c>
      <c r="M747" s="13">
        <f t="shared" si="89"/>
        <v>0.21856693135241606</v>
      </c>
      <c r="N747" s="13">
        <f t="shared" si="86"/>
        <v>1.0463014358851584E-3</v>
      </c>
      <c r="O747" s="13">
        <f t="shared" si="90"/>
        <v>0.17119828582338895</v>
      </c>
      <c r="P747" s="13">
        <f t="shared" si="91"/>
        <v>0.21861438191152835</v>
      </c>
      <c r="Q747" s="5">
        <f t="shared" si="92"/>
        <v>4.6965276851948864E-6</v>
      </c>
    </row>
    <row r="748" spans="11:17">
      <c r="K748" s="13">
        <f t="shared" si="87"/>
        <v>74.600000000000037</v>
      </c>
      <c r="L748" s="13">
        <f t="shared" si="88"/>
        <v>8.3085999999996292E-4</v>
      </c>
      <c r="M748" s="13">
        <f t="shared" si="89"/>
        <v>0.21852624870401546</v>
      </c>
      <c r="N748" s="13">
        <f t="shared" si="86"/>
        <v>1.0468180035156152E-3</v>
      </c>
      <c r="O748" s="13">
        <f t="shared" si="90"/>
        <v>0.17113393856326148</v>
      </c>
      <c r="P748" s="13">
        <f t="shared" si="91"/>
        <v>0.21857366918995857</v>
      </c>
      <c r="Q748" s="5">
        <f t="shared" si="92"/>
        <v>4.7011662587089473E-6</v>
      </c>
    </row>
    <row r="749" spans="11:17">
      <c r="K749" s="13">
        <f t="shared" si="87"/>
        <v>74.700000000000031</v>
      </c>
      <c r="L749" s="13">
        <f t="shared" si="88"/>
        <v>8.3126999999996287E-4</v>
      </c>
      <c r="M749" s="13">
        <f t="shared" si="89"/>
        <v>0.21848564635740261</v>
      </c>
      <c r="N749" s="13">
        <f t="shared" si="86"/>
        <v>1.0473345711460721E-3</v>
      </c>
      <c r="O749" s="13">
        <f t="shared" si="90"/>
        <v>0.17106971831551471</v>
      </c>
      <c r="P749" s="13">
        <f t="shared" si="91"/>
        <v>0.21853303675028793</v>
      </c>
      <c r="Q749" s="5">
        <f t="shared" si="92"/>
        <v>4.7058071217597485E-6</v>
      </c>
    </row>
    <row r="750" spans="11:17">
      <c r="K750" s="13">
        <f t="shared" si="87"/>
        <v>74.800000000000026</v>
      </c>
      <c r="L750" s="13">
        <f t="shared" si="88"/>
        <v>8.3167999999996282E-4</v>
      </c>
      <c r="M750" s="13">
        <f t="shared" si="89"/>
        <v>0.21844512411454478</v>
      </c>
      <c r="N750" s="13">
        <f t="shared" si="86"/>
        <v>1.0478511387765289E-3</v>
      </c>
      <c r="O750" s="13">
        <f t="shared" si="90"/>
        <v>0.1710056247669226</v>
      </c>
      <c r="P750" s="13">
        <f t="shared" si="91"/>
        <v>0.21849248439472782</v>
      </c>
      <c r="Q750" s="5">
        <f t="shared" si="92"/>
        <v>4.7104502743472902E-6</v>
      </c>
    </row>
    <row r="751" spans="11:17">
      <c r="K751" s="13">
        <f t="shared" si="87"/>
        <v>74.90000000000002</v>
      </c>
      <c r="L751" s="13">
        <f t="shared" si="88"/>
        <v>8.3208999999996277E-4</v>
      </c>
      <c r="M751" s="13">
        <f t="shared" si="89"/>
        <v>0.21840468177799502</v>
      </c>
      <c r="N751" s="13">
        <f t="shared" si="86"/>
        <v>1.0483677064069858E-3</v>
      </c>
      <c r="O751" s="13">
        <f t="shared" si="90"/>
        <v>0.17094165760518565</v>
      </c>
      <c r="P751" s="13">
        <f t="shared" si="91"/>
        <v>0.21845201192607425</v>
      </c>
      <c r="Q751" s="5">
        <f t="shared" si="92"/>
        <v>4.715095716471573E-6</v>
      </c>
    </row>
    <row r="752" spans="11:17">
      <c r="K752" s="13">
        <f t="shared" si="87"/>
        <v>75.000000000000014</v>
      </c>
      <c r="L752" s="13">
        <f t="shared" si="88"/>
        <v>8.3249999999996272E-4</v>
      </c>
      <c r="M752" s="13">
        <f t="shared" si="89"/>
        <v>0.21836431915089008</v>
      </c>
      <c r="N752" s="13">
        <f t="shared" si="86"/>
        <v>1.0488842740374426E-3</v>
      </c>
      <c r="O752" s="13">
        <f t="shared" si="90"/>
        <v>0.17087781651892761</v>
      </c>
      <c r="P752" s="13">
        <f t="shared" si="91"/>
        <v>0.21841161914770552</v>
      </c>
      <c r="Q752" s="5">
        <f t="shared" si="92"/>
        <v>4.7197434481325945E-6</v>
      </c>
    </row>
    <row r="753" spans="11:17">
      <c r="K753" s="13">
        <f t="shared" si="87"/>
        <v>75.100000000000009</v>
      </c>
      <c r="L753" s="13">
        <f t="shared" si="88"/>
        <v>8.3290999999996267E-4</v>
      </c>
      <c r="M753" s="13">
        <f t="shared" si="89"/>
        <v>0.21832403603694844</v>
      </c>
      <c r="N753" s="13">
        <f t="shared" si="86"/>
        <v>1.0494008416678995E-3</v>
      </c>
      <c r="O753" s="13">
        <f t="shared" si="90"/>
        <v>0.17081410119769233</v>
      </c>
      <c r="P753" s="13">
        <f t="shared" si="91"/>
        <v>0.2183713058635805</v>
      </c>
      <c r="Q753" s="5">
        <f t="shared" si="92"/>
        <v>4.7243934693303555E-6</v>
      </c>
    </row>
    <row r="754" spans="11:17">
      <c r="K754" s="13">
        <f t="shared" si="87"/>
        <v>75.2</v>
      </c>
      <c r="L754" s="13">
        <f t="shared" si="88"/>
        <v>8.3331999999996262E-4</v>
      </c>
      <c r="M754" s="13">
        <f t="shared" si="89"/>
        <v>0.21828383224046832</v>
      </c>
      <c r="N754" s="13">
        <f t="shared" si="86"/>
        <v>1.0499174092983563E-3</v>
      </c>
      <c r="O754" s="13">
        <f t="shared" si="90"/>
        <v>0.17075051133194064</v>
      </c>
      <c r="P754" s="13">
        <f t="shared" si="91"/>
        <v>0.21833107187823639</v>
      </c>
      <c r="Q754" s="5">
        <f t="shared" si="92"/>
        <v>4.7290457800648569E-6</v>
      </c>
    </row>
    <row r="755" spans="11:17">
      <c r="K755" s="13">
        <f t="shared" si="87"/>
        <v>75.3</v>
      </c>
      <c r="L755" s="13">
        <f t="shared" si="88"/>
        <v>8.3372999999996257E-4</v>
      </c>
      <c r="M755" s="13">
        <f t="shared" si="89"/>
        <v>0.21824370756632563</v>
      </c>
      <c r="N755" s="13">
        <f t="shared" si="86"/>
        <v>1.0504339769288132E-3</v>
      </c>
      <c r="O755" s="13">
        <f t="shared" si="90"/>
        <v>0.17068704661304709</v>
      </c>
      <c r="P755" s="13">
        <f t="shared" si="91"/>
        <v>0.21829091699678693</v>
      </c>
      <c r="Q755" s="5">
        <f t="shared" si="92"/>
        <v>4.7337003803360986E-6</v>
      </c>
    </row>
    <row r="756" spans="11:17">
      <c r="K756" s="13">
        <f t="shared" si="87"/>
        <v>75.399999999999991</v>
      </c>
      <c r="L756" s="13">
        <f t="shared" si="88"/>
        <v>8.3413999999996252E-4</v>
      </c>
      <c r="M756" s="13">
        <f t="shared" si="89"/>
        <v>0.21820366181997203</v>
      </c>
      <c r="N756" s="13">
        <f t="shared" si="86"/>
        <v>1.05095054455927E-3</v>
      </c>
      <c r="O756" s="13">
        <f t="shared" si="90"/>
        <v>0.17062370673329691</v>
      </c>
      <c r="P756" s="13">
        <f t="shared" si="91"/>
        <v>0.21825084102492026</v>
      </c>
      <c r="Q756" s="5">
        <f t="shared" si="92"/>
        <v>4.7383572701440799E-6</v>
      </c>
    </row>
    <row r="757" spans="11:17">
      <c r="K757" s="13">
        <f t="shared" si="87"/>
        <v>75.499999999999986</v>
      </c>
      <c r="L757" s="13">
        <f t="shared" si="88"/>
        <v>8.3454999999996247E-4</v>
      </c>
      <c r="M757" s="13">
        <f t="shared" si="89"/>
        <v>0.21816369480743292</v>
      </c>
      <c r="N757" s="13">
        <f t="shared" si="86"/>
        <v>1.0514671121897268E-3</v>
      </c>
      <c r="O757" s="13">
        <f t="shared" si="90"/>
        <v>0.17056049138588275</v>
      </c>
      <c r="P757" s="13">
        <f t="shared" si="91"/>
        <v>0.21821084376889704</v>
      </c>
      <c r="Q757" s="5">
        <f t="shared" si="92"/>
        <v>4.7430164494888015E-6</v>
      </c>
    </row>
    <row r="758" spans="11:17">
      <c r="K758" s="13">
        <f t="shared" si="87"/>
        <v>75.59999999999998</v>
      </c>
      <c r="L758" s="13">
        <f t="shared" si="88"/>
        <v>8.3495999999996242E-4</v>
      </c>
      <c r="M758" s="13">
        <f t="shared" si="89"/>
        <v>0.21812380633530548</v>
      </c>
      <c r="N758" s="13">
        <f t="shared" si="86"/>
        <v>1.0519836798201837E-3</v>
      </c>
      <c r="O758" s="13">
        <f t="shared" si="90"/>
        <v>0.17049740026490173</v>
      </c>
      <c r="P758" s="13">
        <f t="shared" si="91"/>
        <v>0.21817092503554841</v>
      </c>
      <c r="Q758" s="5">
        <f t="shared" si="92"/>
        <v>4.7476779183702627E-6</v>
      </c>
    </row>
    <row r="759" spans="11:17">
      <c r="K759" s="13">
        <f t="shared" si="87"/>
        <v>75.699999999999974</v>
      </c>
      <c r="L759" s="13">
        <f t="shared" si="88"/>
        <v>8.3536999999996237E-4</v>
      </c>
      <c r="M759" s="13">
        <f t="shared" si="89"/>
        <v>0.21808399621075672</v>
      </c>
      <c r="N759" s="13">
        <f t="shared" si="86"/>
        <v>1.0525002474506405E-3</v>
      </c>
      <c r="O759" s="13">
        <f t="shared" si="90"/>
        <v>0.17043443306535216</v>
      </c>
      <c r="P759" s="13">
        <f t="shared" si="91"/>
        <v>0.21813108463227418</v>
      </c>
      <c r="Q759" s="5">
        <f t="shared" si="92"/>
        <v>4.7523416767884642E-6</v>
      </c>
    </row>
    <row r="760" spans="11:17">
      <c r="K760" s="13">
        <f t="shared" si="87"/>
        <v>75.799999999999969</v>
      </c>
      <c r="L760" s="13">
        <f t="shared" si="88"/>
        <v>8.3577999999996232E-4</v>
      </c>
      <c r="M760" s="13">
        <f t="shared" si="89"/>
        <v>0.21804426424152148</v>
      </c>
      <c r="N760" s="13">
        <f t="shared" si="86"/>
        <v>1.0530168150810974E-3</v>
      </c>
      <c r="O760" s="13">
        <f t="shared" si="90"/>
        <v>0.17037158948313055</v>
      </c>
      <c r="P760" s="13">
        <f t="shared" si="91"/>
        <v>0.21809132236704065</v>
      </c>
      <c r="Q760" s="5">
        <f t="shared" si="92"/>
        <v>4.7570077247434069E-6</v>
      </c>
    </row>
    <row r="761" spans="11:17">
      <c r="K761" s="13">
        <f t="shared" si="87"/>
        <v>75.899999999999963</v>
      </c>
      <c r="L761" s="13">
        <f t="shared" si="88"/>
        <v>8.3618999999996227E-4</v>
      </c>
      <c r="M761" s="13">
        <f t="shared" si="89"/>
        <v>0.21800461023590054</v>
      </c>
      <c r="N761" s="13">
        <f t="shared" si="86"/>
        <v>1.0535333827115542E-3</v>
      </c>
      <c r="O761" s="13">
        <f t="shared" si="90"/>
        <v>0.1703088692150285</v>
      </c>
      <c r="P761" s="13">
        <f t="shared" si="91"/>
        <v>0.21805163804837885</v>
      </c>
      <c r="Q761" s="5">
        <f t="shared" si="92"/>
        <v>4.7616760622350883E-6</v>
      </c>
    </row>
    <row r="762" spans="11:17">
      <c r="K762" s="13">
        <f t="shared" si="87"/>
        <v>75.999999999999957</v>
      </c>
      <c r="L762" s="13">
        <f t="shared" si="88"/>
        <v>8.3659999999996222E-4</v>
      </c>
      <c r="M762" s="13">
        <f t="shared" si="89"/>
        <v>0.21796503400275857</v>
      </c>
      <c r="N762" s="13">
        <f t="shared" si="86"/>
        <v>1.0540499503420111E-3</v>
      </c>
      <c r="O762" s="13">
        <f t="shared" si="90"/>
        <v>0.1702462719587296</v>
      </c>
      <c r="P762" s="13">
        <f t="shared" si="91"/>
        <v>0.21801203148538256</v>
      </c>
      <c r="Q762" s="5">
        <f t="shared" si="92"/>
        <v>4.7663466892635101E-6</v>
      </c>
    </row>
    <row r="763" spans="11:17">
      <c r="K763" s="13">
        <f t="shared" si="87"/>
        <v>76.099999999999952</v>
      </c>
      <c r="L763" s="13">
        <f t="shared" si="88"/>
        <v>8.3700999999996217E-4</v>
      </c>
      <c r="M763" s="13">
        <f t="shared" si="89"/>
        <v>0.21792553535152237</v>
      </c>
      <c r="N763" s="13">
        <f t="shared" si="86"/>
        <v>1.0545665179724679E-3</v>
      </c>
      <c r="O763" s="13">
        <f t="shared" si="90"/>
        <v>0.17018379741280643</v>
      </c>
      <c r="P763" s="13">
        <f t="shared" si="91"/>
        <v>0.21797250248770633</v>
      </c>
      <c r="Q763" s="5">
        <f t="shared" si="92"/>
        <v>4.7710196058286714E-6</v>
      </c>
    </row>
    <row r="764" spans="11:17">
      <c r="K764" s="13">
        <f t="shared" si="87"/>
        <v>76.199999999999946</v>
      </c>
      <c r="L764" s="13">
        <f t="shared" si="88"/>
        <v>8.3741999999996212E-4</v>
      </c>
      <c r="M764" s="13">
        <f t="shared" si="89"/>
        <v>0.21788611409217876</v>
      </c>
      <c r="N764" s="13">
        <f t="shared" si="86"/>
        <v>1.0550830856029248E-3</v>
      </c>
      <c r="O764" s="13">
        <f t="shared" si="90"/>
        <v>0.17012144527671746</v>
      </c>
      <c r="P764" s="13">
        <f t="shared" si="91"/>
        <v>0.21793305086556364</v>
      </c>
      <c r="Q764" s="5">
        <f t="shared" si="92"/>
        <v>4.775694811930573E-6</v>
      </c>
    </row>
    <row r="765" spans="11:17">
      <c r="K765" s="13">
        <f t="shared" si="87"/>
        <v>76.29999999999994</v>
      </c>
      <c r="L765" s="13">
        <f t="shared" si="88"/>
        <v>8.3782999999996207E-4</v>
      </c>
      <c r="M765" s="13">
        <f t="shared" si="89"/>
        <v>0.21784677003527278</v>
      </c>
      <c r="N765" s="13">
        <f t="shared" si="86"/>
        <v>1.0555996532333816E-3</v>
      </c>
      <c r="O765" s="13">
        <f t="shared" si="90"/>
        <v>0.170059215250804</v>
      </c>
      <c r="P765" s="13">
        <f t="shared" si="91"/>
        <v>0.21789367642972482</v>
      </c>
      <c r="Q765" s="5">
        <f t="shared" si="92"/>
        <v>4.7803723075692142E-6</v>
      </c>
    </row>
    <row r="766" spans="11:17">
      <c r="K766" s="13">
        <f t="shared" si="87"/>
        <v>76.399999999999935</v>
      </c>
      <c r="L766" s="13">
        <f t="shared" si="88"/>
        <v>8.3823999999996202E-4</v>
      </c>
      <c r="M766" s="13">
        <f t="shared" si="89"/>
        <v>0.21780750299190574</v>
      </c>
      <c r="N766" s="13">
        <f t="shared" si="86"/>
        <v>1.0561162208638385E-3</v>
      </c>
      <c r="O766" s="13">
        <f t="shared" si="90"/>
        <v>0.16999710703628726</v>
      </c>
      <c r="P766" s="13">
        <f t="shared" si="91"/>
        <v>0.21785437899151544</v>
      </c>
      <c r="Q766" s="5">
        <f t="shared" si="92"/>
        <v>4.7850520927445957E-6</v>
      </c>
    </row>
    <row r="767" spans="11:17">
      <c r="K767" s="13">
        <f t="shared" si="87"/>
        <v>76.499999999999929</v>
      </c>
      <c r="L767" s="13">
        <f t="shared" si="88"/>
        <v>8.3864999999996197E-4</v>
      </c>
      <c r="M767" s="13">
        <f t="shared" si="89"/>
        <v>0.21776831277373332</v>
      </c>
      <c r="N767" s="13">
        <f t="shared" si="86"/>
        <v>1.0566327884942953E-3</v>
      </c>
      <c r="O767" s="13">
        <f t="shared" si="90"/>
        <v>0.16993512033526523</v>
      </c>
      <c r="P767" s="13">
        <f t="shared" si="91"/>
        <v>0.21781515836281409</v>
      </c>
      <c r="Q767" s="5">
        <f t="shared" si="92"/>
        <v>4.7897341674567168E-6</v>
      </c>
    </row>
    <row r="768" spans="11:17">
      <c r="K768" s="13">
        <f t="shared" si="87"/>
        <v>76.599999999999923</v>
      </c>
      <c r="L768" s="13">
        <f t="shared" si="88"/>
        <v>8.3905999999996192E-4</v>
      </c>
      <c r="M768" s="13">
        <f t="shared" si="89"/>
        <v>0.21772919919296363</v>
      </c>
      <c r="N768" s="13">
        <f t="shared" si="86"/>
        <v>1.0571493561247521E-3</v>
      </c>
      <c r="O768" s="13">
        <f t="shared" si="90"/>
        <v>0.16987325485070975</v>
      </c>
      <c r="P768" s="13">
        <f t="shared" si="91"/>
        <v>0.21777601435605073</v>
      </c>
      <c r="Q768" s="5">
        <f t="shared" si="92"/>
        <v>4.7944185317055782E-6</v>
      </c>
    </row>
    <row r="769" spans="11:17">
      <c r="K769" s="13">
        <f t="shared" si="87"/>
        <v>76.699999999999918</v>
      </c>
      <c r="L769" s="13">
        <f t="shared" si="88"/>
        <v>8.3946999999996187E-4</v>
      </c>
      <c r="M769" s="13">
        <f t="shared" si="89"/>
        <v>0.21769016206235536</v>
      </c>
      <c r="N769" s="13">
        <f t="shared" si="86"/>
        <v>1.057665923755209E-3</v>
      </c>
      <c r="O769" s="13">
        <f t="shared" si="90"/>
        <v>0.16981151028646352</v>
      </c>
      <c r="P769" s="13">
        <f t="shared" si="91"/>
        <v>0.21773694678420466</v>
      </c>
      <c r="Q769" s="5">
        <f t="shared" si="92"/>
        <v>4.7991051854911808E-6</v>
      </c>
    </row>
    <row r="770" spans="11:17">
      <c r="K770" s="13">
        <f t="shared" si="87"/>
        <v>76.799999999999912</v>
      </c>
      <c r="L770" s="13">
        <f t="shared" si="88"/>
        <v>8.3987999999996182E-4</v>
      </c>
      <c r="M770" s="13">
        <f t="shared" si="89"/>
        <v>0.21765120119521597</v>
      </c>
      <c r="N770" s="13">
        <f t="shared" si="86"/>
        <v>1.0581824913856658E-3</v>
      </c>
      <c r="O770" s="13">
        <f t="shared" si="90"/>
        <v>0.16974988634723706</v>
      </c>
      <c r="P770" s="13">
        <f t="shared" si="91"/>
        <v>0.2176979554608027</v>
      </c>
      <c r="Q770" s="5">
        <f t="shared" si="92"/>
        <v>4.803794128813523E-6</v>
      </c>
    </row>
    <row r="771" spans="11:17">
      <c r="K771" s="13">
        <f t="shared" si="87"/>
        <v>76.899999999999906</v>
      </c>
      <c r="L771" s="13">
        <f t="shared" si="88"/>
        <v>8.4028999999996177E-4</v>
      </c>
      <c r="M771" s="13">
        <f t="shared" si="89"/>
        <v>0.21761231640539966</v>
      </c>
      <c r="N771" s="13">
        <f t="shared" si="86"/>
        <v>1.0586990590161227E-3</v>
      </c>
      <c r="O771" s="13">
        <f t="shared" si="90"/>
        <v>0.16968838273860584</v>
      </c>
      <c r="P771" s="13">
        <f t="shared" si="91"/>
        <v>0.21765904019991733</v>
      </c>
      <c r="Q771" s="5">
        <f t="shared" si="92"/>
        <v>4.8084853616726038E-6</v>
      </c>
    </row>
    <row r="772" spans="11:17">
      <c r="K772" s="13">
        <f t="shared" si="87"/>
        <v>76.999999999999901</v>
      </c>
      <c r="L772" s="13">
        <f t="shared" si="88"/>
        <v>8.4069999999996173E-4</v>
      </c>
      <c r="M772" s="13">
        <f t="shared" si="89"/>
        <v>0.21757350750730561</v>
      </c>
      <c r="N772" s="13">
        <f t="shared" si="86"/>
        <v>1.0592156266465795E-3</v>
      </c>
      <c r="O772" s="13">
        <f t="shared" si="90"/>
        <v>0.16962699916700727</v>
      </c>
      <c r="P772" s="13">
        <f t="shared" si="91"/>
        <v>0.21762020081616479</v>
      </c>
      <c r="Q772" s="5">
        <f t="shared" si="92"/>
        <v>4.8131788840684258E-6</v>
      </c>
    </row>
    <row r="773" spans="11:17">
      <c r="K773" s="13">
        <f t="shared" si="87"/>
        <v>77.099999999999895</v>
      </c>
      <c r="L773" s="13">
        <f t="shared" si="88"/>
        <v>8.4110999999996168E-4</v>
      </c>
      <c r="M773" s="13">
        <f t="shared" si="89"/>
        <v>0.21753477431587609</v>
      </c>
      <c r="N773" s="13">
        <f t="shared" si="86"/>
        <v>1.0597321942770364E-3</v>
      </c>
      <c r="O773" s="13">
        <f t="shared" si="90"/>
        <v>0.16956573533973773</v>
      </c>
      <c r="P773" s="13">
        <f t="shared" si="91"/>
        <v>0.21758143712470329</v>
      </c>
      <c r="Q773" s="5">
        <f t="shared" si="92"/>
        <v>4.8178746960009866E-6</v>
      </c>
    </row>
    <row r="774" spans="11:17">
      <c r="K774" s="13">
        <f t="shared" si="87"/>
        <v>77.199999999999889</v>
      </c>
      <c r="L774" s="13">
        <f t="shared" si="88"/>
        <v>8.4151999999996163E-4</v>
      </c>
      <c r="M774" s="13">
        <f t="shared" si="89"/>
        <v>0.2174961166465946</v>
      </c>
      <c r="N774" s="13">
        <f t="shared" si="86"/>
        <v>1.0602487619074932E-3</v>
      </c>
      <c r="O774" s="13">
        <f t="shared" si="90"/>
        <v>0.16950459096494971</v>
      </c>
      <c r="P774" s="13">
        <f t="shared" si="91"/>
        <v>0.21754274894123107</v>
      </c>
      <c r="Q774" s="5">
        <f t="shared" si="92"/>
        <v>4.8225727974702885E-6</v>
      </c>
    </row>
    <row r="775" spans="11:17">
      <c r="K775" s="13">
        <f t="shared" si="87"/>
        <v>77.299999999999883</v>
      </c>
      <c r="L775" s="13">
        <f t="shared" si="88"/>
        <v>8.4192999999996158E-4</v>
      </c>
      <c r="M775" s="13">
        <f t="shared" si="89"/>
        <v>0.21745753431548409</v>
      </c>
      <c r="N775" s="13">
        <f t="shared" si="86"/>
        <v>1.0607653295379501E-3</v>
      </c>
      <c r="O775" s="13">
        <f t="shared" si="90"/>
        <v>0.16944356575164882</v>
      </c>
      <c r="P775" s="13">
        <f t="shared" si="91"/>
        <v>0.21750413608198463</v>
      </c>
      <c r="Q775" s="5">
        <f t="shared" si="92"/>
        <v>4.8272731884763299E-6</v>
      </c>
    </row>
    <row r="776" spans="11:17">
      <c r="K776" s="13">
        <f t="shared" si="87"/>
        <v>77.399999999999878</v>
      </c>
      <c r="L776" s="13">
        <f t="shared" si="88"/>
        <v>8.4233999999996153E-4</v>
      </c>
      <c r="M776" s="13">
        <f t="shared" si="89"/>
        <v>0.21741902713910499</v>
      </c>
      <c r="N776" s="13">
        <f t="shared" si="86"/>
        <v>1.0612818971684069E-3</v>
      </c>
      <c r="O776" s="13">
        <f t="shared" si="90"/>
        <v>0.16938265940969091</v>
      </c>
      <c r="P776" s="13">
        <f t="shared" si="91"/>
        <v>0.21746559836373691</v>
      </c>
      <c r="Q776" s="5">
        <f t="shared" si="92"/>
        <v>4.8319758690191109E-6</v>
      </c>
    </row>
    <row r="777" spans="11:17">
      <c r="K777" s="13">
        <f t="shared" si="87"/>
        <v>77.499999999999872</v>
      </c>
      <c r="L777" s="13">
        <f t="shared" si="88"/>
        <v>8.4274999999996148E-4</v>
      </c>
      <c r="M777" s="13">
        <f t="shared" si="89"/>
        <v>0.2173805949345535</v>
      </c>
      <c r="N777" s="13">
        <f t="shared" si="86"/>
        <v>1.0617984647988638E-3</v>
      </c>
      <c r="O777" s="13">
        <f t="shared" si="90"/>
        <v>0.16932187164977924</v>
      </c>
      <c r="P777" s="13">
        <f t="shared" si="91"/>
        <v>0.2174271356037954</v>
      </c>
      <c r="Q777" s="5">
        <f t="shared" si="92"/>
        <v>4.836680839098633E-6</v>
      </c>
    </row>
    <row r="778" spans="11:17">
      <c r="K778" s="13">
        <f t="shared" si="87"/>
        <v>77.599999999999866</v>
      </c>
      <c r="L778" s="13">
        <f t="shared" si="88"/>
        <v>8.4315999999996143E-4</v>
      </c>
      <c r="M778" s="13">
        <f t="shared" si="89"/>
        <v>0.21734223751945969</v>
      </c>
      <c r="N778" s="13">
        <f t="shared" si="86"/>
        <v>1.0623150324293206E-3</v>
      </c>
      <c r="O778" s="13">
        <f t="shared" si="90"/>
        <v>0.16926120218346147</v>
      </c>
      <c r="P778" s="13">
        <f t="shared" si="91"/>
        <v>0.21738874762000035</v>
      </c>
      <c r="Q778" s="5">
        <f t="shared" si="92"/>
        <v>4.8413880987148955E-6</v>
      </c>
    </row>
    <row r="779" spans="11:17">
      <c r="K779" s="13">
        <f t="shared" si="87"/>
        <v>77.699999999999861</v>
      </c>
      <c r="L779" s="13">
        <f t="shared" si="88"/>
        <v>8.4356999999996138E-4</v>
      </c>
      <c r="M779" s="13">
        <f t="shared" si="89"/>
        <v>0.21730395471198571</v>
      </c>
      <c r="N779" s="13">
        <f t="shared" si="86"/>
        <v>1.0628316000597774E-3</v>
      </c>
      <c r="O779" s="13">
        <f t="shared" si="90"/>
        <v>0.16920065072312684</v>
      </c>
      <c r="P779" s="13">
        <f t="shared" si="91"/>
        <v>0.21735043423072298</v>
      </c>
      <c r="Q779" s="5">
        <f t="shared" si="92"/>
        <v>4.8460976478678967E-6</v>
      </c>
    </row>
    <row r="780" spans="11:17">
      <c r="K780" s="13">
        <f t="shared" si="87"/>
        <v>77.799999999999855</v>
      </c>
      <c r="L780" s="13">
        <f t="shared" si="88"/>
        <v>8.4397999999996133E-4</v>
      </c>
      <c r="M780" s="13">
        <f t="shared" si="89"/>
        <v>0.21726574633082404</v>
      </c>
      <c r="N780" s="13">
        <f t="shared" si="86"/>
        <v>1.0633481676902343E-3</v>
      </c>
      <c r="O780" s="13">
        <f t="shared" si="90"/>
        <v>0.16914021698200338</v>
      </c>
      <c r="P780" s="13">
        <f t="shared" si="91"/>
        <v>0.21731219525486364</v>
      </c>
      <c r="Q780" s="5">
        <f t="shared" si="92"/>
        <v>4.8508094865576383E-6</v>
      </c>
    </row>
    <row r="781" spans="11:17">
      <c r="K781" s="13">
        <f t="shared" si="87"/>
        <v>77.899999999999849</v>
      </c>
      <c r="L781" s="13">
        <f t="shared" si="88"/>
        <v>8.4438999999996128E-4</v>
      </c>
      <c r="M781" s="13">
        <f t="shared" si="89"/>
        <v>0.21722761219519557</v>
      </c>
      <c r="N781" s="13">
        <f t="shared" si="86"/>
        <v>1.0638647353206911E-3</v>
      </c>
      <c r="O781" s="13">
        <f t="shared" si="90"/>
        <v>0.1690799006741549</v>
      </c>
      <c r="P781" s="13">
        <f t="shared" si="91"/>
        <v>0.21727403051185007</v>
      </c>
      <c r="Q781" s="5">
        <f t="shared" si="92"/>
        <v>4.8555236147841194E-6</v>
      </c>
    </row>
    <row r="782" spans="11:17">
      <c r="K782" s="13">
        <f t="shared" si="87"/>
        <v>77.999999999999844</v>
      </c>
      <c r="L782" s="13">
        <f t="shared" si="88"/>
        <v>8.4479999999996123E-4</v>
      </c>
      <c r="M782" s="13">
        <f t="shared" si="89"/>
        <v>0.21718955212484786</v>
      </c>
      <c r="N782" s="13">
        <f t="shared" si="86"/>
        <v>1.064381302951148E-3</v>
      </c>
      <c r="O782" s="13">
        <f t="shared" si="90"/>
        <v>0.16901970151447834</v>
      </c>
      <c r="P782" s="13">
        <f t="shared" si="91"/>
        <v>0.2172359398216355</v>
      </c>
      <c r="Q782" s="5">
        <f t="shared" si="92"/>
        <v>4.8602400325473409E-6</v>
      </c>
    </row>
    <row r="783" spans="11:17">
      <c r="K783" s="13">
        <f t="shared" si="87"/>
        <v>78.099999999999838</v>
      </c>
      <c r="L783" s="13">
        <f t="shared" si="88"/>
        <v>8.4520999999996118E-4</v>
      </c>
      <c r="M783" s="13">
        <f t="shared" si="89"/>
        <v>0.21715156594005339</v>
      </c>
      <c r="N783" s="13">
        <f t="shared" si="86"/>
        <v>1.0648978705816048E-3</v>
      </c>
      <c r="O783" s="13">
        <f t="shared" si="90"/>
        <v>0.16895961921870079</v>
      </c>
      <c r="P783" s="13">
        <f t="shared" si="91"/>
        <v>0.21719792300469701</v>
      </c>
      <c r="Q783" s="5">
        <f t="shared" si="92"/>
        <v>4.8649587398473027E-6</v>
      </c>
    </row>
    <row r="784" spans="11:17">
      <c r="K784" s="13">
        <f t="shared" si="87"/>
        <v>78.199999999999832</v>
      </c>
      <c r="L784" s="13">
        <f t="shared" si="88"/>
        <v>8.4561999999996113E-4</v>
      </c>
      <c r="M784" s="13">
        <f t="shared" si="89"/>
        <v>0.21711365346160769</v>
      </c>
      <c r="N784" s="13">
        <f t="shared" si="86"/>
        <v>1.0654144382120617E-3</v>
      </c>
      <c r="O784" s="13">
        <f t="shared" si="90"/>
        <v>0.16889965350337668</v>
      </c>
      <c r="P784" s="13">
        <f t="shared" si="91"/>
        <v>0.21715997988203359</v>
      </c>
      <c r="Q784" s="5">
        <f t="shared" si="92"/>
        <v>4.869679736684004E-6</v>
      </c>
    </row>
    <row r="785" spans="11:17">
      <c r="K785" s="13">
        <f t="shared" si="87"/>
        <v>78.299999999999827</v>
      </c>
      <c r="L785" s="13">
        <f t="shared" si="88"/>
        <v>8.4602999999996108E-4</v>
      </c>
      <c r="M785" s="13">
        <f t="shared" si="89"/>
        <v>0.21707581451082766</v>
      </c>
      <c r="N785" s="13">
        <f t="shared" si="86"/>
        <v>1.0659310058425185E-3</v>
      </c>
      <c r="O785" s="13">
        <f t="shared" si="90"/>
        <v>0.16883980408588509</v>
      </c>
      <c r="P785" s="13">
        <f t="shared" si="91"/>
        <v>0.21712211027516456</v>
      </c>
      <c r="Q785" s="5">
        <f t="shared" si="92"/>
        <v>4.8744030230574457E-6</v>
      </c>
    </row>
    <row r="786" spans="11:17">
      <c r="K786" s="13">
        <f t="shared" si="87"/>
        <v>78.399999999999821</v>
      </c>
      <c r="L786" s="13">
        <f t="shared" si="88"/>
        <v>8.4643999999996103E-4</v>
      </c>
      <c r="M786" s="13">
        <f t="shared" si="89"/>
        <v>0.21703804890954978</v>
      </c>
      <c r="N786" s="13">
        <f t="shared" si="86"/>
        <v>1.0664475734729754E-3</v>
      </c>
      <c r="O786" s="13">
        <f t="shared" si="90"/>
        <v>0.16878007068442685</v>
      </c>
      <c r="P786" s="13">
        <f t="shared" si="91"/>
        <v>0.21708431400612765</v>
      </c>
      <c r="Q786" s="5">
        <f t="shared" si="92"/>
        <v>4.8791285989676286E-6</v>
      </c>
    </row>
    <row r="787" spans="11:17">
      <c r="K787" s="13">
        <f t="shared" si="87"/>
        <v>78.499999999999815</v>
      </c>
      <c r="L787" s="13">
        <f t="shared" si="88"/>
        <v>8.4684999999996098E-4</v>
      </c>
      <c r="M787" s="13">
        <f t="shared" si="89"/>
        <v>0.21700035648012825</v>
      </c>
      <c r="N787" s="13">
        <f t="shared" si="86"/>
        <v>1.0669641411034322E-3</v>
      </c>
      <c r="O787" s="13">
        <f t="shared" si="90"/>
        <v>0.16872045301802177</v>
      </c>
      <c r="P787" s="13">
        <f t="shared" si="91"/>
        <v>0.2170465908974773</v>
      </c>
      <c r="Q787" s="5">
        <f t="shared" si="92"/>
        <v>4.8838564644145493E-6</v>
      </c>
    </row>
    <row r="788" spans="11:17">
      <c r="K788" s="13">
        <f t="shared" si="87"/>
        <v>78.59999999999981</v>
      </c>
      <c r="L788" s="13">
        <f t="shared" si="88"/>
        <v>8.4725999999996093E-4</v>
      </c>
      <c r="M788" s="13">
        <f t="shared" si="89"/>
        <v>0.21696273704543334</v>
      </c>
      <c r="N788" s="13">
        <f t="shared" si="86"/>
        <v>1.0674807087338891E-3</v>
      </c>
      <c r="O788" s="13">
        <f t="shared" si="90"/>
        <v>0.16866095080650587</v>
      </c>
      <c r="P788" s="13">
        <f t="shared" si="91"/>
        <v>0.21700894077228289</v>
      </c>
      <c r="Q788" s="5">
        <f t="shared" si="92"/>
        <v>4.8885866193982113E-6</v>
      </c>
    </row>
    <row r="789" spans="11:17">
      <c r="K789" s="13">
        <f t="shared" si="87"/>
        <v>78.699999999999804</v>
      </c>
      <c r="L789" s="13">
        <f t="shared" si="88"/>
        <v>8.4766999999996088E-4</v>
      </c>
      <c r="M789" s="13">
        <f t="shared" si="89"/>
        <v>0.21692519042884964</v>
      </c>
      <c r="N789" s="13">
        <f t="shared" si="86"/>
        <v>1.0679972763643459E-3</v>
      </c>
      <c r="O789" s="13">
        <f t="shared" si="90"/>
        <v>0.16860156377052862</v>
      </c>
      <c r="P789" s="13">
        <f t="shared" si="91"/>
        <v>0.21697136345412707</v>
      </c>
      <c r="Q789" s="5">
        <f t="shared" si="92"/>
        <v>4.8933190639186128E-6</v>
      </c>
    </row>
    <row r="790" spans="11:17">
      <c r="K790" s="13">
        <f t="shared" si="87"/>
        <v>78.799999999999798</v>
      </c>
      <c r="L790" s="13">
        <f t="shared" si="88"/>
        <v>8.4807999999996083E-4</v>
      </c>
      <c r="M790" s="13">
        <f t="shared" si="89"/>
        <v>0.21688771645427427</v>
      </c>
      <c r="N790" s="13">
        <f t="shared" si="86"/>
        <v>1.0685138439948028E-3</v>
      </c>
      <c r="O790" s="13">
        <f t="shared" si="90"/>
        <v>0.16854229163155021</v>
      </c>
      <c r="P790" s="13">
        <f t="shared" si="91"/>
        <v>0.21693385876710392</v>
      </c>
      <c r="Q790" s="5">
        <f t="shared" si="92"/>
        <v>4.8980537979757538E-6</v>
      </c>
    </row>
    <row r="791" spans="11:17">
      <c r="K791" s="13">
        <f t="shared" si="87"/>
        <v>78.899999999999793</v>
      </c>
      <c r="L791" s="13">
        <f t="shared" si="88"/>
        <v>8.4848999999996078E-4</v>
      </c>
      <c r="M791" s="13">
        <f t="shared" si="89"/>
        <v>0.21685031494611517</v>
      </c>
      <c r="N791" s="13">
        <f t="shared" si="86"/>
        <v>1.0690304116252596E-3</v>
      </c>
      <c r="O791" s="13">
        <f t="shared" si="90"/>
        <v>0.16848313411183877</v>
      </c>
      <c r="P791" s="13">
        <f t="shared" si="91"/>
        <v>0.21689642653581734</v>
      </c>
      <c r="Q791" s="5">
        <f t="shared" si="92"/>
        <v>4.9027908215696351E-6</v>
      </c>
    </row>
    <row r="792" spans="11:17">
      <c r="K792" s="13">
        <f t="shared" si="87"/>
        <v>78.999999999999787</v>
      </c>
      <c r="L792" s="13">
        <f t="shared" si="88"/>
        <v>8.4889999999996073E-4</v>
      </c>
      <c r="M792" s="13">
        <f t="shared" si="89"/>
        <v>0.21681298572928936</v>
      </c>
      <c r="N792" s="13">
        <f t="shared" si="86"/>
        <v>1.0695469792557164E-3</v>
      </c>
      <c r="O792" s="13">
        <f t="shared" si="90"/>
        <v>0.16842409093446761</v>
      </c>
      <c r="P792" s="13">
        <f t="shared" si="91"/>
        <v>0.21685906658537918</v>
      </c>
      <c r="Q792" s="5">
        <f t="shared" si="92"/>
        <v>4.9075301347002568E-6</v>
      </c>
    </row>
    <row r="793" spans="11:17">
      <c r="K793" s="13">
        <f t="shared" si="87"/>
        <v>79.099999999999781</v>
      </c>
      <c r="L793" s="13">
        <f t="shared" si="88"/>
        <v>8.4930999999996068E-4</v>
      </c>
      <c r="M793" s="13">
        <f t="shared" si="89"/>
        <v>0.21677572862922123</v>
      </c>
      <c r="N793" s="13">
        <f t="shared" si="86"/>
        <v>1.0700635468861733E-3</v>
      </c>
      <c r="O793" s="13">
        <f t="shared" si="90"/>
        <v>0.16836516182331263</v>
      </c>
      <c r="P793" s="13">
        <f t="shared" si="91"/>
        <v>0.21682177874140762</v>
      </c>
      <c r="Q793" s="5">
        <f t="shared" si="92"/>
        <v>4.9122717373676181E-6</v>
      </c>
    </row>
    <row r="794" spans="11:17">
      <c r="K794" s="13">
        <f t="shared" si="87"/>
        <v>79.199999999999775</v>
      </c>
      <c r="L794" s="13">
        <f t="shared" si="88"/>
        <v>8.4971999999996063E-4</v>
      </c>
      <c r="M794" s="13">
        <f t="shared" si="89"/>
        <v>0.21673854347184082</v>
      </c>
      <c r="N794" s="13">
        <f t="shared" si="86"/>
        <v>1.0705801145166301E-3</v>
      </c>
      <c r="O794" s="13">
        <f t="shared" si="90"/>
        <v>0.1683063465030494</v>
      </c>
      <c r="P794" s="13">
        <f t="shared" si="91"/>
        <v>0.21678456283002551</v>
      </c>
      <c r="Q794" s="5">
        <f t="shared" si="92"/>
        <v>4.9170156295717197E-6</v>
      </c>
    </row>
    <row r="795" spans="11:17">
      <c r="K795" s="13">
        <f t="shared" si="87"/>
        <v>79.29999999999977</v>
      </c>
      <c r="L795" s="13">
        <f t="shared" si="88"/>
        <v>8.5012999999996058E-4</v>
      </c>
      <c r="M795" s="13">
        <f t="shared" si="89"/>
        <v>0.21670143008358211</v>
      </c>
      <c r="N795" s="13">
        <f t="shared" si="86"/>
        <v>1.071096682147087E-3</v>
      </c>
      <c r="O795" s="13">
        <f t="shared" si="90"/>
        <v>0.16824764469915066</v>
      </c>
      <c r="P795" s="13">
        <f t="shared" si="91"/>
        <v>0.21674741867785852</v>
      </c>
      <c r="Q795" s="5">
        <f t="shared" si="92"/>
        <v>4.9217618113125625E-6</v>
      </c>
    </row>
    <row r="796" spans="11:17">
      <c r="K796" s="13">
        <f t="shared" si="87"/>
        <v>79.399999999999764</v>
      </c>
      <c r="L796" s="13">
        <f t="shared" si="88"/>
        <v>8.5053999999996053E-4</v>
      </c>
      <c r="M796" s="13">
        <f t="shared" si="89"/>
        <v>0.21666438829138138</v>
      </c>
      <c r="N796" s="13">
        <f t="shared" si="86"/>
        <v>1.0716132497775438E-3</v>
      </c>
      <c r="O796" s="13">
        <f t="shared" si="90"/>
        <v>0.16818905613788351</v>
      </c>
      <c r="P796" s="13">
        <f t="shared" si="91"/>
        <v>0.21671034611203358</v>
      </c>
      <c r="Q796" s="5">
        <f t="shared" si="92"/>
        <v>4.9265102825901439E-6</v>
      </c>
    </row>
    <row r="797" spans="11:17">
      <c r="K797" s="13">
        <f t="shared" si="87"/>
        <v>79.499999999999758</v>
      </c>
      <c r="L797" s="13">
        <f t="shared" si="88"/>
        <v>8.5094999999996048E-4</v>
      </c>
      <c r="M797" s="13">
        <f t="shared" si="89"/>
        <v>0.21662741792267537</v>
      </c>
      <c r="N797" s="13">
        <f t="shared" ref="N797:N860" si="93">N796+veOc*dt</f>
        <v>1.0721298174080007E-3</v>
      </c>
      <c r="O797" s="13">
        <f t="shared" si="90"/>
        <v>0.16813058054630678</v>
      </c>
      <c r="P797" s="13">
        <f t="shared" si="91"/>
        <v>0.21667334496017709</v>
      </c>
      <c r="Q797" s="5">
        <f t="shared" si="92"/>
        <v>4.9312610434044649E-6</v>
      </c>
    </row>
    <row r="798" spans="11:17">
      <c r="K798" s="13">
        <f t="shared" ref="K798:K861" si="94">K797+dt</f>
        <v>79.599999999999753</v>
      </c>
      <c r="L798" s="13">
        <f t="shared" ref="L798:L861" si="95">L797+ve*dt</f>
        <v>8.5135999999996043E-4</v>
      </c>
      <c r="M798" s="13">
        <f t="shared" ref="M798:M861" si="96">M797+dt*(-M797*3/$L797*ve+pl/ps*f4_/$L797*Dl/del_C*omegaC)</f>
        <v>0.21659051880539973</v>
      </c>
      <c r="N798" s="13">
        <f t="shared" si="93"/>
        <v>1.0726463850384575E-3</v>
      </c>
      <c r="O798" s="13">
        <f t="shared" si="90"/>
        <v>0.16807221765226832</v>
      </c>
      <c r="P798" s="13">
        <f t="shared" si="91"/>
        <v>0.21663641505041331</v>
      </c>
      <c r="Q798" s="5">
        <f t="shared" si="92"/>
        <v>4.9360140937555272E-6</v>
      </c>
    </row>
    <row r="799" spans="11:17">
      <c r="K799" s="13">
        <f t="shared" si="94"/>
        <v>79.699999999999747</v>
      </c>
      <c r="L799" s="13">
        <f t="shared" si="95"/>
        <v>8.5176999999996038E-4</v>
      </c>
      <c r="M799" s="13">
        <f t="shared" si="96"/>
        <v>0.21655369076798728</v>
      </c>
      <c r="N799" s="13">
        <f t="shared" si="93"/>
        <v>1.0731629526689144E-3</v>
      </c>
      <c r="O799" s="13">
        <f t="shared" si="90"/>
        <v>0.16801396718440234</v>
      </c>
      <c r="P799" s="13">
        <f t="shared" si="91"/>
        <v>0.21659955621136268</v>
      </c>
      <c r="Q799" s="5">
        <f t="shared" si="92"/>
        <v>4.940769433643328E-6</v>
      </c>
    </row>
    <row r="800" spans="11:17">
      <c r="K800" s="13">
        <f t="shared" si="94"/>
        <v>79.799999999999741</v>
      </c>
      <c r="L800" s="13">
        <f t="shared" si="95"/>
        <v>8.5217999999996033E-4</v>
      </c>
      <c r="M800" s="13">
        <f t="shared" si="96"/>
        <v>0.21651693363936636</v>
      </c>
      <c r="N800" s="13">
        <f t="shared" si="93"/>
        <v>1.0736795202993712E-3</v>
      </c>
      <c r="O800" s="13">
        <f t="shared" si="90"/>
        <v>0.16795582887212684</v>
      </c>
      <c r="P800" s="13">
        <f t="shared" si="91"/>
        <v>0.2165627682721401</v>
      </c>
      <c r="Q800" s="5">
        <f t="shared" si="92"/>
        <v>4.9455270630678693E-6</v>
      </c>
    </row>
    <row r="801" spans="11:17">
      <c r="K801" s="13">
        <f t="shared" si="94"/>
        <v>79.899999999999736</v>
      </c>
      <c r="L801" s="13">
        <f t="shared" si="95"/>
        <v>8.5258999999996029E-4</v>
      </c>
      <c r="M801" s="13">
        <f t="shared" si="96"/>
        <v>0.21648024724895912</v>
      </c>
      <c r="N801" s="13">
        <f t="shared" si="93"/>
        <v>1.0741960879298281E-3</v>
      </c>
      <c r="O801" s="13">
        <f t="shared" si="90"/>
        <v>0.1678978024456409</v>
      </c>
      <c r="P801" s="13">
        <f t="shared" si="91"/>
        <v>0.21652605106235326</v>
      </c>
      <c r="Q801" s="5">
        <f t="shared" si="92"/>
        <v>4.9502869820291509E-6</v>
      </c>
    </row>
    <row r="802" spans="11:17">
      <c r="K802" s="13">
        <f t="shared" si="94"/>
        <v>79.99999999999973</v>
      </c>
      <c r="L802" s="13">
        <f t="shared" si="95"/>
        <v>8.5299999999996024E-4</v>
      </c>
      <c r="M802" s="13">
        <f t="shared" si="96"/>
        <v>0.21644363142667991</v>
      </c>
      <c r="N802" s="13">
        <f t="shared" si="93"/>
        <v>1.0747126555602849E-3</v>
      </c>
      <c r="O802" s="13">
        <f t="shared" ref="O802:O865" si="97">O801+dt*(-O801*3/N801*(N802-N801)/dt+pl/ps*f4Oc/N801*Dl/del_C*omegaC)</f>
        <v>0.16783988763592203</v>
      </c>
      <c r="P802" s="13">
        <f t="shared" ref="P802:P865" si="98">esiinf-(esiinf-esi0)*(1+ve*K802/re0)^(-3)</f>
        <v>0.21648940441210104</v>
      </c>
      <c r="Q802" s="5">
        <f t="shared" ref="Q802:Q865" si="99">2*(N802/f1Oc)^2</f>
        <v>4.9550491905271729E-6</v>
      </c>
    </row>
    <row r="803" spans="11:17">
      <c r="K803" s="13">
        <f t="shared" si="94"/>
        <v>80.099999999999724</v>
      </c>
      <c r="L803" s="13">
        <f t="shared" si="95"/>
        <v>8.5340999999996019E-4</v>
      </c>
      <c r="M803" s="13">
        <f t="shared" si="96"/>
        <v>0.21640708600293357</v>
      </c>
      <c r="N803" s="13">
        <f t="shared" si="93"/>
        <v>1.0752292231907417E-3</v>
      </c>
      <c r="O803" s="13">
        <f t="shared" si="97"/>
        <v>0.16778208417472359</v>
      </c>
      <c r="P803" s="13">
        <f t="shared" si="98"/>
        <v>0.21645282815197189</v>
      </c>
      <c r="Q803" s="5">
        <f t="shared" si="99"/>
        <v>4.9598136885619335E-6</v>
      </c>
    </row>
    <row r="804" spans="11:17">
      <c r="K804" s="13">
        <f t="shared" si="94"/>
        <v>80.199999999999719</v>
      </c>
      <c r="L804" s="13">
        <f t="shared" si="95"/>
        <v>8.5381999999996014E-4</v>
      </c>
      <c r="M804" s="13">
        <f t="shared" si="96"/>
        <v>0.21637061080861381</v>
      </c>
      <c r="N804" s="13">
        <f t="shared" si="93"/>
        <v>1.0757457908211986E-3</v>
      </c>
      <c r="O804" s="13">
        <f t="shared" si="97"/>
        <v>0.16772439179457221</v>
      </c>
      <c r="P804" s="13">
        <f t="shared" si="98"/>
        <v>0.21641632211304204</v>
      </c>
      <c r="Q804" s="5">
        <f t="shared" si="99"/>
        <v>4.9645804761334371E-6</v>
      </c>
    </row>
    <row r="805" spans="11:17">
      <c r="K805" s="13">
        <f t="shared" si="94"/>
        <v>80.299999999999713</v>
      </c>
      <c r="L805" s="13">
        <f t="shared" si="95"/>
        <v>8.5422999999996009E-4</v>
      </c>
      <c r="M805" s="13">
        <f t="shared" si="96"/>
        <v>0.21633420567510159</v>
      </c>
      <c r="N805" s="13">
        <f t="shared" si="93"/>
        <v>1.0762623584516554E-3</v>
      </c>
      <c r="O805" s="13">
        <f t="shared" si="97"/>
        <v>0.16766681022876512</v>
      </c>
      <c r="P805" s="13">
        <f t="shared" si="98"/>
        <v>0.21637988612687398</v>
      </c>
      <c r="Q805" s="5">
        <f t="shared" si="99"/>
        <v>4.9693495532416785E-6</v>
      </c>
    </row>
    <row r="806" spans="11:17">
      <c r="K806" s="13">
        <f t="shared" si="94"/>
        <v>80.399999999999707</v>
      </c>
      <c r="L806" s="13">
        <f t="shared" si="95"/>
        <v>8.5463999999996004E-4</v>
      </c>
      <c r="M806" s="13">
        <f t="shared" si="96"/>
        <v>0.21629787043426341</v>
      </c>
      <c r="N806" s="13">
        <f t="shared" si="93"/>
        <v>1.0767789260821123E-3</v>
      </c>
      <c r="O806" s="13">
        <f t="shared" si="97"/>
        <v>0.16760933921136761</v>
      </c>
      <c r="P806" s="13">
        <f t="shared" si="98"/>
        <v>0.21634352002551485</v>
      </c>
      <c r="Q806" s="5">
        <f t="shared" si="99"/>
        <v>4.9741209198866594E-6</v>
      </c>
    </row>
    <row r="807" spans="11:17">
      <c r="K807" s="13">
        <f t="shared" si="94"/>
        <v>80.499999999999702</v>
      </c>
      <c r="L807" s="13">
        <f t="shared" si="95"/>
        <v>8.5504999999995999E-4</v>
      </c>
      <c r="M807" s="13">
        <f t="shared" si="96"/>
        <v>0.21626160491844978</v>
      </c>
      <c r="N807" s="13">
        <f t="shared" si="93"/>
        <v>1.0772954937125691E-3</v>
      </c>
      <c r="O807" s="13">
        <f t="shared" si="97"/>
        <v>0.16755197847721046</v>
      </c>
      <c r="P807" s="13">
        <f t="shared" si="98"/>
        <v>0.21630722364149468</v>
      </c>
      <c r="Q807" s="5">
        <f t="shared" si="99"/>
        <v>4.9788945760683807E-6</v>
      </c>
    </row>
    <row r="808" spans="11:17">
      <c r="K808" s="13">
        <f t="shared" si="94"/>
        <v>80.599999999999696</v>
      </c>
      <c r="L808" s="13">
        <f t="shared" si="95"/>
        <v>8.5545999999995994E-4</v>
      </c>
      <c r="M808" s="13">
        <f t="shared" si="96"/>
        <v>0.21622540896049353</v>
      </c>
      <c r="N808" s="13">
        <f t="shared" si="93"/>
        <v>1.077812061343026E-3</v>
      </c>
      <c r="O808" s="13">
        <f t="shared" si="97"/>
        <v>0.16749472776188731</v>
      </c>
      <c r="P808" s="13">
        <f t="shared" si="98"/>
        <v>0.21627099680782491</v>
      </c>
      <c r="Q808" s="5">
        <f t="shared" si="99"/>
        <v>4.9836705217868423E-6</v>
      </c>
    </row>
    <row r="809" spans="11:17">
      <c r="K809" s="13">
        <f t="shared" si="94"/>
        <v>80.69999999999969</v>
      </c>
      <c r="L809" s="13">
        <f t="shared" si="95"/>
        <v>8.5586999999995989E-4</v>
      </c>
      <c r="M809" s="13">
        <f t="shared" si="96"/>
        <v>0.21618928239370813</v>
      </c>
      <c r="N809" s="13">
        <f t="shared" si="93"/>
        <v>1.0783286289734828E-3</v>
      </c>
      <c r="O809" s="13">
        <f t="shared" si="97"/>
        <v>0.16743758680175219</v>
      </c>
      <c r="P809" s="13">
        <f t="shared" si="98"/>
        <v>0.21623483935799673</v>
      </c>
      <c r="Q809" s="5">
        <f t="shared" si="99"/>
        <v>4.9884487570420443E-6</v>
      </c>
    </row>
    <row r="810" spans="11:17">
      <c r="K810" s="13">
        <f t="shared" si="94"/>
        <v>80.799999999999685</v>
      </c>
      <c r="L810" s="13">
        <f t="shared" si="95"/>
        <v>8.5627999999995984E-4</v>
      </c>
      <c r="M810" s="13">
        <f t="shared" si="96"/>
        <v>0.21615322505188628</v>
      </c>
      <c r="N810" s="13">
        <f t="shared" si="93"/>
        <v>1.0788451966039397E-3</v>
      </c>
      <c r="O810" s="13">
        <f t="shared" si="97"/>
        <v>0.16738055533391685</v>
      </c>
      <c r="P810" s="13">
        <f t="shared" si="98"/>
        <v>0.21619875112597942</v>
      </c>
      <c r="Q810" s="5">
        <f t="shared" si="99"/>
        <v>4.993229281833985E-6</v>
      </c>
    </row>
    <row r="811" spans="11:17">
      <c r="K811" s="13">
        <f t="shared" si="94"/>
        <v>80.899999999999679</v>
      </c>
      <c r="L811" s="13">
        <f t="shared" si="95"/>
        <v>8.5668999999995979E-4</v>
      </c>
      <c r="M811" s="13">
        <f t="shared" si="96"/>
        <v>0.21611723676929806</v>
      </c>
      <c r="N811" s="13">
        <f t="shared" si="93"/>
        <v>1.0793617642343965E-3</v>
      </c>
      <c r="O811" s="13">
        <f t="shared" si="97"/>
        <v>0.16732363309624834</v>
      </c>
      <c r="P811" s="13">
        <f t="shared" si="98"/>
        <v>0.21616273194621877</v>
      </c>
      <c r="Q811" s="5">
        <f t="shared" si="99"/>
        <v>4.9980120961626668E-6</v>
      </c>
    </row>
    <row r="812" spans="11:17">
      <c r="K812" s="13">
        <f t="shared" si="94"/>
        <v>80.999999999999673</v>
      </c>
      <c r="L812" s="13">
        <f t="shared" si="95"/>
        <v>8.5709999999995974E-4</v>
      </c>
      <c r="M812" s="13">
        <f t="shared" si="96"/>
        <v>0.21608131738068953</v>
      </c>
      <c r="N812" s="13">
        <f t="shared" si="93"/>
        <v>1.0798783318648534E-3</v>
      </c>
      <c r="O812" s="13">
        <f t="shared" si="97"/>
        <v>0.16726681982736641</v>
      </c>
      <c r="P812" s="13">
        <f t="shared" si="98"/>
        <v>0.21612678165363558</v>
      </c>
      <c r="Q812" s="5">
        <f t="shared" si="99"/>
        <v>5.0027972000280882E-6</v>
      </c>
    </row>
    <row r="813" spans="11:17">
      <c r="K813" s="13">
        <f t="shared" si="94"/>
        <v>81.099999999999667</v>
      </c>
      <c r="L813" s="13">
        <f t="shared" si="95"/>
        <v>8.5750999999995969E-4</v>
      </c>
      <c r="M813" s="13">
        <f t="shared" si="96"/>
        <v>0.216045466721281</v>
      </c>
      <c r="N813" s="13">
        <f t="shared" si="93"/>
        <v>1.0803948994953102E-3</v>
      </c>
      <c r="O813" s="13">
        <f t="shared" si="97"/>
        <v>0.16721011526664101</v>
      </c>
      <c r="P813" s="13">
        <f t="shared" si="98"/>
        <v>0.21609090008362397</v>
      </c>
      <c r="Q813" s="5">
        <f t="shared" si="99"/>
        <v>5.0075845934302509E-6</v>
      </c>
    </row>
    <row r="814" spans="11:17">
      <c r="K814" s="13">
        <f t="shared" si="94"/>
        <v>81.199999999999662</v>
      </c>
      <c r="L814" s="13">
        <f t="shared" si="95"/>
        <v>8.5791999999995964E-4</v>
      </c>
      <c r="M814" s="13">
        <f t="shared" si="96"/>
        <v>0.21600968462676548</v>
      </c>
      <c r="N814" s="13">
        <f t="shared" si="93"/>
        <v>1.080911467125767E-3</v>
      </c>
      <c r="O814" s="13">
        <f t="shared" si="97"/>
        <v>0.16715351915418977</v>
      </c>
      <c r="P814" s="13">
        <f t="shared" si="98"/>
        <v>0.21605508707204985</v>
      </c>
      <c r="Q814" s="5">
        <f t="shared" si="99"/>
        <v>5.0123742763691521E-6</v>
      </c>
    </row>
    <row r="815" spans="11:17">
      <c r="K815" s="13">
        <f t="shared" si="94"/>
        <v>81.299999999999656</v>
      </c>
      <c r="L815" s="13">
        <f t="shared" si="95"/>
        <v>8.5832999999995959E-4</v>
      </c>
      <c r="M815" s="13">
        <f t="shared" si="96"/>
        <v>0.2159739709333072</v>
      </c>
      <c r="N815" s="13">
        <f t="shared" si="93"/>
        <v>1.0814280347562239E-3</v>
      </c>
      <c r="O815" s="13">
        <f t="shared" si="97"/>
        <v>0.16709703123087555</v>
      </c>
      <c r="P815" s="13">
        <f t="shared" si="98"/>
        <v>0.2160193424552492</v>
      </c>
      <c r="Q815" s="5">
        <f t="shared" si="99"/>
        <v>5.0171662488447938E-6</v>
      </c>
    </row>
    <row r="816" spans="11:17">
      <c r="K816" s="13">
        <f t="shared" si="94"/>
        <v>81.39999999999965</v>
      </c>
      <c r="L816" s="13">
        <f t="shared" si="95"/>
        <v>8.5873999999995954E-4</v>
      </c>
      <c r="M816" s="13">
        <f t="shared" si="96"/>
        <v>0.21593832547753986</v>
      </c>
      <c r="N816" s="13">
        <f t="shared" si="93"/>
        <v>1.0819446023866807E-3</v>
      </c>
      <c r="O816" s="13">
        <f t="shared" si="97"/>
        <v>0.16704065123830386</v>
      </c>
      <c r="P816" s="13">
        <f t="shared" si="98"/>
        <v>0.21598366607002678</v>
      </c>
      <c r="Q816" s="5">
        <f t="shared" si="99"/>
        <v>5.0219605108571758E-6</v>
      </c>
    </row>
    <row r="817" spans="11:17">
      <c r="K817" s="13">
        <f t="shared" si="94"/>
        <v>81.499999999999645</v>
      </c>
      <c r="L817" s="13">
        <f t="shared" si="95"/>
        <v>8.5914999999995949E-4</v>
      </c>
      <c r="M817" s="13">
        <f t="shared" si="96"/>
        <v>0.21590274809656518</v>
      </c>
      <c r="N817" s="13">
        <f t="shared" si="93"/>
        <v>1.0824611700171376E-3</v>
      </c>
      <c r="O817" s="13">
        <f t="shared" si="97"/>
        <v>0.16698437891882043</v>
      </c>
      <c r="P817" s="13">
        <f t="shared" si="98"/>
        <v>0.2159480577536543</v>
      </c>
      <c r="Q817" s="5">
        <f t="shared" si="99"/>
        <v>5.0267570624062965E-6</v>
      </c>
    </row>
    <row r="818" spans="11:17">
      <c r="K818" s="13">
        <f t="shared" si="94"/>
        <v>81.599999999999639</v>
      </c>
      <c r="L818" s="13">
        <f t="shared" si="95"/>
        <v>8.5955999999995944E-4</v>
      </c>
      <c r="M818" s="13">
        <f t="shared" si="96"/>
        <v>0.21586723862795132</v>
      </c>
      <c r="N818" s="13">
        <f t="shared" si="93"/>
        <v>1.0829777376475944E-3</v>
      </c>
      <c r="O818" s="13">
        <f t="shared" si="97"/>
        <v>0.16692821401550875</v>
      </c>
      <c r="P818" s="13">
        <f t="shared" si="98"/>
        <v>0.21591251734386901</v>
      </c>
      <c r="Q818" s="5">
        <f t="shared" si="99"/>
        <v>5.0315559034921584E-6</v>
      </c>
    </row>
    <row r="819" spans="11:17">
      <c r="K819" s="13">
        <f t="shared" si="94"/>
        <v>81.699999999999633</v>
      </c>
      <c r="L819" s="13">
        <f t="shared" si="95"/>
        <v>8.5996999999995939E-4</v>
      </c>
      <c r="M819" s="13">
        <f t="shared" si="96"/>
        <v>0.21583179690973131</v>
      </c>
      <c r="N819" s="13">
        <f t="shared" si="93"/>
        <v>1.0834943052780513E-3</v>
      </c>
      <c r="O819" s="13">
        <f t="shared" si="97"/>
        <v>0.16687215627218757</v>
      </c>
      <c r="P819" s="13">
        <f t="shared" si="98"/>
        <v>0.21587704467887209</v>
      </c>
      <c r="Q819" s="5">
        <f t="shared" si="99"/>
        <v>5.0363570341147598E-6</v>
      </c>
    </row>
    <row r="820" spans="11:17">
      <c r="K820" s="13">
        <f t="shared" si="94"/>
        <v>81.799999999999628</v>
      </c>
      <c r="L820" s="13">
        <f t="shared" si="95"/>
        <v>8.6037999999995934E-4</v>
      </c>
      <c r="M820" s="13">
        <f t="shared" si="96"/>
        <v>0.21579642278040148</v>
      </c>
      <c r="N820" s="13">
        <f t="shared" si="93"/>
        <v>1.0840108729085081E-3</v>
      </c>
      <c r="O820" s="13">
        <f t="shared" si="97"/>
        <v>0.16681620543340847</v>
      </c>
      <c r="P820" s="13">
        <f t="shared" si="98"/>
        <v>0.21584163959732708</v>
      </c>
      <c r="Q820" s="5">
        <f t="shared" si="99"/>
        <v>5.0411604542741007E-6</v>
      </c>
    </row>
    <row r="821" spans="11:17">
      <c r="K821" s="13">
        <f t="shared" si="94"/>
        <v>81.899999999999622</v>
      </c>
      <c r="L821" s="13">
        <f t="shared" si="95"/>
        <v>8.6078999999995929E-4</v>
      </c>
      <c r="M821" s="13">
        <f t="shared" si="96"/>
        <v>0.21576111607891993</v>
      </c>
      <c r="N821" s="13">
        <f t="shared" si="93"/>
        <v>1.084527440538965E-3</v>
      </c>
      <c r="O821" s="13">
        <f t="shared" si="97"/>
        <v>0.1667603612444534</v>
      </c>
      <c r="P821" s="13">
        <f t="shared" si="98"/>
        <v>0.21580630193835842</v>
      </c>
      <c r="Q821" s="5">
        <f t="shared" si="99"/>
        <v>5.0459661639701829E-6</v>
      </c>
    </row>
    <row r="822" spans="11:17">
      <c r="K822" s="13">
        <f t="shared" si="94"/>
        <v>81.999999999999616</v>
      </c>
      <c r="L822" s="13">
        <f t="shared" si="95"/>
        <v>8.6119999999995924E-4</v>
      </c>
      <c r="M822" s="13">
        <f t="shared" si="96"/>
        <v>0.21572587664470497</v>
      </c>
      <c r="N822" s="13">
        <f t="shared" si="93"/>
        <v>1.0850440081694218E-3</v>
      </c>
      <c r="O822" s="13">
        <f t="shared" si="97"/>
        <v>0.16670462345133225</v>
      </c>
      <c r="P822" s="13">
        <f t="shared" si="98"/>
        <v>0.21577103154154986</v>
      </c>
      <c r="Q822" s="5">
        <f t="shared" si="99"/>
        <v>5.0507741632030054E-6</v>
      </c>
    </row>
    <row r="823" spans="11:17">
      <c r="K823" s="13">
        <f t="shared" si="94"/>
        <v>82.099999999999611</v>
      </c>
      <c r="L823" s="13">
        <f t="shared" si="95"/>
        <v>8.6160999999995919E-4</v>
      </c>
      <c r="M823" s="13">
        <f t="shared" si="96"/>
        <v>0.21569070431763368</v>
      </c>
      <c r="N823" s="13">
        <f t="shared" si="93"/>
        <v>1.0855605757998787E-3</v>
      </c>
      <c r="O823" s="13">
        <f t="shared" si="97"/>
        <v>0.16664899180078044</v>
      </c>
      <c r="P823" s="13">
        <f t="shared" si="98"/>
        <v>0.21573582824694296</v>
      </c>
      <c r="Q823" s="5">
        <f t="shared" si="99"/>
        <v>5.0555844519725666E-6</v>
      </c>
    </row>
    <row r="824" spans="11:17">
      <c r="K824" s="13">
        <f t="shared" si="94"/>
        <v>82.199999999999605</v>
      </c>
      <c r="L824" s="13">
        <f t="shared" si="95"/>
        <v>8.6201999999995914E-4</v>
      </c>
      <c r="M824" s="13">
        <f t="shared" si="96"/>
        <v>0.21565559893804023</v>
      </c>
      <c r="N824" s="13">
        <f t="shared" si="93"/>
        <v>1.0860771434303355E-3</v>
      </c>
      <c r="O824" s="13">
        <f t="shared" si="97"/>
        <v>0.16659346604025649</v>
      </c>
      <c r="P824" s="13">
        <f t="shared" si="98"/>
        <v>0.21570069189503546</v>
      </c>
      <c r="Q824" s="5">
        <f t="shared" si="99"/>
        <v>5.0603970302788681E-6</v>
      </c>
    </row>
    <row r="825" spans="11:17">
      <c r="K825" s="13">
        <f t="shared" si="94"/>
        <v>82.299999999999599</v>
      </c>
      <c r="L825" s="13">
        <f t="shared" si="95"/>
        <v>8.6242999999995909E-4</v>
      </c>
      <c r="M825" s="13">
        <f t="shared" si="96"/>
        <v>0.21562056034671451</v>
      </c>
      <c r="N825" s="13">
        <f t="shared" si="93"/>
        <v>1.0865937110607923E-3</v>
      </c>
      <c r="O825" s="13">
        <f t="shared" si="97"/>
        <v>0.16653804591793961</v>
      </c>
      <c r="P825" s="13">
        <f t="shared" si="98"/>
        <v>0.21566562232677997</v>
      </c>
      <c r="Q825" s="5">
        <f t="shared" si="99"/>
        <v>5.06521189812191E-6</v>
      </c>
    </row>
    <row r="826" spans="11:17">
      <c r="K826" s="13">
        <f t="shared" si="94"/>
        <v>82.399999999999594</v>
      </c>
      <c r="L826" s="13">
        <f t="shared" si="95"/>
        <v>8.6283999999995904E-4</v>
      </c>
      <c r="M826" s="13">
        <f t="shared" si="96"/>
        <v>0.21558558838490047</v>
      </c>
      <c r="N826" s="13">
        <f t="shared" si="93"/>
        <v>1.0871102786912492E-3</v>
      </c>
      <c r="O826" s="13">
        <f t="shared" si="97"/>
        <v>0.1664827311827273</v>
      </c>
      <c r="P826" s="13">
        <f t="shared" si="98"/>
        <v>0.21563061938358222</v>
      </c>
      <c r="Q826" s="5">
        <f t="shared" si="99"/>
        <v>5.0700290555016915E-6</v>
      </c>
    </row>
    <row r="827" spans="11:17">
      <c r="K827" s="13">
        <f t="shared" si="94"/>
        <v>82.499999999999588</v>
      </c>
      <c r="L827" s="13">
        <f t="shared" si="95"/>
        <v>8.6324999999995899E-4</v>
      </c>
      <c r="M827" s="13">
        <f t="shared" si="96"/>
        <v>0.21555068289429474</v>
      </c>
      <c r="N827" s="13">
        <f t="shared" si="93"/>
        <v>1.087626846321706E-3</v>
      </c>
      <c r="O827" s="13">
        <f t="shared" si="97"/>
        <v>0.16642752158423299</v>
      </c>
      <c r="P827" s="13">
        <f t="shared" si="98"/>
        <v>0.21559568290729977</v>
      </c>
      <c r="Q827" s="5">
        <f t="shared" si="99"/>
        <v>5.0748485024182124E-6</v>
      </c>
    </row>
    <row r="828" spans="11:17">
      <c r="K828" s="13">
        <f t="shared" si="94"/>
        <v>82.599999999999582</v>
      </c>
      <c r="L828" s="13">
        <f t="shared" si="95"/>
        <v>8.6365999999995894E-4</v>
      </c>
      <c r="M828" s="13">
        <f t="shared" si="96"/>
        <v>0.21551584371704505</v>
      </c>
      <c r="N828" s="13">
        <f t="shared" si="93"/>
        <v>1.0881434139521629E-3</v>
      </c>
      <c r="O828" s="13">
        <f t="shared" si="97"/>
        <v>0.16637241687278359</v>
      </c>
      <c r="P828" s="13">
        <f t="shared" si="98"/>
        <v>0.21556081274024033</v>
      </c>
      <c r="Q828" s="5">
        <f t="shared" si="99"/>
        <v>5.0796702388714737E-6</v>
      </c>
    </row>
    <row r="829" spans="11:17">
      <c r="K829" s="13">
        <f t="shared" si="94"/>
        <v>82.699999999999577</v>
      </c>
      <c r="L829" s="13">
        <f t="shared" si="95"/>
        <v>8.6406999999995889E-4</v>
      </c>
      <c r="M829" s="13">
        <f t="shared" si="96"/>
        <v>0.21548107069574873</v>
      </c>
      <c r="N829" s="13">
        <f t="shared" si="93"/>
        <v>1.0886599815826197E-3</v>
      </c>
      <c r="O829" s="13">
        <f t="shared" si="97"/>
        <v>0.16631741679941722</v>
      </c>
      <c r="P829" s="13">
        <f t="shared" si="98"/>
        <v>0.21552600872516042</v>
      </c>
      <c r="Q829" s="5">
        <f t="shared" si="99"/>
        <v>5.0844942648614754E-6</v>
      </c>
    </row>
    <row r="830" spans="11:17">
      <c r="K830" s="13">
        <f t="shared" si="94"/>
        <v>82.799999999999571</v>
      </c>
      <c r="L830" s="13">
        <f t="shared" si="95"/>
        <v>8.6447999999995884E-4</v>
      </c>
      <c r="M830" s="13">
        <f t="shared" si="96"/>
        <v>0.21544636367345124</v>
      </c>
      <c r="N830" s="13">
        <f t="shared" si="93"/>
        <v>1.0891765492130766E-3</v>
      </c>
      <c r="O830" s="13">
        <f t="shared" si="97"/>
        <v>0.16626252111588075</v>
      </c>
      <c r="P830" s="13">
        <f t="shared" si="98"/>
        <v>0.21549127070526375</v>
      </c>
      <c r="Q830" s="5">
        <f t="shared" si="99"/>
        <v>5.0893205803882183E-6</v>
      </c>
    </row>
    <row r="831" spans="11:17">
      <c r="K831" s="13">
        <f t="shared" si="94"/>
        <v>82.899999999999565</v>
      </c>
      <c r="L831" s="13">
        <f t="shared" si="95"/>
        <v>8.648899999999588E-4</v>
      </c>
      <c r="M831" s="13">
        <f t="shared" si="96"/>
        <v>0.21541172249364471</v>
      </c>
      <c r="N831" s="13">
        <f t="shared" si="93"/>
        <v>1.0896931168435334E-3</v>
      </c>
      <c r="O831" s="13">
        <f t="shared" si="97"/>
        <v>0.16620772957462748</v>
      </c>
      <c r="P831" s="13">
        <f t="shared" si="98"/>
        <v>0.21545659852419982</v>
      </c>
      <c r="Q831" s="5">
        <f t="shared" si="99"/>
        <v>5.0941491854516999E-6</v>
      </c>
    </row>
    <row r="832" spans="11:17">
      <c r="K832" s="13">
        <f t="shared" si="94"/>
        <v>82.999999999999559</v>
      </c>
      <c r="L832" s="13">
        <f t="shared" si="95"/>
        <v>8.6529999999995875E-4</v>
      </c>
      <c r="M832" s="13">
        <f t="shared" si="96"/>
        <v>0.21537714700026636</v>
      </c>
      <c r="N832" s="13">
        <f t="shared" si="93"/>
        <v>1.0902096844739903E-3</v>
      </c>
      <c r="O832" s="13">
        <f t="shared" si="97"/>
        <v>0.16615304192881486</v>
      </c>
      <c r="P832" s="13">
        <f t="shared" si="98"/>
        <v>0.21542199202606235</v>
      </c>
      <c r="Q832" s="5">
        <f t="shared" si="99"/>
        <v>5.098980080051921E-6</v>
      </c>
    </row>
    <row r="833" spans="11:17">
      <c r="K833" s="13">
        <f t="shared" si="94"/>
        <v>83.099999999999554</v>
      </c>
      <c r="L833" s="13">
        <f t="shared" si="95"/>
        <v>8.657099999999587E-4</v>
      </c>
      <c r="M833" s="13">
        <f t="shared" si="96"/>
        <v>0.21534263703769715</v>
      </c>
      <c r="N833" s="13">
        <f t="shared" si="93"/>
        <v>1.0907262521044471E-3</v>
      </c>
      <c r="O833" s="13">
        <f t="shared" si="97"/>
        <v>0.16609845793230207</v>
      </c>
      <c r="P833" s="13">
        <f t="shared" si="98"/>
        <v>0.21538745105538804</v>
      </c>
      <c r="Q833" s="5">
        <f t="shared" si="99"/>
        <v>5.1038132641888824E-6</v>
      </c>
    </row>
    <row r="834" spans="11:17">
      <c r="K834" s="13">
        <f t="shared" si="94"/>
        <v>83.199999999999548</v>
      </c>
      <c r="L834" s="13">
        <f t="shared" si="95"/>
        <v>8.6611999999995865E-4</v>
      </c>
      <c r="M834" s="13">
        <f t="shared" si="96"/>
        <v>0.21530819245076022</v>
      </c>
      <c r="N834" s="13">
        <f t="shared" si="93"/>
        <v>1.091242819734904E-3</v>
      </c>
      <c r="O834" s="13">
        <f t="shared" si="97"/>
        <v>0.16604397733964771</v>
      </c>
      <c r="P834" s="13">
        <f t="shared" si="98"/>
        <v>0.21535297545715471</v>
      </c>
      <c r="Q834" s="5">
        <f t="shared" si="99"/>
        <v>5.1086487378625842E-6</v>
      </c>
    </row>
    <row r="835" spans="11:17">
      <c r="K835" s="13">
        <f t="shared" si="94"/>
        <v>83.299999999999542</v>
      </c>
      <c r="L835" s="13">
        <f t="shared" si="95"/>
        <v>8.665299999999586E-4</v>
      </c>
      <c r="M835" s="13">
        <f t="shared" si="96"/>
        <v>0.21527381308471943</v>
      </c>
      <c r="N835" s="13">
        <f t="shared" si="93"/>
        <v>1.0917593873653608E-3</v>
      </c>
      <c r="O835" s="13">
        <f t="shared" si="97"/>
        <v>0.16598959990610751</v>
      </c>
      <c r="P835" s="13">
        <f t="shared" si="98"/>
        <v>0.21531856507678027</v>
      </c>
      <c r="Q835" s="5">
        <f t="shared" si="99"/>
        <v>5.1134865010730256E-6</v>
      </c>
    </row>
    <row r="836" spans="11:17">
      <c r="K836" s="13">
        <f t="shared" si="94"/>
        <v>83.399999999999537</v>
      </c>
      <c r="L836" s="13">
        <f t="shared" si="95"/>
        <v>8.6693999999995855E-4</v>
      </c>
      <c r="M836" s="13">
        <f t="shared" si="96"/>
        <v>0.21523949878527796</v>
      </c>
      <c r="N836" s="13">
        <f t="shared" si="93"/>
        <v>1.0922759549958176E-3</v>
      </c>
      <c r="O836" s="13">
        <f t="shared" si="97"/>
        <v>0.16593532538763198</v>
      </c>
      <c r="P836" s="13">
        <f t="shared" si="98"/>
        <v>0.21528421976012091</v>
      </c>
      <c r="Q836" s="5">
        <f t="shared" si="99"/>
        <v>5.1183265538202073E-6</v>
      </c>
    </row>
    <row r="837" spans="11:17">
      <c r="K837" s="13">
        <f t="shared" si="94"/>
        <v>83.499999999999531</v>
      </c>
      <c r="L837" s="13">
        <f t="shared" si="95"/>
        <v>8.673499999999585E-4</v>
      </c>
      <c r="M837" s="13">
        <f t="shared" si="96"/>
        <v>0.2152052493985768</v>
      </c>
      <c r="N837" s="13">
        <f t="shared" si="93"/>
        <v>1.0927925226262745E-3</v>
      </c>
      <c r="O837" s="13">
        <f t="shared" si="97"/>
        <v>0.16588115354086419</v>
      </c>
      <c r="P837" s="13">
        <f t="shared" si="98"/>
        <v>0.21524993935346989</v>
      </c>
      <c r="Q837" s="5">
        <f t="shared" si="99"/>
        <v>5.1231688961041285E-6</v>
      </c>
    </row>
    <row r="838" spans="11:17">
      <c r="K838" s="13">
        <f t="shared" si="94"/>
        <v>83.599999999999525</v>
      </c>
      <c r="L838" s="13">
        <f t="shared" si="95"/>
        <v>8.6775999999995845E-4</v>
      </c>
      <c r="M838" s="13">
        <f t="shared" si="96"/>
        <v>0.21517106477119333</v>
      </c>
      <c r="N838" s="13">
        <f t="shared" si="93"/>
        <v>1.0933090902567313E-3</v>
      </c>
      <c r="O838" s="13">
        <f t="shared" si="97"/>
        <v>0.16582708412313737</v>
      </c>
      <c r="P838" s="13">
        <f t="shared" si="98"/>
        <v>0.21521572370355599</v>
      </c>
      <c r="Q838" s="5">
        <f t="shared" si="99"/>
        <v>5.1280135279247901E-6</v>
      </c>
    </row>
    <row r="839" spans="11:17">
      <c r="K839" s="13">
        <f t="shared" si="94"/>
        <v>83.69999999999952</v>
      </c>
      <c r="L839" s="13">
        <f t="shared" si="95"/>
        <v>8.681699999999584E-4</v>
      </c>
      <c r="M839" s="13">
        <f t="shared" si="96"/>
        <v>0.21513694475013984</v>
      </c>
      <c r="N839" s="13">
        <f t="shared" si="93"/>
        <v>1.0938256578871882E-3</v>
      </c>
      <c r="O839" s="13">
        <f t="shared" si="97"/>
        <v>0.16577311689247273</v>
      </c>
      <c r="P839" s="13">
        <f t="shared" si="98"/>
        <v>0.21518157265754204</v>
      </c>
      <c r="Q839" s="5">
        <f t="shared" si="99"/>
        <v>5.1328604492821929E-6</v>
      </c>
    </row>
    <row r="840" spans="11:17">
      <c r="K840" s="13">
        <f t="shared" si="94"/>
        <v>83.799999999999514</v>
      </c>
      <c r="L840" s="13">
        <f t="shared" si="95"/>
        <v>8.6857999999995835E-4</v>
      </c>
      <c r="M840" s="13">
        <f t="shared" si="96"/>
        <v>0.21510288918286213</v>
      </c>
      <c r="N840" s="13">
        <f t="shared" si="93"/>
        <v>1.094342225517645E-3</v>
      </c>
      <c r="O840" s="13">
        <f t="shared" si="97"/>
        <v>0.16571925160757711</v>
      </c>
      <c r="P840" s="13">
        <f t="shared" si="98"/>
        <v>0.21514748606302356</v>
      </c>
      <c r="Q840" s="5">
        <f t="shared" si="99"/>
        <v>5.1377096601763343E-6</v>
      </c>
    </row>
    <row r="841" spans="11:17">
      <c r="K841" s="13">
        <f t="shared" si="94"/>
        <v>83.899999999999508</v>
      </c>
      <c r="L841" s="13">
        <f t="shared" si="95"/>
        <v>8.689899999999583E-4</v>
      </c>
      <c r="M841" s="13">
        <f t="shared" si="96"/>
        <v>0.21506889791723807</v>
      </c>
      <c r="N841" s="13">
        <f t="shared" si="93"/>
        <v>1.0948587931481019E-3</v>
      </c>
      <c r="O841" s="13">
        <f t="shared" si="97"/>
        <v>0.16566548802784076</v>
      </c>
      <c r="P841" s="13">
        <f t="shared" si="98"/>
        <v>0.21511346376802734</v>
      </c>
      <c r="Q841" s="5">
        <f t="shared" si="99"/>
        <v>5.1425611606072153E-6</v>
      </c>
    </row>
    <row r="842" spans="11:17">
      <c r="K842" s="13">
        <f t="shared" si="94"/>
        <v>83.999999999999503</v>
      </c>
      <c r="L842" s="13">
        <f t="shared" si="95"/>
        <v>8.6939999999995825E-4</v>
      </c>
      <c r="M842" s="13">
        <f t="shared" si="96"/>
        <v>0.21503497080157619</v>
      </c>
      <c r="N842" s="13">
        <f t="shared" si="93"/>
        <v>1.0953753607785587E-3</v>
      </c>
      <c r="O842" s="13">
        <f t="shared" si="97"/>
        <v>0.16561182591333504</v>
      </c>
      <c r="P842" s="13">
        <f t="shared" si="98"/>
        <v>0.21507950562100994</v>
      </c>
      <c r="Q842" s="5">
        <f t="shared" si="99"/>
        <v>5.1474149505748375E-6</v>
      </c>
    </row>
    <row r="843" spans="11:17">
      <c r="K843" s="13">
        <f t="shared" si="94"/>
        <v>84.099999999999497</v>
      </c>
      <c r="L843" s="13">
        <f t="shared" si="95"/>
        <v>8.698099999999582E-4</v>
      </c>
      <c r="M843" s="13">
        <f t="shared" si="96"/>
        <v>0.2150011076846142</v>
      </c>
      <c r="N843" s="13">
        <f t="shared" si="93"/>
        <v>1.0958919284090156E-3</v>
      </c>
      <c r="O843" s="13">
        <f t="shared" si="97"/>
        <v>0.16555826502481022</v>
      </c>
      <c r="P843" s="13">
        <f t="shared" si="98"/>
        <v>0.21504561147085632</v>
      </c>
      <c r="Q843" s="5">
        <f t="shared" si="99"/>
        <v>5.1522710300791984E-6</v>
      </c>
    </row>
    <row r="844" spans="11:17">
      <c r="K844" s="13">
        <f t="shared" si="94"/>
        <v>84.199999999999491</v>
      </c>
      <c r="L844" s="13">
        <f t="shared" si="95"/>
        <v>8.7021999999995815E-4</v>
      </c>
      <c r="M844" s="13">
        <f t="shared" si="96"/>
        <v>0.21496730841551762</v>
      </c>
      <c r="N844" s="13">
        <f t="shared" si="93"/>
        <v>1.0964084960394724E-3</v>
      </c>
      <c r="O844" s="13">
        <f t="shared" si="97"/>
        <v>0.1655048051236932</v>
      </c>
      <c r="P844" s="13">
        <f t="shared" si="98"/>
        <v>0.21501178116687841</v>
      </c>
      <c r="Q844" s="5">
        <f t="shared" si="99"/>
        <v>5.1571293991203004E-6</v>
      </c>
    </row>
    <row r="845" spans="11:17">
      <c r="K845" s="13">
        <f t="shared" si="94"/>
        <v>84.299999999999486</v>
      </c>
      <c r="L845" s="13">
        <f t="shared" si="95"/>
        <v>8.706299999999581E-4</v>
      </c>
      <c r="M845" s="13">
        <f t="shared" si="96"/>
        <v>0.21493357284387837</v>
      </c>
      <c r="N845" s="13">
        <f t="shared" si="93"/>
        <v>1.0969250636699293E-3</v>
      </c>
      <c r="O845" s="13">
        <f t="shared" si="97"/>
        <v>0.1654514459720853</v>
      </c>
      <c r="P845" s="13">
        <f t="shared" si="98"/>
        <v>0.21497801455881374</v>
      </c>
      <c r="Q845" s="5">
        <f t="shared" si="99"/>
        <v>5.1619900576981412E-6</v>
      </c>
    </row>
    <row r="846" spans="11:17">
      <c r="K846" s="13">
        <f t="shared" si="94"/>
        <v>84.39999999999948</v>
      </c>
      <c r="L846" s="13">
        <f t="shared" si="95"/>
        <v>8.7103999999995805E-4</v>
      </c>
      <c r="M846" s="13">
        <f t="shared" si="96"/>
        <v>0.21489990081971336</v>
      </c>
      <c r="N846" s="13">
        <f t="shared" si="93"/>
        <v>1.0974416313003861E-3</v>
      </c>
      <c r="O846" s="13">
        <f t="shared" si="97"/>
        <v>0.16539818733276004</v>
      </c>
      <c r="P846" s="13">
        <f t="shared" si="98"/>
        <v>0.21494431149682403</v>
      </c>
      <c r="Q846" s="5">
        <f t="shared" si="99"/>
        <v>5.1668530058127232E-6</v>
      </c>
    </row>
    <row r="847" spans="11:17">
      <c r="K847" s="13">
        <f t="shared" si="94"/>
        <v>84.499999999999474</v>
      </c>
      <c r="L847" s="13">
        <f t="shared" si="95"/>
        <v>8.71449999999958E-4</v>
      </c>
      <c r="M847" s="13">
        <f t="shared" si="96"/>
        <v>0.21486629219346307</v>
      </c>
      <c r="N847" s="13">
        <f t="shared" si="93"/>
        <v>1.0979581989308429E-3</v>
      </c>
      <c r="O847" s="13">
        <f t="shared" si="97"/>
        <v>0.16534502896916092</v>
      </c>
      <c r="P847" s="13">
        <f t="shared" si="98"/>
        <v>0.2149106718314937</v>
      </c>
      <c r="Q847" s="5">
        <f t="shared" si="99"/>
        <v>5.1717182434640446E-6</v>
      </c>
    </row>
    <row r="848" spans="11:17">
      <c r="K848" s="13">
        <f t="shared" si="94"/>
        <v>84.599999999999469</v>
      </c>
      <c r="L848" s="13">
        <f t="shared" si="95"/>
        <v>8.7185999999995795E-4</v>
      </c>
      <c r="M848" s="13">
        <f t="shared" si="96"/>
        <v>0.21483274681599016</v>
      </c>
      <c r="N848" s="13">
        <f t="shared" si="93"/>
        <v>1.0984747665612998E-3</v>
      </c>
      <c r="O848" s="13">
        <f t="shared" si="97"/>
        <v>0.16529197064539922</v>
      </c>
      <c r="P848" s="13">
        <f t="shared" si="98"/>
        <v>0.21487709541382863</v>
      </c>
      <c r="Q848" s="5">
        <f t="shared" si="99"/>
        <v>5.1765857706521073E-6</v>
      </c>
    </row>
    <row r="849" spans="11:17">
      <c r="K849" s="13">
        <f t="shared" si="94"/>
        <v>84.699999999999463</v>
      </c>
      <c r="L849" s="13">
        <f t="shared" si="95"/>
        <v>8.722699999999579E-4</v>
      </c>
      <c r="M849" s="13">
        <f t="shared" si="96"/>
        <v>0.21479926453857809</v>
      </c>
      <c r="N849" s="13">
        <f t="shared" si="93"/>
        <v>1.0989913341917566E-3</v>
      </c>
      <c r="O849" s="13">
        <f t="shared" si="97"/>
        <v>0.16523901212625172</v>
      </c>
      <c r="P849" s="13">
        <f t="shared" si="98"/>
        <v>0.21484358209525467</v>
      </c>
      <c r="Q849" s="5">
        <f t="shared" si="99"/>
        <v>5.1814555873769087E-6</v>
      </c>
    </row>
    <row r="850" spans="11:17">
      <c r="K850" s="13">
        <f t="shared" si="94"/>
        <v>84.799999999999457</v>
      </c>
      <c r="L850" s="13">
        <f t="shared" si="95"/>
        <v>8.7267999999995785E-4</v>
      </c>
      <c r="M850" s="13">
        <f t="shared" si="96"/>
        <v>0.21476584521292977</v>
      </c>
      <c r="N850" s="13">
        <f t="shared" si="93"/>
        <v>1.0995079018222135E-3</v>
      </c>
      <c r="O850" s="13">
        <f t="shared" si="97"/>
        <v>0.16518615317715871</v>
      </c>
      <c r="P850" s="13">
        <f t="shared" si="98"/>
        <v>0.21481013172761632</v>
      </c>
      <c r="Q850" s="5">
        <f t="shared" si="99"/>
        <v>5.1863276936384504E-6</v>
      </c>
    </row>
    <row r="851" spans="11:17">
      <c r="K851" s="13">
        <f t="shared" si="94"/>
        <v>84.899999999999451</v>
      </c>
      <c r="L851" s="13">
        <f t="shared" si="95"/>
        <v>8.730899999999578E-4</v>
      </c>
      <c r="M851" s="13">
        <f t="shared" si="96"/>
        <v>0.2147324886911661</v>
      </c>
      <c r="N851" s="13">
        <f t="shared" si="93"/>
        <v>1.1000244694526703E-3</v>
      </c>
      <c r="O851" s="13">
        <f t="shared" si="97"/>
        <v>0.16513339356422158</v>
      </c>
      <c r="P851" s="13">
        <f t="shared" si="98"/>
        <v>0.21477674416317524</v>
      </c>
      <c r="Q851" s="5">
        <f t="shared" si="99"/>
        <v>5.1912020894367317E-6</v>
      </c>
    </row>
    <row r="852" spans="11:17">
      <c r="K852" s="13">
        <f t="shared" si="94"/>
        <v>84.999999999999446</v>
      </c>
      <c r="L852" s="13">
        <f t="shared" si="95"/>
        <v>8.7349999999995775E-4</v>
      </c>
      <c r="M852" s="13">
        <f t="shared" si="96"/>
        <v>0.21469919482582467</v>
      </c>
      <c r="N852" s="13">
        <f t="shared" si="93"/>
        <v>1.1005410370831272E-3</v>
      </c>
      <c r="O852" s="13">
        <f t="shared" si="97"/>
        <v>0.16508073305420076</v>
      </c>
      <c r="P852" s="13">
        <f t="shared" si="98"/>
        <v>0.2147434192546091</v>
      </c>
      <c r="Q852" s="5">
        <f t="shared" si="99"/>
        <v>5.1960787747717533E-6</v>
      </c>
    </row>
    <row r="853" spans="11:17">
      <c r="K853" s="13">
        <f t="shared" si="94"/>
        <v>85.09999999999944</v>
      </c>
      <c r="L853" s="13">
        <f t="shared" si="95"/>
        <v>8.739099999999577E-4</v>
      </c>
      <c r="M853" s="13">
        <f t="shared" si="96"/>
        <v>0.21466596346985836</v>
      </c>
      <c r="N853" s="13">
        <f t="shared" si="93"/>
        <v>1.101057604713584E-3</v>
      </c>
      <c r="O853" s="13">
        <f t="shared" si="97"/>
        <v>0.16502817141451359</v>
      </c>
      <c r="P853" s="13">
        <f t="shared" si="98"/>
        <v>0.21471015685500991</v>
      </c>
      <c r="Q853" s="5">
        <f t="shared" si="99"/>
        <v>5.2009577496435144E-6</v>
      </c>
    </row>
    <row r="854" spans="11:17">
      <c r="K854" s="13">
        <f t="shared" si="94"/>
        <v>85.199999999999434</v>
      </c>
      <c r="L854" s="13">
        <f t="shared" si="95"/>
        <v>8.7431999999995765E-4</v>
      </c>
      <c r="M854" s="13">
        <f t="shared" si="96"/>
        <v>0.21463279447663394</v>
      </c>
      <c r="N854" s="13">
        <f t="shared" si="93"/>
        <v>1.1015741723440409E-3</v>
      </c>
      <c r="O854" s="13">
        <f t="shared" si="97"/>
        <v>0.16497570841323206</v>
      </c>
      <c r="P854" s="13">
        <f t="shared" si="98"/>
        <v>0.21467695681788299</v>
      </c>
      <c r="Q854" s="5">
        <f t="shared" si="99"/>
        <v>5.2058390140520159E-6</v>
      </c>
    </row>
    <row r="855" spans="11:17">
      <c r="K855" s="13">
        <f t="shared" si="94"/>
        <v>85.299999999999429</v>
      </c>
      <c r="L855" s="13">
        <f t="shared" si="95"/>
        <v>8.747299999999576E-4</v>
      </c>
      <c r="M855" s="13">
        <f t="shared" si="96"/>
        <v>0.21459968769993082</v>
      </c>
      <c r="N855" s="13">
        <f t="shared" si="93"/>
        <v>1.1020907399744977E-3</v>
      </c>
      <c r="O855" s="13">
        <f t="shared" si="97"/>
        <v>0.16492334381908078</v>
      </c>
      <c r="P855" s="13">
        <f t="shared" si="98"/>
        <v>0.21464381899714535</v>
      </c>
      <c r="Q855" s="5">
        <f t="shared" si="99"/>
        <v>5.2107225679972578E-6</v>
      </c>
    </row>
    <row r="856" spans="11:17">
      <c r="K856" s="13">
        <f t="shared" si="94"/>
        <v>85.399999999999423</v>
      </c>
      <c r="L856" s="13">
        <f t="shared" si="95"/>
        <v>8.7513999999995755E-4</v>
      </c>
      <c r="M856" s="13">
        <f t="shared" si="96"/>
        <v>0.21456664299393957</v>
      </c>
      <c r="N856" s="13">
        <f t="shared" si="93"/>
        <v>1.1026073076049546E-3</v>
      </c>
      <c r="O856" s="13">
        <f t="shared" si="97"/>
        <v>0.1648710774014347</v>
      </c>
      <c r="P856" s="13">
        <f t="shared" si="98"/>
        <v>0.21461074324712448</v>
      </c>
      <c r="Q856" s="5">
        <f t="shared" si="99"/>
        <v>5.2156084114792392E-6</v>
      </c>
    </row>
    <row r="857" spans="11:17">
      <c r="K857" s="13">
        <f t="shared" si="94"/>
        <v>85.499999999999417</v>
      </c>
      <c r="L857" s="13">
        <f t="shared" si="95"/>
        <v>8.755499999999575E-4</v>
      </c>
      <c r="M857" s="13">
        <f t="shared" si="96"/>
        <v>0.21453366021326065</v>
      </c>
      <c r="N857" s="13">
        <f t="shared" si="93"/>
        <v>1.1031238752354114E-3</v>
      </c>
      <c r="O857" s="13">
        <f t="shared" si="97"/>
        <v>0.16481890893031712</v>
      </c>
      <c r="P857" s="13">
        <f t="shared" si="98"/>
        <v>0.21457772942255698</v>
      </c>
      <c r="Q857" s="5">
        <f t="shared" si="99"/>
        <v>5.2204965444979618E-6</v>
      </c>
    </row>
    <row r="858" spans="11:17">
      <c r="K858" s="13">
        <f t="shared" si="94"/>
        <v>85.599999999999412</v>
      </c>
      <c r="L858" s="13">
        <f t="shared" si="95"/>
        <v>8.7595999999995745E-4</v>
      </c>
      <c r="M858" s="13">
        <f t="shared" si="96"/>
        <v>0.21450073921290302</v>
      </c>
      <c r="N858" s="13">
        <f t="shared" si="93"/>
        <v>1.1036404428658682E-3</v>
      </c>
      <c r="O858" s="13">
        <f t="shared" si="97"/>
        <v>0.16476683817639745</v>
      </c>
      <c r="P858" s="13">
        <f t="shared" si="98"/>
        <v>0.21454477737858718</v>
      </c>
      <c r="Q858" s="5">
        <f t="shared" si="99"/>
        <v>5.225386967053423E-6</v>
      </c>
    </row>
    <row r="859" spans="11:17">
      <c r="K859" s="13">
        <f t="shared" si="94"/>
        <v>85.699999999999406</v>
      </c>
      <c r="L859" s="13">
        <f t="shared" si="95"/>
        <v>8.763699999999574E-4</v>
      </c>
      <c r="M859" s="13">
        <f t="shared" si="96"/>
        <v>0.21446787984828286</v>
      </c>
      <c r="N859" s="13">
        <f t="shared" si="93"/>
        <v>1.1041570104963251E-3</v>
      </c>
      <c r="O859" s="13">
        <f t="shared" si="97"/>
        <v>0.16471486491098916</v>
      </c>
      <c r="P859" s="13">
        <f t="shared" si="98"/>
        <v>0.21451188697076581</v>
      </c>
      <c r="Q859" s="5">
        <f t="shared" si="99"/>
        <v>5.2302796791456247E-6</v>
      </c>
    </row>
    <row r="860" spans="11:17">
      <c r="K860" s="13">
        <f t="shared" si="94"/>
        <v>85.7999999999994</v>
      </c>
      <c r="L860" s="13">
        <f t="shared" si="95"/>
        <v>8.7677999999995735E-4</v>
      </c>
      <c r="M860" s="13">
        <f t="shared" si="96"/>
        <v>0.21443508197522215</v>
      </c>
      <c r="N860" s="13">
        <f t="shared" si="93"/>
        <v>1.1046735781267819E-3</v>
      </c>
      <c r="O860" s="13">
        <f t="shared" si="97"/>
        <v>0.16466298890604764</v>
      </c>
      <c r="P860" s="13">
        <f t="shared" si="98"/>
        <v>0.2144790580550488</v>
      </c>
      <c r="Q860" s="5">
        <f t="shared" si="99"/>
        <v>5.2351746807745658E-6</v>
      </c>
    </row>
    <row r="861" spans="11:17">
      <c r="K861" s="13">
        <f t="shared" si="94"/>
        <v>85.899999999999395</v>
      </c>
      <c r="L861" s="13">
        <f t="shared" si="95"/>
        <v>8.7718999999995731E-4</v>
      </c>
      <c r="M861" s="13">
        <f t="shared" si="96"/>
        <v>0.21440234544994746</v>
      </c>
      <c r="N861" s="13">
        <f t="shared" ref="N861:N924" si="100">N860+veOc*dt</f>
        <v>1.1051901457572388E-3</v>
      </c>
      <c r="O861" s="13">
        <f t="shared" si="97"/>
        <v>0.16461120993416811</v>
      </c>
      <c r="P861" s="13">
        <f t="shared" si="98"/>
        <v>0.21444629048779576</v>
      </c>
      <c r="Q861" s="5">
        <f t="shared" si="99"/>
        <v>5.2400719719402473E-6</v>
      </c>
    </row>
    <row r="862" spans="11:17">
      <c r="K862" s="13">
        <f t="shared" ref="K862:K925" si="101">K861+dt</f>
        <v>85.999999999999389</v>
      </c>
      <c r="L862" s="13">
        <f t="shared" ref="L862:L925" si="102">L861+ve*dt</f>
        <v>8.7759999999995726E-4</v>
      </c>
      <c r="M862" s="13">
        <f t="shared" ref="M862:M925" si="103">M861+dt*(-M861*3/$L861*ve+pl/ps*f4_/$L861*Dl/del_C*omegaC)</f>
        <v>0.21436967012908853</v>
      </c>
      <c r="N862" s="13">
        <f t="shared" si="100"/>
        <v>1.1057067133876956E-3</v>
      </c>
      <c r="O862" s="13">
        <f t="shared" si="97"/>
        <v>0.16455952776858357</v>
      </c>
      <c r="P862" s="13">
        <f t="shared" si="98"/>
        <v>0.21441358412576877</v>
      </c>
      <c r="Q862" s="5">
        <f t="shared" si="99"/>
        <v>5.2449715526426692E-6</v>
      </c>
    </row>
    <row r="863" spans="11:17">
      <c r="K863" s="13">
        <f t="shared" si="101"/>
        <v>86.099999999999383</v>
      </c>
      <c r="L863" s="13">
        <f t="shared" si="102"/>
        <v>8.7800999999995721E-4</v>
      </c>
      <c r="M863" s="13">
        <f t="shared" si="103"/>
        <v>0.21433705586967697</v>
      </c>
      <c r="N863" s="13">
        <f t="shared" si="100"/>
        <v>1.1062232810181525E-3</v>
      </c>
      <c r="O863" s="13">
        <f t="shared" si="97"/>
        <v>0.16450794218316261</v>
      </c>
      <c r="P863" s="13">
        <f t="shared" si="98"/>
        <v>0.21438093882613102</v>
      </c>
      <c r="Q863" s="5">
        <f t="shared" si="99"/>
        <v>5.2498734228818306E-6</v>
      </c>
    </row>
    <row r="864" spans="11:17">
      <c r="K864" s="13">
        <f t="shared" si="101"/>
        <v>86.199999999999378</v>
      </c>
      <c r="L864" s="13">
        <f t="shared" si="102"/>
        <v>8.7841999999995716E-4</v>
      </c>
      <c r="M864" s="13">
        <f t="shared" si="103"/>
        <v>0.21430450252914496</v>
      </c>
      <c r="N864" s="13">
        <f t="shared" si="100"/>
        <v>1.1067398486486093E-3</v>
      </c>
      <c r="O864" s="13">
        <f t="shared" si="97"/>
        <v>0.16445645295240741</v>
      </c>
      <c r="P864" s="13">
        <f t="shared" si="98"/>
        <v>0.21434835444644559</v>
      </c>
      <c r="Q864" s="5">
        <f t="shared" si="99"/>
        <v>5.2547775826577324E-6</v>
      </c>
    </row>
    <row r="865" spans="11:17">
      <c r="K865" s="13">
        <f t="shared" si="101"/>
        <v>86.299999999999372</v>
      </c>
      <c r="L865" s="13">
        <f t="shared" si="102"/>
        <v>8.7882999999995711E-4</v>
      </c>
      <c r="M865" s="13">
        <f t="shared" si="103"/>
        <v>0.21427200996532395</v>
      </c>
      <c r="N865" s="13">
        <f t="shared" si="100"/>
        <v>1.1072564162790662E-3</v>
      </c>
      <c r="O865" s="13">
        <f t="shared" si="97"/>
        <v>0.16440505985145165</v>
      </c>
      <c r="P865" s="13">
        <f t="shared" si="98"/>
        <v>0.21431583084467404</v>
      </c>
      <c r="Q865" s="5">
        <f t="shared" si="99"/>
        <v>5.2596840319703737E-6</v>
      </c>
    </row>
    <row r="866" spans="11:17">
      <c r="K866" s="13">
        <f t="shared" si="101"/>
        <v>86.399999999999366</v>
      </c>
      <c r="L866" s="13">
        <f t="shared" si="102"/>
        <v>8.7923999999995706E-4</v>
      </c>
      <c r="M866" s="13">
        <f t="shared" si="103"/>
        <v>0.21423957803644331</v>
      </c>
      <c r="N866" s="13">
        <f t="shared" si="100"/>
        <v>1.107772983909523E-3</v>
      </c>
      <c r="O866" s="13">
        <f t="shared" ref="O866:O929" si="104">O865+dt*(-O865*3/N865*(N866-N865)/dt+pl/ps*f4Oc/N865*Dl/del_C*omegaC)</f>
        <v>0.1643537626560585</v>
      </c>
      <c r="P866" s="13">
        <f t="shared" ref="P866:P929" si="105">esiinf-(esiinf-esi0)*(1+ve*K866/re0)^(-3)</f>
        <v>0.21428336787917512</v>
      </c>
      <c r="Q866" s="5">
        <f t="shared" ref="Q866:Q929" si="106">2*(N866/f1Oc)^2</f>
        <v>5.2645927708197561E-6</v>
      </c>
    </row>
    <row r="867" spans="11:17">
      <c r="K867" s="13">
        <f t="shared" si="101"/>
        <v>86.499999999999361</v>
      </c>
      <c r="L867" s="13">
        <f t="shared" si="102"/>
        <v>8.7964999999995701E-4</v>
      </c>
      <c r="M867" s="13">
        <f t="shared" si="103"/>
        <v>0.21420720660112913</v>
      </c>
      <c r="N867" s="13">
        <f t="shared" si="100"/>
        <v>1.1082895515399799E-3</v>
      </c>
      <c r="O867" s="13">
        <f t="shared" si="104"/>
        <v>0.16430256114261846</v>
      </c>
      <c r="P867" s="13">
        <f t="shared" si="105"/>
        <v>0.21425096540870359</v>
      </c>
      <c r="Q867" s="5">
        <f t="shared" si="106"/>
        <v>5.2695037992058782E-6</v>
      </c>
    </row>
    <row r="868" spans="11:17">
      <c r="K868" s="13">
        <f t="shared" si="101"/>
        <v>86.599999999999355</v>
      </c>
      <c r="L868" s="13">
        <f t="shared" si="102"/>
        <v>8.8005999999995696E-4</v>
      </c>
      <c r="M868" s="13">
        <f t="shared" si="103"/>
        <v>0.21417489551840282</v>
      </c>
      <c r="N868" s="13">
        <f t="shared" si="100"/>
        <v>1.1088061191704367E-3</v>
      </c>
      <c r="O868" s="13">
        <f t="shared" si="104"/>
        <v>0.16425145508814737</v>
      </c>
      <c r="P868" s="13">
        <f t="shared" si="105"/>
        <v>0.21421862329240873</v>
      </c>
      <c r="Q868" s="5">
        <f t="shared" si="106"/>
        <v>5.2744171171287397E-6</v>
      </c>
    </row>
    <row r="869" spans="11:17">
      <c r="K869" s="13">
        <f t="shared" si="101"/>
        <v>86.699999999999349</v>
      </c>
      <c r="L869" s="13">
        <f t="shared" si="102"/>
        <v>8.8046999999995691E-4</v>
      </c>
      <c r="M869" s="13">
        <f t="shared" si="103"/>
        <v>0.21414264464767988</v>
      </c>
      <c r="N869" s="13">
        <f t="shared" si="100"/>
        <v>1.1093226868008935E-3</v>
      </c>
      <c r="O869" s="13">
        <f t="shared" si="104"/>
        <v>0.16420044427028438</v>
      </c>
      <c r="P869" s="13">
        <f t="shared" si="105"/>
        <v>0.21418634138983328</v>
      </c>
      <c r="Q869" s="5">
        <f t="shared" si="106"/>
        <v>5.2793327245883407E-6</v>
      </c>
    </row>
    <row r="870" spans="11:17">
      <c r="K870" s="13">
        <f t="shared" si="101"/>
        <v>86.799999999999343</v>
      </c>
      <c r="L870" s="13">
        <f t="shared" si="102"/>
        <v>8.8087999999995686E-4</v>
      </c>
      <c r="M870" s="13">
        <f t="shared" si="103"/>
        <v>0.21411045384876853</v>
      </c>
      <c r="N870" s="13">
        <f t="shared" si="100"/>
        <v>1.1098392544313504E-3</v>
      </c>
      <c r="O870" s="13">
        <f t="shared" si="104"/>
        <v>0.16414952846728992</v>
      </c>
      <c r="P870" s="13">
        <f t="shared" si="105"/>
        <v>0.21415411956091199</v>
      </c>
      <c r="Q870" s="5">
        <f t="shared" si="106"/>
        <v>5.2842506215846822E-6</v>
      </c>
    </row>
    <row r="871" spans="11:17">
      <c r="K871" s="13">
        <f t="shared" si="101"/>
        <v>86.899999999999338</v>
      </c>
      <c r="L871" s="13">
        <f t="shared" si="102"/>
        <v>8.8128999999995681E-4</v>
      </c>
      <c r="M871" s="13">
        <f t="shared" si="103"/>
        <v>0.2140783229818686</v>
      </c>
      <c r="N871" s="13">
        <f t="shared" si="100"/>
        <v>1.1103558220618072E-3</v>
      </c>
      <c r="O871" s="13">
        <f t="shared" si="104"/>
        <v>0.16409870745804364</v>
      </c>
      <c r="P871" s="13">
        <f t="shared" si="105"/>
        <v>0.21412195766597039</v>
      </c>
      <c r="Q871" s="5">
        <f t="shared" si="106"/>
        <v>5.2891708081177639E-6</v>
      </c>
    </row>
    <row r="872" spans="11:17">
      <c r="K872" s="13">
        <f t="shared" si="101"/>
        <v>86.999999999999332</v>
      </c>
      <c r="L872" s="13">
        <f t="shared" si="102"/>
        <v>8.8169999999995676E-4</v>
      </c>
      <c r="M872" s="13">
        <f t="shared" si="103"/>
        <v>0.21404625190757012</v>
      </c>
      <c r="N872" s="13">
        <f t="shared" si="100"/>
        <v>1.1108723896922641E-3</v>
      </c>
      <c r="O872" s="13">
        <f t="shared" si="104"/>
        <v>0.16404798102204246</v>
      </c>
      <c r="P872" s="13">
        <f t="shared" si="105"/>
        <v>0.21408985556572355</v>
      </c>
      <c r="Q872" s="5">
        <f t="shared" si="106"/>
        <v>5.2940932841875852E-6</v>
      </c>
    </row>
    <row r="873" spans="11:17">
      <c r="K873" s="13">
        <f t="shared" si="101"/>
        <v>87.099999999999326</v>
      </c>
      <c r="L873" s="13">
        <f t="shared" si="102"/>
        <v>8.8210999999995671E-4</v>
      </c>
      <c r="M873" s="13">
        <f t="shared" si="103"/>
        <v>0.21401424048685205</v>
      </c>
      <c r="N873" s="13">
        <f t="shared" si="100"/>
        <v>1.1113889573227209E-3</v>
      </c>
      <c r="O873" s="13">
        <f t="shared" si="104"/>
        <v>0.16399734893939849</v>
      </c>
      <c r="P873" s="13">
        <f t="shared" si="105"/>
        <v>0.21405781312127481</v>
      </c>
      <c r="Q873" s="5">
        <f t="shared" si="106"/>
        <v>5.2990180497941469E-6</v>
      </c>
    </row>
    <row r="874" spans="11:17">
      <c r="K874" s="13">
        <f t="shared" si="101"/>
        <v>87.199999999999321</v>
      </c>
      <c r="L874" s="13">
        <f t="shared" si="102"/>
        <v>8.8251999999995666E-4</v>
      </c>
      <c r="M874" s="13">
        <f t="shared" si="103"/>
        <v>0.21398228858108106</v>
      </c>
      <c r="N874" s="13">
        <f t="shared" si="100"/>
        <v>1.1119055249531778E-3</v>
      </c>
      <c r="O874" s="13">
        <f t="shared" si="104"/>
        <v>0.16394681099083705</v>
      </c>
      <c r="P874" s="13">
        <f t="shared" si="105"/>
        <v>0.21402583019411445</v>
      </c>
      <c r="Q874" s="5">
        <f t="shared" si="106"/>
        <v>5.3039451049374481E-6</v>
      </c>
    </row>
    <row r="875" spans="11:17">
      <c r="K875" s="13">
        <f t="shared" si="101"/>
        <v>87.299999999999315</v>
      </c>
      <c r="L875" s="13">
        <f t="shared" si="102"/>
        <v>8.8292999999995661E-4</v>
      </c>
      <c r="M875" s="13">
        <f t="shared" si="103"/>
        <v>0.21395039605201027</v>
      </c>
      <c r="N875" s="13">
        <f t="shared" si="100"/>
        <v>1.1124220925836346E-3</v>
      </c>
      <c r="O875" s="13">
        <f t="shared" si="104"/>
        <v>0.16389636695769466</v>
      </c>
      <c r="P875" s="13">
        <f t="shared" si="105"/>
        <v>0.21399390664611853</v>
      </c>
      <c r="Q875" s="5">
        <f t="shared" si="106"/>
        <v>5.3088744496174913E-6</v>
      </c>
    </row>
    <row r="876" spans="11:17">
      <c r="K876" s="13">
        <f t="shared" si="101"/>
        <v>87.399999999999309</v>
      </c>
      <c r="L876" s="13">
        <f t="shared" si="102"/>
        <v>8.8333999999995656E-4</v>
      </c>
      <c r="M876" s="13">
        <f t="shared" si="103"/>
        <v>0.21391856276177798</v>
      </c>
      <c r="N876" s="13">
        <f t="shared" si="100"/>
        <v>1.1129386602140915E-3</v>
      </c>
      <c r="O876" s="13">
        <f t="shared" si="104"/>
        <v>0.16384601662191714</v>
      </c>
      <c r="P876" s="13">
        <f t="shared" si="105"/>
        <v>0.2139620423395476</v>
      </c>
      <c r="Q876" s="5">
        <f t="shared" si="106"/>
        <v>5.3138060838342724E-6</v>
      </c>
    </row>
    <row r="877" spans="11:17">
      <c r="K877" s="13">
        <f t="shared" si="101"/>
        <v>87.499999999999304</v>
      </c>
      <c r="L877" s="13">
        <f t="shared" si="102"/>
        <v>8.8374999999995651E-4</v>
      </c>
      <c r="M877" s="13">
        <f t="shared" si="103"/>
        <v>0.21388678857290641</v>
      </c>
      <c r="N877" s="13">
        <f t="shared" si="100"/>
        <v>1.1134552278445483E-3</v>
      </c>
      <c r="O877" s="13">
        <f t="shared" si="104"/>
        <v>0.16379575976605751</v>
      </c>
      <c r="P877" s="13">
        <f t="shared" si="105"/>
        <v>0.21393023713704537</v>
      </c>
      <c r="Q877" s="5">
        <f t="shared" si="106"/>
        <v>5.3187400075877938E-6</v>
      </c>
    </row>
    <row r="878" spans="11:17">
      <c r="K878" s="13">
        <f t="shared" si="101"/>
        <v>87.599999999999298</v>
      </c>
      <c r="L878" s="13">
        <f t="shared" si="102"/>
        <v>8.8415999999995646E-4</v>
      </c>
      <c r="M878" s="13">
        <f t="shared" si="103"/>
        <v>0.21385507334830048</v>
      </c>
      <c r="N878" s="13">
        <f t="shared" si="100"/>
        <v>1.1139717954750052E-3</v>
      </c>
      <c r="O878" s="13">
        <f t="shared" si="104"/>
        <v>0.16374559617327411</v>
      </c>
      <c r="P878" s="13">
        <f t="shared" si="105"/>
        <v>0.21389849090163762</v>
      </c>
      <c r="Q878" s="5">
        <f t="shared" si="106"/>
        <v>5.3236762208780556E-6</v>
      </c>
    </row>
    <row r="879" spans="11:17">
      <c r="K879" s="13">
        <f t="shared" si="101"/>
        <v>87.699999999999292</v>
      </c>
      <c r="L879" s="13">
        <f t="shared" si="102"/>
        <v>8.8456999999995641E-4</v>
      </c>
      <c r="M879" s="13">
        <f t="shared" si="103"/>
        <v>0.21382341695124651</v>
      </c>
      <c r="N879" s="13">
        <f t="shared" si="100"/>
        <v>1.114488363105462E-3</v>
      </c>
      <c r="O879" s="13">
        <f t="shared" si="104"/>
        <v>0.16369552562732856</v>
      </c>
      <c r="P879" s="13">
        <f t="shared" si="105"/>
        <v>0.21386680349673085</v>
      </c>
      <c r="Q879" s="5">
        <f t="shared" si="106"/>
        <v>5.3286147237050569E-6</v>
      </c>
    </row>
    <row r="880" spans="11:17">
      <c r="K880" s="13">
        <f t="shared" si="101"/>
        <v>87.799999999999287</v>
      </c>
      <c r="L880" s="13">
        <f t="shared" si="102"/>
        <v>8.8497999999995636E-4</v>
      </c>
      <c r="M880" s="13">
        <f t="shared" si="103"/>
        <v>0.21379181924541107</v>
      </c>
      <c r="N880" s="13">
        <f t="shared" si="100"/>
        <v>1.1150049307359188E-3</v>
      </c>
      <c r="O880" s="13">
        <f t="shared" si="104"/>
        <v>0.16364554791258387</v>
      </c>
      <c r="P880" s="13">
        <f t="shared" si="105"/>
        <v>0.21383517478611105</v>
      </c>
      <c r="Q880" s="5">
        <f t="shared" si="106"/>
        <v>5.3335555160687986E-6</v>
      </c>
    </row>
    <row r="881" spans="11:17">
      <c r="K881" s="13">
        <f t="shared" si="101"/>
        <v>87.899999999999281</v>
      </c>
      <c r="L881" s="13">
        <f t="shared" si="102"/>
        <v>8.8538999999995631E-4</v>
      </c>
      <c r="M881" s="13">
        <f t="shared" si="103"/>
        <v>0.21376028009483969</v>
      </c>
      <c r="N881" s="13">
        <f t="shared" si="100"/>
        <v>1.1155214983663757E-3</v>
      </c>
      <c r="O881" s="13">
        <f t="shared" si="104"/>
        <v>0.16359566281400248</v>
      </c>
      <c r="P881" s="13">
        <f t="shared" si="105"/>
        <v>0.21380360463394255</v>
      </c>
      <c r="Q881" s="5">
        <f t="shared" si="106"/>
        <v>5.3384985979692798E-6</v>
      </c>
    </row>
    <row r="882" spans="11:17">
      <c r="K882" s="13">
        <f t="shared" si="101"/>
        <v>87.999999999999275</v>
      </c>
      <c r="L882" s="13">
        <f t="shared" si="102"/>
        <v>8.8579999999995626E-4</v>
      </c>
      <c r="M882" s="13">
        <f t="shared" si="103"/>
        <v>0.21372879936395558</v>
      </c>
      <c r="N882" s="13">
        <f t="shared" si="100"/>
        <v>1.1160380659968325E-3</v>
      </c>
      <c r="O882" s="13">
        <f t="shared" si="104"/>
        <v>0.16354587011714425</v>
      </c>
      <c r="P882" s="13">
        <f t="shared" si="105"/>
        <v>0.21377209290476668</v>
      </c>
      <c r="Q882" s="5">
        <f t="shared" si="106"/>
        <v>5.3434439694065014E-6</v>
      </c>
    </row>
    <row r="883" spans="11:17">
      <c r="K883" s="13">
        <f t="shared" si="101"/>
        <v>88.09999999999927</v>
      </c>
      <c r="L883" s="13">
        <f t="shared" si="102"/>
        <v>8.8620999999995621E-4</v>
      </c>
      <c r="M883" s="13">
        <f t="shared" si="103"/>
        <v>0.21369737691755855</v>
      </c>
      <c r="N883" s="13">
        <f t="shared" si="100"/>
        <v>1.1165546336272894E-3</v>
      </c>
      <c r="O883" s="13">
        <f t="shared" si="104"/>
        <v>0.1634961696081646</v>
      </c>
      <c r="P883" s="13">
        <f t="shared" si="105"/>
        <v>0.21374063946350066</v>
      </c>
      <c r="Q883" s="5">
        <f t="shared" si="106"/>
        <v>5.3483916303804642E-6</v>
      </c>
    </row>
    <row r="884" spans="11:17">
      <c r="K884" s="13">
        <f t="shared" si="101"/>
        <v>88.199999999999264</v>
      </c>
      <c r="L884" s="13">
        <f t="shared" si="102"/>
        <v>8.8661999999995616E-4</v>
      </c>
      <c r="M884" s="13">
        <f t="shared" si="103"/>
        <v>0.21366601262082369</v>
      </c>
      <c r="N884" s="13">
        <f t="shared" si="100"/>
        <v>1.1170712012577462E-3</v>
      </c>
      <c r="O884" s="13">
        <f t="shared" si="104"/>
        <v>0.16344656107381256</v>
      </c>
      <c r="P884" s="13">
        <f t="shared" si="105"/>
        <v>0.21370924417543632</v>
      </c>
      <c r="Q884" s="5">
        <f t="shared" si="106"/>
        <v>5.3533415808911656E-6</v>
      </c>
    </row>
    <row r="885" spans="11:17">
      <c r="K885" s="13">
        <f t="shared" si="101"/>
        <v>88.299999999999258</v>
      </c>
      <c r="L885" s="13">
        <f t="shared" si="102"/>
        <v>8.8702999999995611E-4</v>
      </c>
      <c r="M885" s="13">
        <f t="shared" si="103"/>
        <v>0.21363470633930012</v>
      </c>
      <c r="N885" s="13">
        <f t="shared" si="100"/>
        <v>1.1175877688882031E-3</v>
      </c>
      <c r="O885" s="13">
        <f t="shared" si="104"/>
        <v>0.16339704430142882</v>
      </c>
      <c r="P885" s="13">
        <f t="shared" si="105"/>
        <v>0.21367790690623892</v>
      </c>
      <c r="Q885" s="5">
        <f t="shared" si="106"/>
        <v>5.3582938209386074E-6</v>
      </c>
    </row>
    <row r="886" spans="11:17">
      <c r="K886" s="13">
        <f t="shared" si="101"/>
        <v>88.399999999999253</v>
      </c>
      <c r="L886" s="13">
        <f t="shared" si="102"/>
        <v>8.8743999999995606E-4</v>
      </c>
      <c r="M886" s="13">
        <f t="shared" si="103"/>
        <v>0.21360345793890989</v>
      </c>
      <c r="N886" s="13">
        <f t="shared" si="100"/>
        <v>1.1181043365186599E-3</v>
      </c>
      <c r="O886" s="13">
        <f t="shared" si="104"/>
        <v>0.16334761907894385</v>
      </c>
      <c r="P886" s="13">
        <f t="shared" si="105"/>
        <v>0.21364662752194585</v>
      </c>
      <c r="Q886" s="5">
        <f t="shared" si="106"/>
        <v>5.3632483505227887E-6</v>
      </c>
    </row>
    <row r="887" spans="11:17">
      <c r="K887" s="13">
        <f t="shared" si="101"/>
        <v>88.499999999999247</v>
      </c>
      <c r="L887" s="13">
        <f t="shared" si="102"/>
        <v>8.8784999999995601E-4</v>
      </c>
      <c r="M887" s="13">
        <f t="shared" si="103"/>
        <v>0.21357226728594667</v>
      </c>
      <c r="N887" s="13">
        <f t="shared" si="100"/>
        <v>1.1186209041491168E-3</v>
      </c>
      <c r="O887" s="13">
        <f t="shared" si="104"/>
        <v>0.16329828519487599</v>
      </c>
      <c r="P887" s="13">
        <f t="shared" si="105"/>
        <v>0.21361540588896563</v>
      </c>
      <c r="Q887" s="5">
        <f t="shared" si="106"/>
        <v>5.3682051696437104E-6</v>
      </c>
    </row>
    <row r="888" spans="11:17">
      <c r="K888" s="13">
        <f t="shared" si="101"/>
        <v>88.599999999999241</v>
      </c>
      <c r="L888" s="13">
        <f t="shared" si="102"/>
        <v>8.8825999999995596E-4</v>
      </c>
      <c r="M888" s="13">
        <f t="shared" si="103"/>
        <v>0.21354113424707463</v>
      </c>
      <c r="N888" s="13">
        <f t="shared" si="100"/>
        <v>1.1191374717795736E-3</v>
      </c>
      <c r="O888" s="13">
        <f t="shared" si="104"/>
        <v>0.16324904243832952</v>
      </c>
      <c r="P888" s="13">
        <f t="shared" si="105"/>
        <v>0.21358424187407646</v>
      </c>
      <c r="Q888" s="5">
        <f t="shared" si="106"/>
        <v>5.3731642783013717E-6</v>
      </c>
    </row>
    <row r="889" spans="11:17">
      <c r="K889" s="13">
        <f t="shared" si="101"/>
        <v>88.699999999999235</v>
      </c>
      <c r="L889" s="13">
        <f t="shared" si="102"/>
        <v>8.8866999999995591E-4</v>
      </c>
      <c r="M889" s="13">
        <f t="shared" si="103"/>
        <v>0.21351005868932721</v>
      </c>
      <c r="N889" s="13">
        <f t="shared" si="100"/>
        <v>1.1196540394100305E-3</v>
      </c>
      <c r="O889" s="13">
        <f t="shared" si="104"/>
        <v>0.16319989059899281</v>
      </c>
      <c r="P889" s="13">
        <f t="shared" si="105"/>
        <v>0.21355313534442524</v>
      </c>
      <c r="Q889" s="5">
        <f t="shared" si="106"/>
        <v>5.3781256764957732E-6</v>
      </c>
    </row>
    <row r="890" spans="11:17">
      <c r="K890" s="13">
        <f t="shared" si="101"/>
        <v>88.79999999999923</v>
      </c>
      <c r="L890" s="13">
        <f t="shared" si="102"/>
        <v>8.8907999999995586E-4</v>
      </c>
      <c r="M890" s="13">
        <f t="shared" si="103"/>
        <v>0.21347904048010591</v>
      </c>
      <c r="N890" s="13">
        <f t="shared" si="100"/>
        <v>1.1201706070404873E-3</v>
      </c>
      <c r="O890" s="13">
        <f t="shared" si="104"/>
        <v>0.16315082946713638</v>
      </c>
      <c r="P890" s="13">
        <f t="shared" si="105"/>
        <v>0.21352208616752627</v>
      </c>
      <c r="Q890" s="5">
        <f t="shared" si="106"/>
        <v>5.3830893642269143E-6</v>
      </c>
    </row>
    <row r="891" spans="11:17">
      <c r="K891" s="13">
        <f t="shared" si="101"/>
        <v>88.899999999999224</v>
      </c>
      <c r="L891" s="13">
        <f t="shared" si="102"/>
        <v>8.8948999999995582E-4</v>
      </c>
      <c r="M891" s="13">
        <f t="shared" si="103"/>
        <v>0.21344807948717912</v>
      </c>
      <c r="N891" s="13">
        <f t="shared" si="100"/>
        <v>1.1206871746709441E-3</v>
      </c>
      <c r="O891" s="13">
        <f t="shared" si="104"/>
        <v>0.16310185883361109</v>
      </c>
      <c r="P891" s="13">
        <f t="shared" si="105"/>
        <v>0.21349109421126006</v>
      </c>
      <c r="Q891" s="5">
        <f t="shared" si="106"/>
        <v>5.3880553414947958E-6</v>
      </c>
    </row>
    <row r="892" spans="11:17">
      <c r="K892" s="13">
        <f t="shared" si="101"/>
        <v>88.999999999999218</v>
      </c>
      <c r="L892" s="13">
        <f t="shared" si="102"/>
        <v>8.8989999999995577E-4</v>
      </c>
      <c r="M892" s="13">
        <f t="shared" si="103"/>
        <v>0.21341717557868092</v>
      </c>
      <c r="N892" s="13">
        <f t="shared" si="100"/>
        <v>1.121203742301401E-3</v>
      </c>
      <c r="O892" s="13">
        <f t="shared" si="104"/>
        <v>0.16305297848984621</v>
      </c>
      <c r="P892" s="13">
        <f t="shared" si="105"/>
        <v>0.21346015934387222</v>
      </c>
      <c r="Q892" s="5">
        <f t="shared" si="106"/>
        <v>5.3930236082994185E-6</v>
      </c>
    </row>
    <row r="893" spans="11:17">
      <c r="K893" s="13">
        <f t="shared" si="101"/>
        <v>89.099999999999213</v>
      </c>
      <c r="L893" s="13">
        <f t="shared" si="102"/>
        <v>8.9030999999995572E-4</v>
      </c>
      <c r="M893" s="13">
        <f t="shared" si="103"/>
        <v>0.21338632862310997</v>
      </c>
      <c r="N893" s="13">
        <f t="shared" si="100"/>
        <v>1.1217203099318578E-3</v>
      </c>
      <c r="O893" s="13">
        <f t="shared" si="104"/>
        <v>0.16300418822784757</v>
      </c>
      <c r="P893" s="13">
        <f t="shared" si="105"/>
        <v>0.21342928143397216</v>
      </c>
      <c r="Q893" s="5">
        <f t="shared" si="106"/>
        <v>5.3979941646407807E-6</v>
      </c>
    </row>
    <row r="894" spans="11:17">
      <c r="K894" s="13">
        <f t="shared" si="101"/>
        <v>89.199999999999207</v>
      </c>
      <c r="L894" s="13">
        <f t="shared" si="102"/>
        <v>8.9071999999995567E-4</v>
      </c>
      <c r="M894" s="13">
        <f t="shared" si="103"/>
        <v>0.2133555384893282</v>
      </c>
      <c r="N894" s="13">
        <f t="shared" si="100"/>
        <v>1.1222368775623147E-3</v>
      </c>
      <c r="O894" s="13">
        <f t="shared" si="104"/>
        <v>0.1629554878401957</v>
      </c>
      <c r="P894" s="13">
        <f t="shared" si="105"/>
        <v>0.21339846035053214</v>
      </c>
      <c r="Q894" s="5">
        <f t="shared" si="106"/>
        <v>5.4029670105188815E-6</v>
      </c>
    </row>
    <row r="895" spans="11:17">
      <c r="K895" s="13">
        <f t="shared" si="101"/>
        <v>89.299999999999201</v>
      </c>
      <c r="L895" s="13">
        <f t="shared" si="102"/>
        <v>8.9112999999995562E-4</v>
      </c>
      <c r="M895" s="13">
        <f t="shared" si="103"/>
        <v>0.21332480504655979</v>
      </c>
      <c r="N895" s="13">
        <f t="shared" si="100"/>
        <v>1.1227534451927715E-3</v>
      </c>
      <c r="O895" s="13">
        <f t="shared" si="104"/>
        <v>0.16290687712004401</v>
      </c>
      <c r="P895" s="13">
        <f t="shared" si="105"/>
        <v>0.21336769596288579</v>
      </c>
      <c r="Q895" s="5">
        <f t="shared" si="106"/>
        <v>5.4079421459337236E-6</v>
      </c>
    </row>
    <row r="896" spans="11:17">
      <c r="K896" s="13">
        <f t="shared" si="101"/>
        <v>89.399999999999196</v>
      </c>
      <c r="L896" s="13">
        <f t="shared" si="102"/>
        <v>8.9153999999995557E-4</v>
      </c>
      <c r="M896" s="13">
        <f t="shared" si="103"/>
        <v>0.21329412816438986</v>
      </c>
      <c r="N896" s="13">
        <f t="shared" si="100"/>
        <v>1.1232700128232284E-3</v>
      </c>
      <c r="O896" s="13">
        <f t="shared" si="104"/>
        <v>0.16285835586111688</v>
      </c>
      <c r="P896" s="13">
        <f t="shared" si="105"/>
        <v>0.21333698814072727</v>
      </c>
      <c r="Q896" s="5">
        <f t="shared" si="106"/>
        <v>5.4129195708853044E-6</v>
      </c>
    </row>
    <row r="897" spans="11:17">
      <c r="K897" s="13">
        <f t="shared" si="101"/>
        <v>89.49999999999919</v>
      </c>
      <c r="L897" s="13">
        <f t="shared" si="102"/>
        <v>8.9194999999995552E-4</v>
      </c>
      <c r="M897" s="13">
        <f t="shared" si="103"/>
        <v>0.21326350771276345</v>
      </c>
      <c r="N897" s="13">
        <f t="shared" si="100"/>
        <v>1.1237865804536852E-3</v>
      </c>
      <c r="O897" s="13">
        <f t="shared" si="104"/>
        <v>0.1628099238577079</v>
      </c>
      <c r="P897" s="13">
        <f t="shared" si="105"/>
        <v>0.21330633675410987</v>
      </c>
      <c r="Q897" s="5">
        <f t="shared" si="106"/>
        <v>5.4178992853736263E-6</v>
      </c>
    </row>
    <row r="898" spans="11:17">
      <c r="K898" s="13">
        <f t="shared" si="101"/>
        <v>89.599999999999184</v>
      </c>
      <c r="L898" s="13">
        <f t="shared" si="102"/>
        <v>8.9235999999995547E-4</v>
      </c>
      <c r="M898" s="13">
        <f t="shared" si="103"/>
        <v>0.21323294356198425</v>
      </c>
      <c r="N898" s="13">
        <f t="shared" si="100"/>
        <v>1.1243031480841421E-3</v>
      </c>
      <c r="O898" s="13">
        <f t="shared" si="104"/>
        <v>0.16276158090467796</v>
      </c>
      <c r="P898" s="13">
        <f t="shared" si="105"/>
        <v>0.21327574167344496</v>
      </c>
      <c r="Q898" s="5">
        <f t="shared" si="106"/>
        <v>5.4228812893986878E-6</v>
      </c>
    </row>
    <row r="899" spans="11:17">
      <c r="K899" s="13">
        <f t="shared" si="101"/>
        <v>89.699999999999179</v>
      </c>
      <c r="L899" s="13">
        <f t="shared" si="102"/>
        <v>8.9276999999995542E-4</v>
      </c>
      <c r="M899" s="13">
        <f t="shared" si="103"/>
        <v>0.21320243558271348</v>
      </c>
      <c r="N899" s="13">
        <f t="shared" si="100"/>
        <v>1.1248197157145989E-3</v>
      </c>
      <c r="O899" s="13">
        <f t="shared" si="104"/>
        <v>0.16271332679745348</v>
      </c>
      <c r="P899" s="13">
        <f t="shared" si="105"/>
        <v>0.21324520276950082</v>
      </c>
      <c r="Q899" s="5">
        <f t="shared" si="106"/>
        <v>5.4278655829604888E-6</v>
      </c>
    </row>
    <row r="900" spans="11:17">
      <c r="K900" s="13">
        <f t="shared" si="101"/>
        <v>89.799999999999173</v>
      </c>
      <c r="L900" s="13">
        <f t="shared" si="102"/>
        <v>8.9317999999995537E-4</v>
      </c>
      <c r="M900" s="13">
        <f t="shared" si="103"/>
        <v>0.21317198364596879</v>
      </c>
      <c r="N900" s="13">
        <f t="shared" si="100"/>
        <v>1.1253362833450558E-3</v>
      </c>
      <c r="O900" s="13">
        <f t="shared" si="104"/>
        <v>0.1626651613320246</v>
      </c>
      <c r="P900" s="13">
        <f t="shared" si="105"/>
        <v>0.21321471991340155</v>
      </c>
      <c r="Q900" s="5">
        <f t="shared" si="106"/>
        <v>5.432852166059031E-6</v>
      </c>
    </row>
    <row r="901" spans="11:17">
      <c r="K901" s="13">
        <f t="shared" si="101"/>
        <v>89.899999999999167</v>
      </c>
      <c r="L901" s="13">
        <f t="shared" si="102"/>
        <v>8.9358999999995532E-4</v>
      </c>
      <c r="M901" s="13">
        <f t="shared" si="103"/>
        <v>0.21314158762312305</v>
      </c>
      <c r="N901" s="13">
        <f t="shared" si="100"/>
        <v>1.1258528509755126E-3</v>
      </c>
      <c r="O901" s="13">
        <f t="shared" si="104"/>
        <v>0.16261708430494332</v>
      </c>
      <c r="P901" s="13">
        <f t="shared" si="105"/>
        <v>0.21318429297662578</v>
      </c>
      <c r="Q901" s="5">
        <f t="shared" si="106"/>
        <v>5.4378410386943136E-6</v>
      </c>
    </row>
    <row r="902" spans="11:17">
      <c r="K902" s="13">
        <f t="shared" si="101"/>
        <v>89.999999999999162</v>
      </c>
      <c r="L902" s="13">
        <f t="shared" si="102"/>
        <v>8.9399999999995527E-4</v>
      </c>
      <c r="M902" s="13">
        <f t="shared" si="103"/>
        <v>0.21311124738590323</v>
      </c>
      <c r="N902" s="13">
        <f t="shared" si="100"/>
        <v>1.1263694186059694E-3</v>
      </c>
      <c r="O902" s="13">
        <f t="shared" si="104"/>
        <v>0.16256909551332169</v>
      </c>
      <c r="P902" s="13">
        <f t="shared" si="105"/>
        <v>0.21315392183100573</v>
      </c>
      <c r="Q902" s="5">
        <f t="shared" si="106"/>
        <v>5.4428322008663348E-6</v>
      </c>
    </row>
    <row r="903" spans="11:17">
      <c r="K903" s="13">
        <f t="shared" si="101"/>
        <v>90.099999999999156</v>
      </c>
      <c r="L903" s="13">
        <f t="shared" si="102"/>
        <v>8.9440999999995522E-4</v>
      </c>
      <c r="M903" s="13">
        <f t="shared" si="103"/>
        <v>0.21308096280638927</v>
      </c>
      <c r="N903" s="13">
        <f t="shared" si="100"/>
        <v>1.1268859862364263E-3</v>
      </c>
      <c r="O903" s="13">
        <f t="shared" si="104"/>
        <v>0.16252119475483012</v>
      </c>
      <c r="P903" s="13">
        <f t="shared" si="105"/>
        <v>0.21312360634872587</v>
      </c>
      <c r="Q903" s="5">
        <f t="shared" si="106"/>
        <v>5.4478256525750965E-6</v>
      </c>
    </row>
    <row r="904" spans="11:17">
      <c r="K904" s="13">
        <f t="shared" si="101"/>
        <v>90.19999999999915</v>
      </c>
      <c r="L904" s="13">
        <f t="shared" si="102"/>
        <v>8.9481999999995517E-4</v>
      </c>
      <c r="M904" s="13">
        <f t="shared" si="103"/>
        <v>0.21305073375701294</v>
      </c>
      <c r="N904" s="13">
        <f t="shared" si="100"/>
        <v>1.1274025538668831E-3</v>
      </c>
      <c r="O904" s="13">
        <f t="shared" si="104"/>
        <v>0.16247338182769544</v>
      </c>
      <c r="P904" s="13">
        <f t="shared" si="105"/>
        <v>0.21309334640232203</v>
      </c>
      <c r="Q904" s="5">
        <f t="shared" si="106"/>
        <v>5.4528213938205976E-6</v>
      </c>
    </row>
    <row r="905" spans="11:17">
      <c r="K905" s="13">
        <f t="shared" si="101"/>
        <v>90.299999999999145</v>
      </c>
      <c r="L905" s="13">
        <f t="shared" si="102"/>
        <v>8.9522999999995512E-4</v>
      </c>
      <c r="M905" s="13">
        <f t="shared" si="103"/>
        <v>0.21302056011055673</v>
      </c>
      <c r="N905" s="13">
        <f t="shared" si="100"/>
        <v>1.12791912149734E-3</v>
      </c>
      <c r="O905" s="13">
        <f t="shared" si="104"/>
        <v>0.16242565653069924</v>
      </c>
      <c r="P905" s="13">
        <f t="shared" si="105"/>
        <v>0.21306314186467995</v>
      </c>
      <c r="Q905" s="5">
        <f t="shared" si="106"/>
        <v>5.4578194246028391E-6</v>
      </c>
    </row>
    <row r="906" spans="11:17">
      <c r="K906" s="13">
        <f t="shared" si="101"/>
        <v>90.399999999999139</v>
      </c>
      <c r="L906" s="13">
        <f t="shared" si="102"/>
        <v>8.9563999999995507E-4</v>
      </c>
      <c r="M906" s="13">
        <f t="shared" si="103"/>
        <v>0.21299044174015269</v>
      </c>
      <c r="N906" s="13">
        <f t="shared" si="100"/>
        <v>1.1284356891277968E-3</v>
      </c>
      <c r="O906" s="13">
        <f t="shared" si="104"/>
        <v>0.16237801866317597</v>
      </c>
      <c r="P906" s="13">
        <f t="shared" si="105"/>
        <v>0.21303299260903452</v>
      </c>
      <c r="Q906" s="5">
        <f t="shared" si="106"/>
        <v>5.4628197449218209E-6</v>
      </c>
    </row>
    <row r="907" spans="11:17">
      <c r="K907" s="13">
        <f t="shared" si="101"/>
        <v>90.499999999999133</v>
      </c>
      <c r="L907" s="13">
        <f t="shared" si="102"/>
        <v>8.9604999999995502E-4</v>
      </c>
      <c r="M907" s="13">
        <f t="shared" si="103"/>
        <v>0.21296037851928135</v>
      </c>
      <c r="N907" s="13">
        <f t="shared" si="100"/>
        <v>1.1289522567582537E-3</v>
      </c>
      <c r="O907" s="13">
        <f t="shared" si="104"/>
        <v>0.16233046802501133</v>
      </c>
      <c r="P907" s="13">
        <f t="shared" si="105"/>
        <v>0.21300289850896839</v>
      </c>
      <c r="Q907" s="5">
        <f t="shared" si="106"/>
        <v>5.4678223547775423E-6</v>
      </c>
    </row>
    <row r="908" spans="11:17">
      <c r="K908" s="13">
        <f t="shared" si="101"/>
        <v>90.599999999999127</v>
      </c>
      <c r="L908" s="13">
        <f t="shared" si="102"/>
        <v>8.9645999999995497E-4</v>
      </c>
      <c r="M908" s="13">
        <f t="shared" si="103"/>
        <v>0.21293037032177056</v>
      </c>
      <c r="N908" s="13">
        <f t="shared" si="100"/>
        <v>1.1294688243887105E-3</v>
      </c>
      <c r="O908" s="13">
        <f t="shared" si="104"/>
        <v>0.16228300441664031</v>
      </c>
      <c r="P908" s="13">
        <f t="shared" si="105"/>
        <v>0.21297285943841102</v>
      </c>
      <c r="Q908" s="5">
        <f t="shared" si="106"/>
        <v>5.4728272541700041E-6</v>
      </c>
    </row>
    <row r="909" spans="11:17">
      <c r="K909" s="13">
        <f t="shared" si="101"/>
        <v>90.699999999999122</v>
      </c>
      <c r="L909" s="13">
        <f t="shared" si="102"/>
        <v>8.9686999999995492E-4</v>
      </c>
      <c r="M909" s="13">
        <f t="shared" si="103"/>
        <v>0.21290041702179444</v>
      </c>
      <c r="N909" s="13">
        <f t="shared" si="100"/>
        <v>1.1299853920191674E-3</v>
      </c>
      <c r="O909" s="13">
        <f t="shared" si="104"/>
        <v>0.16223562763904562</v>
      </c>
      <c r="P909" s="13">
        <f t="shared" si="105"/>
        <v>0.21294287527163747</v>
      </c>
      <c r="Q909" s="5">
        <f t="shared" si="106"/>
        <v>5.4778344430992053E-6</v>
      </c>
    </row>
    <row r="910" spans="11:17">
      <c r="K910" s="13">
        <f t="shared" si="101"/>
        <v>90.799999999999116</v>
      </c>
      <c r="L910" s="13">
        <f t="shared" si="102"/>
        <v>8.9727999999995487E-4</v>
      </c>
      <c r="M910" s="13">
        <f t="shared" si="103"/>
        <v>0.2128705184938722</v>
      </c>
      <c r="N910" s="13">
        <f t="shared" si="100"/>
        <v>1.1305019596496242E-3</v>
      </c>
      <c r="O910" s="13">
        <f t="shared" si="104"/>
        <v>0.16218833749375577</v>
      </c>
      <c r="P910" s="13">
        <f t="shared" si="105"/>
        <v>0.21291294588326728</v>
      </c>
      <c r="Q910" s="5">
        <f t="shared" si="106"/>
        <v>5.4828439215651487E-6</v>
      </c>
    </row>
    <row r="911" spans="11:17">
      <c r="K911" s="13">
        <f t="shared" si="101"/>
        <v>90.89999999999911</v>
      </c>
      <c r="L911" s="13">
        <f t="shared" si="102"/>
        <v>8.9768999999995482E-4</v>
      </c>
      <c r="M911" s="13">
        <f t="shared" si="103"/>
        <v>0.21284067461286707</v>
      </c>
      <c r="N911" s="13">
        <f t="shared" si="100"/>
        <v>1.1310185272800811E-3</v>
      </c>
      <c r="O911" s="13">
        <f t="shared" si="104"/>
        <v>0.16214113378284345</v>
      </c>
      <c r="P911" s="13">
        <f t="shared" si="105"/>
        <v>0.21288307114826358</v>
      </c>
      <c r="Q911" s="5">
        <f t="shared" si="106"/>
        <v>5.4878556895678298E-6</v>
      </c>
    </row>
    <row r="912" spans="11:17">
      <c r="K912" s="13">
        <f t="shared" si="101"/>
        <v>90.999999999999105</v>
      </c>
      <c r="L912" s="13">
        <f t="shared" si="102"/>
        <v>8.9809999999995477E-4</v>
      </c>
      <c r="M912" s="13">
        <f t="shared" si="103"/>
        <v>0.21281088525398523</v>
      </c>
      <c r="N912" s="13">
        <f t="shared" si="100"/>
        <v>1.1315350949105379E-3</v>
      </c>
      <c r="O912" s="13">
        <f t="shared" si="104"/>
        <v>0.16209401630892376</v>
      </c>
      <c r="P912" s="13">
        <f t="shared" si="105"/>
        <v>0.21285325094193164</v>
      </c>
      <c r="Q912" s="5">
        <f t="shared" si="106"/>
        <v>5.4928697471072513E-6</v>
      </c>
    </row>
    <row r="913" spans="11:17">
      <c r="K913" s="13">
        <f t="shared" si="101"/>
        <v>91.099999999999099</v>
      </c>
      <c r="L913" s="13">
        <f t="shared" si="102"/>
        <v>8.9850999999995472E-4</v>
      </c>
      <c r="M913" s="13">
        <f t="shared" si="103"/>
        <v>0.21278115029277464</v>
      </c>
      <c r="N913" s="13">
        <f t="shared" si="100"/>
        <v>1.1320516625409947E-3</v>
      </c>
      <c r="O913" s="13">
        <f t="shared" si="104"/>
        <v>0.1620469848751524</v>
      </c>
      <c r="P913" s="13">
        <f t="shared" si="105"/>
        <v>0.21282348513991811</v>
      </c>
      <c r="Q913" s="5">
        <f t="shared" si="106"/>
        <v>5.4978860941834124E-6</v>
      </c>
    </row>
    <row r="914" spans="11:17">
      <c r="K914" s="13">
        <f t="shared" si="101"/>
        <v>91.199999999999093</v>
      </c>
      <c r="L914" s="13">
        <f t="shared" si="102"/>
        <v>8.9891999999995467E-4</v>
      </c>
      <c r="M914" s="13">
        <f t="shared" si="103"/>
        <v>0.21275146960512406</v>
      </c>
      <c r="N914" s="13">
        <f t="shared" si="100"/>
        <v>1.1325682301714516E-3</v>
      </c>
      <c r="O914" s="13">
        <f t="shared" si="104"/>
        <v>0.16200003928522405</v>
      </c>
      <c r="P914" s="13">
        <f t="shared" si="105"/>
        <v>0.21279377361820973</v>
      </c>
      <c r="Q914" s="5">
        <f t="shared" si="106"/>
        <v>5.5029047307963146E-6</v>
      </c>
    </row>
    <row r="915" spans="11:17">
      <c r="K915" s="13">
        <f t="shared" si="101"/>
        <v>91.299999999999088</v>
      </c>
      <c r="L915" s="13">
        <f t="shared" si="102"/>
        <v>8.9932999999995462E-4</v>
      </c>
      <c r="M915" s="13">
        <f t="shared" si="103"/>
        <v>0.21272184306726183</v>
      </c>
      <c r="N915" s="13">
        <f t="shared" si="100"/>
        <v>1.1330847978019084E-3</v>
      </c>
      <c r="O915" s="13">
        <f t="shared" si="104"/>
        <v>0.16195317934337058</v>
      </c>
      <c r="P915" s="13">
        <f t="shared" si="105"/>
        <v>0.21276411625313235</v>
      </c>
      <c r="Q915" s="5">
        <f t="shared" si="106"/>
        <v>5.5079256569459555E-6</v>
      </c>
    </row>
    <row r="916" spans="11:17">
      <c r="K916" s="13">
        <f t="shared" si="101"/>
        <v>91.399999999999082</v>
      </c>
      <c r="L916" s="13">
        <f t="shared" si="102"/>
        <v>8.9973999999995457E-4</v>
      </c>
      <c r="M916" s="13">
        <f t="shared" si="103"/>
        <v>0.21269227055575488</v>
      </c>
      <c r="N916" s="13">
        <f t="shared" si="100"/>
        <v>1.1336013654323653E-3</v>
      </c>
      <c r="O916" s="13">
        <f t="shared" si="104"/>
        <v>0.16190640485435939</v>
      </c>
      <c r="P916" s="13">
        <f t="shared" si="105"/>
        <v>0.21273451292134976</v>
      </c>
      <c r="Q916" s="5">
        <f t="shared" si="106"/>
        <v>5.5129488726323376E-6</v>
      </c>
    </row>
    <row r="917" spans="11:17">
      <c r="K917" s="13">
        <f t="shared" si="101"/>
        <v>91.499999999999076</v>
      </c>
      <c r="L917" s="13">
        <f t="shared" si="102"/>
        <v>9.0014999999995452E-4</v>
      </c>
      <c r="M917" s="13">
        <f t="shared" si="103"/>
        <v>0.21266275194750761</v>
      </c>
      <c r="N917" s="13">
        <f t="shared" si="100"/>
        <v>1.1341179330628221E-3</v>
      </c>
      <c r="O917" s="13">
        <f t="shared" si="104"/>
        <v>0.16185971562349166</v>
      </c>
      <c r="P917" s="13">
        <f t="shared" si="105"/>
        <v>0.2127049634998627</v>
      </c>
      <c r="Q917" s="5">
        <f t="shared" si="106"/>
        <v>5.5179743778554584E-6</v>
      </c>
    </row>
    <row r="918" spans="11:17">
      <c r="K918" s="13">
        <f t="shared" si="101"/>
        <v>91.599999999999071</v>
      </c>
      <c r="L918" s="13">
        <f t="shared" si="102"/>
        <v>9.0055999999995447E-4</v>
      </c>
      <c r="M918" s="13">
        <f t="shared" si="103"/>
        <v>0.21263328711976084</v>
      </c>
      <c r="N918" s="13">
        <f t="shared" si="100"/>
        <v>1.134634500693279E-3</v>
      </c>
      <c r="O918" s="13">
        <f t="shared" si="104"/>
        <v>0.16181311145660063</v>
      </c>
      <c r="P918" s="13">
        <f t="shared" si="105"/>
        <v>0.21267546786600769</v>
      </c>
      <c r="Q918" s="5">
        <f t="shared" si="106"/>
        <v>5.5230021726153205E-6</v>
      </c>
    </row>
    <row r="919" spans="11:17">
      <c r="K919" s="13">
        <f t="shared" si="101"/>
        <v>91.699999999999065</v>
      </c>
      <c r="L919" s="13">
        <f t="shared" si="102"/>
        <v>9.0096999999995442E-4</v>
      </c>
      <c r="M919" s="13">
        <f t="shared" si="103"/>
        <v>0.21260387595009073</v>
      </c>
      <c r="N919" s="13">
        <f t="shared" si="100"/>
        <v>1.1351510683237358E-3</v>
      </c>
      <c r="O919" s="13">
        <f t="shared" si="104"/>
        <v>0.16176659216004993</v>
      </c>
      <c r="P919" s="13">
        <f t="shared" si="105"/>
        <v>0.2126460258974561</v>
      </c>
      <c r="Q919" s="5">
        <f t="shared" si="106"/>
        <v>5.5280322569119228E-6</v>
      </c>
    </row>
    <row r="920" spans="11:17">
      <c r="K920" s="13">
        <f t="shared" si="101"/>
        <v>91.799999999999059</v>
      </c>
      <c r="L920" s="13">
        <f t="shared" si="102"/>
        <v>9.0137999999995437E-4</v>
      </c>
      <c r="M920" s="13">
        <f t="shared" si="103"/>
        <v>0.21257451831640767</v>
      </c>
      <c r="N920" s="13">
        <f t="shared" si="100"/>
        <v>1.1356676359541927E-3</v>
      </c>
      <c r="O920" s="13">
        <f t="shared" si="104"/>
        <v>0.16172015754073193</v>
      </c>
      <c r="P920" s="13">
        <f t="shared" si="105"/>
        <v>0.2126166374722129</v>
      </c>
      <c r="Q920" s="5">
        <f t="shared" si="106"/>
        <v>5.5330646307452647E-6</v>
      </c>
    </row>
    <row r="921" spans="11:17">
      <c r="K921" s="13">
        <f t="shared" si="101"/>
        <v>91.899999999999054</v>
      </c>
      <c r="L921" s="13">
        <f t="shared" si="102"/>
        <v>9.0178999999995433E-4</v>
      </c>
      <c r="M921" s="13">
        <f t="shared" si="103"/>
        <v>0.21254521409695529</v>
      </c>
      <c r="N921" s="13">
        <f t="shared" si="100"/>
        <v>1.1361842035846495E-3</v>
      </c>
      <c r="O921" s="13">
        <f t="shared" si="104"/>
        <v>0.16167380740606599</v>
      </c>
      <c r="P921" s="13">
        <f t="shared" si="105"/>
        <v>0.21258730246861582</v>
      </c>
      <c r="Q921" s="5">
        <f t="shared" si="106"/>
        <v>5.5380992941153461E-6</v>
      </c>
    </row>
    <row r="922" spans="11:17">
      <c r="K922" s="13">
        <f t="shared" si="101"/>
        <v>91.999999999999048</v>
      </c>
      <c r="L922" s="13">
        <f t="shared" si="102"/>
        <v>9.0219999999995428E-4</v>
      </c>
      <c r="M922" s="13">
        <f t="shared" si="103"/>
        <v>0.21251596317030932</v>
      </c>
      <c r="N922" s="13">
        <f t="shared" si="100"/>
        <v>1.1367007712151064E-3</v>
      </c>
      <c r="O922" s="13">
        <f t="shared" si="104"/>
        <v>0.16162754156399683</v>
      </c>
      <c r="P922" s="13">
        <f t="shared" si="105"/>
        <v>0.21255802076533403</v>
      </c>
      <c r="Q922" s="5">
        <f t="shared" si="106"/>
        <v>5.5431362470221679E-6</v>
      </c>
    </row>
    <row r="923" spans="11:17">
      <c r="K923" s="13">
        <f t="shared" si="101"/>
        <v>92.099999999999042</v>
      </c>
      <c r="L923" s="13">
        <f t="shared" si="102"/>
        <v>9.0260999999995423E-4</v>
      </c>
      <c r="M923" s="13">
        <f t="shared" si="103"/>
        <v>0.21248676541537662</v>
      </c>
      <c r="N923" s="13">
        <f t="shared" si="100"/>
        <v>1.1372173388455632E-3</v>
      </c>
      <c r="O923" s="13">
        <f t="shared" si="104"/>
        <v>0.16158135982299285</v>
      </c>
      <c r="P923" s="13">
        <f t="shared" si="105"/>
        <v>0.21252879224136736</v>
      </c>
      <c r="Q923" s="5">
        <f t="shared" si="106"/>
        <v>5.5481754894657292E-6</v>
      </c>
    </row>
    <row r="924" spans="11:17">
      <c r="K924" s="13">
        <f t="shared" si="101"/>
        <v>92.199999999999037</v>
      </c>
      <c r="L924" s="13">
        <f t="shared" si="102"/>
        <v>9.0301999999995418E-4</v>
      </c>
      <c r="M924" s="13">
        <f t="shared" si="103"/>
        <v>0.21245762071139401</v>
      </c>
      <c r="N924" s="13">
        <f t="shared" si="100"/>
        <v>1.13773390647602E-3</v>
      </c>
      <c r="O924" s="13">
        <f t="shared" si="104"/>
        <v>0.1615352619920444</v>
      </c>
      <c r="P924" s="13">
        <f t="shared" si="105"/>
        <v>0.21249961677604506</v>
      </c>
      <c r="Q924" s="5">
        <f t="shared" si="106"/>
        <v>5.5532170214460309E-6</v>
      </c>
    </row>
    <row r="925" spans="11:17">
      <c r="K925" s="13">
        <f t="shared" si="101"/>
        <v>92.299999999999031</v>
      </c>
      <c r="L925" s="13">
        <f t="shared" si="102"/>
        <v>9.0342999999995413E-4</v>
      </c>
      <c r="M925" s="13">
        <f t="shared" si="103"/>
        <v>0.21242852893792738</v>
      </c>
      <c r="N925" s="13">
        <f t="shared" ref="N925:N988" si="107">N924+veOc*dt</f>
        <v>1.1382504741064769E-3</v>
      </c>
      <c r="O925" s="13">
        <f t="shared" si="104"/>
        <v>0.16148924788066227</v>
      </c>
      <c r="P925" s="13">
        <f t="shared" si="105"/>
        <v>0.21247049424902478</v>
      </c>
      <c r="Q925" s="5">
        <f t="shared" si="106"/>
        <v>5.5582608429630721E-6</v>
      </c>
    </row>
    <row r="926" spans="11:17">
      <c r="K926" s="13">
        <f t="shared" ref="K926:K989" si="108">K925+dt</f>
        <v>92.399999999999025</v>
      </c>
      <c r="L926" s="13">
        <f t="shared" ref="L926:L989" si="109">L925+ve*dt</f>
        <v>9.0383999999995408E-4</v>
      </c>
      <c r="M926" s="13">
        <f t="shared" ref="M926:M989" si="110">M925+dt*(-M925*3/$L925*ve+pl/ps*f4_/$L925*Dl/del_C*omegaC)</f>
        <v>0.21239948997487051</v>
      </c>
      <c r="N926" s="13">
        <f t="shared" si="107"/>
        <v>1.1387670417369337E-3</v>
      </c>
      <c r="O926" s="13">
        <f t="shared" si="104"/>
        <v>0.16144331729887587</v>
      </c>
      <c r="P926" s="13">
        <f t="shared" si="105"/>
        <v>0.21244142454029163</v>
      </c>
      <c r="Q926" s="5">
        <f t="shared" si="106"/>
        <v>5.5633069540168536E-6</v>
      </c>
    </row>
    <row r="927" spans="11:17">
      <c r="K927" s="13">
        <f t="shared" si="108"/>
        <v>92.499999999999019</v>
      </c>
      <c r="L927" s="13">
        <f t="shared" si="109"/>
        <v>9.0424999999995403E-4</v>
      </c>
      <c r="M927" s="13">
        <f t="shared" si="110"/>
        <v>0.21237050370244409</v>
      </c>
      <c r="N927" s="13">
        <f t="shared" si="107"/>
        <v>1.1392836093673906E-3</v>
      </c>
      <c r="O927" s="13">
        <f t="shared" si="104"/>
        <v>0.16139747005723168</v>
      </c>
      <c r="P927" s="13">
        <f t="shared" si="105"/>
        <v>0.21241240753015703</v>
      </c>
      <c r="Q927" s="5">
        <f t="shared" si="106"/>
        <v>5.5683553546073764E-6</v>
      </c>
    </row>
    <row r="928" spans="11:17">
      <c r="K928" s="13">
        <f t="shared" si="108"/>
        <v>92.599999999999014</v>
      </c>
      <c r="L928" s="13">
        <f t="shared" si="109"/>
        <v>9.0465999999995398E-4</v>
      </c>
      <c r="M928" s="13">
        <f t="shared" si="110"/>
        <v>0.21234157000119463</v>
      </c>
      <c r="N928" s="13">
        <f t="shared" si="107"/>
        <v>1.1398001769978474E-3</v>
      </c>
      <c r="O928" s="13">
        <f t="shared" si="104"/>
        <v>0.16135170596679155</v>
      </c>
      <c r="P928" s="13">
        <f t="shared" si="105"/>
        <v>0.21238344309925766</v>
      </c>
      <c r="Q928" s="5">
        <f t="shared" si="106"/>
        <v>5.5734060447346378E-6</v>
      </c>
    </row>
    <row r="929" spans="11:17">
      <c r="K929" s="13">
        <f t="shared" si="108"/>
        <v>92.699999999999008</v>
      </c>
      <c r="L929" s="13">
        <f t="shared" si="109"/>
        <v>9.0506999999995393E-4</v>
      </c>
      <c r="M929" s="13">
        <f t="shared" si="110"/>
        <v>0.21231268875199352</v>
      </c>
      <c r="N929" s="13">
        <f t="shared" si="107"/>
        <v>1.1403167446283043E-3</v>
      </c>
      <c r="O929" s="13">
        <f t="shared" si="104"/>
        <v>0.16130602483913117</v>
      </c>
      <c r="P929" s="13">
        <f t="shared" si="105"/>
        <v>0.21235453112855465</v>
      </c>
      <c r="Q929" s="5">
        <f t="shared" si="106"/>
        <v>5.5784590243986396E-6</v>
      </c>
    </row>
    <row r="930" spans="11:17">
      <c r="K930" s="13">
        <f t="shared" si="108"/>
        <v>92.799999999999002</v>
      </c>
      <c r="L930" s="13">
        <f t="shared" si="109"/>
        <v>9.0547999999995388E-4</v>
      </c>
      <c r="M930" s="13">
        <f t="shared" si="110"/>
        <v>0.2122838598360359</v>
      </c>
      <c r="N930" s="13">
        <f t="shared" si="107"/>
        <v>1.1408333122587611E-3</v>
      </c>
      <c r="O930" s="13">
        <f t="shared" ref="O930:O993" si="111">O929+dt*(-O929*3/N929*(N930-N929)/dt+pl/ps*f4Oc/N929*Dl/del_C*omegaC)</f>
        <v>0.16126042648633834</v>
      </c>
      <c r="P930" s="13">
        <f t="shared" ref="P930:P993" si="112">esiinf-(esiinf-esi0)*(1+ve*K930/re0)^(-3)</f>
        <v>0.21232567149933221</v>
      </c>
      <c r="Q930" s="5">
        <f t="shared" ref="Q930:Q993" si="113">2*(N930/f1Oc)^2</f>
        <v>5.5835142935993809E-6</v>
      </c>
    </row>
    <row r="931" spans="11:17">
      <c r="K931" s="13">
        <f t="shared" si="108"/>
        <v>92.899999999998997</v>
      </c>
      <c r="L931" s="13">
        <f t="shared" si="109"/>
        <v>9.0588999999995383E-4</v>
      </c>
      <c r="M931" s="13">
        <f t="shared" si="110"/>
        <v>0.21225508313483971</v>
      </c>
      <c r="N931" s="13">
        <f t="shared" si="107"/>
        <v>1.141349879889218E-3</v>
      </c>
      <c r="O931" s="13">
        <f t="shared" si="111"/>
        <v>0.16121491072101135</v>
      </c>
      <c r="P931" s="13">
        <f t="shared" si="112"/>
        <v>0.21229686409319687</v>
      </c>
      <c r="Q931" s="5">
        <f t="shared" si="113"/>
        <v>5.5885718523368626E-6</v>
      </c>
    </row>
    <row r="932" spans="11:17">
      <c r="K932" s="13">
        <f t="shared" si="108"/>
        <v>92.999999999998991</v>
      </c>
      <c r="L932" s="13">
        <f t="shared" si="109"/>
        <v>9.0629999999995378E-4</v>
      </c>
      <c r="M932" s="13">
        <f t="shared" si="110"/>
        <v>0.2122263585302446</v>
      </c>
      <c r="N932" s="13">
        <f t="shared" si="107"/>
        <v>1.1418664475196748E-3</v>
      </c>
      <c r="O932" s="13">
        <f t="shared" si="111"/>
        <v>0.16116947735625745</v>
      </c>
      <c r="P932" s="13">
        <f t="shared" si="112"/>
        <v>0.21226810879207639</v>
      </c>
      <c r="Q932" s="5">
        <f t="shared" si="113"/>
        <v>5.5936317006110838E-6</v>
      </c>
    </row>
    <row r="933" spans="11:17">
      <c r="K933" s="13">
        <f t="shared" si="108"/>
        <v>93.099999999998985</v>
      </c>
      <c r="L933" s="13">
        <f t="shared" si="109"/>
        <v>9.0670999999995373E-4</v>
      </c>
      <c r="M933" s="13">
        <f t="shared" si="110"/>
        <v>0.21219768590441099</v>
      </c>
      <c r="N933" s="13">
        <f t="shared" si="107"/>
        <v>1.1423830151501317E-3</v>
      </c>
      <c r="O933" s="13">
        <f t="shared" si="111"/>
        <v>0.16112412620569111</v>
      </c>
      <c r="P933" s="13">
        <f t="shared" si="112"/>
        <v>0.21223940547821865</v>
      </c>
      <c r="Q933" s="5">
        <f t="shared" si="113"/>
        <v>5.5986938384220453E-6</v>
      </c>
    </row>
    <row r="934" spans="11:17">
      <c r="K934" s="13">
        <f t="shared" si="108"/>
        <v>93.19999999999898</v>
      </c>
      <c r="L934" s="13">
        <f t="shared" si="109"/>
        <v>9.0711999999995368E-4</v>
      </c>
      <c r="M934" s="13">
        <f t="shared" si="110"/>
        <v>0.21216906513981895</v>
      </c>
      <c r="N934" s="13">
        <f t="shared" si="107"/>
        <v>1.1428995827805885E-3</v>
      </c>
      <c r="O934" s="13">
        <f t="shared" si="111"/>
        <v>0.16107885708343253</v>
      </c>
      <c r="P934" s="13">
        <f t="shared" si="112"/>
        <v>0.21221075403419082</v>
      </c>
      <c r="Q934" s="5">
        <f t="shared" si="113"/>
        <v>5.6037582657697473E-6</v>
      </c>
    </row>
    <row r="935" spans="11:17">
      <c r="K935" s="13">
        <f t="shared" si="108"/>
        <v>93.299999999998974</v>
      </c>
      <c r="L935" s="13">
        <f t="shared" si="109"/>
        <v>9.0752999999995363E-4</v>
      </c>
      <c r="M935" s="13">
        <f t="shared" si="110"/>
        <v>0.21214049611926733</v>
      </c>
      <c r="N935" s="13">
        <f t="shared" si="107"/>
        <v>1.1434161504110453E-3</v>
      </c>
      <c r="O935" s="13">
        <f t="shared" si="111"/>
        <v>0.16103366980410597</v>
      </c>
      <c r="P935" s="13">
        <f t="shared" si="112"/>
        <v>0.21218215434287815</v>
      </c>
      <c r="Q935" s="5">
        <f t="shared" si="113"/>
        <v>5.6088249826541887E-6</v>
      </c>
    </row>
    <row r="936" spans="11:17">
      <c r="K936" s="13">
        <f t="shared" si="108"/>
        <v>93.399999999998968</v>
      </c>
      <c r="L936" s="13">
        <f t="shared" si="109"/>
        <v>9.0793999999995358E-4</v>
      </c>
      <c r="M936" s="13">
        <f t="shared" si="110"/>
        <v>0.21211197872587262</v>
      </c>
      <c r="N936" s="13">
        <f t="shared" si="107"/>
        <v>1.1439327180415022E-3</v>
      </c>
      <c r="O936" s="13">
        <f t="shared" si="111"/>
        <v>0.16098856418283822</v>
      </c>
      <c r="P936" s="13">
        <f t="shared" si="112"/>
        <v>0.21215360628748312</v>
      </c>
      <c r="Q936" s="5">
        <f t="shared" si="113"/>
        <v>5.6138939890753714E-6</v>
      </c>
    </row>
    <row r="937" spans="11:17">
      <c r="K937" s="13">
        <f t="shared" si="108"/>
        <v>93.499999999998963</v>
      </c>
      <c r="L937" s="13">
        <f t="shared" si="109"/>
        <v>9.0834999999995353E-4</v>
      </c>
      <c r="M937" s="13">
        <f t="shared" si="110"/>
        <v>0.21208351284306798</v>
      </c>
      <c r="N937" s="13">
        <f t="shared" si="107"/>
        <v>1.144449285671959E-3</v>
      </c>
      <c r="O937" s="13">
        <f t="shared" si="111"/>
        <v>0.1609435400352569</v>
      </c>
      <c r="P937" s="13">
        <f t="shared" si="112"/>
        <v>0.21212510975152432</v>
      </c>
      <c r="Q937" s="5">
        <f t="shared" si="113"/>
        <v>5.6189652850332927E-6</v>
      </c>
    </row>
    <row r="938" spans="11:17">
      <c r="K938" s="13">
        <f t="shared" si="108"/>
        <v>93.599999999998957</v>
      </c>
      <c r="L938" s="13">
        <f t="shared" si="109"/>
        <v>9.0875999999995348E-4</v>
      </c>
      <c r="M938" s="13">
        <f t="shared" si="110"/>
        <v>0.21205509835460232</v>
      </c>
      <c r="N938" s="13">
        <f t="shared" si="107"/>
        <v>1.1449658533024159E-3</v>
      </c>
      <c r="O938" s="13">
        <f t="shared" si="111"/>
        <v>0.16089859717748903</v>
      </c>
      <c r="P938" s="13">
        <f t="shared" si="112"/>
        <v>0.21209666461883564</v>
      </c>
      <c r="Q938" s="5">
        <f t="shared" si="113"/>
        <v>5.6240388705279544E-6</v>
      </c>
    </row>
    <row r="939" spans="11:17">
      <c r="K939" s="13">
        <f t="shared" si="108"/>
        <v>93.699999999998951</v>
      </c>
      <c r="L939" s="13">
        <f t="shared" si="109"/>
        <v>9.0916999999995343E-4</v>
      </c>
      <c r="M939" s="13">
        <f t="shared" si="110"/>
        <v>0.21202673514453918</v>
      </c>
      <c r="N939" s="13">
        <f t="shared" si="107"/>
        <v>1.1454824209328727E-3</v>
      </c>
      <c r="O939" s="13">
        <f t="shared" si="111"/>
        <v>0.1608537354261593</v>
      </c>
      <c r="P939" s="13">
        <f t="shared" si="112"/>
        <v>0.21206827077356497</v>
      </c>
      <c r="Q939" s="5">
        <f t="shared" si="113"/>
        <v>5.6291147455593556E-6</v>
      </c>
    </row>
    <row r="940" spans="11:17">
      <c r="K940" s="13">
        <f t="shared" si="108"/>
        <v>93.799999999998946</v>
      </c>
      <c r="L940" s="13">
        <f t="shared" si="109"/>
        <v>9.0957999999995338E-4</v>
      </c>
      <c r="M940" s="13">
        <f t="shared" si="110"/>
        <v>0.21199842309725583</v>
      </c>
      <c r="N940" s="13">
        <f t="shared" si="107"/>
        <v>1.1459989885633296E-3</v>
      </c>
      <c r="O940" s="13">
        <f t="shared" si="111"/>
        <v>0.16080895459838862</v>
      </c>
      <c r="P940" s="13">
        <f t="shared" si="112"/>
        <v>0.2120399281001735</v>
      </c>
      <c r="Q940" s="5">
        <f t="shared" si="113"/>
        <v>5.6341929101274972E-6</v>
      </c>
    </row>
    <row r="941" spans="11:17">
      <c r="K941" s="13">
        <f t="shared" si="108"/>
        <v>93.89999999999894</v>
      </c>
      <c r="L941" s="13">
        <f t="shared" si="109"/>
        <v>9.0998999999995333E-4</v>
      </c>
      <c r="M941" s="13">
        <f t="shared" si="110"/>
        <v>0.21197016209744224</v>
      </c>
      <c r="N941" s="13">
        <f t="shared" si="107"/>
        <v>1.1465155561937864E-3</v>
      </c>
      <c r="O941" s="13">
        <f t="shared" si="111"/>
        <v>0.16076425451179249</v>
      </c>
      <c r="P941" s="13">
        <f t="shared" si="112"/>
        <v>0.2120116364834346</v>
      </c>
      <c r="Q941" s="5">
        <f t="shared" si="113"/>
        <v>5.6392733642323791E-6</v>
      </c>
    </row>
    <row r="942" spans="11:17">
      <c r="K942" s="13">
        <f t="shared" si="108"/>
        <v>93.999999999998934</v>
      </c>
      <c r="L942" s="13">
        <f t="shared" si="109"/>
        <v>9.1039999999995328E-4</v>
      </c>
      <c r="M942" s="13">
        <f t="shared" si="110"/>
        <v>0.21194195203010011</v>
      </c>
      <c r="N942" s="13">
        <f t="shared" si="107"/>
        <v>1.1470321238242433E-3</v>
      </c>
      <c r="O942" s="13">
        <f t="shared" si="111"/>
        <v>0.16071963498447947</v>
      </c>
      <c r="P942" s="13">
        <f t="shared" si="112"/>
        <v>0.21198339580843287</v>
      </c>
      <c r="Q942" s="5">
        <f t="shared" si="113"/>
        <v>5.6443561078740006E-6</v>
      </c>
    </row>
    <row r="943" spans="11:17">
      <c r="K943" s="13">
        <f t="shared" si="108"/>
        <v>94.099999999998929</v>
      </c>
      <c r="L943" s="13">
        <f t="shared" si="109"/>
        <v>9.1080999999995323E-4</v>
      </c>
      <c r="M943" s="13">
        <f t="shared" si="110"/>
        <v>0.21191379278054184</v>
      </c>
      <c r="N943" s="13">
        <f t="shared" si="107"/>
        <v>1.1475486914547001E-3</v>
      </c>
      <c r="O943" s="13">
        <f t="shared" si="111"/>
        <v>0.16067509583504955</v>
      </c>
      <c r="P943" s="13">
        <f t="shared" si="112"/>
        <v>0.21195520596056308</v>
      </c>
      <c r="Q943" s="5">
        <f t="shared" si="113"/>
        <v>5.6494411410523616E-6</v>
      </c>
    </row>
    <row r="944" spans="11:17">
      <c r="K944" s="13">
        <f t="shared" si="108"/>
        <v>94.199999999998923</v>
      </c>
      <c r="L944" s="13">
        <f t="shared" si="109"/>
        <v>9.1121999999995318E-4</v>
      </c>
      <c r="M944" s="13">
        <f t="shared" si="110"/>
        <v>0.21188568423438964</v>
      </c>
      <c r="N944" s="13">
        <f t="shared" si="107"/>
        <v>1.148065259085157E-3</v>
      </c>
      <c r="O944" s="13">
        <f t="shared" si="111"/>
        <v>0.16063063688259274</v>
      </c>
      <c r="P944" s="13">
        <f t="shared" si="112"/>
        <v>0.21192706682552934</v>
      </c>
      <c r="Q944" s="5">
        <f t="shared" si="113"/>
        <v>5.6545284637674629E-6</v>
      </c>
    </row>
    <row r="945" spans="11:17">
      <c r="K945" s="13">
        <f t="shared" si="108"/>
        <v>94.299999999998917</v>
      </c>
      <c r="L945" s="13">
        <f t="shared" si="109"/>
        <v>9.1162999999995313E-4</v>
      </c>
      <c r="M945" s="13">
        <f t="shared" si="110"/>
        <v>0.21185762627757448</v>
      </c>
      <c r="N945" s="13">
        <f t="shared" si="107"/>
        <v>1.1485818267156138E-3</v>
      </c>
      <c r="O945" s="13">
        <f t="shared" si="111"/>
        <v>0.16058625794668741</v>
      </c>
      <c r="P945" s="13">
        <f t="shared" si="112"/>
        <v>0.21189897828934395</v>
      </c>
      <c r="Q945" s="5">
        <f t="shared" si="113"/>
        <v>5.6596180760193063E-6</v>
      </c>
    </row>
    <row r="946" spans="11:17">
      <c r="K946" s="13">
        <f t="shared" si="108"/>
        <v>94.399999999998911</v>
      </c>
      <c r="L946" s="13">
        <f t="shared" si="109"/>
        <v>9.1203999999995308E-4</v>
      </c>
      <c r="M946" s="13">
        <f t="shared" si="110"/>
        <v>0.21182961879633513</v>
      </c>
      <c r="N946" s="13">
        <f t="shared" si="107"/>
        <v>1.1490983943460706E-3</v>
      </c>
      <c r="O946" s="13">
        <f t="shared" si="111"/>
        <v>0.16054195884739875</v>
      </c>
      <c r="P946" s="13">
        <f t="shared" si="112"/>
        <v>0.21187094023832662</v>
      </c>
      <c r="Q946" s="5">
        <f t="shared" si="113"/>
        <v>5.6647099778078876E-6</v>
      </c>
    </row>
    <row r="947" spans="11:17">
      <c r="K947" s="13">
        <f t="shared" si="108"/>
        <v>94.499999999998906</v>
      </c>
      <c r="L947" s="13">
        <f t="shared" si="109"/>
        <v>9.1244999999995303E-4</v>
      </c>
      <c r="M947" s="13">
        <f t="shared" si="110"/>
        <v>0.2118016616772172</v>
      </c>
      <c r="N947" s="13">
        <f t="shared" si="107"/>
        <v>1.1496149619765275E-3</v>
      </c>
      <c r="O947" s="13">
        <f t="shared" si="111"/>
        <v>0.16049773940527737</v>
      </c>
      <c r="P947" s="13">
        <f t="shared" si="112"/>
        <v>0.21184295255910335</v>
      </c>
      <c r="Q947" s="5">
        <f t="shared" si="113"/>
        <v>5.6698041691332092E-6</v>
      </c>
    </row>
    <row r="948" spans="11:17">
      <c r="K948" s="13">
        <f t="shared" si="108"/>
        <v>94.5999999999989</v>
      </c>
      <c r="L948" s="13">
        <f t="shared" si="109"/>
        <v>9.1285999999995298E-4</v>
      </c>
      <c r="M948" s="13">
        <f t="shared" si="110"/>
        <v>0.21177375480707222</v>
      </c>
      <c r="N948" s="13">
        <f t="shared" si="107"/>
        <v>1.1501315296069843E-3</v>
      </c>
      <c r="O948" s="13">
        <f t="shared" si="111"/>
        <v>0.16045359944135762</v>
      </c>
      <c r="P948" s="13">
        <f t="shared" si="112"/>
        <v>0.21181501513860557</v>
      </c>
      <c r="Q948" s="5">
        <f t="shared" si="113"/>
        <v>5.6749006499952711E-6</v>
      </c>
    </row>
    <row r="949" spans="11:17">
      <c r="K949" s="13">
        <f t="shared" si="108"/>
        <v>94.699999999998894</v>
      </c>
      <c r="L949" s="13">
        <f t="shared" si="109"/>
        <v>9.1326999999995293E-4</v>
      </c>
      <c r="M949" s="13">
        <f t="shared" si="110"/>
        <v>0.21174589807305658</v>
      </c>
      <c r="N949" s="13">
        <f t="shared" si="107"/>
        <v>1.1506480972374412E-3</v>
      </c>
      <c r="O949" s="13">
        <f t="shared" si="111"/>
        <v>0.16040953877715616</v>
      </c>
      <c r="P949" s="13">
        <f t="shared" si="112"/>
        <v>0.21178712786406906</v>
      </c>
      <c r="Q949" s="5">
        <f t="shared" si="113"/>
        <v>5.6799994203940726E-6</v>
      </c>
    </row>
    <row r="950" spans="11:17">
      <c r="K950" s="13">
        <f t="shared" si="108"/>
        <v>94.799999999998889</v>
      </c>
      <c r="L950" s="13">
        <f t="shared" si="109"/>
        <v>9.1367999999995288E-4</v>
      </c>
      <c r="M950" s="13">
        <f t="shared" si="110"/>
        <v>0.21171809136263067</v>
      </c>
      <c r="N950" s="13">
        <f t="shared" si="107"/>
        <v>1.151164664867898E-3</v>
      </c>
      <c r="O950" s="13">
        <f t="shared" si="111"/>
        <v>0.16036555723467039</v>
      </c>
      <c r="P950" s="13">
        <f t="shared" si="112"/>
        <v>0.21175929062303317</v>
      </c>
      <c r="Q950" s="5">
        <f t="shared" si="113"/>
        <v>5.6851004803296136E-6</v>
      </c>
    </row>
    <row r="951" spans="11:17">
      <c r="K951" s="13">
        <f t="shared" si="108"/>
        <v>94.899999999998883</v>
      </c>
      <c r="L951" s="13">
        <f t="shared" si="109"/>
        <v>9.1408999999995284E-4</v>
      </c>
      <c r="M951" s="13">
        <f t="shared" si="110"/>
        <v>0.21169033456355785</v>
      </c>
      <c r="N951" s="13">
        <f t="shared" si="107"/>
        <v>1.1516812324983549E-3</v>
      </c>
      <c r="O951" s="13">
        <f t="shared" si="111"/>
        <v>0.16032165463637696</v>
      </c>
      <c r="P951" s="13">
        <f t="shared" si="112"/>
        <v>0.2117315033033397</v>
      </c>
      <c r="Q951" s="5">
        <f t="shared" si="113"/>
        <v>5.690203829801895E-6</v>
      </c>
    </row>
    <row r="952" spans="11:17">
      <c r="K952" s="13">
        <f t="shared" si="108"/>
        <v>94.999999999998877</v>
      </c>
      <c r="L952" s="13">
        <f t="shared" si="109"/>
        <v>9.1449999999995279E-4</v>
      </c>
      <c r="M952" s="13">
        <f t="shared" si="110"/>
        <v>0.21166262756390355</v>
      </c>
      <c r="N952" s="13">
        <f t="shared" si="107"/>
        <v>1.1521978001288117E-3</v>
      </c>
      <c r="O952" s="13">
        <f t="shared" si="111"/>
        <v>0.16027783080523034</v>
      </c>
      <c r="P952" s="13">
        <f t="shared" si="112"/>
        <v>0.21170376579313205</v>
      </c>
      <c r="Q952" s="5">
        <f t="shared" si="113"/>
        <v>5.6953094688109167E-6</v>
      </c>
    </row>
    <row r="953" spans="11:17">
      <c r="K953" s="13">
        <f t="shared" si="108"/>
        <v>95.099999999998872</v>
      </c>
      <c r="L953" s="13">
        <f t="shared" si="109"/>
        <v>9.1490999999995274E-4</v>
      </c>
      <c r="M953" s="13">
        <f t="shared" si="110"/>
        <v>0.21163497025203432</v>
      </c>
      <c r="N953" s="13">
        <f t="shared" si="107"/>
        <v>1.1527143677592686E-3</v>
      </c>
      <c r="O953" s="13">
        <f t="shared" si="111"/>
        <v>0.16023408556466115</v>
      </c>
      <c r="P953" s="13">
        <f t="shared" si="112"/>
        <v>0.21167607798085422</v>
      </c>
      <c r="Q953" s="5">
        <f t="shared" si="113"/>
        <v>5.7004173973566779E-6</v>
      </c>
    </row>
    <row r="954" spans="11:17">
      <c r="K954" s="13">
        <f t="shared" si="108"/>
        <v>95.199999999998866</v>
      </c>
      <c r="L954" s="13">
        <f t="shared" si="109"/>
        <v>9.1531999999995269E-4</v>
      </c>
      <c r="M954" s="13">
        <f t="shared" si="110"/>
        <v>0.21160736251661683</v>
      </c>
      <c r="N954" s="13">
        <f t="shared" si="107"/>
        <v>1.1532309353897254E-3</v>
      </c>
      <c r="O954" s="13">
        <f t="shared" si="111"/>
        <v>0.16019041873857484</v>
      </c>
      <c r="P954" s="13">
        <f t="shared" si="112"/>
        <v>0.21164843975524991</v>
      </c>
      <c r="Q954" s="5">
        <f t="shared" si="113"/>
        <v>5.7055276154391812E-6</v>
      </c>
    </row>
    <row r="955" spans="11:17">
      <c r="K955" s="13">
        <f t="shared" si="108"/>
        <v>95.29999999999886</v>
      </c>
      <c r="L955" s="13">
        <f t="shared" si="109"/>
        <v>9.1572999999995264E-4</v>
      </c>
      <c r="M955" s="13">
        <f t="shared" si="110"/>
        <v>0.21157980424661699</v>
      </c>
      <c r="N955" s="13">
        <f t="shared" si="107"/>
        <v>1.1537475030201823E-3</v>
      </c>
      <c r="O955" s="13">
        <f t="shared" si="111"/>
        <v>0.16014683015135012</v>
      </c>
      <c r="P955" s="13">
        <f t="shared" si="112"/>
        <v>0.21162085100536154</v>
      </c>
      <c r="Q955" s="5">
        <f t="shared" si="113"/>
        <v>5.7106401230584224E-6</v>
      </c>
    </row>
    <row r="956" spans="11:17">
      <c r="K956" s="13">
        <f t="shared" si="108"/>
        <v>95.399999999998855</v>
      </c>
      <c r="L956" s="13">
        <f t="shared" si="109"/>
        <v>9.1613999999995259E-4</v>
      </c>
      <c r="M956" s="13">
        <f t="shared" si="110"/>
        <v>0.21155229533129899</v>
      </c>
      <c r="N956" s="13">
        <f t="shared" si="107"/>
        <v>1.1542640706506391E-3</v>
      </c>
      <c r="O956" s="13">
        <f t="shared" si="111"/>
        <v>0.16010331962783747</v>
      </c>
      <c r="P956" s="13">
        <f t="shared" si="112"/>
        <v>0.21159331162052941</v>
      </c>
      <c r="Q956" s="5">
        <f t="shared" si="113"/>
        <v>5.7157549202144039E-6</v>
      </c>
    </row>
    <row r="957" spans="11:17">
      <c r="K957" s="13">
        <f t="shared" si="108"/>
        <v>95.499999999998849</v>
      </c>
      <c r="L957" s="13">
        <f t="shared" si="109"/>
        <v>9.1654999999995254E-4</v>
      </c>
      <c r="M957" s="13">
        <f t="shared" si="110"/>
        <v>0.21152483566022437</v>
      </c>
      <c r="N957" s="13">
        <f t="shared" si="107"/>
        <v>1.1547806382810959E-3</v>
      </c>
      <c r="O957" s="13">
        <f t="shared" si="111"/>
        <v>0.16005988699335769</v>
      </c>
      <c r="P957" s="13">
        <f t="shared" si="112"/>
        <v>0.2115658214903906</v>
      </c>
      <c r="Q957" s="5">
        <f t="shared" si="113"/>
        <v>5.7208720069071257E-6</v>
      </c>
    </row>
    <row r="958" spans="11:17">
      <c r="K958" s="13">
        <f t="shared" si="108"/>
        <v>95.599999999998843</v>
      </c>
      <c r="L958" s="13">
        <f t="shared" si="109"/>
        <v>9.1695999999995249E-4</v>
      </c>
      <c r="M958" s="13">
        <f t="shared" si="110"/>
        <v>0.21149742512325106</v>
      </c>
      <c r="N958" s="13">
        <f t="shared" si="107"/>
        <v>1.1552972059115528E-3</v>
      </c>
      <c r="O958" s="13">
        <f t="shared" si="111"/>
        <v>0.16001653207370037</v>
      </c>
      <c r="P958" s="13">
        <f t="shared" si="112"/>
        <v>0.21153838050487817</v>
      </c>
      <c r="Q958" s="5">
        <f t="shared" si="113"/>
        <v>5.7259913831365871E-6</v>
      </c>
    </row>
    <row r="959" spans="11:17">
      <c r="K959" s="13">
        <f t="shared" si="108"/>
        <v>95.699999999998838</v>
      </c>
      <c r="L959" s="13">
        <f t="shared" si="109"/>
        <v>9.1736999999995244E-4</v>
      </c>
      <c r="M959" s="13">
        <f t="shared" si="110"/>
        <v>0.2114700636105325</v>
      </c>
      <c r="N959" s="13">
        <f t="shared" si="107"/>
        <v>1.1558137735420096E-3</v>
      </c>
      <c r="O959" s="13">
        <f t="shared" si="111"/>
        <v>0.15997325469512252</v>
      </c>
      <c r="P959" s="13">
        <f t="shared" si="112"/>
        <v>0.21151098855422024</v>
      </c>
      <c r="Q959" s="5">
        <f t="shared" si="113"/>
        <v>5.7311130489027889E-6</v>
      </c>
    </row>
    <row r="960" spans="11:17">
      <c r="K960" s="13">
        <f t="shared" si="108"/>
        <v>95.799999999998832</v>
      </c>
      <c r="L960" s="13">
        <f t="shared" si="109"/>
        <v>9.1777999999995239E-4</v>
      </c>
      <c r="M960" s="13">
        <f t="shared" si="110"/>
        <v>0.21144275101251669</v>
      </c>
      <c r="N960" s="13">
        <f t="shared" si="107"/>
        <v>1.1563303411724665E-3</v>
      </c>
      <c r="O960" s="13">
        <f t="shared" si="111"/>
        <v>0.15993005468434707</v>
      </c>
      <c r="P960" s="13">
        <f t="shared" si="112"/>
        <v>0.21148364552893897</v>
      </c>
      <c r="Q960" s="5">
        <f t="shared" si="113"/>
        <v>5.7362370042057301E-6</v>
      </c>
    </row>
    <row r="961" spans="11:17">
      <c r="K961" s="13">
        <f t="shared" si="108"/>
        <v>95.899999999998826</v>
      </c>
      <c r="L961" s="13">
        <f t="shared" si="109"/>
        <v>9.1818999999995234E-4</v>
      </c>
      <c r="M961" s="13">
        <f t="shared" si="110"/>
        <v>0.21141548721994527</v>
      </c>
      <c r="N961" s="13">
        <f t="shared" si="107"/>
        <v>1.1568469088029233E-3</v>
      </c>
      <c r="O961" s="13">
        <f t="shared" si="111"/>
        <v>0.15988693186856134</v>
      </c>
      <c r="P961" s="13">
        <f t="shared" si="112"/>
        <v>0.21145635131984974</v>
      </c>
      <c r="Q961" s="5">
        <f t="shared" si="113"/>
        <v>5.7413632490454117E-6</v>
      </c>
    </row>
    <row r="962" spans="11:17">
      <c r="K962" s="13">
        <f t="shared" si="108"/>
        <v>95.99999999999882</v>
      </c>
      <c r="L962" s="13">
        <f t="shared" si="109"/>
        <v>9.1859999999995229E-4</v>
      </c>
      <c r="M962" s="13">
        <f t="shared" si="110"/>
        <v>0.21138827212385258</v>
      </c>
      <c r="N962" s="13">
        <f t="shared" si="107"/>
        <v>1.1573634764333802E-3</v>
      </c>
      <c r="O962" s="13">
        <f t="shared" si="111"/>
        <v>0.15984388607541569</v>
      </c>
      <c r="P962" s="13">
        <f t="shared" si="112"/>
        <v>0.21142910581806021</v>
      </c>
      <c r="Q962" s="5">
        <f t="shared" si="113"/>
        <v>5.7464917834218329E-6</v>
      </c>
    </row>
    <row r="963" spans="11:17">
      <c r="K963" s="13">
        <f t="shared" si="108"/>
        <v>96.099999999998815</v>
      </c>
      <c r="L963" s="13">
        <f t="shared" si="109"/>
        <v>9.1900999999995224E-4</v>
      </c>
      <c r="M963" s="13">
        <f t="shared" si="110"/>
        <v>0.21136110561556481</v>
      </c>
      <c r="N963" s="13">
        <f t="shared" si="107"/>
        <v>1.157880044063837E-3</v>
      </c>
      <c r="O963" s="13">
        <f t="shared" si="111"/>
        <v>0.159800917133022</v>
      </c>
      <c r="P963" s="13">
        <f t="shared" si="112"/>
        <v>0.21140190891496932</v>
      </c>
      <c r="Q963" s="5">
        <f t="shared" si="113"/>
        <v>5.7516226073349961E-6</v>
      </c>
    </row>
    <row r="964" spans="11:17">
      <c r="K964" s="13">
        <f t="shared" si="108"/>
        <v>96.199999999998809</v>
      </c>
      <c r="L964" s="13">
        <f t="shared" si="109"/>
        <v>9.1941999999995219E-4</v>
      </c>
      <c r="M964" s="13">
        <f t="shared" si="110"/>
        <v>0.21133398758669902</v>
      </c>
      <c r="N964" s="13">
        <f t="shared" si="107"/>
        <v>1.1583966116942939E-3</v>
      </c>
      <c r="O964" s="13">
        <f t="shared" si="111"/>
        <v>0.15975802486995228</v>
      </c>
      <c r="P964" s="13">
        <f t="shared" si="112"/>
        <v>0.21137476050226653</v>
      </c>
      <c r="Q964" s="5">
        <f t="shared" si="113"/>
        <v>5.756755720784898E-6</v>
      </c>
    </row>
    <row r="965" spans="11:17">
      <c r="K965" s="13">
        <f t="shared" si="108"/>
        <v>96.299999999998803</v>
      </c>
      <c r="L965" s="13">
        <f t="shared" si="109"/>
        <v>9.1982999999995214E-4</v>
      </c>
      <c r="M965" s="13">
        <f t="shared" si="110"/>
        <v>0.21130691792916226</v>
      </c>
      <c r="N965" s="13">
        <f t="shared" si="107"/>
        <v>1.1589131793247507E-3</v>
      </c>
      <c r="O965" s="13">
        <f t="shared" si="111"/>
        <v>0.15971520911523721</v>
      </c>
      <c r="P965" s="13">
        <f t="shared" si="112"/>
        <v>0.21134766047193082</v>
      </c>
      <c r="Q965" s="5">
        <f t="shared" si="113"/>
        <v>5.7618911237715394E-6</v>
      </c>
    </row>
    <row r="966" spans="11:17">
      <c r="K966" s="13">
        <f t="shared" si="108"/>
        <v>96.399999999998798</v>
      </c>
      <c r="L966" s="13">
        <f t="shared" si="109"/>
        <v>9.2023999999995209E-4</v>
      </c>
      <c r="M966" s="13">
        <f t="shared" si="110"/>
        <v>0.21127989653515067</v>
      </c>
      <c r="N966" s="13">
        <f t="shared" si="107"/>
        <v>1.1594297469552076E-3</v>
      </c>
      <c r="O966" s="13">
        <f t="shared" si="111"/>
        <v>0.15967246969836471</v>
      </c>
      <c r="P966" s="13">
        <f t="shared" si="112"/>
        <v>0.21132060871622971</v>
      </c>
      <c r="Q966" s="5">
        <f t="shared" si="113"/>
        <v>5.7670288162949211E-6</v>
      </c>
    </row>
    <row r="967" spans="11:17">
      <c r="K967" s="13">
        <f t="shared" si="108"/>
        <v>96.499999999998792</v>
      </c>
      <c r="L967" s="13">
        <f t="shared" si="109"/>
        <v>9.2064999999995204E-4</v>
      </c>
      <c r="M967" s="13">
        <f t="shared" si="110"/>
        <v>0.21125292329714856</v>
      </c>
      <c r="N967" s="13">
        <f t="shared" si="107"/>
        <v>1.1599463145856644E-3</v>
      </c>
      <c r="O967" s="13">
        <f t="shared" si="111"/>
        <v>0.15962980644927852</v>
      </c>
      <c r="P967" s="13">
        <f t="shared" si="112"/>
        <v>0.21129360512771864</v>
      </c>
      <c r="Q967" s="5">
        <f t="shared" si="113"/>
        <v>5.7721687983550424E-6</v>
      </c>
    </row>
    <row r="968" spans="11:17">
      <c r="K968" s="13">
        <f t="shared" si="108"/>
        <v>96.599999999998786</v>
      </c>
      <c r="L968" s="13">
        <f t="shared" si="109"/>
        <v>9.2105999999995199E-4</v>
      </c>
      <c r="M968" s="13">
        <f t="shared" si="110"/>
        <v>0.21122599810792758</v>
      </c>
      <c r="N968" s="13">
        <f t="shared" si="107"/>
        <v>1.1604628822161212E-3</v>
      </c>
      <c r="O968" s="13">
        <f t="shared" si="111"/>
        <v>0.15958721919837676</v>
      </c>
      <c r="P968" s="13">
        <f t="shared" si="112"/>
        <v>0.21126664959923974</v>
      </c>
      <c r="Q968" s="5">
        <f t="shared" si="113"/>
        <v>5.7773110699519041E-6</v>
      </c>
    </row>
    <row r="969" spans="11:17">
      <c r="K969" s="13">
        <f t="shared" si="108"/>
        <v>96.699999999998781</v>
      </c>
      <c r="L969" s="13">
        <f t="shared" si="109"/>
        <v>9.2146999999995194E-4</v>
      </c>
      <c r="M969" s="13">
        <f t="shared" si="110"/>
        <v>0.21119912086054568</v>
      </c>
      <c r="N969" s="13">
        <f t="shared" si="107"/>
        <v>1.1609794498465781E-3</v>
      </c>
      <c r="O969" s="13">
        <f t="shared" si="111"/>
        <v>0.15954470777651056</v>
      </c>
      <c r="P969" s="13">
        <f t="shared" si="112"/>
        <v>0.21123974202392112</v>
      </c>
      <c r="Q969" s="5">
        <f t="shared" si="113"/>
        <v>5.7824556310855052E-6</v>
      </c>
    </row>
    <row r="970" spans="11:17">
      <c r="K970" s="13">
        <f t="shared" si="108"/>
        <v>96.799999999998775</v>
      </c>
      <c r="L970" s="13">
        <f t="shared" si="109"/>
        <v>9.2187999999995189E-4</v>
      </c>
      <c r="M970" s="13">
        <f t="shared" si="110"/>
        <v>0.21117229144834637</v>
      </c>
      <c r="N970" s="13">
        <f t="shared" si="107"/>
        <v>1.1614960174770349E-3</v>
      </c>
      <c r="O970" s="13">
        <f t="shared" si="111"/>
        <v>0.15950227201498257</v>
      </c>
      <c r="P970" s="13">
        <f t="shared" si="112"/>
        <v>0.21121288229517599</v>
      </c>
      <c r="Q970" s="5">
        <f t="shared" si="113"/>
        <v>5.7876024817558468E-6</v>
      </c>
    </row>
    <row r="971" spans="11:17">
      <c r="K971" s="13">
        <f t="shared" si="108"/>
        <v>96.899999999998769</v>
      </c>
      <c r="L971" s="13">
        <f t="shared" si="109"/>
        <v>9.2228999999995184E-4</v>
      </c>
      <c r="M971" s="13">
        <f t="shared" si="110"/>
        <v>0.21114550976495777</v>
      </c>
      <c r="N971" s="13">
        <f t="shared" si="107"/>
        <v>1.1620125851074918E-3</v>
      </c>
      <c r="O971" s="13">
        <f t="shared" si="111"/>
        <v>0.15945991174554563</v>
      </c>
      <c r="P971" s="13">
        <f t="shared" si="112"/>
        <v>0.21118607030670167</v>
      </c>
      <c r="Q971" s="5">
        <f t="shared" si="113"/>
        <v>5.7927516219629295E-6</v>
      </c>
    </row>
    <row r="972" spans="11:17">
      <c r="K972" s="13">
        <f t="shared" si="108"/>
        <v>96.999999999998764</v>
      </c>
      <c r="L972" s="13">
        <f t="shared" si="109"/>
        <v>9.2269999999995179E-4</v>
      </c>
      <c r="M972" s="13">
        <f t="shared" si="110"/>
        <v>0.21111877570429169</v>
      </c>
      <c r="N972" s="13">
        <f t="shared" si="107"/>
        <v>1.1625291527379486E-3</v>
      </c>
      <c r="O972" s="13">
        <f t="shared" si="111"/>
        <v>0.15941762680040136</v>
      </c>
      <c r="P972" s="13">
        <f t="shared" si="112"/>
        <v>0.21115930595247881</v>
      </c>
      <c r="Q972" s="5">
        <f t="shared" si="113"/>
        <v>5.7979030517067509E-6</v>
      </c>
    </row>
    <row r="973" spans="11:17">
      <c r="K973" s="13">
        <f t="shared" si="108"/>
        <v>97.099999999998758</v>
      </c>
      <c r="L973" s="13">
        <f t="shared" si="109"/>
        <v>9.2310999999995174E-4</v>
      </c>
      <c r="M973" s="13">
        <f t="shared" si="110"/>
        <v>0.21109208916054281</v>
      </c>
      <c r="N973" s="13">
        <f t="shared" si="107"/>
        <v>1.1630457203684055E-3</v>
      </c>
      <c r="O973" s="13">
        <f t="shared" si="111"/>
        <v>0.15937541701219873</v>
      </c>
      <c r="P973" s="13">
        <f t="shared" si="112"/>
        <v>0.21113258912677046</v>
      </c>
      <c r="Q973" s="5">
        <f t="shared" si="113"/>
        <v>5.8030567709873127E-6</v>
      </c>
    </row>
    <row r="974" spans="11:17">
      <c r="K974" s="13">
        <f t="shared" si="108"/>
        <v>97.199999999998752</v>
      </c>
      <c r="L974" s="13">
        <f t="shared" si="109"/>
        <v>9.2351999999995169E-4</v>
      </c>
      <c r="M974" s="13">
        <f t="shared" si="110"/>
        <v>0.21106545002818775</v>
      </c>
      <c r="N974" s="13">
        <f t="shared" si="107"/>
        <v>1.1635622879988623E-3</v>
      </c>
      <c r="O974" s="13">
        <f t="shared" si="111"/>
        <v>0.15933328221403265</v>
      </c>
      <c r="P974" s="13">
        <f t="shared" si="112"/>
        <v>0.21110591972412115</v>
      </c>
      <c r="Q974" s="5">
        <f t="shared" si="113"/>
        <v>5.808212779804614E-6</v>
      </c>
    </row>
    <row r="975" spans="11:17">
      <c r="K975" s="13">
        <f t="shared" si="108"/>
        <v>97.299999999998747</v>
      </c>
      <c r="L975" s="13">
        <f t="shared" si="109"/>
        <v>9.2392999999995164E-4</v>
      </c>
      <c r="M975" s="13">
        <f t="shared" si="110"/>
        <v>0.2110388582019842</v>
      </c>
      <c r="N975" s="13">
        <f t="shared" si="107"/>
        <v>1.1640788556293192E-3</v>
      </c>
      <c r="O975" s="13">
        <f t="shared" si="111"/>
        <v>0.15929122223944267</v>
      </c>
      <c r="P975" s="13">
        <f t="shared" si="112"/>
        <v>0.21107929763935615</v>
      </c>
      <c r="Q975" s="5">
        <f t="shared" si="113"/>
        <v>5.8133710781586556E-6</v>
      </c>
    </row>
    <row r="976" spans="11:17">
      <c r="K976" s="13">
        <f t="shared" si="108"/>
        <v>97.399999999998741</v>
      </c>
      <c r="L976" s="13">
        <f t="shared" si="109"/>
        <v>9.2433999999995159E-4</v>
      </c>
      <c r="M976" s="13">
        <f t="shared" si="110"/>
        <v>0.21101231357697012</v>
      </c>
      <c r="N976" s="13">
        <f t="shared" si="107"/>
        <v>1.164595423259776E-3</v>
      </c>
      <c r="O976" s="13">
        <f t="shared" si="111"/>
        <v>0.15924923692241152</v>
      </c>
      <c r="P976" s="13">
        <f t="shared" si="112"/>
        <v>0.21105272276758047</v>
      </c>
      <c r="Q976" s="5">
        <f t="shared" si="113"/>
        <v>5.8185316660494377E-6</v>
      </c>
    </row>
    <row r="977" spans="11:17">
      <c r="K977" s="13">
        <f t="shared" si="108"/>
        <v>97.499999999998735</v>
      </c>
      <c r="L977" s="13">
        <f t="shared" si="109"/>
        <v>9.2474999999995154E-4</v>
      </c>
      <c r="M977" s="13">
        <f t="shared" si="110"/>
        <v>0.21098581604846275</v>
      </c>
      <c r="N977" s="13">
        <f t="shared" si="107"/>
        <v>1.1651119908902329E-3</v>
      </c>
      <c r="O977" s="13">
        <f t="shared" si="111"/>
        <v>0.15920732609736377</v>
      </c>
      <c r="P977" s="13">
        <f t="shared" si="112"/>
        <v>0.21102619500417799</v>
      </c>
      <c r="Q977" s="5">
        <f t="shared" si="113"/>
        <v>5.8236945434769592E-6</v>
      </c>
    </row>
    <row r="978" spans="11:17">
      <c r="K978" s="13">
        <f t="shared" si="108"/>
        <v>97.59999999999873</v>
      </c>
      <c r="L978" s="13">
        <f t="shared" si="109"/>
        <v>9.2515999999995149E-4</v>
      </c>
      <c r="M978" s="13">
        <f t="shared" si="110"/>
        <v>0.21095936551205785</v>
      </c>
      <c r="N978" s="13">
        <f t="shared" si="107"/>
        <v>1.1656285585206897E-3</v>
      </c>
      <c r="O978" s="13">
        <f t="shared" si="111"/>
        <v>0.15916548959916443</v>
      </c>
      <c r="P978" s="13">
        <f t="shared" si="112"/>
        <v>0.2109997142448107</v>
      </c>
      <c r="Q978" s="5">
        <f t="shared" si="113"/>
        <v>5.8288597104412203E-6</v>
      </c>
    </row>
    <row r="979" spans="11:17">
      <c r="K979" s="13">
        <f t="shared" si="108"/>
        <v>97.699999999998724</v>
      </c>
      <c r="L979" s="13">
        <f t="shared" si="109"/>
        <v>9.2556999999995144E-4</v>
      </c>
      <c r="M979" s="13">
        <f t="shared" si="110"/>
        <v>0.21093296186362878</v>
      </c>
      <c r="N979" s="13">
        <f t="shared" si="107"/>
        <v>1.1661451261511465E-3</v>
      </c>
      <c r="O979" s="13">
        <f t="shared" si="111"/>
        <v>0.15912372726311763</v>
      </c>
      <c r="P979" s="13">
        <f t="shared" si="112"/>
        <v>0.21097328038541779</v>
      </c>
      <c r="Q979" s="5">
        <f t="shared" si="113"/>
        <v>5.8340271669422217E-6</v>
      </c>
    </row>
    <row r="980" spans="11:17">
      <c r="K980" s="13">
        <f t="shared" si="108"/>
        <v>97.799999999998718</v>
      </c>
      <c r="L980" s="13">
        <f t="shared" si="109"/>
        <v>9.2597999999995139E-4</v>
      </c>
      <c r="M980" s="13">
        <f t="shared" si="110"/>
        <v>0.21090660499932562</v>
      </c>
      <c r="N980" s="13">
        <f t="shared" si="107"/>
        <v>1.1666616937816034E-3</v>
      </c>
      <c r="O980" s="13">
        <f t="shared" si="111"/>
        <v>0.15908203892496522</v>
      </c>
      <c r="P980" s="13">
        <f t="shared" si="112"/>
        <v>0.21094689332221475</v>
      </c>
      <c r="Q980" s="5">
        <f t="shared" si="113"/>
        <v>5.8391969129799652E-6</v>
      </c>
    </row>
    <row r="981" spans="11:17">
      <c r="K981" s="13">
        <f t="shared" si="108"/>
        <v>97.899999999998712</v>
      </c>
      <c r="L981" s="13">
        <f t="shared" si="109"/>
        <v>9.2638999999995135E-4</v>
      </c>
      <c r="M981" s="13">
        <f t="shared" si="110"/>
        <v>0.21088029481557435</v>
      </c>
      <c r="N981" s="13">
        <f t="shared" si="107"/>
        <v>1.1671782614120602E-3</v>
      </c>
      <c r="O981" s="13">
        <f t="shared" si="111"/>
        <v>0.15904042442088545</v>
      </c>
      <c r="P981" s="13">
        <f t="shared" si="112"/>
        <v>0.21092055295169251</v>
      </c>
      <c r="Q981" s="5">
        <f t="shared" si="113"/>
        <v>5.8443689485544465E-6</v>
      </c>
    </row>
    <row r="982" spans="11:17">
      <c r="K982" s="13">
        <f t="shared" si="108"/>
        <v>97.999999999998707</v>
      </c>
      <c r="L982" s="13">
        <f t="shared" si="109"/>
        <v>9.267999999999513E-4</v>
      </c>
      <c r="M982" s="13">
        <f t="shared" si="110"/>
        <v>0.21085403120907603</v>
      </c>
      <c r="N982" s="13">
        <f t="shared" si="107"/>
        <v>1.1676948290425171E-3</v>
      </c>
      <c r="O982" s="13">
        <f t="shared" si="111"/>
        <v>0.15899888358749156</v>
      </c>
      <c r="P982" s="13">
        <f t="shared" si="112"/>
        <v>0.21089425917061672</v>
      </c>
      <c r="Q982" s="5">
        <f t="shared" si="113"/>
        <v>5.8495432736656682E-6</v>
      </c>
    </row>
    <row r="983" spans="11:17">
      <c r="K983" s="13">
        <f t="shared" si="108"/>
        <v>98.099999999998701</v>
      </c>
      <c r="L983" s="13">
        <f t="shared" si="109"/>
        <v>9.2720999999995125E-4</v>
      </c>
      <c r="M983" s="13">
        <f t="shared" si="110"/>
        <v>0.21082781407680587</v>
      </c>
      <c r="N983" s="13">
        <f t="shared" si="107"/>
        <v>1.1682113966729739E-3</v>
      </c>
      <c r="O983" s="13">
        <f t="shared" si="111"/>
        <v>0.15895741626183046</v>
      </c>
      <c r="P983" s="13">
        <f t="shared" si="112"/>
        <v>0.21086801187602666</v>
      </c>
      <c r="Q983" s="5">
        <f t="shared" si="113"/>
        <v>5.8547198883136294E-6</v>
      </c>
    </row>
    <row r="984" spans="11:17">
      <c r="K984" s="13">
        <f t="shared" si="108"/>
        <v>98.199999999998695</v>
      </c>
      <c r="L984" s="13">
        <f t="shared" si="109"/>
        <v>9.276199999999512E-4</v>
      </c>
      <c r="M984" s="13">
        <f t="shared" si="110"/>
        <v>0.21080164331601242</v>
      </c>
      <c r="N984" s="13">
        <f t="shared" si="107"/>
        <v>1.1687279643034308E-3</v>
      </c>
      <c r="O984" s="13">
        <f t="shared" si="111"/>
        <v>0.15891602228138144</v>
      </c>
      <c r="P984" s="13">
        <f t="shared" si="112"/>
        <v>0.21084181096523472</v>
      </c>
      <c r="Q984" s="5">
        <f t="shared" si="113"/>
        <v>5.8598987924983309E-6</v>
      </c>
    </row>
    <row r="985" spans="11:17">
      <c r="K985" s="13">
        <f t="shared" si="108"/>
        <v>98.29999999999869</v>
      </c>
      <c r="L985" s="13">
        <f t="shared" si="109"/>
        <v>9.2802999999995115E-4</v>
      </c>
      <c r="M985" s="13">
        <f t="shared" si="110"/>
        <v>0.21077551882421675</v>
      </c>
      <c r="N985" s="13">
        <f t="shared" si="107"/>
        <v>1.1692445319338876E-3</v>
      </c>
      <c r="O985" s="13">
        <f t="shared" si="111"/>
        <v>0.15887470148405475</v>
      </c>
      <c r="P985" s="13">
        <f t="shared" si="112"/>
        <v>0.21081565633582516</v>
      </c>
      <c r="Q985" s="5">
        <f t="shared" si="113"/>
        <v>5.865079986219772E-6</v>
      </c>
    </row>
    <row r="986" spans="11:17">
      <c r="K986" s="13">
        <f t="shared" si="108"/>
        <v>98.399999999998684</v>
      </c>
      <c r="L986" s="13">
        <f t="shared" si="109"/>
        <v>9.284399999999511E-4</v>
      </c>
      <c r="M986" s="13">
        <f t="shared" si="110"/>
        <v>0.21074944049921152</v>
      </c>
      <c r="N986" s="13">
        <f t="shared" si="107"/>
        <v>1.1697610995643445E-3</v>
      </c>
      <c r="O986" s="13">
        <f t="shared" si="111"/>
        <v>0.15883345370819033</v>
      </c>
      <c r="P986" s="13">
        <f t="shared" si="112"/>
        <v>0.21078954788565368</v>
      </c>
      <c r="Q986" s="5">
        <f t="shared" si="113"/>
        <v>5.8702634694779543E-6</v>
      </c>
    </row>
    <row r="987" spans="11:17">
      <c r="K987" s="13">
        <f t="shared" si="108"/>
        <v>98.499999999998678</v>
      </c>
      <c r="L987" s="13">
        <f t="shared" si="109"/>
        <v>9.2884999999995105E-4</v>
      </c>
      <c r="M987" s="13">
        <f t="shared" si="110"/>
        <v>0.21072340823906024</v>
      </c>
      <c r="N987" s="13">
        <f t="shared" si="107"/>
        <v>1.1702776671948013E-3</v>
      </c>
      <c r="O987" s="13">
        <f t="shared" si="111"/>
        <v>0.15879227879255642</v>
      </c>
      <c r="P987" s="13">
        <f t="shared" si="112"/>
        <v>0.21076348551284627</v>
      </c>
      <c r="Q987" s="5">
        <f t="shared" si="113"/>
        <v>5.8754492422728753E-6</v>
      </c>
    </row>
    <row r="988" spans="11:17">
      <c r="K988" s="13">
        <f t="shared" si="108"/>
        <v>98.599999999998673</v>
      </c>
      <c r="L988" s="13">
        <f t="shared" si="109"/>
        <v>9.29259999999951E-4</v>
      </c>
      <c r="M988" s="13">
        <f t="shared" si="110"/>
        <v>0.2106974219420964</v>
      </c>
      <c r="N988" s="13">
        <f t="shared" si="107"/>
        <v>1.1707942348252582E-3</v>
      </c>
      <c r="O988" s="13">
        <f t="shared" si="111"/>
        <v>0.1587511765763483</v>
      </c>
      <c r="P988" s="13">
        <f t="shared" si="112"/>
        <v>0.21073746911579852</v>
      </c>
      <c r="Q988" s="5">
        <f t="shared" si="113"/>
        <v>5.8806373046045366E-6</v>
      </c>
    </row>
    <row r="989" spans="11:17">
      <c r="K989" s="13">
        <f t="shared" si="108"/>
        <v>98.699999999998667</v>
      </c>
      <c r="L989" s="13">
        <f t="shared" si="109"/>
        <v>9.2966999999995095E-4</v>
      </c>
      <c r="M989" s="13">
        <f t="shared" si="110"/>
        <v>0.21067148150692261</v>
      </c>
      <c r="N989" s="13">
        <f t="shared" ref="N989:N1003" si="114">N988+veOc*dt</f>
        <v>1.171310802455715E-3</v>
      </c>
      <c r="O989" s="13">
        <f t="shared" si="111"/>
        <v>0.15871014689918692</v>
      </c>
      <c r="P989" s="13">
        <f t="shared" si="112"/>
        <v>0.2107114985931747</v>
      </c>
      <c r="Q989" s="5">
        <f t="shared" si="113"/>
        <v>5.88582765647294E-6</v>
      </c>
    </row>
    <row r="990" spans="11:17">
      <c r="K990" s="13">
        <f t="shared" ref="K990:K1003" si="115">K989+dt</f>
        <v>98.799999999998661</v>
      </c>
      <c r="L990" s="13">
        <f t="shared" ref="L990:L1003" si="116">L989+ve*dt</f>
        <v>9.300799999999509E-4</v>
      </c>
      <c r="M990" s="13">
        <f t="shared" ref="M990:M1003" si="117">M989+dt*(-M989*3/$L989*ve+pl/ps*f4_/$L989*Dl/del_C*omegaC)</f>
        <v>0.2106455868324098</v>
      </c>
      <c r="N990" s="13">
        <f t="shared" si="114"/>
        <v>1.1718273700861718E-3</v>
      </c>
      <c r="O990" s="13">
        <f t="shared" si="111"/>
        <v>0.15866918960111762</v>
      </c>
      <c r="P990" s="13">
        <f t="shared" si="112"/>
        <v>0.2106855738439071</v>
      </c>
      <c r="Q990" s="5">
        <f t="shared" si="113"/>
        <v>5.8910202978780812E-6</v>
      </c>
    </row>
    <row r="991" spans="11:17">
      <c r="K991" s="13">
        <f t="shared" si="115"/>
        <v>98.899999999998656</v>
      </c>
      <c r="L991" s="13">
        <f t="shared" si="116"/>
        <v>9.3048999999995085E-4</v>
      </c>
      <c r="M991" s="13">
        <f t="shared" si="117"/>
        <v>0.21061973781769636</v>
      </c>
      <c r="N991" s="13">
        <f t="shared" si="114"/>
        <v>1.1723439377166287E-3</v>
      </c>
      <c r="O991" s="13">
        <f t="shared" si="111"/>
        <v>0.15862830452260882</v>
      </c>
      <c r="P991" s="13">
        <f t="shared" si="112"/>
        <v>0.21065969476719498</v>
      </c>
      <c r="Q991" s="5">
        <f t="shared" si="113"/>
        <v>5.8962152288199628E-6</v>
      </c>
    </row>
    <row r="992" spans="11:17">
      <c r="K992" s="13">
        <f t="shared" si="115"/>
        <v>98.99999999999865</v>
      </c>
      <c r="L992" s="13">
        <f t="shared" si="116"/>
        <v>9.308999999999508E-4</v>
      </c>
      <c r="M992" s="13">
        <f t="shared" si="117"/>
        <v>0.21059393436218735</v>
      </c>
      <c r="N992" s="13">
        <f t="shared" si="114"/>
        <v>1.1728605053470855E-3</v>
      </c>
      <c r="O992" s="13">
        <f t="shared" si="111"/>
        <v>0.1585874915045507</v>
      </c>
      <c r="P992" s="13">
        <f t="shared" si="112"/>
        <v>0.21063386126250397</v>
      </c>
      <c r="Q992" s="5">
        <f t="shared" si="113"/>
        <v>5.9014124492985847E-6</v>
      </c>
    </row>
    <row r="993" spans="11:17">
      <c r="K993" s="13">
        <f t="shared" si="115"/>
        <v>99.099999999998644</v>
      </c>
      <c r="L993" s="13">
        <f t="shared" si="116"/>
        <v>9.3130999999995075E-4</v>
      </c>
      <c r="M993" s="13">
        <f t="shared" si="117"/>
        <v>0.21056817636555367</v>
      </c>
      <c r="N993" s="13">
        <f t="shared" si="114"/>
        <v>1.1733770729775424E-3</v>
      </c>
      <c r="O993" s="13">
        <f t="shared" si="111"/>
        <v>0.15854675038825392</v>
      </c>
      <c r="P993" s="13">
        <f t="shared" si="112"/>
        <v>0.21060807322956501</v>
      </c>
      <c r="Q993" s="5">
        <f t="shared" si="113"/>
        <v>5.9066119593139462E-6</v>
      </c>
    </row>
    <row r="994" spans="11:17">
      <c r="K994" s="13">
        <f t="shared" si="115"/>
        <v>99.199999999998639</v>
      </c>
      <c r="L994" s="13">
        <f t="shared" si="116"/>
        <v>9.317199999999507E-4</v>
      </c>
      <c r="M994" s="13">
        <f t="shared" si="117"/>
        <v>0.21054246372773119</v>
      </c>
      <c r="N994" s="13">
        <f t="shared" si="114"/>
        <v>1.1738936406079992E-3</v>
      </c>
      <c r="O994" s="13">
        <f t="shared" ref="O994:O1003" si="118">O993+dt*(-O993*3/N993*(N994-N993)/dt+pl/ps*f4Oc/N993*Dl/del_C*omegaC)</f>
        <v>0.15850608101544825</v>
      </c>
      <c r="P994" s="13">
        <f t="shared" ref="P994:P1003" si="119">esiinf-(esiinf-esi0)*(1+ve*K994/re0)^(-3)</f>
        <v>0.21058233056837378</v>
      </c>
      <c r="Q994" s="5">
        <f t="shared" ref="Q994:Q1003" si="120">2*(N994/f1Oc)^2</f>
        <v>5.9118137588660472E-6</v>
      </c>
    </row>
    <row r="995" spans="11:17">
      <c r="K995" s="13">
        <f t="shared" si="115"/>
        <v>99.299999999998633</v>
      </c>
      <c r="L995" s="13">
        <f t="shared" si="116"/>
        <v>9.3212999999995065E-4</v>
      </c>
      <c r="M995" s="13">
        <f t="shared" si="117"/>
        <v>0.21051679634892004</v>
      </c>
      <c r="N995" s="13">
        <f t="shared" si="114"/>
        <v>1.1744102082384561E-3</v>
      </c>
      <c r="O995" s="13">
        <f t="shared" si="118"/>
        <v>0.15846548322828141</v>
      </c>
      <c r="P995" s="13">
        <f t="shared" si="119"/>
        <v>0.21055663317918968</v>
      </c>
      <c r="Q995" s="5">
        <f t="shared" si="120"/>
        <v>5.9170178479548894E-6</v>
      </c>
    </row>
    <row r="996" spans="11:17">
      <c r="K996" s="13">
        <f t="shared" si="115"/>
        <v>99.399999999998627</v>
      </c>
      <c r="L996" s="13">
        <f t="shared" si="116"/>
        <v>9.325399999999506E-4</v>
      </c>
      <c r="M996" s="13">
        <f t="shared" si="117"/>
        <v>0.21049117412958368</v>
      </c>
      <c r="N996" s="13">
        <f t="shared" si="114"/>
        <v>1.1749267758689129E-3</v>
      </c>
      <c r="O996" s="13">
        <f t="shared" si="118"/>
        <v>0.15842495686931768</v>
      </c>
      <c r="P996" s="13">
        <f t="shared" si="119"/>
        <v>0.2105309809625352</v>
      </c>
      <c r="Q996" s="5">
        <f t="shared" si="120"/>
        <v>5.9222242265804702E-6</v>
      </c>
    </row>
    <row r="997" spans="11:17">
      <c r="K997" s="13">
        <f t="shared" si="115"/>
        <v>99.499999999998622</v>
      </c>
      <c r="L997" s="13">
        <f t="shared" si="116"/>
        <v>9.3294999999995055E-4</v>
      </c>
      <c r="M997" s="13">
        <f t="shared" si="117"/>
        <v>0.2104655969704482</v>
      </c>
      <c r="N997" s="13">
        <f t="shared" si="114"/>
        <v>1.1754433434993698E-3</v>
      </c>
      <c r="O997" s="13">
        <f t="shared" si="118"/>
        <v>0.15838450178153662</v>
      </c>
      <c r="P997" s="13">
        <f t="shared" si="119"/>
        <v>0.21050537381919487</v>
      </c>
      <c r="Q997" s="5">
        <f t="shared" si="120"/>
        <v>5.9274328947427923E-6</v>
      </c>
    </row>
    <row r="998" spans="11:17">
      <c r="K998" s="13">
        <f t="shared" si="115"/>
        <v>99.599999999998616</v>
      </c>
      <c r="L998" s="13">
        <f t="shared" si="116"/>
        <v>9.333599999999505E-4</v>
      </c>
      <c r="M998" s="13">
        <f t="shared" si="117"/>
        <v>0.21044006477250141</v>
      </c>
      <c r="N998" s="13">
        <f t="shared" si="114"/>
        <v>1.1759599111298266E-3</v>
      </c>
      <c r="O998" s="13">
        <f t="shared" si="118"/>
        <v>0.15834411780833188</v>
      </c>
      <c r="P998" s="13">
        <f t="shared" si="119"/>
        <v>0.21047981165021479</v>
      </c>
      <c r="Q998" s="5">
        <f t="shared" si="120"/>
        <v>5.9326438524418547E-6</v>
      </c>
    </row>
    <row r="999" spans="11:17">
      <c r="K999" s="13">
        <f t="shared" si="115"/>
        <v>99.69999999999861</v>
      </c>
      <c r="L999" s="13">
        <f t="shared" si="116"/>
        <v>9.3376999999995045E-4</v>
      </c>
      <c r="M999" s="13">
        <f t="shared" si="117"/>
        <v>0.21041457743699207</v>
      </c>
      <c r="N999" s="13">
        <f t="shared" si="114"/>
        <v>1.1764764787602835E-3</v>
      </c>
      <c r="O999" s="13">
        <f t="shared" si="118"/>
        <v>0.15830380479350981</v>
      </c>
      <c r="P999" s="13">
        <f t="shared" si="119"/>
        <v>0.21045429435690147</v>
      </c>
      <c r="Q999" s="5">
        <f t="shared" si="120"/>
        <v>5.9378570996776567E-6</v>
      </c>
    </row>
    <row r="1000" spans="11:17">
      <c r="K1000" s="13">
        <f t="shared" si="115"/>
        <v>99.799999999998604</v>
      </c>
      <c r="L1000" s="13">
        <f t="shared" si="116"/>
        <v>9.341799999999504E-4</v>
      </c>
      <c r="M1000" s="13">
        <f t="shared" si="117"/>
        <v>0.21038913486542915</v>
      </c>
      <c r="N1000" s="13">
        <f t="shared" si="114"/>
        <v>1.1769930463907403E-3</v>
      </c>
      <c r="O1000" s="13">
        <f t="shared" si="118"/>
        <v>0.15826356258128826</v>
      </c>
      <c r="P1000" s="13">
        <f t="shared" si="119"/>
        <v>0.21042882184082126</v>
      </c>
      <c r="Q1000" s="5">
        <f t="shared" si="120"/>
        <v>5.9430726364501982E-6</v>
      </c>
    </row>
    <row r="1001" spans="11:17">
      <c r="K1001" s="13">
        <f t="shared" si="115"/>
        <v>99.899999999998599</v>
      </c>
      <c r="L1001" s="13">
        <f t="shared" si="116"/>
        <v>9.3458999999995035E-4</v>
      </c>
      <c r="M1001" s="13">
        <f t="shared" si="117"/>
        <v>0.21036373695958094</v>
      </c>
      <c r="N1001" s="13">
        <f t="shared" si="114"/>
        <v>1.1775096140211971E-3</v>
      </c>
      <c r="O1001" s="13">
        <f t="shared" si="118"/>
        <v>0.15822339101629537</v>
      </c>
      <c r="P1001" s="13">
        <f t="shared" si="119"/>
        <v>0.21040339400379957</v>
      </c>
      <c r="Q1001" s="5">
        <f t="shared" si="120"/>
        <v>5.94829046275948E-6</v>
      </c>
    </row>
    <row r="1002" spans="11:17">
      <c r="K1002" s="13">
        <f t="shared" si="115"/>
        <v>99.999999999998593</v>
      </c>
      <c r="L1002" s="13">
        <f t="shared" si="116"/>
        <v>9.349999999999503E-4</v>
      </c>
      <c r="M1002" s="13">
        <f t="shared" si="117"/>
        <v>0.21033838362147428</v>
      </c>
      <c r="N1002" s="13">
        <f t="shared" si="114"/>
        <v>1.178026181651654E-3</v>
      </c>
      <c r="O1002" s="13">
        <f t="shared" si="118"/>
        <v>0.15818328994356817</v>
      </c>
      <c r="P1002" s="13">
        <f t="shared" si="119"/>
        <v>0.21037801074791984</v>
      </c>
      <c r="Q1002" s="5">
        <f t="shared" si="120"/>
        <v>5.9535105786055014E-6</v>
      </c>
    </row>
    <row r="1003" spans="11:17">
      <c r="K1003" s="13">
        <f t="shared" si="115"/>
        <v>100.09999999999859</v>
      </c>
      <c r="L1003" s="13">
        <f t="shared" si="116"/>
        <v>9.3540999999995025E-4</v>
      </c>
      <c r="M1003" s="13">
        <f t="shared" si="117"/>
        <v>0.21031307475339381</v>
      </c>
      <c r="N1003" s="13">
        <f t="shared" si="114"/>
        <v>1.1785427492821108E-3</v>
      </c>
      <c r="O1003" s="13">
        <f t="shared" si="118"/>
        <v>0.15814325920855141</v>
      </c>
      <c r="P1003" s="13">
        <f t="shared" si="119"/>
        <v>0.21035267197552304</v>
      </c>
      <c r="Q1003" s="5">
        <f t="shared" si="120"/>
        <v>5.9587329839882631E-6</v>
      </c>
    </row>
    <row r="1004" spans="11:17">
      <c r="K1004" s="13"/>
      <c r="L1004" s="13"/>
      <c r="M1004" s="13"/>
      <c r="N1004" s="13"/>
      <c r="O1004" s="13"/>
      <c r="P1004" s="13"/>
      <c r="Q1004" s="5"/>
    </row>
    <row r="1005" spans="11:17">
      <c r="K1005" s="13"/>
      <c r="L1005" s="13"/>
      <c r="M1005" s="13"/>
      <c r="N1005" s="13"/>
      <c r="O1005" s="13"/>
      <c r="P1005" s="13"/>
      <c r="Q1005" s="5"/>
    </row>
    <row r="1006" spans="11:17">
      <c r="K1006" s="13"/>
      <c r="L1006" s="13"/>
      <c r="M1006" s="13"/>
      <c r="N1006" s="13"/>
      <c r="O1006" s="13"/>
      <c r="P1006" s="13"/>
      <c r="Q1006" s="5"/>
    </row>
    <row r="1007" spans="11:17">
      <c r="K1007" s="13"/>
      <c r="L1007" s="13"/>
      <c r="M1007" s="13"/>
      <c r="N1007" s="13"/>
      <c r="O1007" s="13"/>
      <c r="P1007" s="13"/>
      <c r="Q1007" s="5"/>
    </row>
    <row r="1008" spans="11:17">
      <c r="K1008" s="13"/>
      <c r="L1008" s="13"/>
      <c r="M1008" s="13"/>
      <c r="N1008" s="13"/>
      <c r="O1008" s="13"/>
      <c r="P1008" s="13"/>
      <c r="Q1008" s="5"/>
    </row>
    <row r="1009" spans="11:17">
      <c r="K1009" s="13"/>
      <c r="L1009" s="13"/>
      <c r="M1009" s="13"/>
      <c r="N1009" s="13"/>
      <c r="O1009" s="13"/>
      <c r="P1009" s="13"/>
      <c r="Q1009" s="5"/>
    </row>
    <row r="1010" spans="11:17">
      <c r="K1010" s="13"/>
      <c r="L1010" s="13"/>
      <c r="M1010" s="13"/>
      <c r="N1010" s="13"/>
      <c r="O1010" s="13"/>
      <c r="P1010" s="13"/>
      <c r="Q1010" s="5"/>
    </row>
    <row r="1011" spans="11:17">
      <c r="K1011" s="13"/>
      <c r="L1011" s="13"/>
      <c r="M1011" s="13"/>
      <c r="N1011" s="13"/>
      <c r="O1011" s="13"/>
      <c r="P1011" s="13"/>
      <c r="Q1011" s="5"/>
    </row>
    <row r="1012" spans="11:17">
      <c r="K1012" s="13"/>
      <c r="L1012" s="13"/>
      <c r="M1012" s="13"/>
      <c r="N1012" s="13"/>
      <c r="O1012" s="13"/>
      <c r="P1012" s="13"/>
      <c r="Q1012" s="5"/>
    </row>
    <row r="1013" spans="11:17">
      <c r="K1013" s="13"/>
      <c r="L1013" s="13"/>
      <c r="M1013" s="13"/>
      <c r="N1013" s="13"/>
      <c r="O1013" s="13"/>
      <c r="P1013" s="13"/>
      <c r="Q1013" s="5"/>
    </row>
    <row r="1014" spans="11:17">
      <c r="K1014" s="13"/>
      <c r="L1014" s="13"/>
      <c r="M1014" s="13"/>
      <c r="N1014" s="13"/>
      <c r="O1014" s="13"/>
      <c r="P1014" s="13"/>
      <c r="Q1014" s="5"/>
    </row>
  </sheetData>
  <pageMargins left="0.511811024" right="0.511811024" top="0.78740157499999996" bottom="0.78740157499999996" header="0.31496062000000002" footer="0.31496062000000002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2"/>
  <sheetViews>
    <sheetView tabSelected="1" topLeftCell="A2" workbookViewId="0">
      <selection activeCell="A103" sqref="A103:B1002"/>
    </sheetView>
  </sheetViews>
  <sheetFormatPr defaultRowHeight="15"/>
  <cols>
    <col min="4" max="4" width="11.42578125" customWidth="1"/>
    <col min="5" max="5" width="11" customWidth="1"/>
  </cols>
  <sheetData>
    <row r="1" spans="1:8">
      <c r="A1" t="s">
        <v>25</v>
      </c>
      <c r="B1" t="s">
        <v>40</v>
      </c>
      <c r="C1" t="s">
        <v>68</v>
      </c>
      <c r="D1" t="s">
        <v>75</v>
      </c>
      <c r="E1" t="s">
        <v>74</v>
      </c>
      <c r="F1" t="s">
        <v>79</v>
      </c>
      <c r="H1" t="s">
        <v>86</v>
      </c>
    </row>
    <row r="2" spans="1:8">
      <c r="A2">
        <v>0</v>
      </c>
      <c r="B2">
        <f>re0Oc</f>
        <v>6.6145855119480841E-4</v>
      </c>
      <c r="C2">
        <v>0</v>
      </c>
      <c r="D2">
        <v>6.5660999999999996E-4</v>
      </c>
      <c r="E2">
        <v>6.5660999999999996E-4</v>
      </c>
      <c r="F2">
        <v>6.1798558875382297E-4</v>
      </c>
      <c r="G2">
        <v>0</v>
      </c>
      <c r="H2">
        <v>6.6143770046309905E-4</v>
      </c>
    </row>
    <row r="3" spans="1:8">
      <c r="A3">
        <f t="shared" ref="A3:A34" si="0">A2+dt</f>
        <v>0.1</v>
      </c>
      <c r="B3">
        <f>B2+veOc*dt</f>
        <v>6.6197511882526525E-4</v>
      </c>
      <c r="C3">
        <v>1.1000000000000001</v>
      </c>
      <c r="D3">
        <v>6.5660999999999996E-4</v>
      </c>
      <c r="E3">
        <v>6.5660999999999996E-4</v>
      </c>
      <c r="F3">
        <v>6.1798558875382297E-4</v>
      </c>
      <c r="G3">
        <v>1</v>
      </c>
      <c r="H3">
        <v>6.6143770046309905E-4</v>
      </c>
    </row>
    <row r="4" spans="1:8">
      <c r="A4">
        <f t="shared" si="0"/>
        <v>0.2</v>
      </c>
      <c r="B4">
        <f t="shared" ref="B3:B34" si="1">B3+veOc*dt</f>
        <v>6.624916864557221E-4</v>
      </c>
      <c r="C4">
        <v>2</v>
      </c>
      <c r="D4">
        <v>6.5660999999999996E-4</v>
      </c>
      <c r="E4">
        <v>6.5660999999999996E-4</v>
      </c>
      <c r="F4">
        <v>6.1798558875382297E-4</v>
      </c>
      <c r="G4">
        <v>2</v>
      </c>
      <c r="H4">
        <v>6.71093725287369E-4</v>
      </c>
    </row>
    <row r="5" spans="1:8">
      <c r="A5">
        <f t="shared" si="0"/>
        <v>0.30000000000000004</v>
      </c>
      <c r="B5">
        <f t="shared" si="1"/>
        <v>6.6300825408617894E-4</v>
      </c>
      <c r="C5">
        <v>3</v>
      </c>
      <c r="D5">
        <v>6.5660999999999996E-4</v>
      </c>
      <c r="E5">
        <v>6.5660999999999996E-4</v>
      </c>
      <c r="F5">
        <v>6.1798558875382297E-4</v>
      </c>
      <c r="G5">
        <v>3.0099999999999798</v>
      </c>
      <c r="H5">
        <v>6.71093725287369E-4</v>
      </c>
    </row>
    <row r="6" spans="1:8">
      <c r="A6">
        <f t="shared" si="0"/>
        <v>0.4</v>
      </c>
      <c r="B6">
        <f t="shared" si="1"/>
        <v>6.6352482171663579E-4</v>
      </c>
      <c r="C6">
        <v>4</v>
      </c>
      <c r="D6">
        <v>6.5660999999999996E-4</v>
      </c>
      <c r="E6">
        <v>6.5660999999999996E-4</v>
      </c>
      <c r="F6">
        <v>6.1798558875382297E-4</v>
      </c>
      <c r="G6">
        <v>4.0099999999999598</v>
      </c>
      <c r="H6">
        <v>6.8074975011162703E-4</v>
      </c>
    </row>
    <row r="7" spans="1:8">
      <c r="A7">
        <f t="shared" si="0"/>
        <v>0.5</v>
      </c>
      <c r="B7">
        <f t="shared" si="1"/>
        <v>6.6404138934709263E-4</v>
      </c>
      <c r="C7">
        <v>5.0999999999999996</v>
      </c>
      <c r="D7">
        <v>6.5660999999999996E-4</v>
      </c>
      <c r="E7">
        <v>6.5660999999999996E-4</v>
      </c>
      <c r="F7">
        <v>6.1798558875382297E-4</v>
      </c>
      <c r="G7">
        <v>5.0099999999999403</v>
      </c>
      <c r="H7">
        <v>6.8074975011162703E-4</v>
      </c>
    </row>
    <row r="8" spans="1:8">
      <c r="A8">
        <f t="shared" si="0"/>
        <v>0.6</v>
      </c>
      <c r="B8">
        <f t="shared" si="1"/>
        <v>6.6455795697754948E-4</v>
      </c>
      <c r="C8">
        <v>6.1</v>
      </c>
      <c r="D8">
        <v>6.5660999999999996E-4</v>
      </c>
      <c r="E8">
        <v>6.5660999999999996E-4</v>
      </c>
      <c r="F8">
        <v>6.1798558875382297E-4</v>
      </c>
      <c r="G8">
        <v>6.0099999999999199</v>
      </c>
      <c r="H8">
        <v>6.9040577493588602E-4</v>
      </c>
    </row>
    <row r="9" spans="1:8">
      <c r="A9">
        <f t="shared" si="0"/>
        <v>0.7</v>
      </c>
      <c r="B9">
        <f t="shared" si="1"/>
        <v>6.6507452460800632E-4</v>
      </c>
      <c r="C9">
        <v>7.1</v>
      </c>
      <c r="D9">
        <v>6.5660999999999996E-4</v>
      </c>
      <c r="E9">
        <v>6.5660999999999996E-4</v>
      </c>
      <c r="F9">
        <v>6.1798558875382297E-4</v>
      </c>
      <c r="G9">
        <v>7.0099999999999003</v>
      </c>
      <c r="H9">
        <v>6.9040577493588602E-4</v>
      </c>
    </row>
    <row r="10" spans="1:8">
      <c r="A10">
        <f t="shared" si="0"/>
        <v>0.79999999999999993</v>
      </c>
      <c r="B10">
        <f t="shared" si="1"/>
        <v>6.6559109223846317E-4</v>
      </c>
      <c r="C10">
        <v>8.1</v>
      </c>
      <c r="D10">
        <v>6.9523399999999998E-4</v>
      </c>
      <c r="E10">
        <v>6.5660999999999996E-4</v>
      </c>
      <c r="F10">
        <v>6.1798558875382297E-4</v>
      </c>
      <c r="G10">
        <v>8.0099999999998701</v>
      </c>
      <c r="H10">
        <v>7.00061799760146E-4</v>
      </c>
    </row>
    <row r="11" spans="1:8">
      <c r="A11">
        <f t="shared" si="0"/>
        <v>0.89999999999999991</v>
      </c>
      <c r="B11">
        <f t="shared" si="1"/>
        <v>6.6610765986892001E-4</v>
      </c>
      <c r="C11">
        <v>9.1</v>
      </c>
      <c r="D11">
        <v>6.9523399999999998E-4</v>
      </c>
      <c r="E11">
        <v>6.5660999999999996E-4</v>
      </c>
      <c r="F11">
        <v>6.1798558875382297E-4</v>
      </c>
      <c r="G11">
        <v>9.0099999999998506</v>
      </c>
      <c r="H11">
        <v>7.00061799760146E-4</v>
      </c>
    </row>
    <row r="12" spans="1:8">
      <c r="A12">
        <f t="shared" si="0"/>
        <v>0.99999999999999989</v>
      </c>
      <c r="B12">
        <f t="shared" si="1"/>
        <v>6.6662422749937686E-4</v>
      </c>
      <c r="C12">
        <v>10.1</v>
      </c>
      <c r="D12">
        <v>6.9523399999999998E-4</v>
      </c>
      <c r="E12">
        <v>6.5660999999999996E-4</v>
      </c>
      <c r="F12">
        <v>6.1798558875382297E-4</v>
      </c>
      <c r="G12">
        <v>10.009999999999801</v>
      </c>
      <c r="H12">
        <v>7.09717824584405E-4</v>
      </c>
    </row>
    <row r="13" spans="1:8">
      <c r="A13">
        <f t="shared" si="0"/>
        <v>1.0999999999999999</v>
      </c>
      <c r="B13">
        <f t="shared" si="1"/>
        <v>6.6714079512983371E-4</v>
      </c>
      <c r="C13">
        <v>11.1</v>
      </c>
      <c r="D13">
        <v>6.9523399999999998E-4</v>
      </c>
      <c r="E13">
        <v>6.5660999999999996E-4</v>
      </c>
      <c r="F13">
        <v>6.1798558875382297E-4</v>
      </c>
      <c r="G13">
        <v>11.009999999999801</v>
      </c>
      <c r="H13">
        <v>7.09717824584405E-4</v>
      </c>
    </row>
    <row r="14" spans="1:8">
      <c r="A14">
        <f t="shared" si="0"/>
        <v>1.2</v>
      </c>
      <c r="B14">
        <f t="shared" si="1"/>
        <v>6.6765736276029055E-4</v>
      </c>
      <c r="C14">
        <v>12.1</v>
      </c>
      <c r="D14">
        <v>6.9523399999999998E-4</v>
      </c>
      <c r="E14">
        <v>6.5660999999999996E-4</v>
      </c>
      <c r="F14">
        <v>6.1798558875382297E-4</v>
      </c>
      <c r="G14">
        <v>12.009999999999801</v>
      </c>
      <c r="H14">
        <v>7.1937384940866497E-4</v>
      </c>
    </row>
    <row r="15" spans="1:8">
      <c r="A15">
        <f t="shared" si="0"/>
        <v>1.3</v>
      </c>
      <c r="B15">
        <f t="shared" si="1"/>
        <v>6.681739303907474E-4</v>
      </c>
      <c r="C15">
        <v>13.1</v>
      </c>
      <c r="D15">
        <v>6.9523399999999998E-4</v>
      </c>
      <c r="E15">
        <v>6.5660999999999996E-4</v>
      </c>
      <c r="F15">
        <v>6.1798558875382297E-4</v>
      </c>
      <c r="G15">
        <v>13.009999999999801</v>
      </c>
      <c r="H15">
        <v>7.2192912977771804E-4</v>
      </c>
    </row>
    <row r="16" spans="1:8">
      <c r="A16">
        <f t="shared" si="0"/>
        <v>1.4000000000000001</v>
      </c>
      <c r="B16">
        <f t="shared" si="1"/>
        <v>6.6869049802120424E-4</v>
      </c>
      <c r="C16">
        <v>14.1</v>
      </c>
      <c r="D16">
        <v>6.9523399999999998E-4</v>
      </c>
      <c r="E16">
        <v>6.5660999999999996E-4</v>
      </c>
      <c r="F16">
        <v>6.1798558875382297E-4</v>
      </c>
      <c r="G16">
        <v>14.0099999999997</v>
      </c>
      <c r="H16">
        <v>7.2902987423292495E-4</v>
      </c>
    </row>
    <row r="17" spans="1:8">
      <c r="A17">
        <f t="shared" si="0"/>
        <v>1.5000000000000002</v>
      </c>
      <c r="B17">
        <f t="shared" si="1"/>
        <v>6.6920706565166109E-4</v>
      </c>
      <c r="C17">
        <v>15.1</v>
      </c>
      <c r="D17">
        <v>7.3385799999999999E-4</v>
      </c>
      <c r="E17">
        <v>7.3385799999999999E-4</v>
      </c>
      <c r="F17">
        <v>6.1798558875382297E-4</v>
      </c>
      <c r="G17">
        <v>15.0099999999997</v>
      </c>
      <c r="H17">
        <v>7.3868589905718503E-4</v>
      </c>
    </row>
    <row r="18" spans="1:8">
      <c r="A18">
        <f t="shared" si="0"/>
        <v>1.6000000000000003</v>
      </c>
      <c r="B18">
        <f t="shared" si="1"/>
        <v>6.6972363328211793E-4</v>
      </c>
      <c r="C18">
        <v>16.100000000000001</v>
      </c>
      <c r="D18">
        <v>7.3385799999999999E-4</v>
      </c>
      <c r="E18">
        <v>7.3385799999999999E-4</v>
      </c>
      <c r="F18">
        <v>6.1798558875382297E-4</v>
      </c>
      <c r="G18">
        <v>16.0099999999997</v>
      </c>
      <c r="H18">
        <v>7.3868589905718503E-4</v>
      </c>
    </row>
    <row r="19" spans="1:8">
      <c r="A19">
        <f t="shared" si="0"/>
        <v>1.7000000000000004</v>
      </c>
      <c r="B19">
        <f t="shared" si="1"/>
        <v>6.7024020091257478E-4</v>
      </c>
      <c r="C19">
        <v>17.100000000000001</v>
      </c>
      <c r="D19">
        <v>7.3385799999999999E-4</v>
      </c>
      <c r="E19">
        <v>7.3385799999999999E-4</v>
      </c>
      <c r="F19">
        <v>6.1798558875382297E-4</v>
      </c>
      <c r="G19">
        <v>17.009999999999899</v>
      </c>
      <c r="H19">
        <v>7.48341923881445E-4</v>
      </c>
    </row>
    <row r="20" spans="1:8">
      <c r="A20">
        <f t="shared" si="0"/>
        <v>1.8000000000000005</v>
      </c>
      <c r="B20">
        <f t="shared" si="1"/>
        <v>6.7075676854303162E-4</v>
      </c>
      <c r="C20">
        <v>18.100000000000001</v>
      </c>
      <c r="D20">
        <v>7.3385799999999999E-4</v>
      </c>
      <c r="E20">
        <v>7.3385799999999999E-4</v>
      </c>
      <c r="F20">
        <v>6.1798558875382297E-4</v>
      </c>
      <c r="G20">
        <v>18</v>
      </c>
      <c r="H20">
        <v>7.48341923881445E-4</v>
      </c>
    </row>
    <row r="21" spans="1:8">
      <c r="A21">
        <f t="shared" si="0"/>
        <v>1.9000000000000006</v>
      </c>
      <c r="B21">
        <f t="shared" si="1"/>
        <v>6.7127333617348847E-4</v>
      </c>
      <c r="C21">
        <v>19</v>
      </c>
      <c r="D21">
        <v>7.3385799999999999E-4</v>
      </c>
      <c r="E21">
        <v>7.3385799999999999E-4</v>
      </c>
      <c r="F21">
        <v>6.1798558875382297E-4</v>
      </c>
      <c r="G21">
        <v>19.000000000000199</v>
      </c>
      <c r="H21">
        <v>7.5799794870570595E-4</v>
      </c>
    </row>
    <row r="22" spans="1:8">
      <c r="A22">
        <f t="shared" si="0"/>
        <v>2.0000000000000004</v>
      </c>
      <c r="B22">
        <f t="shared" si="1"/>
        <v>6.7178990380394531E-4</v>
      </c>
      <c r="C22">
        <v>20</v>
      </c>
      <c r="D22">
        <v>7.3385799999999999E-4</v>
      </c>
      <c r="E22">
        <v>7.3385799999999999E-4</v>
      </c>
      <c r="F22">
        <v>6.1798558875382297E-4</v>
      </c>
      <c r="G22">
        <v>20.000000000000298</v>
      </c>
      <c r="H22">
        <v>7.5799794870570595E-4</v>
      </c>
    </row>
    <row r="23" spans="1:8">
      <c r="A23">
        <f t="shared" si="0"/>
        <v>2.1000000000000005</v>
      </c>
      <c r="B23">
        <f t="shared" si="1"/>
        <v>6.7230647143440216E-4</v>
      </c>
      <c r="C23">
        <v>21</v>
      </c>
      <c r="D23">
        <v>7.3385799999999999E-4</v>
      </c>
      <c r="E23">
        <v>7.3385799999999999E-4</v>
      </c>
      <c r="F23">
        <v>6.1798558875382297E-4</v>
      </c>
      <c r="G23">
        <v>21.000000000000501</v>
      </c>
      <c r="H23">
        <v>7.6765397352996701E-4</v>
      </c>
    </row>
    <row r="24" spans="1:8">
      <c r="A24">
        <f t="shared" si="0"/>
        <v>2.2000000000000006</v>
      </c>
      <c r="B24">
        <f t="shared" si="1"/>
        <v>6.7282303906485901E-4</v>
      </c>
      <c r="C24">
        <v>22</v>
      </c>
      <c r="D24">
        <v>7.3461999999999996E-4</v>
      </c>
      <c r="E24">
        <v>7.3385799999999999E-4</v>
      </c>
      <c r="F24">
        <v>6.1798558875382297E-4</v>
      </c>
      <c r="G24">
        <v>22.0000000000006</v>
      </c>
      <c r="H24">
        <v>7.6765397352996701E-4</v>
      </c>
    </row>
    <row r="25" spans="1:8">
      <c r="A25">
        <f t="shared" si="0"/>
        <v>2.3000000000000007</v>
      </c>
      <c r="B25">
        <f t="shared" si="1"/>
        <v>6.7333960669531585E-4</v>
      </c>
      <c r="C25">
        <v>23</v>
      </c>
      <c r="D25">
        <v>7.7248200000000001E-4</v>
      </c>
      <c r="E25">
        <v>7.3385799999999999E-4</v>
      </c>
      <c r="F25">
        <v>6.1798558875382297E-4</v>
      </c>
      <c r="G25">
        <v>23.000000000000799</v>
      </c>
      <c r="H25">
        <v>7.7730999835422796E-4</v>
      </c>
    </row>
    <row r="26" spans="1:8">
      <c r="A26">
        <f t="shared" si="0"/>
        <v>2.4000000000000008</v>
      </c>
      <c r="B26">
        <f t="shared" si="1"/>
        <v>6.738561743257727E-4</v>
      </c>
      <c r="C26">
        <v>24</v>
      </c>
      <c r="D26">
        <v>7.7248200000000001E-4</v>
      </c>
      <c r="E26">
        <v>7.3385799999999999E-4</v>
      </c>
      <c r="F26">
        <v>6.1798558875382297E-4</v>
      </c>
      <c r="G26">
        <v>24.000000000000998</v>
      </c>
      <c r="H26">
        <v>7.7730999835422796E-4</v>
      </c>
    </row>
    <row r="27" spans="1:8">
      <c r="A27">
        <f t="shared" si="0"/>
        <v>2.5000000000000009</v>
      </c>
      <c r="B27">
        <f t="shared" si="1"/>
        <v>6.7437274195622954E-4</v>
      </c>
      <c r="C27">
        <v>25</v>
      </c>
      <c r="D27">
        <v>7.7248200000000001E-4</v>
      </c>
      <c r="E27">
        <v>7.3385799999999999E-4</v>
      </c>
      <c r="F27">
        <v>6.1798558875382297E-4</v>
      </c>
      <c r="G27">
        <v>25.000000000001101</v>
      </c>
      <c r="H27">
        <v>7.8696602317848902E-4</v>
      </c>
    </row>
    <row r="28" spans="1:8">
      <c r="A28">
        <f t="shared" si="0"/>
        <v>2.600000000000001</v>
      </c>
      <c r="B28">
        <f t="shared" si="1"/>
        <v>6.7488930958668639E-4</v>
      </c>
      <c r="C28">
        <v>26</v>
      </c>
      <c r="D28">
        <v>7.7248200000000001E-4</v>
      </c>
      <c r="E28">
        <v>7.3385799999999999E-4</v>
      </c>
      <c r="F28">
        <v>6.1798558875382297E-4</v>
      </c>
      <c r="G28">
        <v>26.0000000000013</v>
      </c>
      <c r="H28">
        <v>7.8959777667048504E-4</v>
      </c>
    </row>
    <row r="29" spans="1:8">
      <c r="A29">
        <f t="shared" si="0"/>
        <v>2.7000000000000011</v>
      </c>
      <c r="B29">
        <f t="shared" si="1"/>
        <v>6.7540587721714323E-4</v>
      </c>
      <c r="C29">
        <v>27</v>
      </c>
      <c r="D29">
        <v>7.7248200000000001E-4</v>
      </c>
      <c r="E29">
        <v>7.3385799999999999E-4</v>
      </c>
      <c r="F29">
        <v>6.1798558875382297E-4</v>
      </c>
      <c r="G29">
        <v>27.0000000000014</v>
      </c>
      <c r="H29">
        <v>7.9662204800275095E-4</v>
      </c>
    </row>
    <row r="30" spans="1:8">
      <c r="A30">
        <f t="shared" si="0"/>
        <v>2.8000000000000012</v>
      </c>
      <c r="B30">
        <f t="shared" si="1"/>
        <v>6.7592244484760008E-4</v>
      </c>
      <c r="C30">
        <v>28</v>
      </c>
      <c r="D30">
        <v>7.7248200000000001E-4</v>
      </c>
      <c r="E30">
        <v>7.3385799999999999E-4</v>
      </c>
      <c r="F30">
        <v>6.1798558875382297E-4</v>
      </c>
      <c r="G30">
        <v>28.000000000001599</v>
      </c>
      <c r="H30">
        <v>8.01973408959224E-4</v>
      </c>
    </row>
    <row r="31" spans="1:8">
      <c r="A31">
        <f t="shared" si="0"/>
        <v>2.9000000000000012</v>
      </c>
      <c r="B31">
        <f t="shared" si="1"/>
        <v>6.7643901247805692E-4</v>
      </c>
      <c r="C31">
        <v>29</v>
      </c>
      <c r="D31">
        <v>7.7248200000000001E-4</v>
      </c>
      <c r="E31">
        <v>7.3385799999999999E-4</v>
      </c>
      <c r="F31">
        <v>6.1798558875382297E-4</v>
      </c>
      <c r="G31">
        <v>29.000000000001702</v>
      </c>
      <c r="H31">
        <v>8.0627807282701201E-4</v>
      </c>
    </row>
    <row r="32" spans="1:8">
      <c r="A32">
        <f t="shared" si="0"/>
        <v>3.0000000000000013</v>
      </c>
      <c r="B32">
        <f t="shared" si="1"/>
        <v>6.7695558010851377E-4</v>
      </c>
      <c r="C32">
        <v>30</v>
      </c>
      <c r="D32">
        <v>8.1110600000000002E-4</v>
      </c>
      <c r="E32">
        <v>8.1110600000000002E-4</v>
      </c>
      <c r="F32">
        <v>7.7248198594227801E-4</v>
      </c>
      <c r="G32">
        <v>30.000000000001901</v>
      </c>
      <c r="H32">
        <v>8.1593409765127404E-4</v>
      </c>
    </row>
    <row r="33" spans="1:8">
      <c r="A33">
        <f t="shared" si="0"/>
        <v>3.1000000000000014</v>
      </c>
      <c r="B33">
        <f t="shared" si="1"/>
        <v>6.7747214773897061E-4</v>
      </c>
      <c r="C33">
        <v>31</v>
      </c>
      <c r="D33">
        <v>8.1110600000000002E-4</v>
      </c>
      <c r="E33">
        <v>8.1110600000000002E-4</v>
      </c>
      <c r="F33">
        <v>7.7248198594227801E-4</v>
      </c>
      <c r="G33">
        <v>31.000000000002</v>
      </c>
      <c r="H33">
        <v>8.1593409765127404E-4</v>
      </c>
    </row>
    <row r="34" spans="1:8">
      <c r="A34">
        <f t="shared" si="0"/>
        <v>3.2000000000000015</v>
      </c>
      <c r="B34">
        <f t="shared" si="1"/>
        <v>6.7798871536942746E-4</v>
      </c>
      <c r="C34">
        <v>32</v>
      </c>
      <c r="D34">
        <v>8.1110600000000002E-4</v>
      </c>
      <c r="E34">
        <v>8.1110600000000002E-4</v>
      </c>
      <c r="F34">
        <v>7.7248198594227801E-4</v>
      </c>
      <c r="G34">
        <v>32.000000000002203</v>
      </c>
      <c r="H34">
        <v>8.2559012247553597E-4</v>
      </c>
    </row>
    <row r="35" spans="1:8">
      <c r="A35">
        <f t="shared" ref="A35:A66" si="2">A34+dt</f>
        <v>3.3000000000000016</v>
      </c>
      <c r="B35">
        <f t="shared" ref="B35:B66" si="3">B34+veOc*dt</f>
        <v>6.7850528299988431E-4</v>
      </c>
      <c r="C35">
        <v>33</v>
      </c>
      <c r="D35">
        <v>8.1110600000000002E-4</v>
      </c>
      <c r="E35">
        <v>8.1110600000000002E-4</v>
      </c>
      <c r="F35">
        <v>7.7248198594227801E-4</v>
      </c>
      <c r="G35">
        <v>33.000000000001997</v>
      </c>
      <c r="H35">
        <v>8.2559012247553597E-4</v>
      </c>
    </row>
    <row r="36" spans="1:8">
      <c r="A36">
        <f t="shared" si="2"/>
        <v>3.4000000000000017</v>
      </c>
      <c r="B36">
        <f t="shared" si="3"/>
        <v>6.7902185063034115E-4</v>
      </c>
      <c r="C36">
        <v>34</v>
      </c>
      <c r="D36">
        <v>8.1110600000000002E-4</v>
      </c>
      <c r="E36">
        <v>8.1110600000000002E-4</v>
      </c>
      <c r="F36">
        <v>7.7248198594227801E-4</v>
      </c>
      <c r="G36">
        <v>34.000000000001798</v>
      </c>
      <c r="H36">
        <v>8.35246147299798E-4</v>
      </c>
    </row>
    <row r="37" spans="1:8">
      <c r="A37">
        <f t="shared" si="2"/>
        <v>3.5000000000000018</v>
      </c>
      <c r="B37">
        <f t="shared" si="3"/>
        <v>6.79538418260798E-4</v>
      </c>
      <c r="C37">
        <v>35</v>
      </c>
      <c r="D37">
        <v>8.1110600000000002E-4</v>
      </c>
      <c r="E37">
        <v>8.1110600000000002E-4</v>
      </c>
      <c r="F37">
        <v>7.7248198594227801E-4</v>
      </c>
      <c r="G37">
        <v>35.000000000001599</v>
      </c>
      <c r="H37">
        <v>8.35246147299798E-4</v>
      </c>
    </row>
    <row r="38" spans="1:8">
      <c r="A38">
        <f t="shared" si="2"/>
        <v>3.6000000000000019</v>
      </c>
      <c r="B38">
        <f t="shared" si="3"/>
        <v>6.8005498589125484E-4</v>
      </c>
      <c r="C38">
        <v>36</v>
      </c>
      <c r="D38">
        <v>8.1110600000000002E-4</v>
      </c>
      <c r="E38">
        <v>8.1110600000000002E-4</v>
      </c>
      <c r="F38">
        <v>7.7248198594227801E-4</v>
      </c>
      <c r="G38">
        <v>36.0000000000014</v>
      </c>
      <c r="H38">
        <v>8.4490217212406004E-4</v>
      </c>
    </row>
    <row r="39" spans="1:8">
      <c r="A39">
        <f t="shared" si="2"/>
        <v>3.700000000000002</v>
      </c>
      <c r="B39">
        <f t="shared" si="3"/>
        <v>6.8057155352171169E-4</v>
      </c>
      <c r="C39">
        <v>37</v>
      </c>
      <c r="D39">
        <v>8.3176400000000003E-4</v>
      </c>
      <c r="E39">
        <v>8.1110600000000002E-4</v>
      </c>
      <c r="F39">
        <v>7.7248198594227801E-4</v>
      </c>
      <c r="G39">
        <v>37.000000000001201</v>
      </c>
      <c r="H39">
        <v>8.4494355407418195E-4</v>
      </c>
    </row>
    <row r="40" spans="1:8">
      <c r="A40">
        <f t="shared" si="2"/>
        <v>3.800000000000002</v>
      </c>
      <c r="B40">
        <f t="shared" si="3"/>
        <v>6.8108812115216853E-4</v>
      </c>
      <c r="C40">
        <v>38</v>
      </c>
      <c r="D40">
        <v>8.4973000000000004E-4</v>
      </c>
      <c r="E40">
        <v>8.1110600000000002E-4</v>
      </c>
      <c r="F40">
        <v>7.7248198594227801E-4</v>
      </c>
      <c r="G40">
        <v>38.000000000001002</v>
      </c>
      <c r="H40">
        <v>8.5455819694832196E-4</v>
      </c>
    </row>
    <row r="41" spans="1:8">
      <c r="A41">
        <f t="shared" si="2"/>
        <v>3.9000000000000021</v>
      </c>
      <c r="B41">
        <f t="shared" si="3"/>
        <v>6.8160468878262538E-4</v>
      </c>
      <c r="C41">
        <v>39</v>
      </c>
      <c r="D41">
        <v>8.4973000000000004E-4</v>
      </c>
      <c r="E41">
        <v>8.1110600000000002E-4</v>
      </c>
      <c r="F41">
        <v>7.7248198594227801E-4</v>
      </c>
      <c r="G41">
        <v>39.000000000000803</v>
      </c>
      <c r="H41">
        <v>8.5725435743086702E-4</v>
      </c>
    </row>
    <row r="42" spans="1:8">
      <c r="A42">
        <f t="shared" si="2"/>
        <v>4.0000000000000018</v>
      </c>
      <c r="B42">
        <f t="shared" si="3"/>
        <v>6.8212125641308222E-4</v>
      </c>
      <c r="C42">
        <v>40</v>
      </c>
      <c r="D42">
        <v>8.4973000000000004E-4</v>
      </c>
      <c r="E42">
        <v>8.1110600000000002E-4</v>
      </c>
      <c r="F42">
        <v>7.7248198594227801E-4</v>
      </c>
      <c r="G42">
        <v>40.000000000000597</v>
      </c>
      <c r="H42">
        <v>8.6421422177258497E-4</v>
      </c>
    </row>
    <row r="43" spans="1:8">
      <c r="A43">
        <f t="shared" si="2"/>
        <v>4.1000000000000014</v>
      </c>
      <c r="B43">
        <f t="shared" si="3"/>
        <v>6.8263782404353907E-4</v>
      </c>
      <c r="C43">
        <v>41</v>
      </c>
      <c r="D43">
        <v>8.4973000000000004E-4</v>
      </c>
      <c r="E43">
        <v>8.1110600000000002E-4</v>
      </c>
      <c r="F43">
        <v>7.7248198594227801E-4</v>
      </c>
      <c r="G43">
        <v>41.000000000000398</v>
      </c>
      <c r="H43">
        <v>8.6944447546252995E-4</v>
      </c>
    </row>
    <row r="44" spans="1:8">
      <c r="A44">
        <f t="shared" si="2"/>
        <v>4.2000000000000011</v>
      </c>
      <c r="B44">
        <f t="shared" si="3"/>
        <v>6.8315439167399592E-4</v>
      </c>
      <c r="C44">
        <v>42</v>
      </c>
      <c r="D44">
        <v>8.4973000000000004E-4</v>
      </c>
      <c r="E44">
        <v>8.1110600000000002E-4</v>
      </c>
      <c r="F44">
        <v>7.7248198594227801E-4</v>
      </c>
      <c r="G44">
        <v>42.000000000000199</v>
      </c>
      <c r="H44">
        <v>8.7387024659684798E-4</v>
      </c>
    </row>
    <row r="45" spans="1:8">
      <c r="A45">
        <f t="shared" si="2"/>
        <v>4.3000000000000007</v>
      </c>
      <c r="B45">
        <f t="shared" si="3"/>
        <v>6.8367095930445276E-4</v>
      </c>
      <c r="C45">
        <v>43</v>
      </c>
      <c r="D45">
        <v>8.4973000000000004E-4</v>
      </c>
      <c r="E45">
        <v>8.1110600000000002E-4</v>
      </c>
      <c r="F45">
        <v>7.7248198594227801E-4</v>
      </c>
      <c r="G45">
        <v>43</v>
      </c>
      <c r="H45">
        <v>8.8352627142111002E-4</v>
      </c>
    </row>
    <row r="46" spans="1:8">
      <c r="A46">
        <f t="shared" si="2"/>
        <v>4.4000000000000004</v>
      </c>
      <c r="B46">
        <f t="shared" si="3"/>
        <v>6.8418752693490961E-4</v>
      </c>
      <c r="C46">
        <v>44</v>
      </c>
      <c r="D46">
        <v>8.5911500000000003E-4</v>
      </c>
      <c r="E46">
        <v>8.1110600000000002E-4</v>
      </c>
      <c r="F46">
        <v>7.7248198594227801E-4</v>
      </c>
      <c r="G46">
        <v>44.009999999999799</v>
      </c>
      <c r="H46">
        <v>8.8352627142111002E-4</v>
      </c>
    </row>
    <row r="47" spans="1:8">
      <c r="A47">
        <f t="shared" si="2"/>
        <v>4.5</v>
      </c>
      <c r="B47">
        <f t="shared" si="3"/>
        <v>6.8470409456536645E-4</v>
      </c>
      <c r="C47">
        <v>45</v>
      </c>
      <c r="D47">
        <v>8.8835400000000005E-4</v>
      </c>
      <c r="E47">
        <v>8.8835400000000005E-4</v>
      </c>
      <c r="F47">
        <v>7.7248198594227801E-4</v>
      </c>
      <c r="G47">
        <v>45.0099999999996</v>
      </c>
      <c r="H47">
        <v>8.9318229624537303E-4</v>
      </c>
    </row>
    <row r="48" spans="1:8">
      <c r="A48">
        <f t="shared" si="2"/>
        <v>4.5999999999999996</v>
      </c>
      <c r="B48">
        <f t="shared" si="3"/>
        <v>6.852206621958233E-4</v>
      </c>
      <c r="C48">
        <v>46</v>
      </c>
      <c r="D48">
        <v>8.8835400000000005E-4</v>
      </c>
      <c r="E48">
        <v>8.8835400000000005E-4</v>
      </c>
      <c r="F48">
        <v>7.7248198594227801E-4</v>
      </c>
      <c r="G48">
        <v>46.009999999999401</v>
      </c>
      <c r="H48">
        <v>8.9318229624537303E-4</v>
      </c>
    </row>
    <row r="49" spans="1:8">
      <c r="A49">
        <f t="shared" si="2"/>
        <v>4.6999999999999993</v>
      </c>
      <c r="B49">
        <f t="shared" si="3"/>
        <v>6.8573722982628014E-4</v>
      </c>
      <c r="C49">
        <v>47</v>
      </c>
      <c r="D49">
        <v>8.8835400000000005E-4</v>
      </c>
      <c r="E49">
        <v>8.8835400000000005E-4</v>
      </c>
      <c r="F49">
        <v>7.7248198594227801E-4</v>
      </c>
      <c r="G49">
        <v>47.009999999999202</v>
      </c>
      <c r="H49">
        <v>9.0283832106963604E-4</v>
      </c>
    </row>
    <row r="50" spans="1:8">
      <c r="A50">
        <f t="shared" si="2"/>
        <v>4.7999999999999989</v>
      </c>
      <c r="B50">
        <f t="shared" si="3"/>
        <v>6.8625379745673699E-4</v>
      </c>
      <c r="C50">
        <v>48</v>
      </c>
      <c r="D50">
        <v>8.8835400000000005E-4</v>
      </c>
      <c r="E50">
        <v>8.8835400000000005E-4</v>
      </c>
      <c r="F50">
        <v>7.7248198594227801E-4</v>
      </c>
      <c r="G50">
        <v>48.009999999999003</v>
      </c>
      <c r="H50">
        <v>9.0283832106963604E-4</v>
      </c>
    </row>
    <row r="51" spans="1:8">
      <c r="A51">
        <f t="shared" si="2"/>
        <v>4.8999999999999986</v>
      </c>
      <c r="B51">
        <f t="shared" si="3"/>
        <v>6.8677036508719383E-4</v>
      </c>
      <c r="C51">
        <v>49</v>
      </c>
      <c r="D51">
        <v>8.8835400000000005E-4</v>
      </c>
      <c r="E51">
        <v>8.8835400000000005E-4</v>
      </c>
      <c r="F51">
        <v>7.7248198594227801E-4</v>
      </c>
      <c r="G51">
        <v>49.009999999998797</v>
      </c>
      <c r="H51">
        <v>9.1249434589389905E-4</v>
      </c>
    </row>
    <row r="52" spans="1:8">
      <c r="A52">
        <f t="shared" si="2"/>
        <v>4.9999999999999982</v>
      </c>
      <c r="B52">
        <f t="shared" si="3"/>
        <v>6.8728693271765068E-4</v>
      </c>
      <c r="C52">
        <v>50</v>
      </c>
      <c r="D52">
        <v>8.8835400000000005E-4</v>
      </c>
      <c r="E52">
        <v>8.8835400000000005E-4</v>
      </c>
      <c r="F52">
        <v>7.7248198594227801E-4</v>
      </c>
      <c r="G52">
        <v>50.009999999998598</v>
      </c>
      <c r="H52">
        <v>9.1458664035728001E-4</v>
      </c>
    </row>
    <row r="53" spans="1:8">
      <c r="A53">
        <f t="shared" si="2"/>
        <v>5.0999999999999979</v>
      </c>
      <c r="B53">
        <f t="shared" si="3"/>
        <v>6.8780350034810752E-4</v>
      </c>
      <c r="C53">
        <v>51</v>
      </c>
      <c r="D53">
        <v>8.8835400000000005E-4</v>
      </c>
      <c r="E53">
        <v>8.8835400000000005E-4</v>
      </c>
      <c r="F53">
        <v>7.7248198594227801E-4</v>
      </c>
      <c r="G53">
        <v>51.009999999998399</v>
      </c>
      <c r="H53">
        <v>9.2215037071816195E-4</v>
      </c>
    </row>
    <row r="54" spans="1:8">
      <c r="A54">
        <f t="shared" si="2"/>
        <v>5.1999999999999975</v>
      </c>
      <c r="B54">
        <f t="shared" si="3"/>
        <v>6.8832006797856437E-4</v>
      </c>
      <c r="C54">
        <v>52</v>
      </c>
      <c r="D54">
        <v>9.1012799999999996E-4</v>
      </c>
      <c r="E54">
        <v>8.8835400000000005E-4</v>
      </c>
      <c r="F54">
        <v>7.7248198594227801E-4</v>
      </c>
      <c r="G54">
        <v>52.0099999999982</v>
      </c>
      <c r="H54">
        <v>9.2500232393553103E-4</v>
      </c>
    </row>
    <row r="55" spans="1:8">
      <c r="A55">
        <f t="shared" si="2"/>
        <v>5.2999999999999972</v>
      </c>
      <c r="B55">
        <f t="shared" si="3"/>
        <v>6.8883663560902122E-4</v>
      </c>
      <c r="C55">
        <v>53</v>
      </c>
      <c r="D55">
        <v>9.2697799999999996E-4</v>
      </c>
      <c r="E55">
        <v>8.8835400000000005E-4</v>
      </c>
      <c r="F55">
        <v>7.7248198594227801E-4</v>
      </c>
      <c r="G55">
        <v>53.009999999998001</v>
      </c>
      <c r="H55">
        <v>9.3180639554242605E-4</v>
      </c>
    </row>
    <row r="56" spans="1:8">
      <c r="A56">
        <f t="shared" si="2"/>
        <v>5.3999999999999968</v>
      </c>
      <c r="B56">
        <f t="shared" si="3"/>
        <v>6.8935320323947806E-4</v>
      </c>
      <c r="C56">
        <v>54</v>
      </c>
      <c r="D56">
        <v>9.2697799999999996E-4</v>
      </c>
      <c r="E56">
        <v>8.8835400000000005E-4</v>
      </c>
      <c r="F56">
        <v>7.7248198594227801E-4</v>
      </c>
      <c r="G56">
        <v>54.009999999997802</v>
      </c>
      <c r="H56">
        <v>9.3700763352276702E-4</v>
      </c>
    </row>
    <row r="57" spans="1:8">
      <c r="A57">
        <f t="shared" si="2"/>
        <v>5.4999999999999964</v>
      </c>
      <c r="B57">
        <f t="shared" si="3"/>
        <v>6.8986977086993491E-4</v>
      </c>
      <c r="C57">
        <v>55</v>
      </c>
      <c r="D57">
        <v>9.2697799999999996E-4</v>
      </c>
      <c r="E57">
        <v>8.8835400000000005E-4</v>
      </c>
      <c r="F57">
        <v>7.7248198594227801E-4</v>
      </c>
      <c r="G57">
        <v>55.009999999997603</v>
      </c>
      <c r="H57">
        <v>9.4146242036668895E-4</v>
      </c>
    </row>
    <row r="58" spans="1:8">
      <c r="A58">
        <f t="shared" si="2"/>
        <v>5.5999999999999961</v>
      </c>
      <c r="B58">
        <f t="shared" si="3"/>
        <v>6.9038633850039175E-4</v>
      </c>
      <c r="C58">
        <v>56</v>
      </c>
      <c r="D58">
        <v>9.2697799999999996E-4</v>
      </c>
      <c r="E58">
        <v>8.8835400000000005E-4</v>
      </c>
      <c r="F58">
        <v>7.7248198594227801E-4</v>
      </c>
      <c r="G58">
        <v>56.009999999997397</v>
      </c>
      <c r="H58">
        <v>9.4717679545377705E-4</v>
      </c>
    </row>
    <row r="59" spans="1:8">
      <c r="A59">
        <f t="shared" si="2"/>
        <v>5.6999999999999957</v>
      </c>
      <c r="B59">
        <f t="shared" si="3"/>
        <v>6.909029061308486E-4</v>
      </c>
      <c r="C59">
        <v>57</v>
      </c>
      <c r="D59">
        <v>9.2697799999999996E-4</v>
      </c>
      <c r="E59">
        <v>8.8835400000000005E-4</v>
      </c>
      <c r="F59">
        <v>7.7248198594227801E-4</v>
      </c>
      <c r="G59">
        <v>57.009999999997198</v>
      </c>
      <c r="H59">
        <v>9.5111844519098698E-4</v>
      </c>
    </row>
    <row r="60" spans="1:8">
      <c r="A60">
        <f t="shared" si="2"/>
        <v>5.7999999999999954</v>
      </c>
      <c r="B60">
        <f t="shared" si="3"/>
        <v>6.9141947376130544E-4</v>
      </c>
      <c r="C60">
        <v>58</v>
      </c>
      <c r="D60">
        <v>9.2697799999999996E-4</v>
      </c>
      <c r="E60">
        <v>8.8835400000000005E-4</v>
      </c>
      <c r="F60">
        <v>7.7248198594227801E-4</v>
      </c>
      <c r="G60">
        <v>58.009999999997</v>
      </c>
      <c r="H60">
        <v>9.6077447001529097E-4</v>
      </c>
    </row>
    <row r="61" spans="1:8">
      <c r="A61">
        <f t="shared" si="2"/>
        <v>5.899999999999995</v>
      </c>
      <c r="B61">
        <f t="shared" si="3"/>
        <v>6.9193604139176229E-4</v>
      </c>
      <c r="C61">
        <v>59</v>
      </c>
      <c r="D61">
        <v>9.3877200000000004E-4</v>
      </c>
      <c r="E61">
        <v>8.8835400000000005E-4</v>
      </c>
      <c r="F61">
        <v>7.7248198594227801E-4</v>
      </c>
      <c r="G61">
        <v>59.009999999996801</v>
      </c>
      <c r="H61">
        <v>9.6077447001529097E-4</v>
      </c>
    </row>
    <row r="62" spans="1:8">
      <c r="A62">
        <f t="shared" si="2"/>
        <v>5.9999999999999947</v>
      </c>
      <c r="B62">
        <f t="shared" si="3"/>
        <v>6.9245260902221913E-4</v>
      </c>
      <c r="C62">
        <v>60</v>
      </c>
      <c r="D62">
        <v>9.6560199999999998E-4</v>
      </c>
      <c r="E62">
        <v>9.6560199999999998E-4</v>
      </c>
      <c r="F62">
        <v>9.2697838313073305E-4</v>
      </c>
      <c r="G62">
        <v>60.009999999996602</v>
      </c>
      <c r="H62">
        <v>9.7043049483959496E-4</v>
      </c>
    </row>
    <row r="63" spans="1:8">
      <c r="A63">
        <f t="shared" si="2"/>
        <v>6.0999999999999943</v>
      </c>
      <c r="B63">
        <f t="shared" si="3"/>
        <v>6.9296917665267598E-4</v>
      </c>
      <c r="C63">
        <v>61</v>
      </c>
      <c r="D63">
        <v>9.6560199999999998E-4</v>
      </c>
      <c r="E63">
        <v>9.6560199999999998E-4</v>
      </c>
      <c r="F63">
        <v>9.2697838313073305E-4</v>
      </c>
      <c r="G63">
        <v>61.009999999996403</v>
      </c>
      <c r="H63">
        <v>9.7043049483959496E-4</v>
      </c>
    </row>
    <row r="64" spans="1:8">
      <c r="A64">
        <f t="shared" si="2"/>
        <v>6.199999999999994</v>
      </c>
      <c r="B64">
        <f t="shared" si="3"/>
        <v>6.9348574428313282E-4</v>
      </c>
      <c r="C64">
        <v>62</v>
      </c>
      <c r="D64">
        <v>9.6560199999999998E-4</v>
      </c>
      <c r="E64">
        <v>9.6560199999999998E-4</v>
      </c>
      <c r="F64">
        <v>9.2697838313073305E-4</v>
      </c>
      <c r="G64">
        <v>62.009999999996197</v>
      </c>
      <c r="H64">
        <v>9.8008651966389809E-4</v>
      </c>
    </row>
    <row r="65" spans="1:8">
      <c r="A65">
        <f t="shared" si="2"/>
        <v>6.2999999999999936</v>
      </c>
      <c r="B65">
        <f t="shared" si="3"/>
        <v>6.9400231191358967E-4</v>
      </c>
      <c r="C65">
        <v>63</v>
      </c>
      <c r="D65">
        <v>9.6560199999999998E-4</v>
      </c>
      <c r="E65">
        <v>9.6560199999999998E-4</v>
      </c>
      <c r="F65">
        <v>9.2697838313073305E-4</v>
      </c>
      <c r="G65">
        <v>63.009999999995998</v>
      </c>
      <c r="H65">
        <v>9.8229587749482702E-4</v>
      </c>
    </row>
    <row r="66" spans="1:8">
      <c r="A66">
        <f t="shared" si="2"/>
        <v>6.3999999999999932</v>
      </c>
      <c r="B66">
        <f t="shared" si="3"/>
        <v>6.9451887954404652E-4</v>
      </c>
      <c r="C66">
        <v>64</v>
      </c>
      <c r="D66">
        <v>9.6560199999999998E-4</v>
      </c>
      <c r="E66">
        <v>9.6560199999999998E-4</v>
      </c>
      <c r="F66">
        <v>9.2697838313073305E-4</v>
      </c>
      <c r="G66">
        <v>64.009999999995799</v>
      </c>
      <c r="H66">
        <v>9.8974254448820197E-4</v>
      </c>
    </row>
    <row r="67" spans="1:8">
      <c r="A67">
        <f t="shared" ref="A67:A102" si="4">A66+dt</f>
        <v>6.4999999999999929</v>
      </c>
      <c r="B67">
        <f t="shared" ref="B67:B102" si="5">B66+veOc*dt</f>
        <v>6.9503544717450336E-4</v>
      </c>
      <c r="C67">
        <v>65</v>
      </c>
      <c r="D67">
        <v>9.6560199999999998E-4</v>
      </c>
      <c r="E67">
        <v>9.6560199999999998E-4</v>
      </c>
      <c r="F67">
        <v>9.2697838313073305E-4</v>
      </c>
      <c r="G67">
        <v>65.009999999996396</v>
      </c>
      <c r="H67">
        <v>9.9263512506737699E-4</v>
      </c>
    </row>
    <row r="68" spans="1:8">
      <c r="A68">
        <f t="shared" si="4"/>
        <v>6.5999999999999925</v>
      </c>
      <c r="B68">
        <f t="shared" si="5"/>
        <v>6.9555201480496021E-4</v>
      </c>
      <c r="C68">
        <v>66</v>
      </c>
      <c r="D68">
        <v>9.75402E-4</v>
      </c>
      <c r="E68">
        <v>9.6560199999999998E-4</v>
      </c>
      <c r="F68">
        <v>9.2697838313073305E-4</v>
      </c>
      <c r="G68">
        <v>66.009999999996893</v>
      </c>
      <c r="H68">
        <v>9.9939856931250391E-4</v>
      </c>
    </row>
    <row r="69" spans="1:8">
      <c r="A69">
        <f t="shared" si="4"/>
        <v>6.6999999999999922</v>
      </c>
      <c r="B69">
        <f t="shared" si="5"/>
        <v>6.9606858243541705E-4</v>
      </c>
      <c r="C69">
        <v>67</v>
      </c>
      <c r="D69">
        <v>9.8888300000000008E-4</v>
      </c>
      <c r="E69">
        <v>9.6560199999999998E-4</v>
      </c>
      <c r="F69">
        <v>9.2697838313073305E-4</v>
      </c>
      <c r="G69">
        <v>67.009999999997405</v>
      </c>
      <c r="H69">
        <v>1.00450508228422E-3</v>
      </c>
    </row>
    <row r="70" spans="1:8">
      <c r="A70">
        <f t="shared" si="4"/>
        <v>6.7999999999999918</v>
      </c>
      <c r="B70">
        <f t="shared" si="5"/>
        <v>6.965851500658739E-4</v>
      </c>
      <c r="C70">
        <v>68</v>
      </c>
      <c r="D70">
        <v>1.0042269999999999E-3</v>
      </c>
      <c r="E70">
        <v>9.6560199999999998E-4</v>
      </c>
      <c r="F70">
        <v>9.2697838313073305E-4</v>
      </c>
      <c r="G70">
        <v>68.009999999997902</v>
      </c>
      <c r="H70">
        <v>1.00905459413681E-3</v>
      </c>
    </row>
    <row r="71" spans="1:8">
      <c r="A71">
        <f t="shared" si="4"/>
        <v>6.8999999999999915</v>
      </c>
      <c r="B71">
        <f t="shared" si="5"/>
        <v>6.9710171769633074E-4</v>
      </c>
      <c r="C71">
        <v>69</v>
      </c>
      <c r="D71">
        <v>1.0042269999999999E-3</v>
      </c>
      <c r="E71">
        <v>9.6560199999999998E-4</v>
      </c>
      <c r="F71">
        <v>9.2697838313073305E-4</v>
      </c>
      <c r="G71">
        <v>69.009999999998399</v>
      </c>
      <c r="H71">
        <v>1.01464101056321E-3</v>
      </c>
    </row>
    <row r="72" spans="1:8">
      <c r="A72">
        <f t="shared" si="4"/>
        <v>6.9999999999999911</v>
      </c>
      <c r="B72">
        <f t="shared" si="5"/>
        <v>6.9761828532678759E-4</v>
      </c>
      <c r="C72">
        <v>70</v>
      </c>
      <c r="D72">
        <v>1.0042269999999999E-3</v>
      </c>
      <c r="E72">
        <v>9.6560199999999998E-4</v>
      </c>
      <c r="F72">
        <v>9.2697838313073305E-4</v>
      </c>
      <c r="G72">
        <v>70.009999999998897</v>
      </c>
      <c r="H72">
        <v>1.0187106189611099E-3</v>
      </c>
    </row>
    <row r="73" spans="1:8">
      <c r="A73">
        <f t="shared" si="4"/>
        <v>7.0999999999999908</v>
      </c>
      <c r="B73">
        <f t="shared" si="5"/>
        <v>6.9813485295724443E-4</v>
      </c>
      <c r="C73">
        <v>71</v>
      </c>
      <c r="D73">
        <v>1.0042269999999999E-3</v>
      </c>
      <c r="E73">
        <v>9.6560199999999998E-4</v>
      </c>
      <c r="F73">
        <v>9.2697838313073305E-4</v>
      </c>
      <c r="G73">
        <v>71.009999999999394</v>
      </c>
      <c r="H73">
        <v>1.02476767022064E-3</v>
      </c>
    </row>
    <row r="74" spans="1:8">
      <c r="A74">
        <f t="shared" si="4"/>
        <v>7.1999999999999904</v>
      </c>
      <c r="B74">
        <f t="shared" si="5"/>
        <v>6.9865142058770128E-4</v>
      </c>
      <c r="C74">
        <v>72</v>
      </c>
      <c r="D74">
        <v>1.0042269999999999E-3</v>
      </c>
      <c r="E74">
        <v>9.6560199999999998E-4</v>
      </c>
      <c r="F74">
        <v>9.2697838313073305E-4</v>
      </c>
      <c r="G74">
        <v>72.009999999999906</v>
      </c>
      <c r="H74">
        <v>1.0283666437854099E-3</v>
      </c>
    </row>
    <row r="75" spans="1:8">
      <c r="A75">
        <f t="shared" si="4"/>
        <v>7.2999999999999901</v>
      </c>
      <c r="B75">
        <f t="shared" si="5"/>
        <v>6.9916798821815813E-4</v>
      </c>
      <c r="C75">
        <v>73</v>
      </c>
      <c r="D75">
        <v>1.0114430000000001E-3</v>
      </c>
      <c r="E75">
        <v>9.6560199999999998E-4</v>
      </c>
      <c r="F75">
        <v>9.2697838313073305E-4</v>
      </c>
      <c r="G75">
        <v>73.000000000000398</v>
      </c>
      <c r="H75">
        <v>1.0380226686097099E-3</v>
      </c>
    </row>
    <row r="76" spans="1:8">
      <c r="A76">
        <f t="shared" si="4"/>
        <v>7.3999999999999897</v>
      </c>
      <c r="B76">
        <f t="shared" si="5"/>
        <v>6.9968455584861497E-4</v>
      </c>
      <c r="C76">
        <v>74</v>
      </c>
      <c r="D76">
        <v>1.0251769999999999E-3</v>
      </c>
      <c r="E76">
        <v>9.8244999999999995E-4</v>
      </c>
      <c r="F76">
        <v>9.2697838313073305E-4</v>
      </c>
      <c r="G76">
        <v>74.000000000000995</v>
      </c>
      <c r="H76">
        <v>1.03963823414796E-3</v>
      </c>
    </row>
    <row r="77" spans="1:8">
      <c r="A77">
        <f t="shared" si="4"/>
        <v>7.4999999999999893</v>
      </c>
      <c r="B77">
        <f t="shared" si="5"/>
        <v>7.0020112347907182E-4</v>
      </c>
      <c r="C77">
        <v>75</v>
      </c>
      <c r="D77">
        <v>1.042851E-3</v>
      </c>
      <c r="E77">
        <v>1.042851E-3</v>
      </c>
      <c r="F77">
        <v>9.2697838313073305E-4</v>
      </c>
      <c r="G77">
        <v>75.000000000001506</v>
      </c>
      <c r="H77">
        <v>1.0476786934340101E-3</v>
      </c>
    </row>
    <row r="78" spans="1:8">
      <c r="A78">
        <f t="shared" si="4"/>
        <v>7.599999999999989</v>
      </c>
      <c r="B78">
        <f t="shared" si="5"/>
        <v>7.0071769110952866E-4</v>
      </c>
      <c r="C78">
        <v>76.099999999999994</v>
      </c>
      <c r="D78">
        <v>1.042851E-3</v>
      </c>
      <c r="E78">
        <v>1.042851E-3</v>
      </c>
      <c r="F78">
        <v>9.2697838313073305E-4</v>
      </c>
      <c r="G78">
        <v>76.000000000002004</v>
      </c>
      <c r="H78">
        <v>1.04994562919295E-3</v>
      </c>
    </row>
    <row r="79" spans="1:8">
      <c r="A79">
        <f t="shared" si="4"/>
        <v>7.6999999999999886</v>
      </c>
      <c r="B79">
        <f t="shared" si="5"/>
        <v>7.0123425873998551E-4</v>
      </c>
      <c r="C79">
        <v>77.099999999999994</v>
      </c>
      <c r="D79">
        <v>1.042851E-3</v>
      </c>
      <c r="E79">
        <v>1.042851E-3</v>
      </c>
      <c r="F79">
        <v>9.2697838313073305E-4</v>
      </c>
      <c r="G79">
        <v>77.000000000002501</v>
      </c>
      <c r="H79">
        <v>1.0573347182583201E-3</v>
      </c>
    </row>
    <row r="80" spans="1:8">
      <c r="A80">
        <f t="shared" si="4"/>
        <v>7.7999999999999883</v>
      </c>
      <c r="B80">
        <f t="shared" si="5"/>
        <v>7.0175082637044235E-4</v>
      </c>
      <c r="C80">
        <v>78.099999999999994</v>
      </c>
      <c r="D80">
        <v>1.042851E-3</v>
      </c>
      <c r="E80">
        <v>1.042851E-3</v>
      </c>
      <c r="F80">
        <v>9.2697838313073305E-4</v>
      </c>
      <c r="G80">
        <v>78.000000000002998</v>
      </c>
      <c r="H80">
        <v>1.0602627446340701E-3</v>
      </c>
    </row>
    <row r="81" spans="1:8">
      <c r="A81">
        <f t="shared" si="4"/>
        <v>7.8999999999999879</v>
      </c>
      <c r="B81">
        <f t="shared" si="5"/>
        <v>7.022673940008992E-4</v>
      </c>
      <c r="C81">
        <v>79.099999999999994</v>
      </c>
      <c r="D81">
        <v>1.042851E-3</v>
      </c>
      <c r="E81">
        <v>1.042851E-3</v>
      </c>
      <c r="F81">
        <v>9.2697838313073305E-4</v>
      </c>
      <c r="G81">
        <v>79.000000000003496</v>
      </c>
      <c r="H81">
        <v>1.06699074308262E-3</v>
      </c>
    </row>
    <row r="82" spans="1:8">
      <c r="A82">
        <f t="shared" si="4"/>
        <v>7.9999999999999876</v>
      </c>
      <c r="B82">
        <f t="shared" si="5"/>
        <v>7.0278396163135604E-4</v>
      </c>
      <c r="C82">
        <v>80.099999999999994</v>
      </c>
      <c r="D82">
        <v>1.042851E-3</v>
      </c>
      <c r="E82">
        <v>1.042851E-3</v>
      </c>
      <c r="F82">
        <v>9.2697838313073305E-4</v>
      </c>
      <c r="G82">
        <v>80.000000000003993</v>
      </c>
      <c r="H82">
        <v>1.0720144678593099E-3</v>
      </c>
    </row>
    <row r="83" spans="1:8">
      <c r="A83">
        <f t="shared" si="4"/>
        <v>8.0999999999999872</v>
      </c>
      <c r="B83">
        <f t="shared" si="5"/>
        <v>7.0330052926181289E-4</v>
      </c>
      <c r="C83">
        <v>81.099999999999994</v>
      </c>
      <c r="D83">
        <v>1.05547E-3</v>
      </c>
      <c r="E83">
        <v>1.042851E-3</v>
      </c>
      <c r="F83">
        <v>9.2697838313073305E-4</v>
      </c>
      <c r="G83">
        <v>81.000000000004505</v>
      </c>
      <c r="H83">
        <v>1.07664676790692E-3</v>
      </c>
    </row>
    <row r="84" spans="1:8">
      <c r="A84">
        <f t="shared" si="4"/>
        <v>8.1999999999999869</v>
      </c>
      <c r="B84">
        <f t="shared" si="5"/>
        <v>7.0381709689226973E-4</v>
      </c>
      <c r="C84">
        <v>82.1</v>
      </c>
      <c r="D84">
        <v>1.067417E-3</v>
      </c>
      <c r="E84">
        <v>1.042851E-3</v>
      </c>
      <c r="F84">
        <v>9.2697838313073305E-4</v>
      </c>
      <c r="G84">
        <v>82.000000000005002</v>
      </c>
      <c r="H84">
        <v>1.08212119593754E-3</v>
      </c>
    </row>
    <row r="85" spans="1:8">
      <c r="A85">
        <f t="shared" si="4"/>
        <v>8.2999999999999865</v>
      </c>
      <c r="B85">
        <f t="shared" si="5"/>
        <v>7.0433366452272658E-4</v>
      </c>
      <c r="C85">
        <v>83.1</v>
      </c>
      <c r="D85">
        <v>1.0814749999999999E-3</v>
      </c>
      <c r="E85">
        <v>1.042851E-3</v>
      </c>
      <c r="F85">
        <v>9.2697838313073305E-4</v>
      </c>
      <c r="G85">
        <v>83.000000000005599</v>
      </c>
      <c r="H85">
        <v>1.08630279273122E-3</v>
      </c>
    </row>
    <row r="86" spans="1:8">
      <c r="A86">
        <f t="shared" si="4"/>
        <v>8.3999999999999861</v>
      </c>
      <c r="B86">
        <f t="shared" si="5"/>
        <v>7.0485023215318343E-4</v>
      </c>
      <c r="C86">
        <v>84.1</v>
      </c>
      <c r="D86">
        <v>1.0814749999999999E-3</v>
      </c>
      <c r="E86">
        <v>1.042851E-3</v>
      </c>
      <c r="F86">
        <v>9.2697838313073305E-4</v>
      </c>
      <c r="G86">
        <v>84.000000000006096</v>
      </c>
      <c r="H86">
        <v>1.09221976896855E-3</v>
      </c>
    </row>
    <row r="87" spans="1:8">
      <c r="A87">
        <f t="shared" si="4"/>
        <v>8.4999999999999858</v>
      </c>
      <c r="B87">
        <f t="shared" si="5"/>
        <v>7.0536679978364027E-4</v>
      </c>
      <c r="C87">
        <v>85.1</v>
      </c>
      <c r="D87">
        <v>1.0814749999999999E-3</v>
      </c>
      <c r="E87">
        <v>1.042851E-3</v>
      </c>
      <c r="F87">
        <v>9.2697838313073305E-4</v>
      </c>
      <c r="G87">
        <v>85.000000000006594</v>
      </c>
      <c r="H87">
        <v>1.09595881755552E-3</v>
      </c>
    </row>
    <row r="88" spans="1:8">
      <c r="A88">
        <f t="shared" si="4"/>
        <v>8.5999999999999854</v>
      </c>
      <c r="B88">
        <f t="shared" si="5"/>
        <v>7.0588336741409712E-4</v>
      </c>
      <c r="C88">
        <v>86.1</v>
      </c>
      <c r="D88">
        <v>1.0814749999999999E-3</v>
      </c>
      <c r="E88">
        <v>1.042851E-3</v>
      </c>
      <c r="F88">
        <v>9.2697838313073305E-4</v>
      </c>
      <c r="G88">
        <v>86.000000000007105</v>
      </c>
      <c r="H88">
        <v>1.10561484237982E-3</v>
      </c>
    </row>
    <row r="89" spans="1:8">
      <c r="A89">
        <f t="shared" si="4"/>
        <v>8.6999999999999851</v>
      </c>
      <c r="B89">
        <f t="shared" si="5"/>
        <v>7.0639993504455396E-4</v>
      </c>
      <c r="C89">
        <v>87.1</v>
      </c>
      <c r="D89">
        <v>1.0814749999999999E-3</v>
      </c>
      <c r="E89">
        <v>1.042851E-3</v>
      </c>
      <c r="F89">
        <v>9.2697838313073305E-4</v>
      </c>
      <c r="G89">
        <v>87.000000000007603</v>
      </c>
      <c r="H89">
        <v>1.10736335072548E-3</v>
      </c>
    </row>
    <row r="90" spans="1:8">
      <c r="A90">
        <f t="shared" si="4"/>
        <v>8.7999999999999847</v>
      </c>
      <c r="B90">
        <f t="shared" si="5"/>
        <v>7.0691650267501081E-4</v>
      </c>
      <c r="C90">
        <v>88.1</v>
      </c>
      <c r="D90">
        <v>1.091601E-3</v>
      </c>
      <c r="E90">
        <v>1.042851E-3</v>
      </c>
      <c r="F90">
        <v>9.2697838313073305E-4</v>
      </c>
      <c r="G90">
        <v>88.0000000000081</v>
      </c>
      <c r="H90">
        <v>1.1152708672041199E-3</v>
      </c>
    </row>
    <row r="91" spans="1:8">
      <c r="A91">
        <f t="shared" si="4"/>
        <v>8.8999999999999844</v>
      </c>
      <c r="B91">
        <f t="shared" si="5"/>
        <v>7.0743307030546765E-4</v>
      </c>
      <c r="C91">
        <v>89.1</v>
      </c>
      <c r="D91">
        <v>1.1038319999999999E-3</v>
      </c>
      <c r="E91">
        <v>1.0668920000000001E-3</v>
      </c>
      <c r="F91">
        <v>9.2697838313073305E-4</v>
      </c>
      <c r="G91">
        <v>89.000000000008598</v>
      </c>
      <c r="H91">
        <v>1.1176301267882599E-3</v>
      </c>
    </row>
    <row r="92" spans="1:8">
      <c r="A92">
        <f t="shared" si="4"/>
        <v>8.999999999999984</v>
      </c>
      <c r="B92">
        <f t="shared" si="5"/>
        <v>7.079496379359245E-4</v>
      </c>
      <c r="C92">
        <v>90.1</v>
      </c>
      <c r="D92">
        <v>1.1200990000000001E-3</v>
      </c>
      <c r="E92">
        <v>1.1200990000000001E-3</v>
      </c>
      <c r="F92">
        <v>1.0814747803191899E-3</v>
      </c>
      <c r="G92">
        <v>90.000000000009095</v>
      </c>
      <c r="H92">
        <v>1.1249268920284199E-3</v>
      </c>
    </row>
    <row r="93" spans="1:8">
      <c r="A93">
        <f t="shared" si="4"/>
        <v>9.0999999999999837</v>
      </c>
      <c r="B93">
        <f t="shared" si="5"/>
        <v>7.0846620556638134E-4</v>
      </c>
      <c r="C93">
        <v>91.1</v>
      </c>
      <c r="D93">
        <v>1.1200990000000001E-3</v>
      </c>
      <c r="E93">
        <v>1.1200990000000001E-3</v>
      </c>
      <c r="F93">
        <v>1.0814747803191899E-3</v>
      </c>
      <c r="G93">
        <v>91.000000000009607</v>
      </c>
      <c r="H93">
        <v>1.1278861146899299E-3</v>
      </c>
    </row>
    <row r="94" spans="1:8">
      <c r="A94">
        <f t="shared" si="4"/>
        <v>9.1999999999999833</v>
      </c>
      <c r="B94">
        <f t="shared" si="5"/>
        <v>7.0898277319683819E-4</v>
      </c>
      <c r="C94">
        <v>92.1</v>
      </c>
      <c r="D94">
        <v>1.1200990000000001E-3</v>
      </c>
      <c r="E94">
        <v>1.1200990000000001E-3</v>
      </c>
      <c r="F94">
        <v>1.0814747803191899E-3</v>
      </c>
      <c r="G94">
        <v>92.000000000010203</v>
      </c>
      <c r="H94">
        <v>1.1345829168527199E-3</v>
      </c>
    </row>
    <row r="95" spans="1:8">
      <c r="A95">
        <f t="shared" si="4"/>
        <v>9.2999999999999829</v>
      </c>
      <c r="B95">
        <f t="shared" si="5"/>
        <v>7.0949934082729503E-4</v>
      </c>
      <c r="C95">
        <v>93.1</v>
      </c>
      <c r="D95">
        <v>1.1200990000000001E-3</v>
      </c>
      <c r="E95">
        <v>1.1200990000000001E-3</v>
      </c>
      <c r="F95">
        <v>1.0814747803191899E-3</v>
      </c>
      <c r="G95">
        <v>93.000000000010701</v>
      </c>
      <c r="H95">
        <v>1.1395336687322799E-3</v>
      </c>
    </row>
    <row r="96" spans="1:8">
      <c r="A96">
        <f t="shared" si="4"/>
        <v>9.3999999999999826</v>
      </c>
      <c r="B96">
        <f t="shared" si="5"/>
        <v>7.1001590845775188E-4</v>
      </c>
      <c r="C96">
        <v>94.1</v>
      </c>
      <c r="D96">
        <v>1.1200990000000001E-3</v>
      </c>
      <c r="E96">
        <v>1.1200990000000001E-3</v>
      </c>
      <c r="F96">
        <v>1.0814747803191899E-3</v>
      </c>
      <c r="G96">
        <v>94.000000000011198</v>
      </c>
      <c r="H96">
        <v>1.1442389416770199E-3</v>
      </c>
    </row>
    <row r="97" spans="1:8">
      <c r="A97">
        <f t="shared" si="4"/>
        <v>9.4999999999999822</v>
      </c>
      <c r="B97">
        <f t="shared" si="5"/>
        <v>7.1053247608820873E-4</v>
      </c>
      <c r="C97">
        <v>95.1</v>
      </c>
      <c r="D97">
        <v>1.127896E-3</v>
      </c>
      <c r="E97">
        <v>1.1200990000000001E-3</v>
      </c>
      <c r="F97">
        <v>1.0814747803191899E-3</v>
      </c>
      <c r="G97">
        <v>95.000000000011696</v>
      </c>
      <c r="H97">
        <v>1.1496145393077499E-3</v>
      </c>
    </row>
    <row r="98" spans="1:8">
      <c r="A98">
        <f t="shared" si="4"/>
        <v>9.5999999999999819</v>
      </c>
      <c r="B98">
        <f t="shared" si="5"/>
        <v>7.1104904371866557E-4</v>
      </c>
      <c r="C98">
        <v>96.1</v>
      </c>
      <c r="D98">
        <v>1.1403920000000001E-3</v>
      </c>
      <c r="E98">
        <v>1.1200990000000001E-3</v>
      </c>
      <c r="F98">
        <v>1.0814747803191899E-3</v>
      </c>
      <c r="G98">
        <v>96.000000000012193</v>
      </c>
      <c r="H98">
        <v>1.1538949665013201E-3</v>
      </c>
    </row>
    <row r="99" spans="1:8">
      <c r="A99">
        <f t="shared" si="4"/>
        <v>9.6999999999999815</v>
      </c>
      <c r="B99">
        <f t="shared" si="5"/>
        <v>7.1156561134912242E-4</v>
      </c>
      <c r="C99">
        <v>97.1</v>
      </c>
      <c r="D99">
        <v>1.1452879999999999E-3</v>
      </c>
      <c r="E99">
        <v>1.1200990000000001E-3</v>
      </c>
      <c r="F99">
        <v>1.0814747803191899E-3</v>
      </c>
      <c r="G99">
        <v>97.000000000012705</v>
      </c>
      <c r="H99">
        <v>1.15968817939646E-3</v>
      </c>
    </row>
    <row r="100" spans="1:8">
      <c r="A100">
        <f t="shared" si="4"/>
        <v>9.7999999999999812</v>
      </c>
      <c r="B100">
        <f t="shared" si="5"/>
        <v>7.1208217897957926E-4</v>
      </c>
      <c r="C100">
        <v>98.1</v>
      </c>
      <c r="D100">
        <v>1.158723E-3</v>
      </c>
      <c r="E100">
        <v>1.1200990000000001E-3</v>
      </c>
      <c r="F100">
        <v>1.0814747803191899E-3</v>
      </c>
      <c r="G100">
        <v>98.000000000013202</v>
      </c>
      <c r="H100">
        <v>1.1635509913256201E-3</v>
      </c>
    </row>
    <row r="101" spans="1:8">
      <c r="A101">
        <f t="shared" si="4"/>
        <v>9.8999999999999808</v>
      </c>
      <c r="B101">
        <f t="shared" si="5"/>
        <v>7.1259874661003611E-4</v>
      </c>
      <c r="C101">
        <v>99.1</v>
      </c>
      <c r="D101">
        <v>1.158723E-3</v>
      </c>
      <c r="E101">
        <v>1.1200990000000001E-3</v>
      </c>
      <c r="F101">
        <v>1.0814747803191899E-3</v>
      </c>
      <c r="G101">
        <v>99.000000000013699</v>
      </c>
      <c r="H101">
        <v>1.1697747026305999E-3</v>
      </c>
    </row>
    <row r="102" spans="1:8">
      <c r="A102">
        <f t="shared" si="4"/>
        <v>9.9999999999999805</v>
      </c>
      <c r="B102">
        <f t="shared" si="5"/>
        <v>7.1311531424049295E-4</v>
      </c>
      <c r="C102">
        <v>100.1</v>
      </c>
      <c r="D102">
        <v>1.158723E-3</v>
      </c>
      <c r="E102">
        <v>1.1200990000000001E-3</v>
      </c>
      <c r="F102">
        <v>1.0814747803191899E-3</v>
      </c>
      <c r="G102">
        <v>100.000000000014</v>
      </c>
      <c r="H102">
        <v>1.1750731581767701E-3</v>
      </c>
    </row>
    <row r="103" spans="1:8">
      <c r="A103">
        <f t="shared" ref="A103:A166" si="6">A102+dt</f>
        <v>10.09999999999998</v>
      </c>
      <c r="B103">
        <f t="shared" ref="B103:B166" si="7">B102+veOc*dt</f>
        <v>7.136318818709498E-4</v>
      </c>
    </row>
    <row r="104" spans="1:8">
      <c r="A104">
        <f t="shared" si="6"/>
        <v>10.19999999999998</v>
      </c>
      <c r="B104">
        <f t="shared" si="7"/>
        <v>7.1414844950140664E-4</v>
      </c>
    </row>
    <row r="105" spans="1:8">
      <c r="A105">
        <f t="shared" si="6"/>
        <v>10.299999999999979</v>
      </c>
      <c r="B105">
        <f t="shared" si="7"/>
        <v>7.1466501713186349E-4</v>
      </c>
    </row>
    <row r="106" spans="1:8">
      <c r="A106">
        <f t="shared" si="6"/>
        <v>10.399999999999979</v>
      </c>
      <c r="B106">
        <f t="shared" si="7"/>
        <v>7.1518158476232033E-4</v>
      </c>
    </row>
    <row r="107" spans="1:8">
      <c r="A107">
        <f t="shared" si="6"/>
        <v>10.499999999999979</v>
      </c>
      <c r="B107">
        <f t="shared" si="7"/>
        <v>7.1569815239277718E-4</v>
      </c>
    </row>
    <row r="108" spans="1:8">
      <c r="A108">
        <f t="shared" si="6"/>
        <v>10.599999999999978</v>
      </c>
      <c r="B108">
        <f t="shared" si="7"/>
        <v>7.1621472002323403E-4</v>
      </c>
    </row>
    <row r="109" spans="1:8">
      <c r="A109">
        <f t="shared" si="6"/>
        <v>10.699999999999978</v>
      </c>
      <c r="B109">
        <f t="shared" si="7"/>
        <v>7.1673128765369087E-4</v>
      </c>
    </row>
    <row r="110" spans="1:8">
      <c r="A110">
        <f t="shared" si="6"/>
        <v>10.799999999999978</v>
      </c>
      <c r="B110">
        <f t="shared" si="7"/>
        <v>7.1724785528414772E-4</v>
      </c>
    </row>
    <row r="111" spans="1:8">
      <c r="A111">
        <f t="shared" si="6"/>
        <v>10.899999999999977</v>
      </c>
      <c r="B111">
        <f t="shared" si="7"/>
        <v>7.1776442291460456E-4</v>
      </c>
    </row>
    <row r="112" spans="1:8">
      <c r="A112">
        <f t="shared" si="6"/>
        <v>10.999999999999977</v>
      </c>
      <c r="B112">
        <f t="shared" si="7"/>
        <v>7.1828099054506141E-4</v>
      </c>
    </row>
    <row r="113" spans="1:2">
      <c r="A113">
        <f t="shared" si="6"/>
        <v>11.099999999999977</v>
      </c>
      <c r="B113">
        <f t="shared" si="7"/>
        <v>7.1879755817551825E-4</v>
      </c>
    </row>
    <row r="114" spans="1:2">
      <c r="A114">
        <f t="shared" si="6"/>
        <v>11.199999999999976</v>
      </c>
      <c r="B114">
        <f t="shared" si="7"/>
        <v>7.193141258059751E-4</v>
      </c>
    </row>
    <row r="115" spans="1:2">
      <c r="A115">
        <f t="shared" si="6"/>
        <v>11.299999999999976</v>
      </c>
      <c r="B115">
        <f t="shared" si="7"/>
        <v>7.1983069343643194E-4</v>
      </c>
    </row>
    <row r="116" spans="1:2">
      <c r="A116">
        <f t="shared" si="6"/>
        <v>11.399999999999975</v>
      </c>
      <c r="B116">
        <f t="shared" si="7"/>
        <v>7.2034726106688879E-4</v>
      </c>
    </row>
    <row r="117" spans="1:2">
      <c r="A117">
        <f t="shared" si="6"/>
        <v>11.499999999999975</v>
      </c>
      <c r="B117">
        <f t="shared" si="7"/>
        <v>7.2086382869734564E-4</v>
      </c>
    </row>
    <row r="118" spans="1:2">
      <c r="A118">
        <f t="shared" si="6"/>
        <v>11.599999999999975</v>
      </c>
      <c r="B118">
        <f t="shared" si="7"/>
        <v>7.2138039632780248E-4</v>
      </c>
    </row>
    <row r="119" spans="1:2">
      <c r="A119">
        <f t="shared" si="6"/>
        <v>11.699999999999974</v>
      </c>
      <c r="B119">
        <f t="shared" si="7"/>
        <v>7.2189696395825933E-4</v>
      </c>
    </row>
    <row r="120" spans="1:2">
      <c r="A120">
        <f t="shared" si="6"/>
        <v>11.799999999999974</v>
      </c>
      <c r="B120">
        <f t="shared" si="7"/>
        <v>7.2241353158871617E-4</v>
      </c>
    </row>
    <row r="121" spans="1:2">
      <c r="A121">
        <f t="shared" si="6"/>
        <v>11.899999999999974</v>
      </c>
      <c r="B121">
        <f t="shared" si="7"/>
        <v>7.2293009921917302E-4</v>
      </c>
    </row>
    <row r="122" spans="1:2">
      <c r="A122">
        <f t="shared" si="6"/>
        <v>11.999999999999973</v>
      </c>
      <c r="B122">
        <f t="shared" si="7"/>
        <v>7.2344666684962986E-4</v>
      </c>
    </row>
    <row r="123" spans="1:2">
      <c r="A123">
        <f t="shared" si="6"/>
        <v>12.099999999999973</v>
      </c>
      <c r="B123">
        <f t="shared" si="7"/>
        <v>7.2396323448008671E-4</v>
      </c>
    </row>
    <row r="124" spans="1:2">
      <c r="A124">
        <f t="shared" si="6"/>
        <v>12.199999999999973</v>
      </c>
      <c r="B124">
        <f t="shared" si="7"/>
        <v>7.2447980211054355E-4</v>
      </c>
    </row>
    <row r="125" spans="1:2">
      <c r="A125">
        <f t="shared" si="6"/>
        <v>12.299999999999972</v>
      </c>
      <c r="B125">
        <f t="shared" si="7"/>
        <v>7.249963697410004E-4</v>
      </c>
    </row>
    <row r="126" spans="1:2">
      <c r="A126">
        <f t="shared" si="6"/>
        <v>12.399999999999972</v>
      </c>
      <c r="B126">
        <f t="shared" si="7"/>
        <v>7.2551293737145724E-4</v>
      </c>
    </row>
    <row r="127" spans="1:2">
      <c r="A127">
        <f t="shared" si="6"/>
        <v>12.499999999999972</v>
      </c>
      <c r="B127">
        <f t="shared" si="7"/>
        <v>7.2602950500191409E-4</v>
      </c>
    </row>
    <row r="128" spans="1:2">
      <c r="A128">
        <f t="shared" si="6"/>
        <v>12.599999999999971</v>
      </c>
      <c r="B128">
        <f t="shared" si="7"/>
        <v>7.2654607263237094E-4</v>
      </c>
    </row>
    <row r="129" spans="1:2">
      <c r="A129">
        <f t="shared" si="6"/>
        <v>12.699999999999971</v>
      </c>
      <c r="B129">
        <f t="shared" si="7"/>
        <v>7.2706264026282778E-4</v>
      </c>
    </row>
    <row r="130" spans="1:2">
      <c r="A130">
        <f t="shared" si="6"/>
        <v>12.799999999999971</v>
      </c>
      <c r="B130">
        <f t="shared" si="7"/>
        <v>7.2757920789328463E-4</v>
      </c>
    </row>
    <row r="131" spans="1:2">
      <c r="A131">
        <f t="shared" si="6"/>
        <v>12.89999999999997</v>
      </c>
      <c r="B131">
        <f t="shared" si="7"/>
        <v>7.2809577552374147E-4</v>
      </c>
    </row>
    <row r="132" spans="1:2">
      <c r="A132">
        <f t="shared" si="6"/>
        <v>12.99999999999997</v>
      </c>
      <c r="B132">
        <f t="shared" si="7"/>
        <v>7.2861234315419832E-4</v>
      </c>
    </row>
    <row r="133" spans="1:2">
      <c r="A133">
        <f t="shared" si="6"/>
        <v>13.099999999999969</v>
      </c>
      <c r="B133">
        <f t="shared" si="7"/>
        <v>7.2912891078465516E-4</v>
      </c>
    </row>
    <row r="134" spans="1:2">
      <c r="A134">
        <f t="shared" si="6"/>
        <v>13.199999999999969</v>
      </c>
      <c r="B134">
        <f t="shared" si="7"/>
        <v>7.2964547841511201E-4</v>
      </c>
    </row>
    <row r="135" spans="1:2">
      <c r="A135">
        <f t="shared" si="6"/>
        <v>13.299999999999969</v>
      </c>
      <c r="B135">
        <f t="shared" si="7"/>
        <v>7.3016204604556885E-4</v>
      </c>
    </row>
    <row r="136" spans="1:2">
      <c r="A136">
        <f t="shared" si="6"/>
        <v>13.399999999999968</v>
      </c>
      <c r="B136">
        <f t="shared" si="7"/>
        <v>7.306786136760257E-4</v>
      </c>
    </row>
    <row r="137" spans="1:2">
      <c r="A137">
        <f t="shared" si="6"/>
        <v>13.499999999999968</v>
      </c>
      <c r="B137">
        <f t="shared" si="7"/>
        <v>7.3119518130648254E-4</v>
      </c>
    </row>
    <row r="138" spans="1:2">
      <c r="A138">
        <f t="shared" si="6"/>
        <v>13.599999999999968</v>
      </c>
      <c r="B138">
        <f t="shared" si="7"/>
        <v>7.3171174893693939E-4</v>
      </c>
    </row>
    <row r="139" spans="1:2">
      <c r="A139">
        <f t="shared" si="6"/>
        <v>13.699999999999967</v>
      </c>
      <c r="B139">
        <f t="shared" si="7"/>
        <v>7.3222831656739624E-4</v>
      </c>
    </row>
    <row r="140" spans="1:2">
      <c r="A140">
        <f t="shared" si="6"/>
        <v>13.799999999999967</v>
      </c>
      <c r="B140">
        <f t="shared" si="7"/>
        <v>7.3274488419785308E-4</v>
      </c>
    </row>
    <row r="141" spans="1:2">
      <c r="A141">
        <f t="shared" si="6"/>
        <v>13.899999999999967</v>
      </c>
      <c r="B141">
        <f t="shared" si="7"/>
        <v>7.3326145182830993E-4</v>
      </c>
    </row>
    <row r="142" spans="1:2">
      <c r="A142">
        <f t="shared" si="6"/>
        <v>13.999999999999966</v>
      </c>
      <c r="B142">
        <f t="shared" si="7"/>
        <v>7.3377801945876677E-4</v>
      </c>
    </row>
    <row r="143" spans="1:2">
      <c r="A143">
        <f t="shared" si="6"/>
        <v>14.099999999999966</v>
      </c>
      <c r="B143">
        <f t="shared" si="7"/>
        <v>7.3429458708922362E-4</v>
      </c>
    </row>
    <row r="144" spans="1:2">
      <c r="A144">
        <f t="shared" si="6"/>
        <v>14.199999999999966</v>
      </c>
      <c r="B144">
        <f t="shared" si="7"/>
        <v>7.3481115471968046E-4</v>
      </c>
    </row>
    <row r="145" spans="1:2">
      <c r="A145">
        <f t="shared" si="6"/>
        <v>14.299999999999965</v>
      </c>
      <c r="B145">
        <f t="shared" si="7"/>
        <v>7.3532772235013731E-4</v>
      </c>
    </row>
    <row r="146" spans="1:2">
      <c r="A146">
        <f t="shared" si="6"/>
        <v>14.399999999999965</v>
      </c>
      <c r="B146">
        <f t="shared" si="7"/>
        <v>7.3584428998059415E-4</v>
      </c>
    </row>
    <row r="147" spans="1:2">
      <c r="A147">
        <f t="shared" si="6"/>
        <v>14.499999999999964</v>
      </c>
      <c r="B147">
        <f t="shared" si="7"/>
        <v>7.36360857611051E-4</v>
      </c>
    </row>
    <row r="148" spans="1:2">
      <c r="A148">
        <f t="shared" si="6"/>
        <v>14.599999999999964</v>
      </c>
      <c r="B148">
        <f t="shared" si="7"/>
        <v>7.3687742524150784E-4</v>
      </c>
    </row>
    <row r="149" spans="1:2">
      <c r="A149">
        <f t="shared" si="6"/>
        <v>14.699999999999964</v>
      </c>
      <c r="B149">
        <f t="shared" si="7"/>
        <v>7.3739399287196469E-4</v>
      </c>
    </row>
    <row r="150" spans="1:2">
      <c r="A150">
        <f t="shared" si="6"/>
        <v>14.799999999999963</v>
      </c>
      <c r="B150">
        <f t="shared" si="7"/>
        <v>7.3791056050242154E-4</v>
      </c>
    </row>
    <row r="151" spans="1:2">
      <c r="A151">
        <f t="shared" si="6"/>
        <v>14.899999999999963</v>
      </c>
      <c r="B151">
        <f t="shared" si="7"/>
        <v>7.3842712813287838E-4</v>
      </c>
    </row>
    <row r="152" spans="1:2">
      <c r="A152">
        <f t="shared" si="6"/>
        <v>14.999999999999963</v>
      </c>
      <c r="B152">
        <f t="shared" si="7"/>
        <v>7.3894369576333523E-4</v>
      </c>
    </row>
    <row r="153" spans="1:2">
      <c r="A153">
        <f t="shared" si="6"/>
        <v>15.099999999999962</v>
      </c>
      <c r="B153">
        <f t="shared" si="7"/>
        <v>7.3946026339379207E-4</v>
      </c>
    </row>
    <row r="154" spans="1:2">
      <c r="A154">
        <f t="shared" si="6"/>
        <v>15.199999999999962</v>
      </c>
      <c r="B154">
        <f t="shared" si="7"/>
        <v>7.3997683102424892E-4</v>
      </c>
    </row>
    <row r="155" spans="1:2">
      <c r="A155">
        <f t="shared" si="6"/>
        <v>15.299999999999962</v>
      </c>
      <c r="B155">
        <f t="shared" si="7"/>
        <v>7.4049339865470576E-4</v>
      </c>
    </row>
    <row r="156" spans="1:2">
      <c r="A156">
        <f t="shared" si="6"/>
        <v>15.399999999999961</v>
      </c>
      <c r="B156">
        <f t="shared" si="7"/>
        <v>7.4100996628516261E-4</v>
      </c>
    </row>
    <row r="157" spans="1:2">
      <c r="A157">
        <f t="shared" si="6"/>
        <v>15.499999999999961</v>
      </c>
      <c r="B157">
        <f t="shared" si="7"/>
        <v>7.4152653391561945E-4</v>
      </c>
    </row>
    <row r="158" spans="1:2">
      <c r="A158">
        <f t="shared" si="6"/>
        <v>15.599999999999961</v>
      </c>
      <c r="B158">
        <f t="shared" si="7"/>
        <v>7.420431015460763E-4</v>
      </c>
    </row>
    <row r="159" spans="1:2">
      <c r="A159">
        <f t="shared" si="6"/>
        <v>15.69999999999996</v>
      </c>
      <c r="B159">
        <f t="shared" si="7"/>
        <v>7.4255966917653315E-4</v>
      </c>
    </row>
    <row r="160" spans="1:2">
      <c r="A160">
        <f t="shared" si="6"/>
        <v>15.79999999999996</v>
      </c>
      <c r="B160">
        <f t="shared" si="7"/>
        <v>7.4307623680698999E-4</v>
      </c>
    </row>
    <row r="161" spans="1:2">
      <c r="A161">
        <f t="shared" si="6"/>
        <v>15.899999999999959</v>
      </c>
      <c r="B161">
        <f t="shared" si="7"/>
        <v>7.4359280443744684E-4</v>
      </c>
    </row>
    <row r="162" spans="1:2">
      <c r="A162">
        <f t="shared" si="6"/>
        <v>15.999999999999959</v>
      </c>
      <c r="B162">
        <f t="shared" si="7"/>
        <v>7.4410937206790368E-4</v>
      </c>
    </row>
    <row r="163" spans="1:2">
      <c r="A163">
        <f t="shared" si="6"/>
        <v>16.099999999999959</v>
      </c>
      <c r="B163">
        <f t="shared" si="7"/>
        <v>7.4462593969836053E-4</v>
      </c>
    </row>
    <row r="164" spans="1:2">
      <c r="A164">
        <f t="shared" si="6"/>
        <v>16.19999999999996</v>
      </c>
      <c r="B164">
        <f t="shared" si="7"/>
        <v>7.4514250732881737E-4</v>
      </c>
    </row>
    <row r="165" spans="1:2">
      <c r="A165">
        <f t="shared" si="6"/>
        <v>16.299999999999962</v>
      </c>
      <c r="B165">
        <f t="shared" si="7"/>
        <v>7.4565907495927422E-4</v>
      </c>
    </row>
    <row r="166" spans="1:2">
      <c r="A166">
        <f t="shared" si="6"/>
        <v>16.399999999999963</v>
      </c>
      <c r="B166">
        <f t="shared" si="7"/>
        <v>7.4617564258973106E-4</v>
      </c>
    </row>
    <row r="167" spans="1:2">
      <c r="A167">
        <f t="shared" ref="A167:A230" si="8">A166+dt</f>
        <v>16.499999999999964</v>
      </c>
      <c r="B167">
        <f t="shared" ref="B167:B230" si="9">B166+veOc*dt</f>
        <v>7.4669221022018791E-4</v>
      </c>
    </row>
    <row r="168" spans="1:2">
      <c r="A168">
        <f t="shared" si="8"/>
        <v>16.599999999999966</v>
      </c>
      <c r="B168">
        <f t="shared" si="9"/>
        <v>7.4720877785064475E-4</v>
      </c>
    </row>
    <row r="169" spans="1:2">
      <c r="A169">
        <f t="shared" si="8"/>
        <v>16.699999999999967</v>
      </c>
      <c r="B169">
        <f t="shared" si="9"/>
        <v>7.477253454811016E-4</v>
      </c>
    </row>
    <row r="170" spans="1:2">
      <c r="A170">
        <f t="shared" si="8"/>
        <v>16.799999999999969</v>
      </c>
      <c r="B170">
        <f t="shared" si="9"/>
        <v>7.4824191311155845E-4</v>
      </c>
    </row>
    <row r="171" spans="1:2">
      <c r="A171">
        <f t="shared" si="8"/>
        <v>16.89999999999997</v>
      </c>
      <c r="B171">
        <f t="shared" si="9"/>
        <v>7.4875848074201529E-4</v>
      </c>
    </row>
    <row r="172" spans="1:2">
      <c r="A172">
        <f t="shared" si="8"/>
        <v>16.999999999999972</v>
      </c>
      <c r="B172">
        <f t="shared" si="9"/>
        <v>7.4927504837247214E-4</v>
      </c>
    </row>
    <row r="173" spans="1:2">
      <c r="A173">
        <f t="shared" si="8"/>
        <v>17.099999999999973</v>
      </c>
      <c r="B173">
        <f t="shared" si="9"/>
        <v>7.4979161600292898E-4</v>
      </c>
    </row>
    <row r="174" spans="1:2">
      <c r="A174">
        <f t="shared" si="8"/>
        <v>17.199999999999974</v>
      </c>
      <c r="B174">
        <f t="shared" si="9"/>
        <v>7.5030818363338583E-4</v>
      </c>
    </row>
    <row r="175" spans="1:2">
      <c r="A175">
        <f t="shared" si="8"/>
        <v>17.299999999999976</v>
      </c>
      <c r="B175">
        <f t="shared" si="9"/>
        <v>7.5082475126384267E-4</v>
      </c>
    </row>
    <row r="176" spans="1:2">
      <c r="A176">
        <f t="shared" si="8"/>
        <v>17.399999999999977</v>
      </c>
      <c r="B176">
        <f t="shared" si="9"/>
        <v>7.5134131889429952E-4</v>
      </c>
    </row>
    <row r="177" spans="1:2">
      <c r="A177">
        <f t="shared" si="8"/>
        <v>17.499999999999979</v>
      </c>
      <c r="B177">
        <f t="shared" si="9"/>
        <v>7.5185788652475636E-4</v>
      </c>
    </row>
    <row r="178" spans="1:2">
      <c r="A178">
        <f t="shared" si="8"/>
        <v>17.59999999999998</v>
      </c>
      <c r="B178">
        <f t="shared" si="9"/>
        <v>7.5237445415521321E-4</v>
      </c>
    </row>
    <row r="179" spans="1:2">
      <c r="A179">
        <f t="shared" si="8"/>
        <v>17.699999999999982</v>
      </c>
      <c r="B179">
        <f t="shared" si="9"/>
        <v>7.5289102178567005E-4</v>
      </c>
    </row>
    <row r="180" spans="1:2">
      <c r="A180">
        <f t="shared" si="8"/>
        <v>17.799999999999983</v>
      </c>
      <c r="B180">
        <f t="shared" si="9"/>
        <v>7.534075894161269E-4</v>
      </c>
    </row>
    <row r="181" spans="1:2">
      <c r="A181">
        <f t="shared" si="8"/>
        <v>17.899999999999984</v>
      </c>
      <c r="B181">
        <f t="shared" si="9"/>
        <v>7.5392415704658375E-4</v>
      </c>
    </row>
    <row r="182" spans="1:2">
      <c r="A182">
        <f t="shared" si="8"/>
        <v>17.999999999999986</v>
      </c>
      <c r="B182">
        <f t="shared" si="9"/>
        <v>7.5444072467704059E-4</v>
      </c>
    </row>
    <row r="183" spans="1:2">
      <c r="A183">
        <f t="shared" si="8"/>
        <v>18.099999999999987</v>
      </c>
      <c r="B183">
        <f t="shared" si="9"/>
        <v>7.5495729230749744E-4</v>
      </c>
    </row>
    <row r="184" spans="1:2">
      <c r="A184">
        <f t="shared" si="8"/>
        <v>18.199999999999989</v>
      </c>
      <c r="B184">
        <f t="shared" si="9"/>
        <v>7.5547385993795428E-4</v>
      </c>
    </row>
    <row r="185" spans="1:2">
      <c r="A185">
        <f t="shared" si="8"/>
        <v>18.29999999999999</v>
      </c>
      <c r="B185">
        <f t="shared" si="9"/>
        <v>7.5599042756841113E-4</v>
      </c>
    </row>
    <row r="186" spans="1:2">
      <c r="A186">
        <f t="shared" si="8"/>
        <v>18.399999999999991</v>
      </c>
      <c r="B186">
        <f t="shared" si="9"/>
        <v>7.5650699519886797E-4</v>
      </c>
    </row>
    <row r="187" spans="1:2">
      <c r="A187">
        <f t="shared" si="8"/>
        <v>18.499999999999993</v>
      </c>
      <c r="B187">
        <f t="shared" si="9"/>
        <v>7.5702356282932482E-4</v>
      </c>
    </row>
    <row r="188" spans="1:2">
      <c r="A188">
        <f t="shared" si="8"/>
        <v>18.599999999999994</v>
      </c>
      <c r="B188">
        <f t="shared" si="9"/>
        <v>7.5754013045978166E-4</v>
      </c>
    </row>
    <row r="189" spans="1:2">
      <c r="A189">
        <f t="shared" si="8"/>
        <v>18.699999999999996</v>
      </c>
      <c r="B189">
        <f t="shared" si="9"/>
        <v>7.5805669809023851E-4</v>
      </c>
    </row>
    <row r="190" spans="1:2">
      <c r="A190">
        <f t="shared" si="8"/>
        <v>18.799999999999997</v>
      </c>
      <c r="B190">
        <f t="shared" si="9"/>
        <v>7.5857326572069536E-4</v>
      </c>
    </row>
    <row r="191" spans="1:2">
      <c r="A191">
        <f t="shared" si="8"/>
        <v>18.899999999999999</v>
      </c>
      <c r="B191">
        <f t="shared" si="9"/>
        <v>7.590898333511522E-4</v>
      </c>
    </row>
    <row r="192" spans="1:2">
      <c r="A192">
        <f t="shared" si="8"/>
        <v>19</v>
      </c>
      <c r="B192">
        <f t="shared" si="9"/>
        <v>7.5960640098160905E-4</v>
      </c>
    </row>
    <row r="193" spans="1:2">
      <c r="A193">
        <f t="shared" si="8"/>
        <v>19.100000000000001</v>
      </c>
      <c r="B193">
        <f t="shared" si="9"/>
        <v>7.6012296861206589E-4</v>
      </c>
    </row>
    <row r="194" spans="1:2">
      <c r="A194">
        <f t="shared" si="8"/>
        <v>19.200000000000003</v>
      </c>
      <c r="B194">
        <f t="shared" si="9"/>
        <v>7.6063953624252274E-4</v>
      </c>
    </row>
    <row r="195" spans="1:2">
      <c r="A195">
        <f t="shared" si="8"/>
        <v>19.300000000000004</v>
      </c>
      <c r="B195">
        <f t="shared" si="9"/>
        <v>7.6115610387297958E-4</v>
      </c>
    </row>
    <row r="196" spans="1:2">
      <c r="A196">
        <f t="shared" si="8"/>
        <v>19.400000000000006</v>
      </c>
      <c r="B196">
        <f t="shared" si="9"/>
        <v>7.6167267150343643E-4</v>
      </c>
    </row>
    <row r="197" spans="1:2">
      <c r="A197">
        <f t="shared" si="8"/>
        <v>19.500000000000007</v>
      </c>
      <c r="B197">
        <f t="shared" si="9"/>
        <v>7.6218923913389327E-4</v>
      </c>
    </row>
    <row r="198" spans="1:2">
      <c r="A198">
        <f t="shared" si="8"/>
        <v>19.600000000000009</v>
      </c>
      <c r="B198">
        <f t="shared" si="9"/>
        <v>7.6270580676435012E-4</v>
      </c>
    </row>
    <row r="199" spans="1:2">
      <c r="A199">
        <f t="shared" si="8"/>
        <v>19.70000000000001</v>
      </c>
      <c r="B199">
        <f t="shared" si="9"/>
        <v>7.6322237439480696E-4</v>
      </c>
    </row>
    <row r="200" spans="1:2">
      <c r="A200">
        <f t="shared" si="8"/>
        <v>19.800000000000011</v>
      </c>
      <c r="B200">
        <f t="shared" si="9"/>
        <v>7.6373894202526381E-4</v>
      </c>
    </row>
    <row r="201" spans="1:2">
      <c r="A201">
        <f t="shared" si="8"/>
        <v>19.900000000000013</v>
      </c>
      <c r="B201">
        <f t="shared" si="9"/>
        <v>7.6425550965572066E-4</v>
      </c>
    </row>
    <row r="202" spans="1:2">
      <c r="A202">
        <f t="shared" si="8"/>
        <v>20.000000000000014</v>
      </c>
      <c r="B202">
        <f t="shared" si="9"/>
        <v>7.647720772861775E-4</v>
      </c>
    </row>
    <row r="203" spans="1:2">
      <c r="A203">
        <f t="shared" si="8"/>
        <v>20.100000000000016</v>
      </c>
      <c r="B203">
        <f t="shared" si="9"/>
        <v>7.6528864491663435E-4</v>
      </c>
    </row>
    <row r="204" spans="1:2">
      <c r="A204">
        <f t="shared" si="8"/>
        <v>20.200000000000017</v>
      </c>
      <c r="B204">
        <f t="shared" si="9"/>
        <v>7.6580521254709119E-4</v>
      </c>
    </row>
    <row r="205" spans="1:2">
      <c r="A205">
        <f t="shared" si="8"/>
        <v>20.300000000000018</v>
      </c>
      <c r="B205">
        <f t="shared" si="9"/>
        <v>7.6632178017754804E-4</v>
      </c>
    </row>
    <row r="206" spans="1:2">
      <c r="A206">
        <f t="shared" si="8"/>
        <v>20.40000000000002</v>
      </c>
      <c r="B206">
        <f t="shared" si="9"/>
        <v>7.6683834780800488E-4</v>
      </c>
    </row>
    <row r="207" spans="1:2">
      <c r="A207">
        <f t="shared" si="8"/>
        <v>20.500000000000021</v>
      </c>
      <c r="B207">
        <f t="shared" si="9"/>
        <v>7.6735491543846173E-4</v>
      </c>
    </row>
    <row r="208" spans="1:2">
      <c r="A208">
        <f t="shared" si="8"/>
        <v>20.600000000000023</v>
      </c>
      <c r="B208">
        <f t="shared" si="9"/>
        <v>7.6787148306891857E-4</v>
      </c>
    </row>
    <row r="209" spans="1:2">
      <c r="A209">
        <f t="shared" si="8"/>
        <v>20.700000000000024</v>
      </c>
      <c r="B209">
        <f t="shared" si="9"/>
        <v>7.6838805069937542E-4</v>
      </c>
    </row>
    <row r="210" spans="1:2">
      <c r="A210">
        <f t="shared" si="8"/>
        <v>20.800000000000026</v>
      </c>
      <c r="B210">
        <f t="shared" si="9"/>
        <v>7.6890461832983226E-4</v>
      </c>
    </row>
    <row r="211" spans="1:2">
      <c r="A211">
        <f t="shared" si="8"/>
        <v>20.900000000000027</v>
      </c>
      <c r="B211">
        <f t="shared" si="9"/>
        <v>7.6942118596028911E-4</v>
      </c>
    </row>
    <row r="212" spans="1:2">
      <c r="A212">
        <f t="shared" si="8"/>
        <v>21.000000000000028</v>
      </c>
      <c r="B212">
        <f t="shared" si="9"/>
        <v>7.6993775359074596E-4</v>
      </c>
    </row>
    <row r="213" spans="1:2">
      <c r="A213">
        <f t="shared" si="8"/>
        <v>21.10000000000003</v>
      </c>
      <c r="B213">
        <f t="shared" si="9"/>
        <v>7.704543212212028E-4</v>
      </c>
    </row>
    <row r="214" spans="1:2">
      <c r="A214">
        <f t="shared" si="8"/>
        <v>21.200000000000031</v>
      </c>
      <c r="B214">
        <f t="shared" si="9"/>
        <v>7.7097088885165965E-4</v>
      </c>
    </row>
    <row r="215" spans="1:2">
      <c r="A215">
        <f t="shared" si="8"/>
        <v>21.300000000000033</v>
      </c>
      <c r="B215">
        <f t="shared" si="9"/>
        <v>7.7148745648211649E-4</v>
      </c>
    </row>
    <row r="216" spans="1:2">
      <c r="A216">
        <f t="shared" si="8"/>
        <v>21.400000000000034</v>
      </c>
      <c r="B216">
        <f t="shared" si="9"/>
        <v>7.7200402411257334E-4</v>
      </c>
    </row>
    <row r="217" spans="1:2">
      <c r="A217">
        <f t="shared" si="8"/>
        <v>21.500000000000036</v>
      </c>
      <c r="B217">
        <f t="shared" si="9"/>
        <v>7.7252059174303018E-4</v>
      </c>
    </row>
    <row r="218" spans="1:2">
      <c r="A218">
        <f t="shared" si="8"/>
        <v>21.600000000000037</v>
      </c>
      <c r="B218">
        <f t="shared" si="9"/>
        <v>7.7303715937348703E-4</v>
      </c>
    </row>
    <row r="219" spans="1:2">
      <c r="A219">
        <f t="shared" si="8"/>
        <v>21.700000000000038</v>
      </c>
      <c r="B219">
        <f t="shared" si="9"/>
        <v>7.7355372700394387E-4</v>
      </c>
    </row>
    <row r="220" spans="1:2">
      <c r="A220">
        <f t="shared" si="8"/>
        <v>21.80000000000004</v>
      </c>
      <c r="B220">
        <f t="shared" si="9"/>
        <v>7.7407029463440072E-4</v>
      </c>
    </row>
    <row r="221" spans="1:2">
      <c r="A221">
        <f t="shared" si="8"/>
        <v>21.900000000000041</v>
      </c>
      <c r="B221">
        <f t="shared" si="9"/>
        <v>7.7458686226485756E-4</v>
      </c>
    </row>
    <row r="222" spans="1:2">
      <c r="A222">
        <f t="shared" si="8"/>
        <v>22.000000000000043</v>
      </c>
      <c r="B222">
        <f t="shared" si="9"/>
        <v>7.7510342989531441E-4</v>
      </c>
    </row>
    <row r="223" spans="1:2">
      <c r="A223">
        <f t="shared" si="8"/>
        <v>22.100000000000044</v>
      </c>
      <c r="B223">
        <f t="shared" si="9"/>
        <v>7.7561999752577126E-4</v>
      </c>
    </row>
    <row r="224" spans="1:2">
      <c r="A224">
        <f t="shared" si="8"/>
        <v>22.200000000000045</v>
      </c>
      <c r="B224">
        <f t="shared" si="9"/>
        <v>7.761365651562281E-4</v>
      </c>
    </row>
    <row r="225" spans="1:2">
      <c r="A225">
        <f t="shared" si="8"/>
        <v>22.300000000000047</v>
      </c>
      <c r="B225">
        <f t="shared" si="9"/>
        <v>7.7665313278668495E-4</v>
      </c>
    </row>
    <row r="226" spans="1:2">
      <c r="A226">
        <f t="shared" si="8"/>
        <v>22.400000000000048</v>
      </c>
      <c r="B226">
        <f t="shared" si="9"/>
        <v>7.7716970041714179E-4</v>
      </c>
    </row>
    <row r="227" spans="1:2">
      <c r="A227">
        <f t="shared" si="8"/>
        <v>22.50000000000005</v>
      </c>
      <c r="B227">
        <f t="shared" si="9"/>
        <v>7.7768626804759864E-4</v>
      </c>
    </row>
    <row r="228" spans="1:2">
      <c r="A228">
        <f t="shared" si="8"/>
        <v>22.600000000000051</v>
      </c>
      <c r="B228">
        <f t="shared" si="9"/>
        <v>7.7820283567805548E-4</v>
      </c>
    </row>
    <row r="229" spans="1:2">
      <c r="A229">
        <f t="shared" si="8"/>
        <v>22.700000000000053</v>
      </c>
      <c r="B229">
        <f t="shared" si="9"/>
        <v>7.7871940330851233E-4</v>
      </c>
    </row>
    <row r="230" spans="1:2">
      <c r="A230">
        <f t="shared" si="8"/>
        <v>22.800000000000054</v>
      </c>
      <c r="B230">
        <f t="shared" si="9"/>
        <v>7.7923597093896917E-4</v>
      </c>
    </row>
    <row r="231" spans="1:2">
      <c r="A231">
        <f t="shared" ref="A231:A294" si="10">A230+dt</f>
        <v>22.900000000000055</v>
      </c>
      <c r="B231">
        <f t="shared" ref="B231:B294" si="11">B230+veOc*dt</f>
        <v>7.7975253856942602E-4</v>
      </c>
    </row>
    <row r="232" spans="1:2">
      <c r="A232">
        <f t="shared" si="10"/>
        <v>23.000000000000057</v>
      </c>
      <c r="B232">
        <f t="shared" si="11"/>
        <v>7.8026910619988287E-4</v>
      </c>
    </row>
    <row r="233" spans="1:2">
      <c r="A233">
        <f t="shared" si="10"/>
        <v>23.100000000000058</v>
      </c>
      <c r="B233">
        <f t="shared" si="11"/>
        <v>7.8078567383033971E-4</v>
      </c>
    </row>
    <row r="234" spans="1:2">
      <c r="A234">
        <f t="shared" si="10"/>
        <v>23.20000000000006</v>
      </c>
      <c r="B234">
        <f t="shared" si="11"/>
        <v>7.8130224146079656E-4</v>
      </c>
    </row>
    <row r="235" spans="1:2">
      <c r="A235">
        <f t="shared" si="10"/>
        <v>23.300000000000061</v>
      </c>
      <c r="B235">
        <f t="shared" si="11"/>
        <v>7.818188090912534E-4</v>
      </c>
    </row>
    <row r="236" spans="1:2">
      <c r="A236">
        <f t="shared" si="10"/>
        <v>23.400000000000063</v>
      </c>
      <c r="B236">
        <f t="shared" si="11"/>
        <v>7.8233537672171025E-4</v>
      </c>
    </row>
    <row r="237" spans="1:2">
      <c r="A237">
        <f t="shared" si="10"/>
        <v>23.500000000000064</v>
      </c>
      <c r="B237">
        <f t="shared" si="11"/>
        <v>7.8285194435216709E-4</v>
      </c>
    </row>
    <row r="238" spans="1:2">
      <c r="A238">
        <f t="shared" si="10"/>
        <v>23.600000000000065</v>
      </c>
      <c r="B238">
        <f t="shared" si="11"/>
        <v>7.8336851198262394E-4</v>
      </c>
    </row>
    <row r="239" spans="1:2">
      <c r="A239">
        <f t="shared" si="10"/>
        <v>23.700000000000067</v>
      </c>
      <c r="B239">
        <f t="shared" si="11"/>
        <v>7.8388507961308078E-4</v>
      </c>
    </row>
    <row r="240" spans="1:2">
      <c r="A240">
        <f t="shared" si="10"/>
        <v>23.800000000000068</v>
      </c>
      <c r="B240">
        <f t="shared" si="11"/>
        <v>7.8440164724353763E-4</v>
      </c>
    </row>
    <row r="241" spans="1:2">
      <c r="A241">
        <f t="shared" si="10"/>
        <v>23.90000000000007</v>
      </c>
      <c r="B241">
        <f t="shared" si="11"/>
        <v>7.8491821487399447E-4</v>
      </c>
    </row>
    <row r="242" spans="1:2">
      <c r="A242">
        <f t="shared" si="10"/>
        <v>24.000000000000071</v>
      </c>
      <c r="B242">
        <f t="shared" si="11"/>
        <v>7.8543478250445132E-4</v>
      </c>
    </row>
    <row r="243" spans="1:2">
      <c r="A243">
        <f t="shared" si="10"/>
        <v>24.100000000000072</v>
      </c>
      <c r="B243">
        <f t="shared" si="11"/>
        <v>7.8595135013490817E-4</v>
      </c>
    </row>
    <row r="244" spans="1:2">
      <c r="A244">
        <f t="shared" si="10"/>
        <v>24.200000000000074</v>
      </c>
      <c r="B244">
        <f t="shared" si="11"/>
        <v>7.8646791776536501E-4</v>
      </c>
    </row>
    <row r="245" spans="1:2">
      <c r="A245">
        <f t="shared" si="10"/>
        <v>24.300000000000075</v>
      </c>
      <c r="B245">
        <f t="shared" si="11"/>
        <v>7.8698448539582186E-4</v>
      </c>
    </row>
    <row r="246" spans="1:2">
      <c r="A246">
        <f t="shared" si="10"/>
        <v>24.400000000000077</v>
      </c>
      <c r="B246">
        <f t="shared" si="11"/>
        <v>7.875010530262787E-4</v>
      </c>
    </row>
    <row r="247" spans="1:2">
      <c r="A247">
        <f t="shared" si="10"/>
        <v>24.500000000000078</v>
      </c>
      <c r="B247">
        <f t="shared" si="11"/>
        <v>7.8801762065673555E-4</v>
      </c>
    </row>
    <row r="248" spans="1:2">
      <c r="A248">
        <f t="shared" si="10"/>
        <v>24.60000000000008</v>
      </c>
      <c r="B248">
        <f t="shared" si="11"/>
        <v>7.8853418828719239E-4</v>
      </c>
    </row>
    <row r="249" spans="1:2">
      <c r="A249">
        <f t="shared" si="10"/>
        <v>24.700000000000081</v>
      </c>
      <c r="B249">
        <f t="shared" si="11"/>
        <v>7.8905075591764924E-4</v>
      </c>
    </row>
    <row r="250" spans="1:2">
      <c r="A250">
        <f t="shared" si="10"/>
        <v>24.800000000000082</v>
      </c>
      <c r="B250">
        <f t="shared" si="11"/>
        <v>7.8956732354810608E-4</v>
      </c>
    </row>
    <row r="251" spans="1:2">
      <c r="A251">
        <f t="shared" si="10"/>
        <v>24.900000000000084</v>
      </c>
      <c r="B251">
        <f t="shared" si="11"/>
        <v>7.9008389117856293E-4</v>
      </c>
    </row>
    <row r="252" spans="1:2">
      <c r="A252">
        <f t="shared" si="10"/>
        <v>25.000000000000085</v>
      </c>
      <c r="B252">
        <f t="shared" si="11"/>
        <v>7.9060045880901977E-4</v>
      </c>
    </row>
    <row r="253" spans="1:2">
      <c r="A253">
        <f t="shared" si="10"/>
        <v>25.100000000000087</v>
      </c>
      <c r="B253">
        <f t="shared" si="11"/>
        <v>7.9111702643947662E-4</v>
      </c>
    </row>
    <row r="254" spans="1:2">
      <c r="A254">
        <f t="shared" si="10"/>
        <v>25.200000000000088</v>
      </c>
      <c r="B254">
        <f t="shared" si="11"/>
        <v>7.9163359406993347E-4</v>
      </c>
    </row>
    <row r="255" spans="1:2">
      <c r="A255">
        <f t="shared" si="10"/>
        <v>25.30000000000009</v>
      </c>
      <c r="B255">
        <f t="shared" si="11"/>
        <v>7.9215016170039031E-4</v>
      </c>
    </row>
    <row r="256" spans="1:2">
      <c r="A256">
        <f t="shared" si="10"/>
        <v>25.400000000000091</v>
      </c>
      <c r="B256">
        <f t="shared" si="11"/>
        <v>7.9266672933084716E-4</v>
      </c>
    </row>
    <row r="257" spans="1:2">
      <c r="A257">
        <f t="shared" si="10"/>
        <v>25.500000000000092</v>
      </c>
      <c r="B257">
        <f t="shared" si="11"/>
        <v>7.93183296961304E-4</v>
      </c>
    </row>
    <row r="258" spans="1:2">
      <c r="A258">
        <f t="shared" si="10"/>
        <v>25.600000000000094</v>
      </c>
      <c r="B258">
        <f t="shared" si="11"/>
        <v>7.9369986459176085E-4</v>
      </c>
    </row>
    <row r="259" spans="1:2">
      <c r="A259">
        <f t="shared" si="10"/>
        <v>25.700000000000095</v>
      </c>
      <c r="B259">
        <f t="shared" si="11"/>
        <v>7.9421643222221769E-4</v>
      </c>
    </row>
    <row r="260" spans="1:2">
      <c r="A260">
        <f t="shared" si="10"/>
        <v>25.800000000000097</v>
      </c>
      <c r="B260">
        <f t="shared" si="11"/>
        <v>7.9473299985267454E-4</v>
      </c>
    </row>
    <row r="261" spans="1:2">
      <c r="A261">
        <f t="shared" si="10"/>
        <v>25.900000000000098</v>
      </c>
      <c r="B261">
        <f t="shared" si="11"/>
        <v>7.9524956748313138E-4</v>
      </c>
    </row>
    <row r="262" spans="1:2">
      <c r="A262">
        <f t="shared" si="10"/>
        <v>26.000000000000099</v>
      </c>
      <c r="B262">
        <f t="shared" si="11"/>
        <v>7.9576613511358823E-4</v>
      </c>
    </row>
    <row r="263" spans="1:2">
      <c r="A263">
        <f t="shared" si="10"/>
        <v>26.100000000000101</v>
      </c>
      <c r="B263">
        <f t="shared" si="11"/>
        <v>7.9628270274404507E-4</v>
      </c>
    </row>
    <row r="264" spans="1:2">
      <c r="A264">
        <f t="shared" si="10"/>
        <v>26.200000000000102</v>
      </c>
      <c r="B264">
        <f t="shared" si="11"/>
        <v>7.9679927037450192E-4</v>
      </c>
    </row>
    <row r="265" spans="1:2">
      <c r="A265">
        <f t="shared" si="10"/>
        <v>26.300000000000104</v>
      </c>
      <c r="B265">
        <f t="shared" si="11"/>
        <v>7.9731583800495877E-4</v>
      </c>
    </row>
    <row r="266" spans="1:2">
      <c r="A266">
        <f t="shared" si="10"/>
        <v>26.400000000000105</v>
      </c>
      <c r="B266">
        <f t="shared" si="11"/>
        <v>7.9783240563541561E-4</v>
      </c>
    </row>
    <row r="267" spans="1:2">
      <c r="A267">
        <f t="shared" si="10"/>
        <v>26.500000000000107</v>
      </c>
      <c r="B267">
        <f t="shared" si="11"/>
        <v>7.9834897326587246E-4</v>
      </c>
    </row>
    <row r="268" spans="1:2">
      <c r="A268">
        <f t="shared" si="10"/>
        <v>26.600000000000108</v>
      </c>
      <c r="B268">
        <f t="shared" si="11"/>
        <v>7.988655408963293E-4</v>
      </c>
    </row>
    <row r="269" spans="1:2">
      <c r="A269">
        <f t="shared" si="10"/>
        <v>26.700000000000109</v>
      </c>
      <c r="B269">
        <f t="shared" si="11"/>
        <v>7.9938210852678615E-4</v>
      </c>
    </row>
    <row r="270" spans="1:2">
      <c r="A270">
        <f t="shared" si="10"/>
        <v>26.800000000000111</v>
      </c>
      <c r="B270">
        <f t="shared" si="11"/>
        <v>7.9989867615724299E-4</v>
      </c>
    </row>
    <row r="271" spans="1:2">
      <c r="A271">
        <f t="shared" si="10"/>
        <v>26.900000000000112</v>
      </c>
      <c r="B271">
        <f t="shared" si="11"/>
        <v>8.0041524378769984E-4</v>
      </c>
    </row>
    <row r="272" spans="1:2">
      <c r="A272">
        <f t="shared" si="10"/>
        <v>27.000000000000114</v>
      </c>
      <c r="B272">
        <f t="shared" si="11"/>
        <v>8.0093181141815668E-4</v>
      </c>
    </row>
    <row r="273" spans="1:2">
      <c r="A273">
        <f t="shared" si="10"/>
        <v>27.100000000000115</v>
      </c>
      <c r="B273">
        <f t="shared" si="11"/>
        <v>8.0144837904861353E-4</v>
      </c>
    </row>
    <row r="274" spans="1:2">
      <c r="A274">
        <f t="shared" si="10"/>
        <v>27.200000000000117</v>
      </c>
      <c r="B274">
        <f t="shared" si="11"/>
        <v>8.0196494667907038E-4</v>
      </c>
    </row>
    <row r="275" spans="1:2">
      <c r="A275">
        <f t="shared" si="10"/>
        <v>27.300000000000118</v>
      </c>
      <c r="B275">
        <f t="shared" si="11"/>
        <v>8.0248151430952722E-4</v>
      </c>
    </row>
    <row r="276" spans="1:2">
      <c r="A276">
        <f t="shared" si="10"/>
        <v>27.400000000000119</v>
      </c>
      <c r="B276">
        <f t="shared" si="11"/>
        <v>8.0299808193998407E-4</v>
      </c>
    </row>
    <row r="277" spans="1:2">
      <c r="A277">
        <f t="shared" si="10"/>
        <v>27.500000000000121</v>
      </c>
      <c r="B277">
        <f t="shared" si="11"/>
        <v>8.0351464957044091E-4</v>
      </c>
    </row>
    <row r="278" spans="1:2">
      <c r="A278">
        <f t="shared" si="10"/>
        <v>27.600000000000122</v>
      </c>
      <c r="B278">
        <f t="shared" si="11"/>
        <v>8.0403121720089776E-4</v>
      </c>
    </row>
    <row r="279" spans="1:2">
      <c r="A279">
        <f t="shared" si="10"/>
        <v>27.700000000000124</v>
      </c>
      <c r="B279">
        <f t="shared" si="11"/>
        <v>8.045477848313546E-4</v>
      </c>
    </row>
    <row r="280" spans="1:2">
      <c r="A280">
        <f t="shared" si="10"/>
        <v>27.800000000000125</v>
      </c>
      <c r="B280">
        <f t="shared" si="11"/>
        <v>8.0506435246181145E-4</v>
      </c>
    </row>
    <row r="281" spans="1:2">
      <c r="A281">
        <f t="shared" si="10"/>
        <v>27.900000000000126</v>
      </c>
      <c r="B281">
        <f t="shared" si="11"/>
        <v>8.0558092009226829E-4</v>
      </c>
    </row>
    <row r="282" spans="1:2">
      <c r="A282">
        <f t="shared" si="10"/>
        <v>28.000000000000128</v>
      </c>
      <c r="B282">
        <f t="shared" si="11"/>
        <v>8.0609748772272514E-4</v>
      </c>
    </row>
    <row r="283" spans="1:2">
      <c r="A283">
        <f t="shared" si="10"/>
        <v>28.100000000000129</v>
      </c>
      <c r="B283">
        <f t="shared" si="11"/>
        <v>8.0661405535318198E-4</v>
      </c>
    </row>
    <row r="284" spans="1:2">
      <c r="A284">
        <f t="shared" si="10"/>
        <v>28.200000000000131</v>
      </c>
      <c r="B284">
        <f t="shared" si="11"/>
        <v>8.0713062298363883E-4</v>
      </c>
    </row>
    <row r="285" spans="1:2">
      <c r="A285">
        <f t="shared" si="10"/>
        <v>28.300000000000132</v>
      </c>
      <c r="B285">
        <f t="shared" si="11"/>
        <v>8.0764719061409568E-4</v>
      </c>
    </row>
    <row r="286" spans="1:2">
      <c r="A286">
        <f t="shared" si="10"/>
        <v>28.400000000000134</v>
      </c>
      <c r="B286">
        <f t="shared" si="11"/>
        <v>8.0816375824455252E-4</v>
      </c>
    </row>
    <row r="287" spans="1:2">
      <c r="A287">
        <f t="shared" si="10"/>
        <v>28.500000000000135</v>
      </c>
      <c r="B287">
        <f t="shared" si="11"/>
        <v>8.0868032587500937E-4</v>
      </c>
    </row>
    <row r="288" spans="1:2">
      <c r="A288">
        <f t="shared" si="10"/>
        <v>28.600000000000136</v>
      </c>
      <c r="B288">
        <f t="shared" si="11"/>
        <v>8.0919689350546621E-4</v>
      </c>
    </row>
    <row r="289" spans="1:2">
      <c r="A289">
        <f t="shared" si="10"/>
        <v>28.700000000000138</v>
      </c>
      <c r="B289">
        <f t="shared" si="11"/>
        <v>8.0971346113592306E-4</v>
      </c>
    </row>
    <row r="290" spans="1:2">
      <c r="A290">
        <f t="shared" si="10"/>
        <v>28.800000000000139</v>
      </c>
      <c r="B290">
        <f t="shared" si="11"/>
        <v>8.102300287663799E-4</v>
      </c>
    </row>
    <row r="291" spans="1:2">
      <c r="A291">
        <f t="shared" si="10"/>
        <v>28.900000000000141</v>
      </c>
      <c r="B291">
        <f t="shared" si="11"/>
        <v>8.1074659639683675E-4</v>
      </c>
    </row>
    <row r="292" spans="1:2">
      <c r="A292">
        <f t="shared" si="10"/>
        <v>29.000000000000142</v>
      </c>
      <c r="B292">
        <f t="shared" si="11"/>
        <v>8.1126316402729359E-4</v>
      </c>
    </row>
    <row r="293" spans="1:2">
      <c r="A293">
        <f t="shared" si="10"/>
        <v>29.100000000000144</v>
      </c>
      <c r="B293">
        <f t="shared" si="11"/>
        <v>8.1177973165775044E-4</v>
      </c>
    </row>
    <row r="294" spans="1:2">
      <c r="A294">
        <f t="shared" si="10"/>
        <v>29.200000000000145</v>
      </c>
      <c r="B294">
        <f t="shared" si="11"/>
        <v>8.1229629928820728E-4</v>
      </c>
    </row>
    <row r="295" spans="1:2">
      <c r="A295">
        <f t="shared" ref="A295:A358" si="12">A294+dt</f>
        <v>29.300000000000146</v>
      </c>
      <c r="B295">
        <f t="shared" ref="B295:B358" si="13">B294+veOc*dt</f>
        <v>8.1281286691866413E-4</v>
      </c>
    </row>
    <row r="296" spans="1:2">
      <c r="A296">
        <f t="shared" si="12"/>
        <v>29.400000000000148</v>
      </c>
      <c r="B296">
        <f t="shared" si="13"/>
        <v>8.1332943454912098E-4</v>
      </c>
    </row>
    <row r="297" spans="1:2">
      <c r="A297">
        <f t="shared" si="12"/>
        <v>29.500000000000149</v>
      </c>
      <c r="B297">
        <f t="shared" si="13"/>
        <v>8.1384600217957782E-4</v>
      </c>
    </row>
    <row r="298" spans="1:2">
      <c r="A298">
        <f t="shared" si="12"/>
        <v>29.600000000000151</v>
      </c>
      <c r="B298">
        <f t="shared" si="13"/>
        <v>8.1436256981003467E-4</v>
      </c>
    </row>
    <row r="299" spans="1:2">
      <c r="A299">
        <f t="shared" si="12"/>
        <v>29.700000000000152</v>
      </c>
      <c r="B299">
        <f t="shared" si="13"/>
        <v>8.1487913744049151E-4</v>
      </c>
    </row>
    <row r="300" spans="1:2">
      <c r="A300">
        <f t="shared" si="12"/>
        <v>29.800000000000153</v>
      </c>
      <c r="B300">
        <f t="shared" si="13"/>
        <v>8.1539570507094836E-4</v>
      </c>
    </row>
    <row r="301" spans="1:2">
      <c r="A301">
        <f t="shared" si="12"/>
        <v>29.900000000000155</v>
      </c>
      <c r="B301">
        <f t="shared" si="13"/>
        <v>8.159122727014052E-4</v>
      </c>
    </row>
    <row r="302" spans="1:2">
      <c r="A302">
        <f t="shared" si="12"/>
        <v>30.000000000000156</v>
      </c>
      <c r="B302">
        <f t="shared" si="13"/>
        <v>8.1642884033186205E-4</v>
      </c>
    </row>
    <row r="303" spans="1:2">
      <c r="A303">
        <f t="shared" si="12"/>
        <v>30.100000000000158</v>
      </c>
      <c r="B303">
        <f t="shared" si="13"/>
        <v>8.1694540796231889E-4</v>
      </c>
    </row>
    <row r="304" spans="1:2">
      <c r="A304">
        <f t="shared" si="12"/>
        <v>30.200000000000159</v>
      </c>
      <c r="B304">
        <f t="shared" si="13"/>
        <v>8.1746197559277574E-4</v>
      </c>
    </row>
    <row r="305" spans="1:2">
      <c r="A305">
        <f t="shared" si="12"/>
        <v>30.300000000000161</v>
      </c>
      <c r="B305">
        <f t="shared" si="13"/>
        <v>8.1797854322323258E-4</v>
      </c>
    </row>
    <row r="306" spans="1:2">
      <c r="A306">
        <f t="shared" si="12"/>
        <v>30.400000000000162</v>
      </c>
      <c r="B306">
        <f t="shared" si="13"/>
        <v>8.1849511085368943E-4</v>
      </c>
    </row>
    <row r="307" spans="1:2">
      <c r="A307">
        <f t="shared" si="12"/>
        <v>30.500000000000163</v>
      </c>
      <c r="B307">
        <f t="shared" si="13"/>
        <v>8.1901167848414628E-4</v>
      </c>
    </row>
    <row r="308" spans="1:2">
      <c r="A308">
        <f t="shared" si="12"/>
        <v>30.600000000000165</v>
      </c>
      <c r="B308">
        <f t="shared" si="13"/>
        <v>8.1952824611460312E-4</v>
      </c>
    </row>
    <row r="309" spans="1:2">
      <c r="A309">
        <f t="shared" si="12"/>
        <v>30.700000000000166</v>
      </c>
      <c r="B309">
        <f t="shared" si="13"/>
        <v>8.2004481374505997E-4</v>
      </c>
    </row>
    <row r="310" spans="1:2">
      <c r="A310">
        <f t="shared" si="12"/>
        <v>30.800000000000168</v>
      </c>
      <c r="B310">
        <f t="shared" si="13"/>
        <v>8.2056138137551681E-4</v>
      </c>
    </row>
    <row r="311" spans="1:2">
      <c r="A311">
        <f t="shared" si="12"/>
        <v>30.900000000000169</v>
      </c>
      <c r="B311">
        <f t="shared" si="13"/>
        <v>8.2107794900597366E-4</v>
      </c>
    </row>
    <row r="312" spans="1:2">
      <c r="A312">
        <f t="shared" si="12"/>
        <v>31.000000000000171</v>
      </c>
      <c r="B312">
        <f t="shared" si="13"/>
        <v>8.215945166364305E-4</v>
      </c>
    </row>
    <row r="313" spans="1:2">
      <c r="A313">
        <f t="shared" si="12"/>
        <v>31.100000000000172</v>
      </c>
      <c r="B313">
        <f t="shared" si="13"/>
        <v>8.2211108426688735E-4</v>
      </c>
    </row>
    <row r="314" spans="1:2">
      <c r="A314">
        <f t="shared" si="12"/>
        <v>31.200000000000173</v>
      </c>
      <c r="B314">
        <f t="shared" si="13"/>
        <v>8.2262765189734419E-4</v>
      </c>
    </row>
    <row r="315" spans="1:2">
      <c r="A315">
        <f t="shared" si="12"/>
        <v>31.300000000000175</v>
      </c>
      <c r="B315">
        <f t="shared" si="13"/>
        <v>8.2314421952780104E-4</v>
      </c>
    </row>
    <row r="316" spans="1:2">
      <c r="A316">
        <f t="shared" si="12"/>
        <v>31.400000000000176</v>
      </c>
      <c r="B316">
        <f t="shared" si="13"/>
        <v>8.2366078715825789E-4</v>
      </c>
    </row>
    <row r="317" spans="1:2">
      <c r="A317">
        <f t="shared" si="12"/>
        <v>31.500000000000178</v>
      </c>
      <c r="B317">
        <f t="shared" si="13"/>
        <v>8.2417735478871473E-4</v>
      </c>
    </row>
    <row r="318" spans="1:2">
      <c r="A318">
        <f t="shared" si="12"/>
        <v>31.600000000000179</v>
      </c>
      <c r="B318">
        <f t="shared" si="13"/>
        <v>8.2469392241917158E-4</v>
      </c>
    </row>
    <row r="319" spans="1:2">
      <c r="A319">
        <f t="shared" si="12"/>
        <v>31.70000000000018</v>
      </c>
      <c r="B319">
        <f t="shared" si="13"/>
        <v>8.2521049004962842E-4</v>
      </c>
    </row>
    <row r="320" spans="1:2">
      <c r="A320">
        <f t="shared" si="12"/>
        <v>31.800000000000182</v>
      </c>
      <c r="B320">
        <f t="shared" si="13"/>
        <v>8.2572705768008527E-4</v>
      </c>
    </row>
    <row r="321" spans="1:2">
      <c r="A321">
        <f t="shared" si="12"/>
        <v>31.900000000000183</v>
      </c>
      <c r="B321">
        <f t="shared" si="13"/>
        <v>8.2624362531054211E-4</v>
      </c>
    </row>
    <row r="322" spans="1:2">
      <c r="A322">
        <f t="shared" si="12"/>
        <v>32.000000000000185</v>
      </c>
      <c r="B322">
        <f t="shared" si="13"/>
        <v>8.2676019294099896E-4</v>
      </c>
    </row>
    <row r="323" spans="1:2">
      <c r="A323">
        <f t="shared" si="12"/>
        <v>32.100000000000186</v>
      </c>
      <c r="B323">
        <f t="shared" si="13"/>
        <v>8.272767605714558E-4</v>
      </c>
    </row>
    <row r="324" spans="1:2">
      <c r="A324">
        <f t="shared" si="12"/>
        <v>32.200000000000188</v>
      </c>
      <c r="B324">
        <f t="shared" si="13"/>
        <v>8.2779332820191265E-4</v>
      </c>
    </row>
    <row r="325" spans="1:2">
      <c r="A325">
        <f t="shared" si="12"/>
        <v>32.300000000000189</v>
      </c>
      <c r="B325">
        <f t="shared" si="13"/>
        <v>8.2830989583236949E-4</v>
      </c>
    </row>
    <row r="326" spans="1:2">
      <c r="A326">
        <f t="shared" si="12"/>
        <v>32.40000000000019</v>
      </c>
      <c r="B326">
        <f t="shared" si="13"/>
        <v>8.2882646346282634E-4</v>
      </c>
    </row>
    <row r="327" spans="1:2">
      <c r="A327">
        <f t="shared" si="12"/>
        <v>32.500000000000192</v>
      </c>
      <c r="B327">
        <f t="shared" si="13"/>
        <v>8.2934303109328319E-4</v>
      </c>
    </row>
    <row r="328" spans="1:2">
      <c r="A328">
        <f t="shared" si="12"/>
        <v>32.600000000000193</v>
      </c>
      <c r="B328">
        <f t="shared" si="13"/>
        <v>8.2985959872374003E-4</v>
      </c>
    </row>
    <row r="329" spans="1:2">
      <c r="A329">
        <f t="shared" si="12"/>
        <v>32.700000000000195</v>
      </c>
      <c r="B329">
        <f t="shared" si="13"/>
        <v>8.3037616635419688E-4</v>
      </c>
    </row>
    <row r="330" spans="1:2">
      <c r="A330">
        <f t="shared" si="12"/>
        <v>32.800000000000196</v>
      </c>
      <c r="B330">
        <f t="shared" si="13"/>
        <v>8.3089273398465372E-4</v>
      </c>
    </row>
    <row r="331" spans="1:2">
      <c r="A331">
        <f t="shared" si="12"/>
        <v>32.900000000000198</v>
      </c>
      <c r="B331">
        <f t="shared" si="13"/>
        <v>8.3140930161511057E-4</v>
      </c>
    </row>
    <row r="332" spans="1:2">
      <c r="A332">
        <f t="shared" si="12"/>
        <v>33.000000000000199</v>
      </c>
      <c r="B332">
        <f t="shared" si="13"/>
        <v>8.3192586924556741E-4</v>
      </c>
    </row>
    <row r="333" spans="1:2">
      <c r="A333">
        <f t="shared" si="12"/>
        <v>33.1000000000002</v>
      </c>
      <c r="B333">
        <f t="shared" si="13"/>
        <v>8.3244243687602426E-4</v>
      </c>
    </row>
    <row r="334" spans="1:2">
      <c r="A334">
        <f t="shared" si="12"/>
        <v>33.200000000000202</v>
      </c>
      <c r="B334">
        <f t="shared" si="13"/>
        <v>8.329590045064811E-4</v>
      </c>
    </row>
    <row r="335" spans="1:2">
      <c r="A335">
        <f t="shared" si="12"/>
        <v>33.300000000000203</v>
      </c>
      <c r="B335">
        <f t="shared" si="13"/>
        <v>8.3347557213693795E-4</v>
      </c>
    </row>
    <row r="336" spans="1:2">
      <c r="A336">
        <f t="shared" si="12"/>
        <v>33.400000000000205</v>
      </c>
      <c r="B336">
        <f t="shared" si="13"/>
        <v>8.3399213976739479E-4</v>
      </c>
    </row>
    <row r="337" spans="1:2">
      <c r="A337">
        <f t="shared" si="12"/>
        <v>33.500000000000206</v>
      </c>
      <c r="B337">
        <f t="shared" si="13"/>
        <v>8.3450870739785164E-4</v>
      </c>
    </row>
    <row r="338" spans="1:2">
      <c r="A338">
        <f t="shared" si="12"/>
        <v>33.600000000000207</v>
      </c>
      <c r="B338">
        <f t="shared" si="13"/>
        <v>8.3502527502830849E-4</v>
      </c>
    </row>
    <row r="339" spans="1:2">
      <c r="A339">
        <f t="shared" si="12"/>
        <v>33.700000000000209</v>
      </c>
      <c r="B339">
        <f t="shared" si="13"/>
        <v>8.3554184265876533E-4</v>
      </c>
    </row>
    <row r="340" spans="1:2">
      <c r="A340">
        <f t="shared" si="12"/>
        <v>33.80000000000021</v>
      </c>
      <c r="B340">
        <f t="shared" si="13"/>
        <v>8.3605841028922218E-4</v>
      </c>
    </row>
    <row r="341" spans="1:2">
      <c r="A341">
        <f t="shared" si="12"/>
        <v>33.900000000000212</v>
      </c>
      <c r="B341">
        <f t="shared" si="13"/>
        <v>8.3657497791967902E-4</v>
      </c>
    </row>
    <row r="342" spans="1:2">
      <c r="A342">
        <f t="shared" si="12"/>
        <v>34.000000000000213</v>
      </c>
      <c r="B342">
        <f t="shared" si="13"/>
        <v>8.3709154555013587E-4</v>
      </c>
    </row>
    <row r="343" spans="1:2">
      <c r="A343">
        <f t="shared" si="12"/>
        <v>34.100000000000215</v>
      </c>
      <c r="B343">
        <f t="shared" si="13"/>
        <v>8.3760811318059271E-4</v>
      </c>
    </row>
    <row r="344" spans="1:2">
      <c r="A344">
        <f t="shared" si="12"/>
        <v>34.200000000000216</v>
      </c>
      <c r="B344">
        <f t="shared" si="13"/>
        <v>8.3812468081104956E-4</v>
      </c>
    </row>
    <row r="345" spans="1:2">
      <c r="A345">
        <f t="shared" si="12"/>
        <v>34.300000000000217</v>
      </c>
      <c r="B345">
        <f t="shared" si="13"/>
        <v>8.386412484415064E-4</v>
      </c>
    </row>
    <row r="346" spans="1:2">
      <c r="A346">
        <f t="shared" si="12"/>
        <v>34.400000000000219</v>
      </c>
      <c r="B346">
        <f t="shared" si="13"/>
        <v>8.3915781607196325E-4</v>
      </c>
    </row>
    <row r="347" spans="1:2">
      <c r="A347">
        <f t="shared" si="12"/>
        <v>34.50000000000022</v>
      </c>
      <c r="B347">
        <f t="shared" si="13"/>
        <v>8.396743837024201E-4</v>
      </c>
    </row>
    <row r="348" spans="1:2">
      <c r="A348">
        <f t="shared" si="12"/>
        <v>34.600000000000222</v>
      </c>
      <c r="B348">
        <f t="shared" si="13"/>
        <v>8.4019095133287694E-4</v>
      </c>
    </row>
    <row r="349" spans="1:2">
      <c r="A349">
        <f t="shared" si="12"/>
        <v>34.700000000000223</v>
      </c>
      <c r="B349">
        <f t="shared" si="13"/>
        <v>8.4070751896333379E-4</v>
      </c>
    </row>
    <row r="350" spans="1:2">
      <c r="A350">
        <f t="shared" si="12"/>
        <v>34.800000000000225</v>
      </c>
      <c r="B350">
        <f t="shared" si="13"/>
        <v>8.4122408659379063E-4</v>
      </c>
    </row>
    <row r="351" spans="1:2">
      <c r="A351">
        <f t="shared" si="12"/>
        <v>34.900000000000226</v>
      </c>
      <c r="B351">
        <f t="shared" si="13"/>
        <v>8.4174065422424748E-4</v>
      </c>
    </row>
    <row r="352" spans="1:2">
      <c r="A352">
        <f t="shared" si="12"/>
        <v>35.000000000000227</v>
      </c>
      <c r="B352">
        <f t="shared" si="13"/>
        <v>8.4225722185470432E-4</v>
      </c>
    </row>
    <row r="353" spans="1:2">
      <c r="A353">
        <f t="shared" si="12"/>
        <v>35.100000000000229</v>
      </c>
      <c r="B353">
        <f t="shared" si="13"/>
        <v>8.4277378948516117E-4</v>
      </c>
    </row>
    <row r="354" spans="1:2">
      <c r="A354">
        <f t="shared" si="12"/>
        <v>35.20000000000023</v>
      </c>
      <c r="B354">
        <f t="shared" si="13"/>
        <v>8.4329035711561801E-4</v>
      </c>
    </row>
    <row r="355" spans="1:2">
      <c r="A355">
        <f t="shared" si="12"/>
        <v>35.300000000000232</v>
      </c>
      <c r="B355">
        <f t="shared" si="13"/>
        <v>8.4380692474607486E-4</v>
      </c>
    </row>
    <row r="356" spans="1:2">
      <c r="A356">
        <f t="shared" si="12"/>
        <v>35.400000000000233</v>
      </c>
      <c r="B356">
        <f t="shared" si="13"/>
        <v>8.443234923765317E-4</v>
      </c>
    </row>
    <row r="357" spans="1:2">
      <c r="A357">
        <f t="shared" si="12"/>
        <v>35.500000000000234</v>
      </c>
      <c r="B357">
        <f t="shared" si="13"/>
        <v>8.4484006000698855E-4</v>
      </c>
    </row>
    <row r="358" spans="1:2">
      <c r="A358">
        <f t="shared" si="12"/>
        <v>35.600000000000236</v>
      </c>
      <c r="B358">
        <f t="shared" si="13"/>
        <v>8.453566276374454E-4</v>
      </c>
    </row>
    <row r="359" spans="1:2">
      <c r="A359">
        <f t="shared" ref="A359:A422" si="14">A358+dt</f>
        <v>35.700000000000237</v>
      </c>
      <c r="B359">
        <f t="shared" ref="B359:B422" si="15">B358+veOc*dt</f>
        <v>8.4587319526790224E-4</v>
      </c>
    </row>
    <row r="360" spans="1:2">
      <c r="A360">
        <f t="shared" si="14"/>
        <v>35.800000000000239</v>
      </c>
      <c r="B360">
        <f t="shared" si="15"/>
        <v>8.4638976289835909E-4</v>
      </c>
    </row>
    <row r="361" spans="1:2">
      <c r="A361">
        <f t="shared" si="14"/>
        <v>35.90000000000024</v>
      </c>
      <c r="B361">
        <f t="shared" si="15"/>
        <v>8.4690633052881593E-4</v>
      </c>
    </row>
    <row r="362" spans="1:2">
      <c r="A362">
        <f t="shared" si="14"/>
        <v>36.000000000000242</v>
      </c>
      <c r="B362">
        <f t="shared" si="15"/>
        <v>8.4742289815927278E-4</v>
      </c>
    </row>
    <row r="363" spans="1:2">
      <c r="A363">
        <f t="shared" si="14"/>
        <v>36.100000000000243</v>
      </c>
      <c r="B363">
        <f t="shared" si="15"/>
        <v>8.4793946578972962E-4</v>
      </c>
    </row>
    <row r="364" spans="1:2">
      <c r="A364">
        <f t="shared" si="14"/>
        <v>36.200000000000244</v>
      </c>
      <c r="B364">
        <f t="shared" si="15"/>
        <v>8.4845603342018647E-4</v>
      </c>
    </row>
    <row r="365" spans="1:2">
      <c r="A365">
        <f t="shared" si="14"/>
        <v>36.300000000000246</v>
      </c>
      <c r="B365">
        <f t="shared" si="15"/>
        <v>8.4897260105064331E-4</v>
      </c>
    </row>
    <row r="366" spans="1:2">
      <c r="A366">
        <f t="shared" si="14"/>
        <v>36.400000000000247</v>
      </c>
      <c r="B366">
        <f t="shared" si="15"/>
        <v>8.4948916868110016E-4</v>
      </c>
    </row>
    <row r="367" spans="1:2">
      <c r="A367">
        <f t="shared" si="14"/>
        <v>36.500000000000249</v>
      </c>
      <c r="B367">
        <f t="shared" si="15"/>
        <v>8.50005736311557E-4</v>
      </c>
    </row>
    <row r="368" spans="1:2">
      <c r="A368">
        <f t="shared" si="14"/>
        <v>36.60000000000025</v>
      </c>
      <c r="B368">
        <f t="shared" si="15"/>
        <v>8.5052230394201385E-4</v>
      </c>
    </row>
    <row r="369" spans="1:2">
      <c r="A369">
        <f t="shared" si="14"/>
        <v>36.700000000000252</v>
      </c>
      <c r="B369">
        <f t="shared" si="15"/>
        <v>8.510388715724707E-4</v>
      </c>
    </row>
    <row r="370" spans="1:2">
      <c r="A370">
        <f t="shared" si="14"/>
        <v>36.800000000000253</v>
      </c>
      <c r="B370">
        <f t="shared" si="15"/>
        <v>8.5155543920292754E-4</v>
      </c>
    </row>
    <row r="371" spans="1:2">
      <c r="A371">
        <f t="shared" si="14"/>
        <v>36.900000000000254</v>
      </c>
      <c r="B371">
        <f t="shared" si="15"/>
        <v>8.5207200683338439E-4</v>
      </c>
    </row>
    <row r="372" spans="1:2">
      <c r="A372">
        <f t="shared" si="14"/>
        <v>37.000000000000256</v>
      </c>
      <c r="B372">
        <f t="shared" si="15"/>
        <v>8.5258857446384123E-4</v>
      </c>
    </row>
    <row r="373" spans="1:2">
      <c r="A373">
        <f t="shared" si="14"/>
        <v>37.100000000000257</v>
      </c>
      <c r="B373">
        <f t="shared" si="15"/>
        <v>8.5310514209429808E-4</v>
      </c>
    </row>
    <row r="374" spans="1:2">
      <c r="A374">
        <f t="shared" si="14"/>
        <v>37.200000000000259</v>
      </c>
      <c r="B374">
        <f t="shared" si="15"/>
        <v>8.5362170972475492E-4</v>
      </c>
    </row>
    <row r="375" spans="1:2">
      <c r="A375">
        <f t="shared" si="14"/>
        <v>37.30000000000026</v>
      </c>
      <c r="B375">
        <f t="shared" si="15"/>
        <v>8.5413827735521177E-4</v>
      </c>
    </row>
    <row r="376" spans="1:2">
      <c r="A376">
        <f t="shared" si="14"/>
        <v>37.400000000000261</v>
      </c>
      <c r="B376">
        <f t="shared" si="15"/>
        <v>8.5465484498566861E-4</v>
      </c>
    </row>
    <row r="377" spans="1:2">
      <c r="A377">
        <f t="shared" si="14"/>
        <v>37.500000000000263</v>
      </c>
      <c r="B377">
        <f t="shared" si="15"/>
        <v>8.5517141261612546E-4</v>
      </c>
    </row>
    <row r="378" spans="1:2">
      <c r="A378">
        <f t="shared" si="14"/>
        <v>37.600000000000264</v>
      </c>
      <c r="B378">
        <f t="shared" si="15"/>
        <v>8.556879802465823E-4</v>
      </c>
    </row>
    <row r="379" spans="1:2">
      <c r="A379">
        <f t="shared" si="14"/>
        <v>37.700000000000266</v>
      </c>
      <c r="B379">
        <f t="shared" si="15"/>
        <v>8.5620454787703915E-4</v>
      </c>
    </row>
    <row r="380" spans="1:2">
      <c r="A380">
        <f t="shared" si="14"/>
        <v>37.800000000000267</v>
      </c>
      <c r="B380">
        <f t="shared" si="15"/>
        <v>8.56721115507496E-4</v>
      </c>
    </row>
    <row r="381" spans="1:2">
      <c r="A381">
        <f t="shared" si="14"/>
        <v>37.900000000000269</v>
      </c>
      <c r="B381">
        <f t="shared" si="15"/>
        <v>8.5723768313795284E-4</v>
      </c>
    </row>
    <row r="382" spans="1:2">
      <c r="A382">
        <f t="shared" si="14"/>
        <v>38.00000000000027</v>
      </c>
      <c r="B382">
        <f t="shared" si="15"/>
        <v>8.5775425076840969E-4</v>
      </c>
    </row>
    <row r="383" spans="1:2">
      <c r="A383">
        <f t="shared" si="14"/>
        <v>38.100000000000271</v>
      </c>
      <c r="B383">
        <f t="shared" si="15"/>
        <v>8.5827081839886653E-4</v>
      </c>
    </row>
    <row r="384" spans="1:2">
      <c r="A384">
        <f t="shared" si="14"/>
        <v>38.200000000000273</v>
      </c>
      <c r="B384">
        <f t="shared" si="15"/>
        <v>8.5878738602932338E-4</v>
      </c>
    </row>
    <row r="385" spans="1:2">
      <c r="A385">
        <f t="shared" si="14"/>
        <v>38.300000000000274</v>
      </c>
      <c r="B385">
        <f t="shared" si="15"/>
        <v>8.5930395365978022E-4</v>
      </c>
    </row>
    <row r="386" spans="1:2">
      <c r="A386">
        <f t="shared" si="14"/>
        <v>38.400000000000276</v>
      </c>
      <c r="B386">
        <f t="shared" si="15"/>
        <v>8.5982052129023707E-4</v>
      </c>
    </row>
    <row r="387" spans="1:2">
      <c r="A387">
        <f t="shared" si="14"/>
        <v>38.500000000000277</v>
      </c>
      <c r="B387">
        <f t="shared" si="15"/>
        <v>8.6033708892069391E-4</v>
      </c>
    </row>
    <row r="388" spans="1:2">
      <c r="A388">
        <f t="shared" si="14"/>
        <v>38.600000000000279</v>
      </c>
      <c r="B388">
        <f t="shared" si="15"/>
        <v>8.6085365655115076E-4</v>
      </c>
    </row>
    <row r="389" spans="1:2">
      <c r="A389">
        <f t="shared" si="14"/>
        <v>38.70000000000028</v>
      </c>
      <c r="B389">
        <f t="shared" si="15"/>
        <v>8.6137022418160761E-4</v>
      </c>
    </row>
    <row r="390" spans="1:2">
      <c r="A390">
        <f t="shared" si="14"/>
        <v>38.800000000000281</v>
      </c>
      <c r="B390">
        <f t="shared" si="15"/>
        <v>8.6188679181206445E-4</v>
      </c>
    </row>
    <row r="391" spans="1:2">
      <c r="A391">
        <f t="shared" si="14"/>
        <v>38.900000000000283</v>
      </c>
      <c r="B391">
        <f t="shared" si="15"/>
        <v>8.624033594425213E-4</v>
      </c>
    </row>
    <row r="392" spans="1:2">
      <c r="A392">
        <f t="shared" si="14"/>
        <v>39.000000000000284</v>
      </c>
      <c r="B392">
        <f t="shared" si="15"/>
        <v>8.6291992707297814E-4</v>
      </c>
    </row>
    <row r="393" spans="1:2">
      <c r="A393">
        <f t="shared" si="14"/>
        <v>39.100000000000286</v>
      </c>
      <c r="B393">
        <f t="shared" si="15"/>
        <v>8.6343649470343499E-4</v>
      </c>
    </row>
    <row r="394" spans="1:2">
      <c r="A394">
        <f t="shared" si="14"/>
        <v>39.200000000000287</v>
      </c>
      <c r="B394">
        <f t="shared" si="15"/>
        <v>8.6395306233389183E-4</v>
      </c>
    </row>
    <row r="395" spans="1:2">
      <c r="A395">
        <f t="shared" si="14"/>
        <v>39.300000000000288</v>
      </c>
      <c r="B395">
        <f t="shared" si="15"/>
        <v>8.6446962996434868E-4</v>
      </c>
    </row>
    <row r="396" spans="1:2">
      <c r="A396">
        <f t="shared" si="14"/>
        <v>39.40000000000029</v>
      </c>
      <c r="B396">
        <f t="shared" si="15"/>
        <v>8.6498619759480552E-4</v>
      </c>
    </row>
    <row r="397" spans="1:2">
      <c r="A397">
        <f t="shared" si="14"/>
        <v>39.500000000000291</v>
      </c>
      <c r="B397">
        <f t="shared" si="15"/>
        <v>8.6550276522526237E-4</v>
      </c>
    </row>
    <row r="398" spans="1:2">
      <c r="A398">
        <f t="shared" si="14"/>
        <v>39.600000000000293</v>
      </c>
      <c r="B398">
        <f t="shared" si="15"/>
        <v>8.6601933285571921E-4</v>
      </c>
    </row>
    <row r="399" spans="1:2">
      <c r="A399">
        <f t="shared" si="14"/>
        <v>39.700000000000294</v>
      </c>
      <c r="B399">
        <f t="shared" si="15"/>
        <v>8.6653590048617606E-4</v>
      </c>
    </row>
    <row r="400" spans="1:2">
      <c r="A400">
        <f t="shared" si="14"/>
        <v>39.800000000000296</v>
      </c>
      <c r="B400">
        <f t="shared" si="15"/>
        <v>8.6705246811663291E-4</v>
      </c>
    </row>
    <row r="401" spans="1:2">
      <c r="A401">
        <f t="shared" si="14"/>
        <v>39.900000000000297</v>
      </c>
      <c r="B401">
        <f t="shared" si="15"/>
        <v>8.6756903574708975E-4</v>
      </c>
    </row>
    <row r="402" spans="1:2">
      <c r="A402">
        <f t="shared" si="14"/>
        <v>40.000000000000298</v>
      </c>
      <c r="B402">
        <f t="shared" si="15"/>
        <v>8.680856033775466E-4</v>
      </c>
    </row>
    <row r="403" spans="1:2">
      <c r="A403">
        <f t="shared" si="14"/>
        <v>40.1000000000003</v>
      </c>
      <c r="B403">
        <f t="shared" si="15"/>
        <v>8.6860217100800344E-4</v>
      </c>
    </row>
    <row r="404" spans="1:2">
      <c r="A404">
        <f t="shared" si="14"/>
        <v>40.200000000000301</v>
      </c>
      <c r="B404">
        <f t="shared" si="15"/>
        <v>8.6911873863846029E-4</v>
      </c>
    </row>
    <row r="405" spans="1:2">
      <c r="A405">
        <f t="shared" si="14"/>
        <v>40.300000000000303</v>
      </c>
      <c r="B405">
        <f t="shared" si="15"/>
        <v>8.6963530626891713E-4</v>
      </c>
    </row>
    <row r="406" spans="1:2">
      <c r="A406">
        <f t="shared" si="14"/>
        <v>40.400000000000304</v>
      </c>
      <c r="B406">
        <f t="shared" si="15"/>
        <v>8.7015187389937398E-4</v>
      </c>
    </row>
    <row r="407" spans="1:2">
      <c r="A407">
        <f t="shared" si="14"/>
        <v>40.500000000000306</v>
      </c>
      <c r="B407">
        <f t="shared" si="15"/>
        <v>8.7066844152983082E-4</v>
      </c>
    </row>
    <row r="408" spans="1:2">
      <c r="A408">
        <f t="shared" si="14"/>
        <v>40.600000000000307</v>
      </c>
      <c r="B408">
        <f t="shared" si="15"/>
        <v>8.7118500916028767E-4</v>
      </c>
    </row>
    <row r="409" spans="1:2">
      <c r="A409">
        <f t="shared" si="14"/>
        <v>40.700000000000308</v>
      </c>
      <c r="B409">
        <f t="shared" si="15"/>
        <v>8.7170157679074451E-4</v>
      </c>
    </row>
    <row r="410" spans="1:2">
      <c r="A410">
        <f t="shared" si="14"/>
        <v>40.80000000000031</v>
      </c>
      <c r="B410">
        <f t="shared" si="15"/>
        <v>8.7221814442120136E-4</v>
      </c>
    </row>
    <row r="411" spans="1:2">
      <c r="A411">
        <f t="shared" si="14"/>
        <v>40.900000000000311</v>
      </c>
      <c r="B411">
        <f t="shared" si="15"/>
        <v>8.7273471205165821E-4</v>
      </c>
    </row>
    <row r="412" spans="1:2">
      <c r="A412">
        <f t="shared" si="14"/>
        <v>41.000000000000313</v>
      </c>
      <c r="B412">
        <f t="shared" si="15"/>
        <v>8.7325127968211505E-4</v>
      </c>
    </row>
    <row r="413" spans="1:2">
      <c r="A413">
        <f t="shared" si="14"/>
        <v>41.100000000000314</v>
      </c>
      <c r="B413">
        <f t="shared" si="15"/>
        <v>8.737678473125719E-4</v>
      </c>
    </row>
    <row r="414" spans="1:2">
      <c r="A414">
        <f t="shared" si="14"/>
        <v>41.200000000000315</v>
      </c>
      <c r="B414">
        <f t="shared" si="15"/>
        <v>8.7428441494302874E-4</v>
      </c>
    </row>
    <row r="415" spans="1:2">
      <c r="A415">
        <f t="shared" si="14"/>
        <v>41.300000000000317</v>
      </c>
      <c r="B415">
        <f t="shared" si="15"/>
        <v>8.7480098257348559E-4</v>
      </c>
    </row>
    <row r="416" spans="1:2">
      <c r="A416">
        <f t="shared" si="14"/>
        <v>41.400000000000318</v>
      </c>
      <c r="B416">
        <f t="shared" si="15"/>
        <v>8.7531755020394243E-4</v>
      </c>
    </row>
    <row r="417" spans="1:2">
      <c r="A417">
        <f t="shared" si="14"/>
        <v>41.50000000000032</v>
      </c>
      <c r="B417">
        <f t="shared" si="15"/>
        <v>8.7583411783439928E-4</v>
      </c>
    </row>
    <row r="418" spans="1:2">
      <c r="A418">
        <f t="shared" si="14"/>
        <v>41.600000000000321</v>
      </c>
      <c r="B418">
        <f t="shared" si="15"/>
        <v>8.7635068546485612E-4</v>
      </c>
    </row>
    <row r="419" spans="1:2">
      <c r="A419">
        <f t="shared" si="14"/>
        <v>41.700000000000323</v>
      </c>
      <c r="B419">
        <f t="shared" si="15"/>
        <v>8.7686725309531297E-4</v>
      </c>
    </row>
    <row r="420" spans="1:2">
      <c r="A420">
        <f t="shared" si="14"/>
        <v>41.800000000000324</v>
      </c>
      <c r="B420">
        <f t="shared" si="15"/>
        <v>8.7738382072576981E-4</v>
      </c>
    </row>
    <row r="421" spans="1:2">
      <c r="A421">
        <f t="shared" si="14"/>
        <v>41.900000000000325</v>
      </c>
      <c r="B421">
        <f t="shared" si="15"/>
        <v>8.7790038835622666E-4</v>
      </c>
    </row>
    <row r="422" spans="1:2">
      <c r="A422">
        <f t="shared" si="14"/>
        <v>42.000000000000327</v>
      </c>
      <c r="B422">
        <f t="shared" si="15"/>
        <v>8.7841695598668351E-4</v>
      </c>
    </row>
    <row r="423" spans="1:2">
      <c r="A423">
        <f t="shared" ref="A423:A486" si="16">A422+dt</f>
        <v>42.100000000000328</v>
      </c>
      <c r="B423">
        <f t="shared" ref="B423:B486" si="17">B422+veOc*dt</f>
        <v>8.7893352361714035E-4</v>
      </c>
    </row>
    <row r="424" spans="1:2">
      <c r="A424">
        <f t="shared" si="16"/>
        <v>42.20000000000033</v>
      </c>
      <c r="B424">
        <f t="shared" si="17"/>
        <v>8.794500912475972E-4</v>
      </c>
    </row>
    <row r="425" spans="1:2">
      <c r="A425">
        <f t="shared" si="16"/>
        <v>42.300000000000331</v>
      </c>
      <c r="B425">
        <f t="shared" si="17"/>
        <v>8.7996665887805404E-4</v>
      </c>
    </row>
    <row r="426" spans="1:2">
      <c r="A426">
        <f t="shared" si="16"/>
        <v>42.400000000000333</v>
      </c>
      <c r="B426">
        <f t="shared" si="17"/>
        <v>8.8048322650851089E-4</v>
      </c>
    </row>
    <row r="427" spans="1:2">
      <c r="A427">
        <f t="shared" si="16"/>
        <v>42.500000000000334</v>
      </c>
      <c r="B427">
        <f t="shared" si="17"/>
        <v>8.8099979413896773E-4</v>
      </c>
    </row>
    <row r="428" spans="1:2">
      <c r="A428">
        <f t="shared" si="16"/>
        <v>42.600000000000335</v>
      </c>
      <c r="B428">
        <f t="shared" si="17"/>
        <v>8.8151636176942458E-4</v>
      </c>
    </row>
    <row r="429" spans="1:2">
      <c r="A429">
        <f t="shared" si="16"/>
        <v>42.700000000000337</v>
      </c>
      <c r="B429">
        <f t="shared" si="17"/>
        <v>8.8203292939988142E-4</v>
      </c>
    </row>
    <row r="430" spans="1:2">
      <c r="A430">
        <f t="shared" si="16"/>
        <v>42.800000000000338</v>
      </c>
      <c r="B430">
        <f t="shared" si="17"/>
        <v>8.8254949703033827E-4</v>
      </c>
    </row>
    <row r="431" spans="1:2">
      <c r="A431">
        <f t="shared" si="16"/>
        <v>42.90000000000034</v>
      </c>
      <c r="B431">
        <f t="shared" si="17"/>
        <v>8.8306606466079512E-4</v>
      </c>
    </row>
    <row r="432" spans="1:2">
      <c r="A432">
        <f t="shared" si="16"/>
        <v>43.000000000000341</v>
      </c>
      <c r="B432">
        <f t="shared" si="17"/>
        <v>8.8358263229125196E-4</v>
      </c>
    </row>
    <row r="433" spans="1:2">
      <c r="A433">
        <f t="shared" si="16"/>
        <v>43.100000000000342</v>
      </c>
      <c r="B433">
        <f t="shared" si="17"/>
        <v>8.8409919992170881E-4</v>
      </c>
    </row>
    <row r="434" spans="1:2">
      <c r="A434">
        <f t="shared" si="16"/>
        <v>43.200000000000344</v>
      </c>
      <c r="B434">
        <f t="shared" si="17"/>
        <v>8.8461576755216565E-4</v>
      </c>
    </row>
    <row r="435" spans="1:2">
      <c r="A435">
        <f t="shared" si="16"/>
        <v>43.300000000000345</v>
      </c>
      <c r="B435">
        <f t="shared" si="17"/>
        <v>8.851323351826225E-4</v>
      </c>
    </row>
    <row r="436" spans="1:2">
      <c r="A436">
        <f t="shared" si="16"/>
        <v>43.400000000000347</v>
      </c>
      <c r="B436">
        <f t="shared" si="17"/>
        <v>8.8564890281307934E-4</v>
      </c>
    </row>
    <row r="437" spans="1:2">
      <c r="A437">
        <f t="shared" si="16"/>
        <v>43.500000000000348</v>
      </c>
      <c r="B437">
        <f t="shared" si="17"/>
        <v>8.8616547044353619E-4</v>
      </c>
    </row>
    <row r="438" spans="1:2">
      <c r="A438">
        <f t="shared" si="16"/>
        <v>43.60000000000035</v>
      </c>
      <c r="B438">
        <f t="shared" si="17"/>
        <v>8.8668203807399303E-4</v>
      </c>
    </row>
    <row r="439" spans="1:2">
      <c r="A439">
        <f t="shared" si="16"/>
        <v>43.700000000000351</v>
      </c>
      <c r="B439">
        <f t="shared" si="17"/>
        <v>8.8719860570444988E-4</v>
      </c>
    </row>
    <row r="440" spans="1:2">
      <c r="A440">
        <f t="shared" si="16"/>
        <v>43.800000000000352</v>
      </c>
      <c r="B440">
        <f t="shared" si="17"/>
        <v>8.8771517333490672E-4</v>
      </c>
    </row>
    <row r="441" spans="1:2">
      <c r="A441">
        <f t="shared" si="16"/>
        <v>43.900000000000354</v>
      </c>
      <c r="B441">
        <f t="shared" si="17"/>
        <v>8.8823174096536357E-4</v>
      </c>
    </row>
    <row r="442" spans="1:2">
      <c r="A442">
        <f t="shared" si="16"/>
        <v>44.000000000000355</v>
      </c>
      <c r="B442">
        <f t="shared" si="17"/>
        <v>8.8874830859582042E-4</v>
      </c>
    </row>
    <row r="443" spans="1:2">
      <c r="A443">
        <f t="shared" si="16"/>
        <v>44.100000000000357</v>
      </c>
      <c r="B443">
        <f t="shared" si="17"/>
        <v>8.8926487622627726E-4</v>
      </c>
    </row>
    <row r="444" spans="1:2">
      <c r="A444">
        <f t="shared" si="16"/>
        <v>44.200000000000358</v>
      </c>
      <c r="B444">
        <f t="shared" si="17"/>
        <v>8.8978144385673411E-4</v>
      </c>
    </row>
    <row r="445" spans="1:2">
      <c r="A445">
        <f t="shared" si="16"/>
        <v>44.30000000000036</v>
      </c>
      <c r="B445">
        <f t="shared" si="17"/>
        <v>8.9029801148719095E-4</v>
      </c>
    </row>
    <row r="446" spans="1:2">
      <c r="A446">
        <f t="shared" si="16"/>
        <v>44.400000000000361</v>
      </c>
      <c r="B446">
        <f t="shared" si="17"/>
        <v>8.908145791176478E-4</v>
      </c>
    </row>
    <row r="447" spans="1:2">
      <c r="A447">
        <f t="shared" si="16"/>
        <v>44.500000000000362</v>
      </c>
      <c r="B447">
        <f t="shared" si="17"/>
        <v>8.9133114674810464E-4</v>
      </c>
    </row>
    <row r="448" spans="1:2">
      <c r="A448">
        <f t="shared" si="16"/>
        <v>44.600000000000364</v>
      </c>
      <c r="B448">
        <f t="shared" si="17"/>
        <v>8.9184771437856149E-4</v>
      </c>
    </row>
    <row r="449" spans="1:2">
      <c r="A449">
        <f t="shared" si="16"/>
        <v>44.700000000000365</v>
      </c>
      <c r="B449">
        <f t="shared" si="17"/>
        <v>8.9236428200901833E-4</v>
      </c>
    </row>
    <row r="450" spans="1:2">
      <c r="A450">
        <f t="shared" si="16"/>
        <v>44.800000000000367</v>
      </c>
      <c r="B450">
        <f t="shared" si="17"/>
        <v>8.9288084963947518E-4</v>
      </c>
    </row>
    <row r="451" spans="1:2">
      <c r="A451">
        <f t="shared" si="16"/>
        <v>44.900000000000368</v>
      </c>
      <c r="B451">
        <f t="shared" si="17"/>
        <v>8.9339741726993202E-4</v>
      </c>
    </row>
    <row r="452" spans="1:2">
      <c r="A452">
        <f t="shared" si="16"/>
        <v>45.000000000000369</v>
      </c>
      <c r="B452">
        <f t="shared" si="17"/>
        <v>8.9391398490038887E-4</v>
      </c>
    </row>
    <row r="453" spans="1:2">
      <c r="A453">
        <f t="shared" si="16"/>
        <v>45.100000000000371</v>
      </c>
      <c r="B453">
        <f t="shared" si="17"/>
        <v>8.9443055253084572E-4</v>
      </c>
    </row>
    <row r="454" spans="1:2">
      <c r="A454">
        <f t="shared" si="16"/>
        <v>45.200000000000372</v>
      </c>
      <c r="B454">
        <f t="shared" si="17"/>
        <v>8.9494712016130256E-4</v>
      </c>
    </row>
    <row r="455" spans="1:2">
      <c r="A455">
        <f t="shared" si="16"/>
        <v>45.300000000000374</v>
      </c>
      <c r="B455">
        <f t="shared" si="17"/>
        <v>8.9546368779175941E-4</v>
      </c>
    </row>
    <row r="456" spans="1:2">
      <c r="A456">
        <f t="shared" si="16"/>
        <v>45.400000000000375</v>
      </c>
      <c r="B456">
        <f t="shared" si="17"/>
        <v>8.9598025542221625E-4</v>
      </c>
    </row>
    <row r="457" spans="1:2">
      <c r="A457">
        <f t="shared" si="16"/>
        <v>45.500000000000377</v>
      </c>
      <c r="B457">
        <f t="shared" si="17"/>
        <v>8.964968230526731E-4</v>
      </c>
    </row>
    <row r="458" spans="1:2">
      <c r="A458">
        <f t="shared" si="16"/>
        <v>45.600000000000378</v>
      </c>
      <c r="B458">
        <f t="shared" si="17"/>
        <v>8.9701339068312994E-4</v>
      </c>
    </row>
    <row r="459" spans="1:2">
      <c r="A459">
        <f t="shared" si="16"/>
        <v>45.700000000000379</v>
      </c>
      <c r="B459">
        <f t="shared" si="17"/>
        <v>8.9752995831358679E-4</v>
      </c>
    </row>
    <row r="460" spans="1:2">
      <c r="A460">
        <f t="shared" si="16"/>
        <v>45.800000000000381</v>
      </c>
      <c r="B460">
        <f t="shared" si="17"/>
        <v>8.9804652594404363E-4</v>
      </c>
    </row>
    <row r="461" spans="1:2">
      <c r="A461">
        <f t="shared" si="16"/>
        <v>45.900000000000382</v>
      </c>
      <c r="B461">
        <f t="shared" si="17"/>
        <v>8.9856309357450048E-4</v>
      </c>
    </row>
    <row r="462" spans="1:2">
      <c r="A462">
        <f t="shared" si="16"/>
        <v>46.000000000000384</v>
      </c>
      <c r="B462">
        <f t="shared" si="17"/>
        <v>8.9907966120495733E-4</v>
      </c>
    </row>
    <row r="463" spans="1:2">
      <c r="A463">
        <f t="shared" si="16"/>
        <v>46.100000000000385</v>
      </c>
      <c r="B463">
        <f t="shared" si="17"/>
        <v>8.9959622883541417E-4</v>
      </c>
    </row>
    <row r="464" spans="1:2">
      <c r="A464">
        <f t="shared" si="16"/>
        <v>46.200000000000387</v>
      </c>
      <c r="B464">
        <f t="shared" si="17"/>
        <v>9.0011279646587102E-4</v>
      </c>
    </row>
    <row r="465" spans="1:2">
      <c r="A465">
        <f t="shared" si="16"/>
        <v>46.300000000000388</v>
      </c>
      <c r="B465">
        <f t="shared" si="17"/>
        <v>9.0062936409632786E-4</v>
      </c>
    </row>
    <row r="466" spans="1:2">
      <c r="A466">
        <f t="shared" si="16"/>
        <v>46.400000000000389</v>
      </c>
      <c r="B466">
        <f t="shared" si="17"/>
        <v>9.0114593172678471E-4</v>
      </c>
    </row>
    <row r="467" spans="1:2">
      <c r="A467">
        <f t="shared" si="16"/>
        <v>46.500000000000391</v>
      </c>
      <c r="B467">
        <f t="shared" si="17"/>
        <v>9.0166249935724155E-4</v>
      </c>
    </row>
    <row r="468" spans="1:2">
      <c r="A468">
        <f t="shared" si="16"/>
        <v>46.600000000000392</v>
      </c>
      <c r="B468">
        <f t="shared" si="17"/>
        <v>9.021790669876984E-4</v>
      </c>
    </row>
    <row r="469" spans="1:2">
      <c r="A469">
        <f t="shared" si="16"/>
        <v>46.700000000000394</v>
      </c>
      <c r="B469">
        <f t="shared" si="17"/>
        <v>9.0269563461815524E-4</v>
      </c>
    </row>
    <row r="470" spans="1:2">
      <c r="A470">
        <f t="shared" si="16"/>
        <v>46.800000000000395</v>
      </c>
      <c r="B470">
        <f t="shared" si="17"/>
        <v>9.0321220224861209E-4</v>
      </c>
    </row>
    <row r="471" spans="1:2">
      <c r="A471">
        <f t="shared" si="16"/>
        <v>46.900000000000396</v>
      </c>
      <c r="B471">
        <f t="shared" si="17"/>
        <v>9.0372876987906893E-4</v>
      </c>
    </row>
    <row r="472" spans="1:2">
      <c r="A472">
        <f t="shared" si="16"/>
        <v>47.000000000000398</v>
      </c>
      <c r="B472">
        <f t="shared" si="17"/>
        <v>9.0424533750952578E-4</v>
      </c>
    </row>
    <row r="473" spans="1:2">
      <c r="A473">
        <f t="shared" si="16"/>
        <v>47.100000000000399</v>
      </c>
      <c r="B473">
        <f t="shared" si="17"/>
        <v>9.0476190513998263E-4</v>
      </c>
    </row>
    <row r="474" spans="1:2">
      <c r="A474">
        <f t="shared" si="16"/>
        <v>47.200000000000401</v>
      </c>
      <c r="B474">
        <f t="shared" si="17"/>
        <v>9.0527847277043947E-4</v>
      </c>
    </row>
    <row r="475" spans="1:2">
      <c r="A475">
        <f t="shared" si="16"/>
        <v>47.300000000000402</v>
      </c>
      <c r="B475">
        <f t="shared" si="17"/>
        <v>9.0579504040089632E-4</v>
      </c>
    </row>
    <row r="476" spans="1:2">
      <c r="A476">
        <f t="shared" si="16"/>
        <v>47.400000000000404</v>
      </c>
      <c r="B476">
        <f t="shared" si="17"/>
        <v>9.0631160803135316E-4</v>
      </c>
    </row>
    <row r="477" spans="1:2">
      <c r="A477">
        <f t="shared" si="16"/>
        <v>47.500000000000405</v>
      </c>
      <c r="B477">
        <f t="shared" si="17"/>
        <v>9.0682817566181001E-4</v>
      </c>
    </row>
    <row r="478" spans="1:2">
      <c r="A478">
        <f t="shared" si="16"/>
        <v>47.600000000000406</v>
      </c>
      <c r="B478">
        <f t="shared" si="17"/>
        <v>9.0734474329226685E-4</v>
      </c>
    </row>
    <row r="479" spans="1:2">
      <c r="A479">
        <f t="shared" si="16"/>
        <v>47.700000000000408</v>
      </c>
      <c r="B479">
        <f t="shared" si="17"/>
        <v>9.078613109227237E-4</v>
      </c>
    </row>
    <row r="480" spans="1:2">
      <c r="A480">
        <f t="shared" si="16"/>
        <v>47.800000000000409</v>
      </c>
      <c r="B480">
        <f t="shared" si="17"/>
        <v>9.0837787855318054E-4</v>
      </c>
    </row>
    <row r="481" spans="1:2">
      <c r="A481">
        <f t="shared" si="16"/>
        <v>47.900000000000411</v>
      </c>
      <c r="B481">
        <f t="shared" si="17"/>
        <v>9.0889444618363739E-4</v>
      </c>
    </row>
    <row r="482" spans="1:2">
      <c r="A482">
        <f t="shared" si="16"/>
        <v>48.000000000000412</v>
      </c>
      <c r="B482">
        <f t="shared" si="17"/>
        <v>9.0941101381409423E-4</v>
      </c>
    </row>
    <row r="483" spans="1:2">
      <c r="A483">
        <f t="shared" si="16"/>
        <v>48.100000000000414</v>
      </c>
      <c r="B483">
        <f t="shared" si="17"/>
        <v>9.0992758144455108E-4</v>
      </c>
    </row>
    <row r="484" spans="1:2">
      <c r="A484">
        <f t="shared" si="16"/>
        <v>48.200000000000415</v>
      </c>
      <c r="B484">
        <f t="shared" si="17"/>
        <v>9.1044414907500793E-4</v>
      </c>
    </row>
    <row r="485" spans="1:2">
      <c r="A485">
        <f t="shared" si="16"/>
        <v>48.300000000000416</v>
      </c>
      <c r="B485">
        <f t="shared" si="17"/>
        <v>9.1096071670546477E-4</v>
      </c>
    </row>
    <row r="486" spans="1:2">
      <c r="A486">
        <f t="shared" si="16"/>
        <v>48.400000000000418</v>
      </c>
      <c r="B486">
        <f t="shared" si="17"/>
        <v>9.1147728433592162E-4</v>
      </c>
    </row>
    <row r="487" spans="1:2">
      <c r="A487">
        <f t="shared" ref="A487:A550" si="18">A486+dt</f>
        <v>48.500000000000419</v>
      </c>
      <c r="B487">
        <f t="shared" ref="B487:B550" si="19">B486+veOc*dt</f>
        <v>9.1199385196637846E-4</v>
      </c>
    </row>
    <row r="488" spans="1:2">
      <c r="A488">
        <f t="shared" si="18"/>
        <v>48.600000000000421</v>
      </c>
      <c r="B488">
        <f t="shared" si="19"/>
        <v>9.1251041959683531E-4</v>
      </c>
    </row>
    <row r="489" spans="1:2">
      <c r="A489">
        <f t="shared" si="18"/>
        <v>48.700000000000422</v>
      </c>
      <c r="B489">
        <f t="shared" si="19"/>
        <v>9.1302698722729215E-4</v>
      </c>
    </row>
    <row r="490" spans="1:2">
      <c r="A490">
        <f t="shared" si="18"/>
        <v>48.800000000000423</v>
      </c>
      <c r="B490">
        <f t="shared" si="19"/>
        <v>9.13543554857749E-4</v>
      </c>
    </row>
    <row r="491" spans="1:2">
      <c r="A491">
        <f t="shared" si="18"/>
        <v>48.900000000000425</v>
      </c>
      <c r="B491">
        <f t="shared" si="19"/>
        <v>9.1406012248820584E-4</v>
      </c>
    </row>
    <row r="492" spans="1:2">
      <c r="A492">
        <f t="shared" si="18"/>
        <v>49.000000000000426</v>
      </c>
      <c r="B492">
        <f t="shared" si="19"/>
        <v>9.1457669011866269E-4</v>
      </c>
    </row>
    <row r="493" spans="1:2">
      <c r="A493">
        <f t="shared" si="18"/>
        <v>49.100000000000428</v>
      </c>
      <c r="B493">
        <f t="shared" si="19"/>
        <v>9.1509325774911953E-4</v>
      </c>
    </row>
    <row r="494" spans="1:2">
      <c r="A494">
        <f t="shared" si="18"/>
        <v>49.200000000000429</v>
      </c>
      <c r="B494">
        <f t="shared" si="19"/>
        <v>9.1560982537957638E-4</v>
      </c>
    </row>
    <row r="495" spans="1:2">
      <c r="A495">
        <f t="shared" si="18"/>
        <v>49.300000000000431</v>
      </c>
      <c r="B495">
        <f t="shared" si="19"/>
        <v>9.1612639301003323E-4</v>
      </c>
    </row>
    <row r="496" spans="1:2">
      <c r="A496">
        <f t="shared" si="18"/>
        <v>49.400000000000432</v>
      </c>
      <c r="B496">
        <f t="shared" si="19"/>
        <v>9.1664296064049007E-4</v>
      </c>
    </row>
    <row r="497" spans="1:2">
      <c r="A497">
        <f t="shared" si="18"/>
        <v>49.500000000000433</v>
      </c>
      <c r="B497">
        <f t="shared" si="19"/>
        <v>9.1715952827094692E-4</v>
      </c>
    </row>
    <row r="498" spans="1:2">
      <c r="A498">
        <f t="shared" si="18"/>
        <v>49.600000000000435</v>
      </c>
      <c r="B498">
        <f t="shared" si="19"/>
        <v>9.1767609590140376E-4</v>
      </c>
    </row>
    <row r="499" spans="1:2">
      <c r="A499">
        <f t="shared" si="18"/>
        <v>49.700000000000436</v>
      </c>
      <c r="B499">
        <f t="shared" si="19"/>
        <v>9.1819266353186061E-4</v>
      </c>
    </row>
    <row r="500" spans="1:2">
      <c r="A500">
        <f t="shared" si="18"/>
        <v>49.800000000000438</v>
      </c>
      <c r="B500">
        <f t="shared" si="19"/>
        <v>9.1870923116231745E-4</v>
      </c>
    </row>
    <row r="501" spans="1:2">
      <c r="A501">
        <f t="shared" si="18"/>
        <v>49.900000000000439</v>
      </c>
      <c r="B501">
        <f t="shared" si="19"/>
        <v>9.192257987927743E-4</v>
      </c>
    </row>
    <row r="502" spans="1:2">
      <c r="A502">
        <f t="shared" si="18"/>
        <v>50.000000000000441</v>
      </c>
      <c r="B502">
        <f t="shared" si="19"/>
        <v>9.1974236642323114E-4</v>
      </c>
    </row>
    <row r="503" spans="1:2">
      <c r="A503">
        <f t="shared" si="18"/>
        <v>50.100000000000442</v>
      </c>
      <c r="B503">
        <f t="shared" si="19"/>
        <v>9.2025893405368799E-4</v>
      </c>
    </row>
    <row r="504" spans="1:2">
      <c r="A504">
        <f t="shared" si="18"/>
        <v>50.200000000000443</v>
      </c>
      <c r="B504">
        <f t="shared" si="19"/>
        <v>9.2077550168414484E-4</v>
      </c>
    </row>
    <row r="505" spans="1:2">
      <c r="A505">
        <f t="shared" si="18"/>
        <v>50.300000000000445</v>
      </c>
      <c r="B505">
        <f t="shared" si="19"/>
        <v>9.2129206931460168E-4</v>
      </c>
    </row>
    <row r="506" spans="1:2">
      <c r="A506">
        <f t="shared" si="18"/>
        <v>50.400000000000446</v>
      </c>
      <c r="B506">
        <f t="shared" si="19"/>
        <v>9.2180863694505853E-4</v>
      </c>
    </row>
    <row r="507" spans="1:2">
      <c r="A507">
        <f t="shared" si="18"/>
        <v>50.500000000000448</v>
      </c>
      <c r="B507">
        <f t="shared" si="19"/>
        <v>9.2232520457551537E-4</v>
      </c>
    </row>
    <row r="508" spans="1:2">
      <c r="A508">
        <f t="shared" si="18"/>
        <v>50.600000000000449</v>
      </c>
      <c r="B508">
        <f t="shared" si="19"/>
        <v>9.2284177220597222E-4</v>
      </c>
    </row>
    <row r="509" spans="1:2">
      <c r="A509">
        <f t="shared" si="18"/>
        <v>50.70000000000045</v>
      </c>
      <c r="B509">
        <f t="shared" si="19"/>
        <v>9.2335833983642906E-4</v>
      </c>
    </row>
    <row r="510" spans="1:2">
      <c r="A510">
        <f t="shared" si="18"/>
        <v>50.800000000000452</v>
      </c>
      <c r="B510">
        <f t="shared" si="19"/>
        <v>9.2387490746688591E-4</v>
      </c>
    </row>
    <row r="511" spans="1:2">
      <c r="A511">
        <f t="shared" si="18"/>
        <v>50.900000000000453</v>
      </c>
      <c r="B511">
        <f t="shared" si="19"/>
        <v>9.2439147509734275E-4</v>
      </c>
    </row>
    <row r="512" spans="1:2">
      <c r="A512">
        <f t="shared" si="18"/>
        <v>51.000000000000455</v>
      </c>
      <c r="B512">
        <f t="shared" si="19"/>
        <v>9.249080427277996E-4</v>
      </c>
    </row>
    <row r="513" spans="1:2">
      <c r="A513">
        <f t="shared" si="18"/>
        <v>51.100000000000456</v>
      </c>
      <c r="B513">
        <f t="shared" si="19"/>
        <v>9.2542461035825644E-4</v>
      </c>
    </row>
    <row r="514" spans="1:2">
      <c r="A514">
        <f t="shared" si="18"/>
        <v>51.200000000000458</v>
      </c>
      <c r="B514">
        <f t="shared" si="19"/>
        <v>9.2594117798871329E-4</v>
      </c>
    </row>
    <row r="515" spans="1:2">
      <c r="A515">
        <f t="shared" si="18"/>
        <v>51.300000000000459</v>
      </c>
      <c r="B515">
        <f t="shared" si="19"/>
        <v>9.2645774561917014E-4</v>
      </c>
    </row>
    <row r="516" spans="1:2">
      <c r="A516">
        <f t="shared" si="18"/>
        <v>51.40000000000046</v>
      </c>
      <c r="B516">
        <f t="shared" si="19"/>
        <v>9.2697431324962698E-4</v>
      </c>
    </row>
    <row r="517" spans="1:2">
      <c r="A517">
        <f t="shared" si="18"/>
        <v>51.500000000000462</v>
      </c>
      <c r="B517">
        <f t="shared" si="19"/>
        <v>9.2749088088008383E-4</v>
      </c>
    </row>
    <row r="518" spans="1:2">
      <c r="A518">
        <f t="shared" si="18"/>
        <v>51.600000000000463</v>
      </c>
      <c r="B518">
        <f t="shared" si="19"/>
        <v>9.2800744851054067E-4</v>
      </c>
    </row>
    <row r="519" spans="1:2">
      <c r="A519">
        <f t="shared" si="18"/>
        <v>51.700000000000465</v>
      </c>
      <c r="B519">
        <f t="shared" si="19"/>
        <v>9.2852401614099752E-4</v>
      </c>
    </row>
    <row r="520" spans="1:2">
      <c r="A520">
        <f t="shared" si="18"/>
        <v>51.800000000000466</v>
      </c>
      <c r="B520">
        <f t="shared" si="19"/>
        <v>9.2904058377145436E-4</v>
      </c>
    </row>
    <row r="521" spans="1:2">
      <c r="A521">
        <f t="shared" si="18"/>
        <v>51.900000000000468</v>
      </c>
      <c r="B521">
        <f t="shared" si="19"/>
        <v>9.2955715140191121E-4</v>
      </c>
    </row>
    <row r="522" spans="1:2">
      <c r="A522">
        <f t="shared" si="18"/>
        <v>52.000000000000469</v>
      </c>
      <c r="B522">
        <f t="shared" si="19"/>
        <v>9.3007371903236805E-4</v>
      </c>
    </row>
    <row r="523" spans="1:2">
      <c r="A523">
        <f t="shared" si="18"/>
        <v>52.10000000000047</v>
      </c>
      <c r="B523">
        <f t="shared" si="19"/>
        <v>9.305902866628249E-4</v>
      </c>
    </row>
    <row r="524" spans="1:2">
      <c r="A524">
        <f t="shared" si="18"/>
        <v>52.200000000000472</v>
      </c>
      <c r="B524">
        <f t="shared" si="19"/>
        <v>9.3110685429328174E-4</v>
      </c>
    </row>
    <row r="525" spans="1:2">
      <c r="A525">
        <f t="shared" si="18"/>
        <v>52.300000000000473</v>
      </c>
      <c r="B525">
        <f t="shared" si="19"/>
        <v>9.3162342192373859E-4</v>
      </c>
    </row>
    <row r="526" spans="1:2">
      <c r="A526">
        <f t="shared" si="18"/>
        <v>52.400000000000475</v>
      </c>
      <c r="B526">
        <f t="shared" si="19"/>
        <v>9.3213998955419544E-4</v>
      </c>
    </row>
    <row r="527" spans="1:2">
      <c r="A527">
        <f t="shared" si="18"/>
        <v>52.500000000000476</v>
      </c>
      <c r="B527">
        <f t="shared" si="19"/>
        <v>9.3265655718465228E-4</v>
      </c>
    </row>
    <row r="528" spans="1:2">
      <c r="A528">
        <f t="shared" si="18"/>
        <v>52.600000000000477</v>
      </c>
      <c r="B528">
        <f t="shared" si="19"/>
        <v>9.3317312481510913E-4</v>
      </c>
    </row>
    <row r="529" spans="1:2">
      <c r="A529">
        <f t="shared" si="18"/>
        <v>52.700000000000479</v>
      </c>
      <c r="B529">
        <f t="shared" si="19"/>
        <v>9.3368969244556597E-4</v>
      </c>
    </row>
    <row r="530" spans="1:2">
      <c r="A530">
        <f t="shared" si="18"/>
        <v>52.80000000000048</v>
      </c>
      <c r="B530">
        <f t="shared" si="19"/>
        <v>9.3420626007602282E-4</v>
      </c>
    </row>
    <row r="531" spans="1:2">
      <c r="A531">
        <f t="shared" si="18"/>
        <v>52.900000000000482</v>
      </c>
      <c r="B531">
        <f t="shared" si="19"/>
        <v>9.3472282770647966E-4</v>
      </c>
    </row>
    <row r="532" spans="1:2">
      <c r="A532">
        <f t="shared" si="18"/>
        <v>53.000000000000483</v>
      </c>
      <c r="B532">
        <f t="shared" si="19"/>
        <v>9.3523939533693651E-4</v>
      </c>
    </row>
    <row r="533" spans="1:2">
      <c r="A533">
        <f t="shared" si="18"/>
        <v>53.100000000000485</v>
      </c>
      <c r="B533">
        <f t="shared" si="19"/>
        <v>9.3575596296739335E-4</v>
      </c>
    </row>
    <row r="534" spans="1:2">
      <c r="A534">
        <f t="shared" si="18"/>
        <v>53.200000000000486</v>
      </c>
      <c r="B534">
        <f t="shared" si="19"/>
        <v>9.362725305978502E-4</v>
      </c>
    </row>
    <row r="535" spans="1:2">
      <c r="A535">
        <f t="shared" si="18"/>
        <v>53.300000000000487</v>
      </c>
      <c r="B535">
        <f t="shared" si="19"/>
        <v>9.3678909822830704E-4</v>
      </c>
    </row>
    <row r="536" spans="1:2">
      <c r="A536">
        <f t="shared" si="18"/>
        <v>53.400000000000489</v>
      </c>
      <c r="B536">
        <f t="shared" si="19"/>
        <v>9.3730566585876389E-4</v>
      </c>
    </row>
    <row r="537" spans="1:2">
      <c r="A537">
        <f t="shared" si="18"/>
        <v>53.50000000000049</v>
      </c>
      <c r="B537">
        <f t="shared" si="19"/>
        <v>9.3782223348922074E-4</v>
      </c>
    </row>
    <row r="538" spans="1:2">
      <c r="A538">
        <f t="shared" si="18"/>
        <v>53.600000000000492</v>
      </c>
      <c r="B538">
        <f t="shared" si="19"/>
        <v>9.3833880111967758E-4</v>
      </c>
    </row>
    <row r="539" spans="1:2">
      <c r="A539">
        <f t="shared" si="18"/>
        <v>53.700000000000493</v>
      </c>
      <c r="B539">
        <f t="shared" si="19"/>
        <v>9.3885536875013443E-4</v>
      </c>
    </row>
    <row r="540" spans="1:2">
      <c r="A540">
        <f t="shared" si="18"/>
        <v>53.800000000000495</v>
      </c>
      <c r="B540">
        <f t="shared" si="19"/>
        <v>9.3937193638059127E-4</v>
      </c>
    </row>
    <row r="541" spans="1:2">
      <c r="A541">
        <f t="shared" si="18"/>
        <v>53.900000000000496</v>
      </c>
      <c r="B541">
        <f t="shared" si="19"/>
        <v>9.3988850401104812E-4</v>
      </c>
    </row>
    <row r="542" spans="1:2">
      <c r="A542">
        <f t="shared" si="18"/>
        <v>54.000000000000497</v>
      </c>
      <c r="B542">
        <f t="shared" si="19"/>
        <v>9.4040507164150496E-4</v>
      </c>
    </row>
    <row r="543" spans="1:2">
      <c r="A543">
        <f t="shared" si="18"/>
        <v>54.100000000000499</v>
      </c>
      <c r="B543">
        <f t="shared" si="19"/>
        <v>9.4092163927196181E-4</v>
      </c>
    </row>
    <row r="544" spans="1:2">
      <c r="A544">
        <f t="shared" si="18"/>
        <v>54.2000000000005</v>
      </c>
      <c r="B544">
        <f t="shared" si="19"/>
        <v>9.4143820690241865E-4</v>
      </c>
    </row>
    <row r="545" spans="1:2">
      <c r="A545">
        <f t="shared" si="18"/>
        <v>54.300000000000502</v>
      </c>
      <c r="B545">
        <f t="shared" si="19"/>
        <v>9.419547745328755E-4</v>
      </c>
    </row>
    <row r="546" spans="1:2">
      <c r="A546">
        <f t="shared" si="18"/>
        <v>54.400000000000503</v>
      </c>
      <c r="B546">
        <f t="shared" si="19"/>
        <v>9.4247134216333235E-4</v>
      </c>
    </row>
    <row r="547" spans="1:2">
      <c r="A547">
        <f t="shared" si="18"/>
        <v>54.500000000000504</v>
      </c>
      <c r="B547">
        <f t="shared" si="19"/>
        <v>9.4298790979378919E-4</v>
      </c>
    </row>
    <row r="548" spans="1:2">
      <c r="A548">
        <f t="shared" si="18"/>
        <v>54.600000000000506</v>
      </c>
      <c r="B548">
        <f t="shared" si="19"/>
        <v>9.4350447742424604E-4</v>
      </c>
    </row>
    <row r="549" spans="1:2">
      <c r="A549">
        <f t="shared" si="18"/>
        <v>54.700000000000507</v>
      </c>
      <c r="B549">
        <f t="shared" si="19"/>
        <v>9.4402104505470288E-4</v>
      </c>
    </row>
    <row r="550" spans="1:2">
      <c r="A550">
        <f t="shared" si="18"/>
        <v>54.800000000000509</v>
      </c>
      <c r="B550">
        <f t="shared" si="19"/>
        <v>9.4453761268515973E-4</v>
      </c>
    </row>
    <row r="551" spans="1:2">
      <c r="A551">
        <f t="shared" ref="A551:A614" si="20">A550+dt</f>
        <v>54.90000000000051</v>
      </c>
      <c r="B551">
        <f t="shared" ref="B551:B614" si="21">B550+veOc*dt</f>
        <v>9.4505418031561657E-4</v>
      </c>
    </row>
    <row r="552" spans="1:2">
      <c r="A552">
        <f t="shared" si="20"/>
        <v>55.000000000000512</v>
      </c>
      <c r="B552">
        <f t="shared" si="21"/>
        <v>9.4557074794607342E-4</v>
      </c>
    </row>
    <row r="553" spans="1:2">
      <c r="A553">
        <f t="shared" si="20"/>
        <v>55.100000000000513</v>
      </c>
      <c r="B553">
        <f t="shared" si="21"/>
        <v>9.4608731557653026E-4</v>
      </c>
    </row>
    <row r="554" spans="1:2">
      <c r="A554">
        <f t="shared" si="20"/>
        <v>55.200000000000514</v>
      </c>
      <c r="B554">
        <f t="shared" si="21"/>
        <v>9.4660388320698711E-4</v>
      </c>
    </row>
    <row r="555" spans="1:2">
      <c r="A555">
        <f t="shared" si="20"/>
        <v>55.300000000000516</v>
      </c>
      <c r="B555">
        <f t="shared" si="21"/>
        <v>9.4712045083744395E-4</v>
      </c>
    </row>
    <row r="556" spans="1:2">
      <c r="A556">
        <f t="shared" si="20"/>
        <v>55.400000000000517</v>
      </c>
      <c r="B556">
        <f t="shared" si="21"/>
        <v>9.476370184679008E-4</v>
      </c>
    </row>
    <row r="557" spans="1:2">
      <c r="A557">
        <f t="shared" si="20"/>
        <v>55.500000000000519</v>
      </c>
      <c r="B557">
        <f t="shared" si="21"/>
        <v>9.4815358609835765E-4</v>
      </c>
    </row>
    <row r="558" spans="1:2">
      <c r="A558">
        <f t="shared" si="20"/>
        <v>55.60000000000052</v>
      </c>
      <c r="B558">
        <f t="shared" si="21"/>
        <v>9.4867015372881449E-4</v>
      </c>
    </row>
    <row r="559" spans="1:2">
      <c r="A559">
        <f t="shared" si="20"/>
        <v>55.700000000000522</v>
      </c>
      <c r="B559">
        <f t="shared" si="21"/>
        <v>9.4918672135927134E-4</v>
      </c>
    </row>
    <row r="560" spans="1:2">
      <c r="A560">
        <f t="shared" si="20"/>
        <v>55.800000000000523</v>
      </c>
      <c r="B560">
        <f t="shared" si="21"/>
        <v>9.4970328898972818E-4</v>
      </c>
    </row>
    <row r="561" spans="1:2">
      <c r="A561">
        <f t="shared" si="20"/>
        <v>55.900000000000524</v>
      </c>
      <c r="B561">
        <f t="shared" si="21"/>
        <v>9.5021985662018503E-4</v>
      </c>
    </row>
    <row r="562" spans="1:2">
      <c r="A562">
        <f t="shared" si="20"/>
        <v>56.000000000000526</v>
      </c>
      <c r="B562">
        <f t="shared" si="21"/>
        <v>9.5073642425064187E-4</v>
      </c>
    </row>
    <row r="563" spans="1:2">
      <c r="A563">
        <f t="shared" si="20"/>
        <v>56.100000000000527</v>
      </c>
      <c r="B563">
        <f t="shared" si="21"/>
        <v>9.5125299188109872E-4</v>
      </c>
    </row>
    <row r="564" spans="1:2">
      <c r="A564">
        <f t="shared" si="20"/>
        <v>56.200000000000529</v>
      </c>
      <c r="B564">
        <f t="shared" si="21"/>
        <v>9.5176955951155556E-4</v>
      </c>
    </row>
    <row r="565" spans="1:2">
      <c r="A565">
        <f t="shared" si="20"/>
        <v>56.30000000000053</v>
      </c>
      <c r="B565">
        <f t="shared" si="21"/>
        <v>9.5228612714201241E-4</v>
      </c>
    </row>
    <row r="566" spans="1:2">
      <c r="A566">
        <f t="shared" si="20"/>
        <v>56.400000000000531</v>
      </c>
      <c r="B566">
        <f t="shared" si="21"/>
        <v>9.5280269477246925E-4</v>
      </c>
    </row>
    <row r="567" spans="1:2">
      <c r="A567">
        <f t="shared" si="20"/>
        <v>56.500000000000533</v>
      </c>
      <c r="B567">
        <f t="shared" si="21"/>
        <v>9.533192624029261E-4</v>
      </c>
    </row>
    <row r="568" spans="1:2">
      <c r="A568">
        <f t="shared" si="20"/>
        <v>56.600000000000534</v>
      </c>
      <c r="B568">
        <f t="shared" si="21"/>
        <v>9.5383583003338295E-4</v>
      </c>
    </row>
    <row r="569" spans="1:2">
      <c r="A569">
        <f t="shared" si="20"/>
        <v>56.700000000000536</v>
      </c>
      <c r="B569">
        <f t="shared" si="21"/>
        <v>9.5435239766383979E-4</v>
      </c>
    </row>
    <row r="570" spans="1:2">
      <c r="A570">
        <f t="shared" si="20"/>
        <v>56.800000000000537</v>
      </c>
      <c r="B570">
        <f t="shared" si="21"/>
        <v>9.5486896529429664E-4</v>
      </c>
    </row>
    <row r="571" spans="1:2">
      <c r="A571">
        <f t="shared" si="20"/>
        <v>56.900000000000539</v>
      </c>
      <c r="B571">
        <f t="shared" si="21"/>
        <v>9.5538553292475348E-4</v>
      </c>
    </row>
    <row r="572" spans="1:2">
      <c r="A572">
        <f t="shared" si="20"/>
        <v>57.00000000000054</v>
      </c>
      <c r="B572">
        <f t="shared" si="21"/>
        <v>9.5590210055521033E-4</v>
      </c>
    </row>
    <row r="573" spans="1:2">
      <c r="A573">
        <f t="shared" si="20"/>
        <v>57.100000000000541</v>
      </c>
      <c r="B573">
        <f t="shared" si="21"/>
        <v>9.5641866818566717E-4</v>
      </c>
    </row>
    <row r="574" spans="1:2">
      <c r="A574">
        <f t="shared" si="20"/>
        <v>57.200000000000543</v>
      </c>
      <c r="B574">
        <f t="shared" si="21"/>
        <v>9.5693523581612402E-4</v>
      </c>
    </row>
    <row r="575" spans="1:2">
      <c r="A575">
        <f t="shared" si="20"/>
        <v>57.300000000000544</v>
      </c>
      <c r="B575">
        <f t="shared" si="21"/>
        <v>9.5745180344658086E-4</v>
      </c>
    </row>
    <row r="576" spans="1:2">
      <c r="A576">
        <f t="shared" si="20"/>
        <v>57.400000000000546</v>
      </c>
      <c r="B576">
        <f t="shared" si="21"/>
        <v>9.5796837107703771E-4</v>
      </c>
    </row>
    <row r="577" spans="1:2">
      <c r="A577">
        <f t="shared" si="20"/>
        <v>57.500000000000547</v>
      </c>
      <c r="B577">
        <f t="shared" si="21"/>
        <v>9.5848493870749455E-4</v>
      </c>
    </row>
    <row r="578" spans="1:2">
      <c r="A578">
        <f t="shared" si="20"/>
        <v>57.600000000000549</v>
      </c>
      <c r="B578">
        <f t="shared" si="21"/>
        <v>9.590015063379514E-4</v>
      </c>
    </row>
    <row r="579" spans="1:2">
      <c r="A579">
        <f t="shared" si="20"/>
        <v>57.70000000000055</v>
      </c>
      <c r="B579">
        <f t="shared" si="21"/>
        <v>9.5951807396840825E-4</v>
      </c>
    </row>
    <row r="580" spans="1:2">
      <c r="A580">
        <f t="shared" si="20"/>
        <v>57.800000000000551</v>
      </c>
      <c r="B580">
        <f t="shared" si="21"/>
        <v>9.6003464159886509E-4</v>
      </c>
    </row>
    <row r="581" spans="1:2">
      <c r="A581">
        <f t="shared" si="20"/>
        <v>57.900000000000553</v>
      </c>
      <c r="B581">
        <f t="shared" si="21"/>
        <v>9.6055120922932194E-4</v>
      </c>
    </row>
    <row r="582" spans="1:2">
      <c r="A582">
        <f t="shared" si="20"/>
        <v>58.000000000000554</v>
      </c>
      <c r="B582">
        <f t="shared" si="21"/>
        <v>9.6106777685977878E-4</v>
      </c>
    </row>
    <row r="583" spans="1:2">
      <c r="A583">
        <f t="shared" si="20"/>
        <v>58.100000000000556</v>
      </c>
      <c r="B583">
        <f t="shared" si="21"/>
        <v>9.6158434449023563E-4</v>
      </c>
    </row>
    <row r="584" spans="1:2">
      <c r="A584">
        <f t="shared" si="20"/>
        <v>58.200000000000557</v>
      </c>
      <c r="B584">
        <f t="shared" si="21"/>
        <v>9.6210091212069247E-4</v>
      </c>
    </row>
    <row r="585" spans="1:2">
      <c r="A585">
        <f t="shared" si="20"/>
        <v>58.300000000000558</v>
      </c>
      <c r="B585">
        <f t="shared" si="21"/>
        <v>9.6261747975114932E-4</v>
      </c>
    </row>
    <row r="586" spans="1:2">
      <c r="A586">
        <f t="shared" si="20"/>
        <v>58.40000000000056</v>
      </c>
      <c r="B586">
        <f t="shared" si="21"/>
        <v>9.6313404738160616E-4</v>
      </c>
    </row>
    <row r="587" spans="1:2">
      <c r="A587">
        <f t="shared" si="20"/>
        <v>58.500000000000561</v>
      </c>
      <c r="B587">
        <f t="shared" si="21"/>
        <v>9.6365061501206301E-4</v>
      </c>
    </row>
    <row r="588" spans="1:2">
      <c r="A588">
        <f t="shared" si="20"/>
        <v>58.600000000000563</v>
      </c>
      <c r="B588">
        <f t="shared" si="21"/>
        <v>9.6416718264251986E-4</v>
      </c>
    </row>
    <row r="589" spans="1:2">
      <c r="A589">
        <f t="shared" si="20"/>
        <v>58.700000000000564</v>
      </c>
      <c r="B589">
        <f t="shared" si="21"/>
        <v>9.646837502729767E-4</v>
      </c>
    </row>
    <row r="590" spans="1:2">
      <c r="A590">
        <f t="shared" si="20"/>
        <v>58.800000000000566</v>
      </c>
      <c r="B590">
        <f t="shared" si="21"/>
        <v>9.6520031790343355E-4</v>
      </c>
    </row>
    <row r="591" spans="1:2">
      <c r="A591">
        <f t="shared" si="20"/>
        <v>58.900000000000567</v>
      </c>
      <c r="B591">
        <f t="shared" si="21"/>
        <v>9.6571688553389039E-4</v>
      </c>
    </row>
    <row r="592" spans="1:2">
      <c r="A592">
        <f t="shared" si="20"/>
        <v>59.000000000000568</v>
      </c>
      <c r="B592">
        <f t="shared" si="21"/>
        <v>9.6623345316434724E-4</v>
      </c>
    </row>
    <row r="593" spans="1:2">
      <c r="A593">
        <f t="shared" si="20"/>
        <v>59.10000000000057</v>
      </c>
      <c r="B593">
        <f t="shared" si="21"/>
        <v>9.6675002079480408E-4</v>
      </c>
    </row>
    <row r="594" spans="1:2">
      <c r="A594">
        <f t="shared" si="20"/>
        <v>59.200000000000571</v>
      </c>
      <c r="B594">
        <f t="shared" si="21"/>
        <v>9.6726658842526093E-4</v>
      </c>
    </row>
    <row r="595" spans="1:2">
      <c r="A595">
        <f t="shared" si="20"/>
        <v>59.300000000000573</v>
      </c>
      <c r="B595">
        <f t="shared" si="21"/>
        <v>9.6778315605571777E-4</v>
      </c>
    </row>
    <row r="596" spans="1:2">
      <c r="A596">
        <f t="shared" si="20"/>
        <v>59.400000000000574</v>
      </c>
      <c r="B596">
        <f t="shared" si="21"/>
        <v>9.6829972368617462E-4</v>
      </c>
    </row>
    <row r="597" spans="1:2">
      <c r="A597">
        <f t="shared" si="20"/>
        <v>59.500000000000576</v>
      </c>
      <c r="B597">
        <f t="shared" si="21"/>
        <v>9.6881629131663146E-4</v>
      </c>
    </row>
    <row r="598" spans="1:2">
      <c r="A598">
        <f t="shared" si="20"/>
        <v>59.600000000000577</v>
      </c>
      <c r="B598">
        <f t="shared" si="21"/>
        <v>9.6933285894708831E-4</v>
      </c>
    </row>
    <row r="599" spans="1:2">
      <c r="A599">
        <f t="shared" si="20"/>
        <v>59.700000000000578</v>
      </c>
      <c r="B599">
        <f t="shared" si="21"/>
        <v>9.6984942657754516E-4</v>
      </c>
    </row>
    <row r="600" spans="1:2">
      <c r="A600">
        <f t="shared" si="20"/>
        <v>59.80000000000058</v>
      </c>
      <c r="B600">
        <f t="shared" si="21"/>
        <v>9.70365994208002E-4</v>
      </c>
    </row>
    <row r="601" spans="1:2">
      <c r="A601">
        <f t="shared" si="20"/>
        <v>59.900000000000581</v>
      </c>
      <c r="B601">
        <f t="shared" si="21"/>
        <v>9.7088256183845885E-4</v>
      </c>
    </row>
    <row r="602" spans="1:2">
      <c r="A602">
        <f t="shared" si="20"/>
        <v>60.000000000000583</v>
      </c>
      <c r="B602">
        <f t="shared" si="21"/>
        <v>9.7139912946891569E-4</v>
      </c>
    </row>
    <row r="603" spans="1:2">
      <c r="A603">
        <f t="shared" si="20"/>
        <v>60.100000000000584</v>
      </c>
      <c r="B603">
        <f t="shared" si="21"/>
        <v>9.7191569709937254E-4</v>
      </c>
    </row>
    <row r="604" spans="1:2">
      <c r="A604">
        <f t="shared" si="20"/>
        <v>60.200000000000585</v>
      </c>
      <c r="B604">
        <f t="shared" si="21"/>
        <v>9.7243226472982938E-4</v>
      </c>
    </row>
    <row r="605" spans="1:2">
      <c r="A605">
        <f t="shared" si="20"/>
        <v>60.300000000000587</v>
      </c>
      <c r="B605">
        <f t="shared" si="21"/>
        <v>9.7294883236028623E-4</v>
      </c>
    </row>
    <row r="606" spans="1:2">
      <c r="A606">
        <f t="shared" si="20"/>
        <v>60.400000000000588</v>
      </c>
      <c r="B606">
        <f t="shared" si="21"/>
        <v>9.7346539999074307E-4</v>
      </c>
    </row>
    <row r="607" spans="1:2">
      <c r="A607">
        <f t="shared" si="20"/>
        <v>60.50000000000059</v>
      </c>
      <c r="B607">
        <f t="shared" si="21"/>
        <v>9.7398196762119992E-4</v>
      </c>
    </row>
    <row r="608" spans="1:2">
      <c r="A608">
        <f t="shared" si="20"/>
        <v>60.600000000000591</v>
      </c>
      <c r="B608">
        <f t="shared" si="21"/>
        <v>9.7449853525165676E-4</v>
      </c>
    </row>
    <row r="609" spans="1:2">
      <c r="A609">
        <f t="shared" si="20"/>
        <v>60.700000000000593</v>
      </c>
      <c r="B609">
        <f t="shared" si="21"/>
        <v>9.7501510288211361E-4</v>
      </c>
    </row>
    <row r="610" spans="1:2">
      <c r="A610">
        <f t="shared" si="20"/>
        <v>60.800000000000594</v>
      </c>
      <c r="B610">
        <f t="shared" si="21"/>
        <v>9.7553167051257046E-4</v>
      </c>
    </row>
    <row r="611" spans="1:2">
      <c r="A611">
        <f t="shared" si="20"/>
        <v>60.900000000000595</v>
      </c>
      <c r="B611">
        <f t="shared" si="21"/>
        <v>9.760482381430273E-4</v>
      </c>
    </row>
    <row r="612" spans="1:2">
      <c r="A612">
        <f t="shared" si="20"/>
        <v>61.000000000000597</v>
      </c>
      <c r="B612">
        <f t="shared" si="21"/>
        <v>9.7656480577348426E-4</v>
      </c>
    </row>
    <row r="613" spans="1:2">
      <c r="A613">
        <f t="shared" si="20"/>
        <v>61.100000000000598</v>
      </c>
      <c r="B613">
        <f t="shared" si="21"/>
        <v>9.770813734039411E-4</v>
      </c>
    </row>
    <row r="614" spans="1:2">
      <c r="A614">
        <f t="shared" si="20"/>
        <v>61.2000000000006</v>
      </c>
      <c r="B614">
        <f t="shared" si="21"/>
        <v>9.7759794103439795E-4</v>
      </c>
    </row>
    <row r="615" spans="1:2">
      <c r="A615">
        <f t="shared" ref="A615:A678" si="22">A614+dt</f>
        <v>61.300000000000601</v>
      </c>
      <c r="B615">
        <f t="shared" ref="B615:B678" si="23">B614+veOc*dt</f>
        <v>9.7811450866485479E-4</v>
      </c>
    </row>
    <row r="616" spans="1:2">
      <c r="A616">
        <f t="shared" si="22"/>
        <v>61.400000000000603</v>
      </c>
      <c r="B616">
        <f t="shared" si="23"/>
        <v>9.7863107629531164E-4</v>
      </c>
    </row>
    <row r="617" spans="1:2">
      <c r="A617">
        <f t="shared" si="22"/>
        <v>61.500000000000604</v>
      </c>
      <c r="B617">
        <f t="shared" si="23"/>
        <v>9.7914764392576848E-4</v>
      </c>
    </row>
    <row r="618" spans="1:2">
      <c r="A618">
        <f t="shared" si="22"/>
        <v>61.600000000000605</v>
      </c>
      <c r="B618">
        <f t="shared" si="23"/>
        <v>9.7966421155622533E-4</v>
      </c>
    </row>
    <row r="619" spans="1:2">
      <c r="A619">
        <f t="shared" si="22"/>
        <v>61.700000000000607</v>
      </c>
      <c r="B619">
        <f t="shared" si="23"/>
        <v>9.8018077918668217E-4</v>
      </c>
    </row>
    <row r="620" spans="1:2">
      <c r="A620">
        <f t="shared" si="22"/>
        <v>61.800000000000608</v>
      </c>
      <c r="B620">
        <f t="shared" si="23"/>
        <v>9.8069734681713902E-4</v>
      </c>
    </row>
    <row r="621" spans="1:2">
      <c r="A621">
        <f t="shared" si="22"/>
        <v>61.90000000000061</v>
      </c>
      <c r="B621">
        <f t="shared" si="23"/>
        <v>9.8121391444759586E-4</v>
      </c>
    </row>
    <row r="622" spans="1:2">
      <c r="A622">
        <f t="shared" si="22"/>
        <v>62.000000000000611</v>
      </c>
      <c r="B622">
        <f t="shared" si="23"/>
        <v>9.8173048207805271E-4</v>
      </c>
    </row>
    <row r="623" spans="1:2">
      <c r="A623">
        <f t="shared" si="22"/>
        <v>62.100000000000612</v>
      </c>
      <c r="B623">
        <f t="shared" si="23"/>
        <v>9.8224704970850956E-4</v>
      </c>
    </row>
    <row r="624" spans="1:2">
      <c r="A624">
        <f t="shared" si="22"/>
        <v>62.200000000000614</v>
      </c>
      <c r="B624">
        <f t="shared" si="23"/>
        <v>9.827636173389664E-4</v>
      </c>
    </row>
    <row r="625" spans="1:2">
      <c r="A625">
        <f t="shared" si="22"/>
        <v>62.300000000000615</v>
      </c>
      <c r="B625">
        <f t="shared" si="23"/>
        <v>9.8328018496942325E-4</v>
      </c>
    </row>
    <row r="626" spans="1:2">
      <c r="A626">
        <f t="shared" si="22"/>
        <v>62.400000000000617</v>
      </c>
      <c r="B626">
        <f t="shared" si="23"/>
        <v>9.8379675259988009E-4</v>
      </c>
    </row>
    <row r="627" spans="1:2">
      <c r="A627">
        <f t="shared" si="22"/>
        <v>62.500000000000618</v>
      </c>
      <c r="B627">
        <f t="shared" si="23"/>
        <v>9.8431332023033694E-4</v>
      </c>
    </row>
    <row r="628" spans="1:2">
      <c r="A628">
        <f t="shared" si="22"/>
        <v>62.60000000000062</v>
      </c>
      <c r="B628">
        <f t="shared" si="23"/>
        <v>9.8482988786079378E-4</v>
      </c>
    </row>
    <row r="629" spans="1:2">
      <c r="A629">
        <f t="shared" si="22"/>
        <v>62.700000000000621</v>
      </c>
      <c r="B629">
        <f t="shared" si="23"/>
        <v>9.8534645549125063E-4</v>
      </c>
    </row>
    <row r="630" spans="1:2">
      <c r="A630">
        <f t="shared" si="22"/>
        <v>62.800000000000622</v>
      </c>
      <c r="B630">
        <f t="shared" si="23"/>
        <v>9.8586302312170747E-4</v>
      </c>
    </row>
    <row r="631" spans="1:2">
      <c r="A631">
        <f t="shared" si="22"/>
        <v>62.900000000000624</v>
      </c>
      <c r="B631">
        <f t="shared" si="23"/>
        <v>9.8637959075216432E-4</v>
      </c>
    </row>
    <row r="632" spans="1:2">
      <c r="A632">
        <f t="shared" si="22"/>
        <v>63.000000000000625</v>
      </c>
      <c r="B632">
        <f t="shared" si="23"/>
        <v>9.8689615838262116E-4</v>
      </c>
    </row>
    <row r="633" spans="1:2">
      <c r="A633">
        <f t="shared" si="22"/>
        <v>63.100000000000627</v>
      </c>
      <c r="B633">
        <f t="shared" si="23"/>
        <v>9.8741272601307801E-4</v>
      </c>
    </row>
    <row r="634" spans="1:2">
      <c r="A634">
        <f t="shared" si="22"/>
        <v>63.200000000000628</v>
      </c>
      <c r="B634">
        <f t="shared" si="23"/>
        <v>9.8792929364353486E-4</v>
      </c>
    </row>
    <row r="635" spans="1:2">
      <c r="A635">
        <f t="shared" si="22"/>
        <v>63.30000000000063</v>
      </c>
      <c r="B635">
        <f t="shared" si="23"/>
        <v>9.884458612739917E-4</v>
      </c>
    </row>
    <row r="636" spans="1:2">
      <c r="A636">
        <f t="shared" si="22"/>
        <v>63.400000000000631</v>
      </c>
      <c r="B636">
        <f t="shared" si="23"/>
        <v>9.8896242890444855E-4</v>
      </c>
    </row>
    <row r="637" spans="1:2">
      <c r="A637">
        <f t="shared" si="22"/>
        <v>63.500000000000632</v>
      </c>
      <c r="B637">
        <f t="shared" si="23"/>
        <v>9.8947899653490539E-4</v>
      </c>
    </row>
    <row r="638" spans="1:2">
      <c r="A638">
        <f t="shared" si="22"/>
        <v>63.600000000000634</v>
      </c>
      <c r="B638">
        <f t="shared" si="23"/>
        <v>9.8999556416536224E-4</v>
      </c>
    </row>
    <row r="639" spans="1:2">
      <c r="A639">
        <f t="shared" si="22"/>
        <v>63.700000000000635</v>
      </c>
      <c r="B639">
        <f t="shared" si="23"/>
        <v>9.9051213179581908E-4</v>
      </c>
    </row>
    <row r="640" spans="1:2">
      <c r="A640">
        <f t="shared" si="22"/>
        <v>63.800000000000637</v>
      </c>
      <c r="B640">
        <f t="shared" si="23"/>
        <v>9.9102869942627593E-4</v>
      </c>
    </row>
    <row r="641" spans="1:2">
      <c r="A641">
        <f t="shared" si="22"/>
        <v>63.900000000000638</v>
      </c>
      <c r="B641">
        <f t="shared" si="23"/>
        <v>9.9154526705673277E-4</v>
      </c>
    </row>
    <row r="642" spans="1:2">
      <c r="A642">
        <f t="shared" si="22"/>
        <v>64.000000000000639</v>
      </c>
      <c r="B642">
        <f t="shared" si="23"/>
        <v>9.9206183468718962E-4</v>
      </c>
    </row>
    <row r="643" spans="1:2">
      <c r="A643">
        <f t="shared" si="22"/>
        <v>64.100000000000634</v>
      </c>
      <c r="B643">
        <f t="shared" si="23"/>
        <v>9.9257840231764646E-4</v>
      </c>
    </row>
    <row r="644" spans="1:2">
      <c r="A644">
        <f t="shared" si="22"/>
        <v>64.200000000000628</v>
      </c>
      <c r="B644">
        <f t="shared" si="23"/>
        <v>9.9309496994810331E-4</v>
      </c>
    </row>
    <row r="645" spans="1:2">
      <c r="A645">
        <f t="shared" si="22"/>
        <v>64.300000000000622</v>
      </c>
      <c r="B645">
        <f t="shared" si="23"/>
        <v>9.9361153757856016E-4</v>
      </c>
    </row>
    <row r="646" spans="1:2">
      <c r="A646">
        <f t="shared" si="22"/>
        <v>64.400000000000617</v>
      </c>
      <c r="B646">
        <f t="shared" si="23"/>
        <v>9.94128105209017E-4</v>
      </c>
    </row>
    <row r="647" spans="1:2">
      <c r="A647">
        <f t="shared" si="22"/>
        <v>64.500000000000611</v>
      </c>
      <c r="B647">
        <f t="shared" si="23"/>
        <v>9.9464467283947385E-4</v>
      </c>
    </row>
    <row r="648" spans="1:2">
      <c r="A648">
        <f t="shared" si="22"/>
        <v>64.600000000000605</v>
      </c>
      <c r="B648">
        <f t="shared" si="23"/>
        <v>9.9516124046993069E-4</v>
      </c>
    </row>
    <row r="649" spans="1:2">
      <c r="A649">
        <f t="shared" si="22"/>
        <v>64.7000000000006</v>
      </c>
      <c r="B649">
        <f t="shared" si="23"/>
        <v>9.9567780810038754E-4</v>
      </c>
    </row>
    <row r="650" spans="1:2">
      <c r="A650">
        <f t="shared" si="22"/>
        <v>64.800000000000594</v>
      </c>
      <c r="B650">
        <f t="shared" si="23"/>
        <v>9.9619437573084438E-4</v>
      </c>
    </row>
    <row r="651" spans="1:2">
      <c r="A651">
        <f t="shared" si="22"/>
        <v>64.900000000000588</v>
      </c>
      <c r="B651">
        <f t="shared" si="23"/>
        <v>9.9671094336130123E-4</v>
      </c>
    </row>
    <row r="652" spans="1:2">
      <c r="A652">
        <f t="shared" si="22"/>
        <v>65.000000000000583</v>
      </c>
      <c r="B652">
        <f t="shared" si="23"/>
        <v>9.9722751099175807E-4</v>
      </c>
    </row>
    <row r="653" spans="1:2">
      <c r="A653">
        <f t="shared" si="22"/>
        <v>65.100000000000577</v>
      </c>
      <c r="B653">
        <f t="shared" si="23"/>
        <v>9.9774407862221492E-4</v>
      </c>
    </row>
    <row r="654" spans="1:2">
      <c r="A654">
        <f t="shared" si="22"/>
        <v>65.200000000000571</v>
      </c>
      <c r="B654">
        <f t="shared" si="23"/>
        <v>9.9826064625267177E-4</v>
      </c>
    </row>
    <row r="655" spans="1:2">
      <c r="A655">
        <f t="shared" si="22"/>
        <v>65.300000000000566</v>
      </c>
      <c r="B655">
        <f t="shared" si="23"/>
        <v>9.9877721388312861E-4</v>
      </c>
    </row>
    <row r="656" spans="1:2">
      <c r="A656">
        <f t="shared" si="22"/>
        <v>65.40000000000056</v>
      </c>
      <c r="B656">
        <f t="shared" si="23"/>
        <v>9.9929378151358546E-4</v>
      </c>
    </row>
    <row r="657" spans="1:2">
      <c r="A657">
        <f t="shared" si="22"/>
        <v>65.500000000000554</v>
      </c>
      <c r="B657">
        <f t="shared" si="23"/>
        <v>9.998103491440423E-4</v>
      </c>
    </row>
    <row r="658" spans="1:2">
      <c r="A658">
        <f t="shared" si="22"/>
        <v>65.600000000000549</v>
      </c>
      <c r="B658">
        <f t="shared" si="23"/>
        <v>1.0003269167744991E-3</v>
      </c>
    </row>
    <row r="659" spans="1:2">
      <c r="A659">
        <f t="shared" si="22"/>
        <v>65.700000000000543</v>
      </c>
      <c r="B659">
        <f t="shared" si="23"/>
        <v>1.000843484404956E-3</v>
      </c>
    </row>
    <row r="660" spans="1:2">
      <c r="A660">
        <f t="shared" si="22"/>
        <v>65.800000000000537</v>
      </c>
      <c r="B660">
        <f t="shared" si="23"/>
        <v>1.0013600520354128E-3</v>
      </c>
    </row>
    <row r="661" spans="1:2">
      <c r="A661">
        <f t="shared" si="22"/>
        <v>65.900000000000531</v>
      </c>
      <c r="B661">
        <f t="shared" si="23"/>
        <v>1.0018766196658697E-3</v>
      </c>
    </row>
    <row r="662" spans="1:2">
      <c r="A662">
        <f t="shared" si="22"/>
        <v>66.000000000000526</v>
      </c>
      <c r="B662">
        <f t="shared" si="23"/>
        <v>1.0023931872963265E-3</v>
      </c>
    </row>
    <row r="663" spans="1:2">
      <c r="A663">
        <f t="shared" si="22"/>
        <v>66.10000000000052</v>
      </c>
      <c r="B663">
        <f t="shared" si="23"/>
        <v>1.0029097549267834E-3</v>
      </c>
    </row>
    <row r="664" spans="1:2">
      <c r="A664">
        <f t="shared" si="22"/>
        <v>66.200000000000514</v>
      </c>
      <c r="B664">
        <f t="shared" si="23"/>
        <v>1.0034263225572402E-3</v>
      </c>
    </row>
    <row r="665" spans="1:2">
      <c r="A665">
        <f t="shared" si="22"/>
        <v>66.300000000000509</v>
      </c>
      <c r="B665">
        <f t="shared" si="23"/>
        <v>1.0039428901876971E-3</v>
      </c>
    </row>
    <row r="666" spans="1:2">
      <c r="A666">
        <f t="shared" si="22"/>
        <v>66.400000000000503</v>
      </c>
      <c r="B666">
        <f t="shared" si="23"/>
        <v>1.0044594578181539E-3</v>
      </c>
    </row>
    <row r="667" spans="1:2">
      <c r="A667">
        <f t="shared" si="22"/>
        <v>66.500000000000497</v>
      </c>
      <c r="B667">
        <f t="shared" si="23"/>
        <v>1.0049760254486108E-3</v>
      </c>
    </row>
    <row r="668" spans="1:2">
      <c r="A668">
        <f t="shared" si="22"/>
        <v>66.600000000000492</v>
      </c>
      <c r="B668">
        <f t="shared" si="23"/>
        <v>1.0054925930790676E-3</v>
      </c>
    </row>
    <row r="669" spans="1:2">
      <c r="A669">
        <f t="shared" si="22"/>
        <v>66.700000000000486</v>
      </c>
      <c r="B669">
        <f t="shared" si="23"/>
        <v>1.0060091607095244E-3</v>
      </c>
    </row>
    <row r="670" spans="1:2">
      <c r="A670">
        <f t="shared" si="22"/>
        <v>66.80000000000048</v>
      </c>
      <c r="B670">
        <f t="shared" si="23"/>
        <v>1.0065257283399813E-3</v>
      </c>
    </row>
    <row r="671" spans="1:2">
      <c r="A671">
        <f t="shared" si="22"/>
        <v>66.900000000000475</v>
      </c>
      <c r="B671">
        <f t="shared" si="23"/>
        <v>1.0070422959704381E-3</v>
      </c>
    </row>
    <row r="672" spans="1:2">
      <c r="A672">
        <f t="shared" si="22"/>
        <v>67.000000000000469</v>
      </c>
      <c r="B672">
        <f t="shared" si="23"/>
        <v>1.007558863600895E-3</v>
      </c>
    </row>
    <row r="673" spans="1:2">
      <c r="A673">
        <f t="shared" si="22"/>
        <v>67.100000000000463</v>
      </c>
      <c r="B673">
        <f t="shared" si="23"/>
        <v>1.0080754312313518E-3</v>
      </c>
    </row>
    <row r="674" spans="1:2">
      <c r="A674">
        <f t="shared" si="22"/>
        <v>67.200000000000458</v>
      </c>
      <c r="B674">
        <f t="shared" si="23"/>
        <v>1.0085919988618087E-3</v>
      </c>
    </row>
    <row r="675" spans="1:2">
      <c r="A675">
        <f t="shared" si="22"/>
        <v>67.300000000000452</v>
      </c>
      <c r="B675">
        <f t="shared" si="23"/>
        <v>1.0091085664922655E-3</v>
      </c>
    </row>
    <row r="676" spans="1:2">
      <c r="A676">
        <f t="shared" si="22"/>
        <v>67.400000000000446</v>
      </c>
      <c r="B676">
        <f t="shared" si="23"/>
        <v>1.0096251341227224E-3</v>
      </c>
    </row>
    <row r="677" spans="1:2">
      <c r="A677">
        <f t="shared" si="22"/>
        <v>67.500000000000441</v>
      </c>
      <c r="B677">
        <f t="shared" si="23"/>
        <v>1.0101417017531792E-3</v>
      </c>
    </row>
    <row r="678" spans="1:2">
      <c r="A678">
        <f t="shared" si="22"/>
        <v>67.600000000000435</v>
      </c>
      <c r="B678">
        <f t="shared" si="23"/>
        <v>1.0106582693836361E-3</v>
      </c>
    </row>
    <row r="679" spans="1:2">
      <c r="A679">
        <f t="shared" ref="A679:A742" si="24">A678+dt</f>
        <v>67.700000000000429</v>
      </c>
      <c r="B679">
        <f t="shared" ref="B679:B742" si="25">B678+veOc*dt</f>
        <v>1.0111748370140929E-3</v>
      </c>
    </row>
    <row r="680" spans="1:2">
      <c r="A680">
        <f t="shared" si="24"/>
        <v>67.800000000000423</v>
      </c>
      <c r="B680">
        <f t="shared" si="25"/>
        <v>1.0116914046445497E-3</v>
      </c>
    </row>
    <row r="681" spans="1:2">
      <c r="A681">
        <f t="shared" si="24"/>
        <v>67.900000000000418</v>
      </c>
      <c r="B681">
        <f t="shared" si="25"/>
        <v>1.0122079722750066E-3</v>
      </c>
    </row>
    <row r="682" spans="1:2">
      <c r="A682">
        <f t="shared" si="24"/>
        <v>68.000000000000412</v>
      </c>
      <c r="B682">
        <f t="shared" si="25"/>
        <v>1.0127245399054634E-3</v>
      </c>
    </row>
    <row r="683" spans="1:2">
      <c r="A683">
        <f t="shared" si="24"/>
        <v>68.100000000000406</v>
      </c>
      <c r="B683">
        <f t="shared" si="25"/>
        <v>1.0132411075359203E-3</v>
      </c>
    </row>
    <row r="684" spans="1:2">
      <c r="A684">
        <f t="shared" si="24"/>
        <v>68.200000000000401</v>
      </c>
      <c r="B684">
        <f t="shared" si="25"/>
        <v>1.0137576751663771E-3</v>
      </c>
    </row>
    <row r="685" spans="1:2">
      <c r="A685">
        <f t="shared" si="24"/>
        <v>68.300000000000395</v>
      </c>
      <c r="B685">
        <f t="shared" si="25"/>
        <v>1.014274242796834E-3</v>
      </c>
    </row>
    <row r="686" spans="1:2">
      <c r="A686">
        <f t="shared" si="24"/>
        <v>68.400000000000389</v>
      </c>
      <c r="B686">
        <f t="shared" si="25"/>
        <v>1.0147908104272908E-3</v>
      </c>
    </row>
    <row r="687" spans="1:2">
      <c r="A687">
        <f t="shared" si="24"/>
        <v>68.500000000000384</v>
      </c>
      <c r="B687">
        <f t="shared" si="25"/>
        <v>1.0153073780577477E-3</v>
      </c>
    </row>
    <row r="688" spans="1:2">
      <c r="A688">
        <f t="shared" si="24"/>
        <v>68.600000000000378</v>
      </c>
      <c r="B688">
        <f t="shared" si="25"/>
        <v>1.0158239456882045E-3</v>
      </c>
    </row>
    <row r="689" spans="1:2">
      <c r="A689">
        <f t="shared" si="24"/>
        <v>68.700000000000372</v>
      </c>
      <c r="B689">
        <f t="shared" si="25"/>
        <v>1.0163405133186614E-3</v>
      </c>
    </row>
    <row r="690" spans="1:2">
      <c r="A690">
        <f t="shared" si="24"/>
        <v>68.800000000000367</v>
      </c>
      <c r="B690">
        <f t="shared" si="25"/>
        <v>1.0168570809491182E-3</v>
      </c>
    </row>
    <row r="691" spans="1:2">
      <c r="A691">
        <f t="shared" si="24"/>
        <v>68.900000000000361</v>
      </c>
      <c r="B691">
        <f t="shared" si="25"/>
        <v>1.017373648579575E-3</v>
      </c>
    </row>
    <row r="692" spans="1:2">
      <c r="A692">
        <f t="shared" si="24"/>
        <v>69.000000000000355</v>
      </c>
      <c r="B692">
        <f t="shared" si="25"/>
        <v>1.0178902162100319E-3</v>
      </c>
    </row>
    <row r="693" spans="1:2">
      <c r="A693">
        <f t="shared" si="24"/>
        <v>69.10000000000035</v>
      </c>
      <c r="B693">
        <f t="shared" si="25"/>
        <v>1.0184067838404887E-3</v>
      </c>
    </row>
    <row r="694" spans="1:2">
      <c r="A694">
        <f t="shared" si="24"/>
        <v>69.200000000000344</v>
      </c>
      <c r="B694">
        <f t="shared" si="25"/>
        <v>1.0189233514709456E-3</v>
      </c>
    </row>
    <row r="695" spans="1:2">
      <c r="A695">
        <f t="shared" si="24"/>
        <v>69.300000000000338</v>
      </c>
      <c r="B695">
        <f t="shared" si="25"/>
        <v>1.0194399191014024E-3</v>
      </c>
    </row>
    <row r="696" spans="1:2">
      <c r="A696">
        <f t="shared" si="24"/>
        <v>69.400000000000333</v>
      </c>
      <c r="B696">
        <f t="shared" si="25"/>
        <v>1.0199564867318593E-3</v>
      </c>
    </row>
    <row r="697" spans="1:2">
      <c r="A697">
        <f t="shared" si="24"/>
        <v>69.500000000000327</v>
      </c>
      <c r="B697">
        <f t="shared" si="25"/>
        <v>1.0204730543623161E-3</v>
      </c>
    </row>
    <row r="698" spans="1:2">
      <c r="A698">
        <f t="shared" si="24"/>
        <v>69.600000000000321</v>
      </c>
      <c r="B698">
        <f t="shared" si="25"/>
        <v>1.020989621992773E-3</v>
      </c>
    </row>
    <row r="699" spans="1:2">
      <c r="A699">
        <f t="shared" si="24"/>
        <v>69.700000000000315</v>
      </c>
      <c r="B699">
        <f t="shared" si="25"/>
        <v>1.0215061896232298E-3</v>
      </c>
    </row>
    <row r="700" spans="1:2">
      <c r="A700">
        <f t="shared" si="24"/>
        <v>69.80000000000031</v>
      </c>
      <c r="B700">
        <f t="shared" si="25"/>
        <v>1.0220227572536867E-3</v>
      </c>
    </row>
    <row r="701" spans="1:2">
      <c r="A701">
        <f t="shared" si="24"/>
        <v>69.900000000000304</v>
      </c>
      <c r="B701">
        <f t="shared" si="25"/>
        <v>1.0225393248841435E-3</v>
      </c>
    </row>
    <row r="702" spans="1:2">
      <c r="A702">
        <f t="shared" si="24"/>
        <v>70.000000000000298</v>
      </c>
      <c r="B702">
        <f t="shared" si="25"/>
        <v>1.0230558925146003E-3</v>
      </c>
    </row>
    <row r="703" spans="1:2">
      <c r="A703">
        <f t="shared" si="24"/>
        <v>70.100000000000293</v>
      </c>
      <c r="B703">
        <f t="shared" si="25"/>
        <v>1.0235724601450572E-3</v>
      </c>
    </row>
    <row r="704" spans="1:2">
      <c r="A704">
        <f t="shared" si="24"/>
        <v>70.200000000000287</v>
      </c>
      <c r="B704">
        <f t="shared" si="25"/>
        <v>1.024089027775514E-3</v>
      </c>
    </row>
    <row r="705" spans="1:2">
      <c r="A705">
        <f t="shared" si="24"/>
        <v>70.300000000000281</v>
      </c>
      <c r="B705">
        <f t="shared" si="25"/>
        <v>1.0246055954059709E-3</v>
      </c>
    </row>
    <row r="706" spans="1:2">
      <c r="A706">
        <f t="shared" si="24"/>
        <v>70.400000000000276</v>
      </c>
      <c r="B706">
        <f t="shared" si="25"/>
        <v>1.0251221630364277E-3</v>
      </c>
    </row>
    <row r="707" spans="1:2">
      <c r="A707">
        <f t="shared" si="24"/>
        <v>70.50000000000027</v>
      </c>
      <c r="B707">
        <f t="shared" si="25"/>
        <v>1.0256387306668846E-3</v>
      </c>
    </row>
    <row r="708" spans="1:2">
      <c r="A708">
        <f t="shared" si="24"/>
        <v>70.600000000000264</v>
      </c>
      <c r="B708">
        <f t="shared" si="25"/>
        <v>1.0261552982973414E-3</v>
      </c>
    </row>
    <row r="709" spans="1:2">
      <c r="A709">
        <f t="shared" si="24"/>
        <v>70.700000000000259</v>
      </c>
      <c r="B709">
        <f t="shared" si="25"/>
        <v>1.0266718659277983E-3</v>
      </c>
    </row>
    <row r="710" spans="1:2">
      <c r="A710">
        <f t="shared" si="24"/>
        <v>70.800000000000253</v>
      </c>
      <c r="B710">
        <f t="shared" si="25"/>
        <v>1.0271884335582551E-3</v>
      </c>
    </row>
    <row r="711" spans="1:2">
      <c r="A711">
        <f t="shared" si="24"/>
        <v>70.900000000000247</v>
      </c>
      <c r="B711">
        <f t="shared" si="25"/>
        <v>1.027705001188712E-3</v>
      </c>
    </row>
    <row r="712" spans="1:2">
      <c r="A712">
        <f t="shared" si="24"/>
        <v>71.000000000000242</v>
      </c>
      <c r="B712">
        <f t="shared" si="25"/>
        <v>1.0282215688191688E-3</v>
      </c>
    </row>
    <row r="713" spans="1:2">
      <c r="A713">
        <f t="shared" si="24"/>
        <v>71.100000000000236</v>
      </c>
      <c r="B713">
        <f t="shared" si="25"/>
        <v>1.0287381364496256E-3</v>
      </c>
    </row>
    <row r="714" spans="1:2">
      <c r="A714">
        <f t="shared" si="24"/>
        <v>71.20000000000023</v>
      </c>
      <c r="B714">
        <f t="shared" si="25"/>
        <v>1.0292547040800825E-3</v>
      </c>
    </row>
    <row r="715" spans="1:2">
      <c r="A715">
        <f t="shared" si="24"/>
        <v>71.300000000000225</v>
      </c>
      <c r="B715">
        <f t="shared" si="25"/>
        <v>1.0297712717105393E-3</v>
      </c>
    </row>
    <row r="716" spans="1:2">
      <c r="A716">
        <f t="shared" si="24"/>
        <v>71.400000000000219</v>
      </c>
      <c r="B716">
        <f t="shared" si="25"/>
        <v>1.0302878393409962E-3</v>
      </c>
    </row>
    <row r="717" spans="1:2">
      <c r="A717">
        <f t="shared" si="24"/>
        <v>71.500000000000213</v>
      </c>
      <c r="B717">
        <f t="shared" si="25"/>
        <v>1.030804406971453E-3</v>
      </c>
    </row>
    <row r="718" spans="1:2">
      <c r="A718">
        <f t="shared" si="24"/>
        <v>71.600000000000207</v>
      </c>
      <c r="B718">
        <f t="shared" si="25"/>
        <v>1.0313209746019099E-3</v>
      </c>
    </row>
    <row r="719" spans="1:2">
      <c r="A719">
        <f t="shared" si="24"/>
        <v>71.700000000000202</v>
      </c>
      <c r="B719">
        <f t="shared" si="25"/>
        <v>1.0318375422323667E-3</v>
      </c>
    </row>
    <row r="720" spans="1:2">
      <c r="A720">
        <f t="shared" si="24"/>
        <v>71.800000000000196</v>
      </c>
      <c r="B720">
        <f t="shared" si="25"/>
        <v>1.0323541098628236E-3</v>
      </c>
    </row>
    <row r="721" spans="1:2">
      <c r="A721">
        <f t="shared" si="24"/>
        <v>71.90000000000019</v>
      </c>
      <c r="B721">
        <f t="shared" si="25"/>
        <v>1.0328706774932804E-3</v>
      </c>
    </row>
    <row r="722" spans="1:2">
      <c r="A722">
        <f t="shared" si="24"/>
        <v>72.000000000000185</v>
      </c>
      <c r="B722">
        <f t="shared" si="25"/>
        <v>1.0333872451237373E-3</v>
      </c>
    </row>
    <row r="723" spans="1:2">
      <c r="A723">
        <f t="shared" si="24"/>
        <v>72.100000000000179</v>
      </c>
      <c r="B723">
        <f t="shared" si="25"/>
        <v>1.0339038127541941E-3</v>
      </c>
    </row>
    <row r="724" spans="1:2">
      <c r="A724">
        <f t="shared" si="24"/>
        <v>72.200000000000173</v>
      </c>
      <c r="B724">
        <f t="shared" si="25"/>
        <v>1.0344203803846509E-3</v>
      </c>
    </row>
    <row r="725" spans="1:2">
      <c r="A725">
        <f t="shared" si="24"/>
        <v>72.300000000000168</v>
      </c>
      <c r="B725">
        <f t="shared" si="25"/>
        <v>1.0349369480151078E-3</v>
      </c>
    </row>
    <row r="726" spans="1:2">
      <c r="A726">
        <f t="shared" si="24"/>
        <v>72.400000000000162</v>
      </c>
      <c r="B726">
        <f t="shared" si="25"/>
        <v>1.0354535156455646E-3</v>
      </c>
    </row>
    <row r="727" spans="1:2">
      <c r="A727">
        <f t="shared" si="24"/>
        <v>72.500000000000156</v>
      </c>
      <c r="B727">
        <f t="shared" si="25"/>
        <v>1.0359700832760215E-3</v>
      </c>
    </row>
    <row r="728" spans="1:2">
      <c r="A728">
        <f t="shared" si="24"/>
        <v>72.600000000000151</v>
      </c>
      <c r="B728">
        <f t="shared" si="25"/>
        <v>1.0364866509064783E-3</v>
      </c>
    </row>
    <row r="729" spans="1:2">
      <c r="A729">
        <f t="shared" si="24"/>
        <v>72.700000000000145</v>
      </c>
      <c r="B729">
        <f t="shared" si="25"/>
        <v>1.0370032185369352E-3</v>
      </c>
    </row>
    <row r="730" spans="1:2">
      <c r="A730">
        <f t="shared" si="24"/>
        <v>72.800000000000139</v>
      </c>
      <c r="B730">
        <f t="shared" si="25"/>
        <v>1.037519786167392E-3</v>
      </c>
    </row>
    <row r="731" spans="1:2">
      <c r="A731">
        <f t="shared" si="24"/>
        <v>72.900000000000134</v>
      </c>
      <c r="B731">
        <f t="shared" si="25"/>
        <v>1.0380363537978489E-3</v>
      </c>
    </row>
    <row r="732" spans="1:2">
      <c r="A732">
        <f t="shared" si="24"/>
        <v>73.000000000000128</v>
      </c>
      <c r="B732">
        <f t="shared" si="25"/>
        <v>1.0385529214283057E-3</v>
      </c>
    </row>
    <row r="733" spans="1:2">
      <c r="A733">
        <f t="shared" si="24"/>
        <v>73.100000000000122</v>
      </c>
      <c r="B733">
        <f t="shared" si="25"/>
        <v>1.0390694890587626E-3</v>
      </c>
    </row>
    <row r="734" spans="1:2">
      <c r="A734">
        <f t="shared" si="24"/>
        <v>73.200000000000117</v>
      </c>
      <c r="B734">
        <f t="shared" si="25"/>
        <v>1.0395860566892194E-3</v>
      </c>
    </row>
    <row r="735" spans="1:2">
      <c r="A735">
        <f t="shared" si="24"/>
        <v>73.300000000000111</v>
      </c>
      <c r="B735">
        <f t="shared" si="25"/>
        <v>1.0401026243196762E-3</v>
      </c>
    </row>
    <row r="736" spans="1:2">
      <c r="A736">
        <f t="shared" si="24"/>
        <v>73.400000000000105</v>
      </c>
      <c r="B736">
        <f t="shared" si="25"/>
        <v>1.0406191919501331E-3</v>
      </c>
    </row>
    <row r="737" spans="1:2">
      <c r="A737">
        <f t="shared" si="24"/>
        <v>73.500000000000099</v>
      </c>
      <c r="B737">
        <f t="shared" si="25"/>
        <v>1.0411357595805899E-3</v>
      </c>
    </row>
    <row r="738" spans="1:2">
      <c r="A738">
        <f t="shared" si="24"/>
        <v>73.600000000000094</v>
      </c>
      <c r="B738">
        <f t="shared" si="25"/>
        <v>1.0416523272110468E-3</v>
      </c>
    </row>
    <row r="739" spans="1:2">
      <c r="A739">
        <f t="shared" si="24"/>
        <v>73.700000000000088</v>
      </c>
      <c r="B739">
        <f t="shared" si="25"/>
        <v>1.0421688948415036E-3</v>
      </c>
    </row>
    <row r="740" spans="1:2">
      <c r="A740">
        <f t="shared" si="24"/>
        <v>73.800000000000082</v>
      </c>
      <c r="B740">
        <f t="shared" si="25"/>
        <v>1.0426854624719605E-3</v>
      </c>
    </row>
    <row r="741" spans="1:2">
      <c r="A741">
        <f t="shared" si="24"/>
        <v>73.900000000000077</v>
      </c>
      <c r="B741">
        <f t="shared" si="25"/>
        <v>1.0432020301024173E-3</v>
      </c>
    </row>
    <row r="742" spans="1:2">
      <c r="A742">
        <f t="shared" si="24"/>
        <v>74.000000000000071</v>
      </c>
      <c r="B742">
        <f t="shared" si="25"/>
        <v>1.0437185977328742E-3</v>
      </c>
    </row>
    <row r="743" spans="1:2">
      <c r="A743">
        <f t="shared" ref="A743:A806" si="26">A742+dt</f>
        <v>74.100000000000065</v>
      </c>
      <c r="B743">
        <f t="shared" ref="B743:B806" si="27">B742+veOc*dt</f>
        <v>1.044235165363331E-3</v>
      </c>
    </row>
    <row r="744" spans="1:2">
      <c r="A744">
        <f t="shared" si="26"/>
        <v>74.20000000000006</v>
      </c>
      <c r="B744">
        <f t="shared" si="27"/>
        <v>1.0447517329937879E-3</v>
      </c>
    </row>
    <row r="745" spans="1:2">
      <c r="A745">
        <f t="shared" si="26"/>
        <v>74.300000000000054</v>
      </c>
      <c r="B745">
        <f t="shared" si="27"/>
        <v>1.0452683006242447E-3</v>
      </c>
    </row>
    <row r="746" spans="1:2">
      <c r="A746">
        <f t="shared" si="26"/>
        <v>74.400000000000048</v>
      </c>
      <c r="B746">
        <f t="shared" si="27"/>
        <v>1.0457848682547015E-3</v>
      </c>
    </row>
    <row r="747" spans="1:2">
      <c r="A747">
        <f t="shared" si="26"/>
        <v>74.500000000000043</v>
      </c>
      <c r="B747">
        <f t="shared" si="27"/>
        <v>1.0463014358851584E-3</v>
      </c>
    </row>
    <row r="748" spans="1:2">
      <c r="A748">
        <f t="shared" si="26"/>
        <v>74.600000000000037</v>
      </c>
      <c r="B748">
        <f t="shared" si="27"/>
        <v>1.0468180035156152E-3</v>
      </c>
    </row>
    <row r="749" spans="1:2">
      <c r="A749">
        <f t="shared" si="26"/>
        <v>74.700000000000031</v>
      </c>
      <c r="B749">
        <f t="shared" si="27"/>
        <v>1.0473345711460721E-3</v>
      </c>
    </row>
    <row r="750" spans="1:2">
      <c r="A750">
        <f t="shared" si="26"/>
        <v>74.800000000000026</v>
      </c>
      <c r="B750">
        <f t="shared" si="27"/>
        <v>1.0478511387765289E-3</v>
      </c>
    </row>
    <row r="751" spans="1:2">
      <c r="A751">
        <f t="shared" si="26"/>
        <v>74.90000000000002</v>
      </c>
      <c r="B751">
        <f t="shared" si="27"/>
        <v>1.0483677064069858E-3</v>
      </c>
    </row>
    <row r="752" spans="1:2">
      <c r="A752">
        <f t="shared" si="26"/>
        <v>75.000000000000014</v>
      </c>
      <c r="B752">
        <f t="shared" si="27"/>
        <v>1.0488842740374426E-3</v>
      </c>
    </row>
    <row r="753" spans="1:2">
      <c r="A753">
        <f t="shared" si="26"/>
        <v>75.100000000000009</v>
      </c>
      <c r="B753">
        <f t="shared" si="27"/>
        <v>1.0494008416678995E-3</v>
      </c>
    </row>
    <row r="754" spans="1:2">
      <c r="A754">
        <f t="shared" si="26"/>
        <v>75.2</v>
      </c>
      <c r="B754">
        <f t="shared" si="27"/>
        <v>1.0499174092983563E-3</v>
      </c>
    </row>
    <row r="755" spans="1:2">
      <c r="A755">
        <f t="shared" si="26"/>
        <v>75.3</v>
      </c>
      <c r="B755">
        <f t="shared" si="27"/>
        <v>1.0504339769288132E-3</v>
      </c>
    </row>
    <row r="756" spans="1:2">
      <c r="A756">
        <f t="shared" si="26"/>
        <v>75.399999999999991</v>
      </c>
      <c r="B756">
        <f t="shared" si="27"/>
        <v>1.05095054455927E-3</v>
      </c>
    </row>
    <row r="757" spans="1:2">
      <c r="A757">
        <f t="shared" si="26"/>
        <v>75.499999999999986</v>
      </c>
      <c r="B757">
        <f t="shared" si="27"/>
        <v>1.0514671121897268E-3</v>
      </c>
    </row>
    <row r="758" spans="1:2">
      <c r="A758">
        <f t="shared" si="26"/>
        <v>75.59999999999998</v>
      </c>
      <c r="B758">
        <f t="shared" si="27"/>
        <v>1.0519836798201837E-3</v>
      </c>
    </row>
    <row r="759" spans="1:2">
      <c r="A759">
        <f t="shared" si="26"/>
        <v>75.699999999999974</v>
      </c>
      <c r="B759">
        <f t="shared" si="27"/>
        <v>1.0525002474506405E-3</v>
      </c>
    </row>
    <row r="760" spans="1:2">
      <c r="A760">
        <f t="shared" si="26"/>
        <v>75.799999999999969</v>
      </c>
      <c r="B760">
        <f t="shared" si="27"/>
        <v>1.0530168150810974E-3</v>
      </c>
    </row>
    <row r="761" spans="1:2">
      <c r="A761">
        <f t="shared" si="26"/>
        <v>75.899999999999963</v>
      </c>
      <c r="B761">
        <f t="shared" si="27"/>
        <v>1.0535333827115542E-3</v>
      </c>
    </row>
    <row r="762" spans="1:2">
      <c r="A762">
        <f t="shared" si="26"/>
        <v>75.999999999999957</v>
      </c>
      <c r="B762">
        <f t="shared" si="27"/>
        <v>1.0540499503420111E-3</v>
      </c>
    </row>
    <row r="763" spans="1:2">
      <c r="A763">
        <f t="shared" si="26"/>
        <v>76.099999999999952</v>
      </c>
      <c r="B763">
        <f t="shared" si="27"/>
        <v>1.0545665179724679E-3</v>
      </c>
    </row>
    <row r="764" spans="1:2">
      <c r="A764">
        <f t="shared" si="26"/>
        <v>76.199999999999946</v>
      </c>
      <c r="B764">
        <f t="shared" si="27"/>
        <v>1.0550830856029248E-3</v>
      </c>
    </row>
    <row r="765" spans="1:2">
      <c r="A765">
        <f t="shared" si="26"/>
        <v>76.29999999999994</v>
      </c>
      <c r="B765">
        <f t="shared" si="27"/>
        <v>1.0555996532333816E-3</v>
      </c>
    </row>
    <row r="766" spans="1:2">
      <c r="A766">
        <f t="shared" si="26"/>
        <v>76.399999999999935</v>
      </c>
      <c r="B766">
        <f t="shared" si="27"/>
        <v>1.0561162208638385E-3</v>
      </c>
    </row>
    <row r="767" spans="1:2">
      <c r="A767">
        <f t="shared" si="26"/>
        <v>76.499999999999929</v>
      </c>
      <c r="B767">
        <f t="shared" si="27"/>
        <v>1.0566327884942953E-3</v>
      </c>
    </row>
    <row r="768" spans="1:2">
      <c r="A768">
        <f t="shared" si="26"/>
        <v>76.599999999999923</v>
      </c>
      <c r="B768">
        <f t="shared" si="27"/>
        <v>1.0571493561247521E-3</v>
      </c>
    </row>
    <row r="769" spans="1:2">
      <c r="A769">
        <f t="shared" si="26"/>
        <v>76.699999999999918</v>
      </c>
      <c r="B769">
        <f t="shared" si="27"/>
        <v>1.057665923755209E-3</v>
      </c>
    </row>
    <row r="770" spans="1:2">
      <c r="A770">
        <f t="shared" si="26"/>
        <v>76.799999999999912</v>
      </c>
      <c r="B770">
        <f t="shared" si="27"/>
        <v>1.0581824913856658E-3</v>
      </c>
    </row>
    <row r="771" spans="1:2">
      <c r="A771">
        <f t="shared" si="26"/>
        <v>76.899999999999906</v>
      </c>
      <c r="B771">
        <f t="shared" si="27"/>
        <v>1.0586990590161227E-3</v>
      </c>
    </row>
    <row r="772" spans="1:2">
      <c r="A772">
        <f t="shared" si="26"/>
        <v>76.999999999999901</v>
      </c>
      <c r="B772">
        <f t="shared" si="27"/>
        <v>1.0592156266465795E-3</v>
      </c>
    </row>
    <row r="773" spans="1:2">
      <c r="A773">
        <f t="shared" si="26"/>
        <v>77.099999999999895</v>
      </c>
      <c r="B773">
        <f t="shared" si="27"/>
        <v>1.0597321942770364E-3</v>
      </c>
    </row>
    <row r="774" spans="1:2">
      <c r="A774">
        <f t="shared" si="26"/>
        <v>77.199999999999889</v>
      </c>
      <c r="B774">
        <f t="shared" si="27"/>
        <v>1.0602487619074932E-3</v>
      </c>
    </row>
    <row r="775" spans="1:2">
      <c r="A775">
        <f t="shared" si="26"/>
        <v>77.299999999999883</v>
      </c>
      <c r="B775">
        <f t="shared" si="27"/>
        <v>1.0607653295379501E-3</v>
      </c>
    </row>
    <row r="776" spans="1:2">
      <c r="A776">
        <f t="shared" si="26"/>
        <v>77.399999999999878</v>
      </c>
      <c r="B776">
        <f t="shared" si="27"/>
        <v>1.0612818971684069E-3</v>
      </c>
    </row>
    <row r="777" spans="1:2">
      <c r="A777">
        <f t="shared" si="26"/>
        <v>77.499999999999872</v>
      </c>
      <c r="B777">
        <f t="shared" si="27"/>
        <v>1.0617984647988638E-3</v>
      </c>
    </row>
    <row r="778" spans="1:2">
      <c r="A778">
        <f t="shared" si="26"/>
        <v>77.599999999999866</v>
      </c>
      <c r="B778">
        <f t="shared" si="27"/>
        <v>1.0623150324293206E-3</v>
      </c>
    </row>
    <row r="779" spans="1:2">
      <c r="A779">
        <f t="shared" si="26"/>
        <v>77.699999999999861</v>
      </c>
      <c r="B779">
        <f t="shared" si="27"/>
        <v>1.0628316000597774E-3</v>
      </c>
    </row>
    <row r="780" spans="1:2">
      <c r="A780">
        <f t="shared" si="26"/>
        <v>77.799999999999855</v>
      </c>
      <c r="B780">
        <f t="shared" si="27"/>
        <v>1.0633481676902343E-3</v>
      </c>
    </row>
    <row r="781" spans="1:2">
      <c r="A781">
        <f t="shared" si="26"/>
        <v>77.899999999999849</v>
      </c>
      <c r="B781">
        <f t="shared" si="27"/>
        <v>1.0638647353206911E-3</v>
      </c>
    </row>
    <row r="782" spans="1:2">
      <c r="A782">
        <f t="shared" si="26"/>
        <v>77.999999999999844</v>
      </c>
      <c r="B782">
        <f t="shared" si="27"/>
        <v>1.064381302951148E-3</v>
      </c>
    </row>
    <row r="783" spans="1:2">
      <c r="A783">
        <f t="shared" si="26"/>
        <v>78.099999999999838</v>
      </c>
      <c r="B783">
        <f t="shared" si="27"/>
        <v>1.0648978705816048E-3</v>
      </c>
    </row>
    <row r="784" spans="1:2">
      <c r="A784">
        <f t="shared" si="26"/>
        <v>78.199999999999832</v>
      </c>
      <c r="B784">
        <f t="shared" si="27"/>
        <v>1.0654144382120617E-3</v>
      </c>
    </row>
    <row r="785" spans="1:2">
      <c r="A785">
        <f t="shared" si="26"/>
        <v>78.299999999999827</v>
      </c>
      <c r="B785">
        <f t="shared" si="27"/>
        <v>1.0659310058425185E-3</v>
      </c>
    </row>
    <row r="786" spans="1:2">
      <c r="A786">
        <f t="shared" si="26"/>
        <v>78.399999999999821</v>
      </c>
      <c r="B786">
        <f t="shared" si="27"/>
        <v>1.0664475734729754E-3</v>
      </c>
    </row>
    <row r="787" spans="1:2">
      <c r="A787">
        <f t="shared" si="26"/>
        <v>78.499999999999815</v>
      </c>
      <c r="B787">
        <f t="shared" si="27"/>
        <v>1.0669641411034322E-3</v>
      </c>
    </row>
    <row r="788" spans="1:2">
      <c r="A788">
        <f t="shared" si="26"/>
        <v>78.59999999999981</v>
      </c>
      <c r="B788">
        <f t="shared" si="27"/>
        <v>1.0674807087338891E-3</v>
      </c>
    </row>
    <row r="789" spans="1:2">
      <c r="A789">
        <f t="shared" si="26"/>
        <v>78.699999999999804</v>
      </c>
      <c r="B789">
        <f t="shared" si="27"/>
        <v>1.0679972763643459E-3</v>
      </c>
    </row>
    <row r="790" spans="1:2">
      <c r="A790">
        <f t="shared" si="26"/>
        <v>78.799999999999798</v>
      </c>
      <c r="B790">
        <f t="shared" si="27"/>
        <v>1.0685138439948028E-3</v>
      </c>
    </row>
    <row r="791" spans="1:2">
      <c r="A791">
        <f t="shared" si="26"/>
        <v>78.899999999999793</v>
      </c>
      <c r="B791">
        <f t="shared" si="27"/>
        <v>1.0690304116252596E-3</v>
      </c>
    </row>
    <row r="792" spans="1:2">
      <c r="A792">
        <f t="shared" si="26"/>
        <v>78.999999999999787</v>
      </c>
      <c r="B792">
        <f t="shared" si="27"/>
        <v>1.0695469792557164E-3</v>
      </c>
    </row>
    <row r="793" spans="1:2">
      <c r="A793">
        <f t="shared" si="26"/>
        <v>79.099999999999781</v>
      </c>
      <c r="B793">
        <f t="shared" si="27"/>
        <v>1.0700635468861733E-3</v>
      </c>
    </row>
    <row r="794" spans="1:2">
      <c r="A794">
        <f t="shared" si="26"/>
        <v>79.199999999999775</v>
      </c>
      <c r="B794">
        <f t="shared" si="27"/>
        <v>1.0705801145166301E-3</v>
      </c>
    </row>
    <row r="795" spans="1:2">
      <c r="A795">
        <f t="shared" si="26"/>
        <v>79.29999999999977</v>
      </c>
      <c r="B795">
        <f t="shared" si="27"/>
        <v>1.071096682147087E-3</v>
      </c>
    </row>
    <row r="796" spans="1:2">
      <c r="A796">
        <f t="shared" si="26"/>
        <v>79.399999999999764</v>
      </c>
      <c r="B796">
        <f t="shared" si="27"/>
        <v>1.0716132497775438E-3</v>
      </c>
    </row>
    <row r="797" spans="1:2">
      <c r="A797">
        <f t="shared" si="26"/>
        <v>79.499999999999758</v>
      </c>
      <c r="B797">
        <f t="shared" si="27"/>
        <v>1.0721298174080007E-3</v>
      </c>
    </row>
    <row r="798" spans="1:2">
      <c r="A798">
        <f t="shared" si="26"/>
        <v>79.599999999999753</v>
      </c>
      <c r="B798">
        <f t="shared" si="27"/>
        <v>1.0726463850384575E-3</v>
      </c>
    </row>
    <row r="799" spans="1:2">
      <c r="A799">
        <f t="shared" si="26"/>
        <v>79.699999999999747</v>
      </c>
      <c r="B799">
        <f t="shared" si="27"/>
        <v>1.0731629526689144E-3</v>
      </c>
    </row>
    <row r="800" spans="1:2">
      <c r="A800">
        <f t="shared" si="26"/>
        <v>79.799999999999741</v>
      </c>
      <c r="B800">
        <f t="shared" si="27"/>
        <v>1.0736795202993712E-3</v>
      </c>
    </row>
    <row r="801" spans="1:2">
      <c r="A801">
        <f t="shared" si="26"/>
        <v>79.899999999999736</v>
      </c>
      <c r="B801">
        <f t="shared" si="27"/>
        <v>1.0741960879298281E-3</v>
      </c>
    </row>
    <row r="802" spans="1:2">
      <c r="A802">
        <f t="shared" si="26"/>
        <v>79.99999999999973</v>
      </c>
      <c r="B802">
        <f t="shared" si="27"/>
        <v>1.0747126555602849E-3</v>
      </c>
    </row>
    <row r="803" spans="1:2">
      <c r="A803">
        <f t="shared" si="26"/>
        <v>80.099999999999724</v>
      </c>
      <c r="B803">
        <f t="shared" si="27"/>
        <v>1.0752292231907417E-3</v>
      </c>
    </row>
    <row r="804" spans="1:2">
      <c r="A804">
        <f t="shared" si="26"/>
        <v>80.199999999999719</v>
      </c>
      <c r="B804">
        <f t="shared" si="27"/>
        <v>1.0757457908211986E-3</v>
      </c>
    </row>
    <row r="805" spans="1:2">
      <c r="A805">
        <f t="shared" si="26"/>
        <v>80.299999999999713</v>
      </c>
      <c r="B805">
        <f t="shared" si="27"/>
        <v>1.0762623584516554E-3</v>
      </c>
    </row>
    <row r="806" spans="1:2">
      <c r="A806">
        <f t="shared" si="26"/>
        <v>80.399999999999707</v>
      </c>
      <c r="B806">
        <f t="shared" si="27"/>
        <v>1.0767789260821123E-3</v>
      </c>
    </row>
    <row r="807" spans="1:2">
      <c r="A807">
        <f t="shared" ref="A807:A870" si="28">A806+dt</f>
        <v>80.499999999999702</v>
      </c>
      <c r="B807">
        <f t="shared" ref="B807:B870" si="29">B806+veOc*dt</f>
        <v>1.0772954937125691E-3</v>
      </c>
    </row>
    <row r="808" spans="1:2">
      <c r="A808">
        <f t="shared" si="28"/>
        <v>80.599999999999696</v>
      </c>
      <c r="B808">
        <f t="shared" si="29"/>
        <v>1.077812061343026E-3</v>
      </c>
    </row>
    <row r="809" spans="1:2">
      <c r="A809">
        <f t="shared" si="28"/>
        <v>80.69999999999969</v>
      </c>
      <c r="B809">
        <f t="shared" si="29"/>
        <v>1.0783286289734828E-3</v>
      </c>
    </row>
    <row r="810" spans="1:2">
      <c r="A810">
        <f t="shared" si="28"/>
        <v>80.799999999999685</v>
      </c>
      <c r="B810">
        <f t="shared" si="29"/>
        <v>1.0788451966039397E-3</v>
      </c>
    </row>
    <row r="811" spans="1:2">
      <c r="A811">
        <f t="shared" si="28"/>
        <v>80.899999999999679</v>
      </c>
      <c r="B811">
        <f t="shared" si="29"/>
        <v>1.0793617642343965E-3</v>
      </c>
    </row>
    <row r="812" spans="1:2">
      <c r="A812">
        <f t="shared" si="28"/>
        <v>80.999999999999673</v>
      </c>
      <c r="B812">
        <f t="shared" si="29"/>
        <v>1.0798783318648534E-3</v>
      </c>
    </row>
    <row r="813" spans="1:2">
      <c r="A813">
        <f t="shared" si="28"/>
        <v>81.099999999999667</v>
      </c>
      <c r="B813">
        <f t="shared" si="29"/>
        <v>1.0803948994953102E-3</v>
      </c>
    </row>
    <row r="814" spans="1:2">
      <c r="A814">
        <f t="shared" si="28"/>
        <v>81.199999999999662</v>
      </c>
      <c r="B814">
        <f t="shared" si="29"/>
        <v>1.080911467125767E-3</v>
      </c>
    </row>
    <row r="815" spans="1:2">
      <c r="A815">
        <f t="shared" si="28"/>
        <v>81.299999999999656</v>
      </c>
      <c r="B815">
        <f t="shared" si="29"/>
        <v>1.0814280347562239E-3</v>
      </c>
    </row>
    <row r="816" spans="1:2">
      <c r="A816">
        <f t="shared" si="28"/>
        <v>81.39999999999965</v>
      </c>
      <c r="B816">
        <f t="shared" si="29"/>
        <v>1.0819446023866807E-3</v>
      </c>
    </row>
    <row r="817" spans="1:2">
      <c r="A817">
        <f t="shared" si="28"/>
        <v>81.499999999999645</v>
      </c>
      <c r="B817">
        <f t="shared" si="29"/>
        <v>1.0824611700171376E-3</v>
      </c>
    </row>
    <row r="818" spans="1:2">
      <c r="A818">
        <f t="shared" si="28"/>
        <v>81.599999999999639</v>
      </c>
      <c r="B818">
        <f t="shared" si="29"/>
        <v>1.0829777376475944E-3</v>
      </c>
    </row>
    <row r="819" spans="1:2">
      <c r="A819">
        <f t="shared" si="28"/>
        <v>81.699999999999633</v>
      </c>
      <c r="B819">
        <f t="shared" si="29"/>
        <v>1.0834943052780513E-3</v>
      </c>
    </row>
    <row r="820" spans="1:2">
      <c r="A820">
        <f t="shared" si="28"/>
        <v>81.799999999999628</v>
      </c>
      <c r="B820">
        <f t="shared" si="29"/>
        <v>1.0840108729085081E-3</v>
      </c>
    </row>
    <row r="821" spans="1:2">
      <c r="A821">
        <f t="shared" si="28"/>
        <v>81.899999999999622</v>
      </c>
      <c r="B821">
        <f t="shared" si="29"/>
        <v>1.084527440538965E-3</v>
      </c>
    </row>
    <row r="822" spans="1:2">
      <c r="A822">
        <f t="shared" si="28"/>
        <v>81.999999999999616</v>
      </c>
      <c r="B822">
        <f t="shared" si="29"/>
        <v>1.0850440081694218E-3</v>
      </c>
    </row>
    <row r="823" spans="1:2">
      <c r="A823">
        <f t="shared" si="28"/>
        <v>82.099999999999611</v>
      </c>
      <c r="B823">
        <f t="shared" si="29"/>
        <v>1.0855605757998787E-3</v>
      </c>
    </row>
    <row r="824" spans="1:2">
      <c r="A824">
        <f t="shared" si="28"/>
        <v>82.199999999999605</v>
      </c>
      <c r="B824">
        <f t="shared" si="29"/>
        <v>1.0860771434303355E-3</v>
      </c>
    </row>
    <row r="825" spans="1:2">
      <c r="A825">
        <f t="shared" si="28"/>
        <v>82.299999999999599</v>
      </c>
      <c r="B825">
        <f t="shared" si="29"/>
        <v>1.0865937110607923E-3</v>
      </c>
    </row>
    <row r="826" spans="1:2">
      <c r="A826">
        <f t="shared" si="28"/>
        <v>82.399999999999594</v>
      </c>
      <c r="B826">
        <f t="shared" si="29"/>
        <v>1.0871102786912492E-3</v>
      </c>
    </row>
    <row r="827" spans="1:2">
      <c r="A827">
        <f t="shared" si="28"/>
        <v>82.499999999999588</v>
      </c>
      <c r="B827">
        <f t="shared" si="29"/>
        <v>1.087626846321706E-3</v>
      </c>
    </row>
    <row r="828" spans="1:2">
      <c r="A828">
        <f t="shared" si="28"/>
        <v>82.599999999999582</v>
      </c>
      <c r="B828">
        <f t="shared" si="29"/>
        <v>1.0881434139521629E-3</v>
      </c>
    </row>
    <row r="829" spans="1:2">
      <c r="A829">
        <f t="shared" si="28"/>
        <v>82.699999999999577</v>
      </c>
      <c r="B829">
        <f t="shared" si="29"/>
        <v>1.0886599815826197E-3</v>
      </c>
    </row>
    <row r="830" spans="1:2">
      <c r="A830">
        <f t="shared" si="28"/>
        <v>82.799999999999571</v>
      </c>
      <c r="B830">
        <f t="shared" si="29"/>
        <v>1.0891765492130766E-3</v>
      </c>
    </row>
    <row r="831" spans="1:2">
      <c r="A831">
        <f t="shared" si="28"/>
        <v>82.899999999999565</v>
      </c>
      <c r="B831">
        <f t="shared" si="29"/>
        <v>1.0896931168435334E-3</v>
      </c>
    </row>
    <row r="832" spans="1:2">
      <c r="A832">
        <f t="shared" si="28"/>
        <v>82.999999999999559</v>
      </c>
      <c r="B832">
        <f t="shared" si="29"/>
        <v>1.0902096844739903E-3</v>
      </c>
    </row>
    <row r="833" spans="1:2">
      <c r="A833">
        <f t="shared" si="28"/>
        <v>83.099999999999554</v>
      </c>
      <c r="B833">
        <f t="shared" si="29"/>
        <v>1.0907262521044471E-3</v>
      </c>
    </row>
    <row r="834" spans="1:2">
      <c r="A834">
        <f t="shared" si="28"/>
        <v>83.199999999999548</v>
      </c>
      <c r="B834">
        <f t="shared" si="29"/>
        <v>1.091242819734904E-3</v>
      </c>
    </row>
    <row r="835" spans="1:2">
      <c r="A835">
        <f t="shared" si="28"/>
        <v>83.299999999999542</v>
      </c>
      <c r="B835">
        <f t="shared" si="29"/>
        <v>1.0917593873653608E-3</v>
      </c>
    </row>
    <row r="836" spans="1:2">
      <c r="A836">
        <f t="shared" si="28"/>
        <v>83.399999999999537</v>
      </c>
      <c r="B836">
        <f t="shared" si="29"/>
        <v>1.0922759549958176E-3</v>
      </c>
    </row>
    <row r="837" spans="1:2">
      <c r="A837">
        <f t="shared" si="28"/>
        <v>83.499999999999531</v>
      </c>
      <c r="B837">
        <f t="shared" si="29"/>
        <v>1.0927925226262745E-3</v>
      </c>
    </row>
    <row r="838" spans="1:2">
      <c r="A838">
        <f t="shared" si="28"/>
        <v>83.599999999999525</v>
      </c>
      <c r="B838">
        <f t="shared" si="29"/>
        <v>1.0933090902567313E-3</v>
      </c>
    </row>
    <row r="839" spans="1:2">
      <c r="A839">
        <f t="shared" si="28"/>
        <v>83.69999999999952</v>
      </c>
      <c r="B839">
        <f t="shared" si="29"/>
        <v>1.0938256578871882E-3</v>
      </c>
    </row>
    <row r="840" spans="1:2">
      <c r="A840">
        <f t="shared" si="28"/>
        <v>83.799999999999514</v>
      </c>
      <c r="B840">
        <f t="shared" si="29"/>
        <v>1.094342225517645E-3</v>
      </c>
    </row>
    <row r="841" spans="1:2">
      <c r="A841">
        <f t="shared" si="28"/>
        <v>83.899999999999508</v>
      </c>
      <c r="B841">
        <f t="shared" si="29"/>
        <v>1.0948587931481019E-3</v>
      </c>
    </row>
    <row r="842" spans="1:2">
      <c r="A842">
        <f t="shared" si="28"/>
        <v>83.999999999999503</v>
      </c>
      <c r="B842">
        <f t="shared" si="29"/>
        <v>1.0953753607785587E-3</v>
      </c>
    </row>
    <row r="843" spans="1:2">
      <c r="A843">
        <f t="shared" si="28"/>
        <v>84.099999999999497</v>
      </c>
      <c r="B843">
        <f t="shared" si="29"/>
        <v>1.0958919284090156E-3</v>
      </c>
    </row>
    <row r="844" spans="1:2">
      <c r="A844">
        <f t="shared" si="28"/>
        <v>84.199999999999491</v>
      </c>
      <c r="B844">
        <f t="shared" si="29"/>
        <v>1.0964084960394724E-3</v>
      </c>
    </row>
    <row r="845" spans="1:2">
      <c r="A845">
        <f t="shared" si="28"/>
        <v>84.299999999999486</v>
      </c>
      <c r="B845">
        <f t="shared" si="29"/>
        <v>1.0969250636699293E-3</v>
      </c>
    </row>
    <row r="846" spans="1:2">
      <c r="A846">
        <f t="shared" si="28"/>
        <v>84.39999999999948</v>
      </c>
      <c r="B846">
        <f t="shared" si="29"/>
        <v>1.0974416313003861E-3</v>
      </c>
    </row>
    <row r="847" spans="1:2">
      <c r="A847">
        <f t="shared" si="28"/>
        <v>84.499999999999474</v>
      </c>
      <c r="B847">
        <f t="shared" si="29"/>
        <v>1.0979581989308429E-3</v>
      </c>
    </row>
    <row r="848" spans="1:2">
      <c r="A848">
        <f t="shared" si="28"/>
        <v>84.599999999999469</v>
      </c>
      <c r="B848">
        <f t="shared" si="29"/>
        <v>1.0984747665612998E-3</v>
      </c>
    </row>
    <row r="849" spans="1:2">
      <c r="A849">
        <f t="shared" si="28"/>
        <v>84.699999999999463</v>
      </c>
      <c r="B849">
        <f t="shared" si="29"/>
        <v>1.0989913341917566E-3</v>
      </c>
    </row>
    <row r="850" spans="1:2">
      <c r="A850">
        <f t="shared" si="28"/>
        <v>84.799999999999457</v>
      </c>
      <c r="B850">
        <f t="shared" si="29"/>
        <v>1.0995079018222135E-3</v>
      </c>
    </row>
    <row r="851" spans="1:2">
      <c r="A851">
        <f t="shared" si="28"/>
        <v>84.899999999999451</v>
      </c>
      <c r="B851">
        <f t="shared" si="29"/>
        <v>1.1000244694526703E-3</v>
      </c>
    </row>
    <row r="852" spans="1:2">
      <c r="A852">
        <f t="shared" si="28"/>
        <v>84.999999999999446</v>
      </c>
      <c r="B852">
        <f t="shared" si="29"/>
        <v>1.1005410370831272E-3</v>
      </c>
    </row>
    <row r="853" spans="1:2">
      <c r="A853">
        <f t="shared" si="28"/>
        <v>85.09999999999944</v>
      </c>
      <c r="B853">
        <f t="shared" si="29"/>
        <v>1.101057604713584E-3</v>
      </c>
    </row>
    <row r="854" spans="1:2">
      <c r="A854">
        <f t="shared" si="28"/>
        <v>85.199999999999434</v>
      </c>
      <c r="B854">
        <f t="shared" si="29"/>
        <v>1.1015741723440409E-3</v>
      </c>
    </row>
    <row r="855" spans="1:2">
      <c r="A855">
        <f t="shared" si="28"/>
        <v>85.299999999999429</v>
      </c>
      <c r="B855">
        <f t="shared" si="29"/>
        <v>1.1020907399744977E-3</v>
      </c>
    </row>
    <row r="856" spans="1:2">
      <c r="A856">
        <f t="shared" si="28"/>
        <v>85.399999999999423</v>
      </c>
      <c r="B856">
        <f t="shared" si="29"/>
        <v>1.1026073076049546E-3</v>
      </c>
    </row>
    <row r="857" spans="1:2">
      <c r="A857">
        <f t="shared" si="28"/>
        <v>85.499999999999417</v>
      </c>
      <c r="B857">
        <f t="shared" si="29"/>
        <v>1.1031238752354114E-3</v>
      </c>
    </row>
    <row r="858" spans="1:2">
      <c r="A858">
        <f t="shared" si="28"/>
        <v>85.599999999999412</v>
      </c>
      <c r="B858">
        <f t="shared" si="29"/>
        <v>1.1036404428658682E-3</v>
      </c>
    </row>
    <row r="859" spans="1:2">
      <c r="A859">
        <f t="shared" si="28"/>
        <v>85.699999999999406</v>
      </c>
      <c r="B859">
        <f t="shared" si="29"/>
        <v>1.1041570104963251E-3</v>
      </c>
    </row>
    <row r="860" spans="1:2">
      <c r="A860">
        <f t="shared" si="28"/>
        <v>85.7999999999994</v>
      </c>
      <c r="B860">
        <f t="shared" si="29"/>
        <v>1.1046735781267819E-3</v>
      </c>
    </row>
    <row r="861" spans="1:2">
      <c r="A861">
        <f t="shared" si="28"/>
        <v>85.899999999999395</v>
      </c>
      <c r="B861">
        <f t="shared" si="29"/>
        <v>1.1051901457572388E-3</v>
      </c>
    </row>
    <row r="862" spans="1:2">
      <c r="A862">
        <f t="shared" si="28"/>
        <v>85.999999999999389</v>
      </c>
      <c r="B862">
        <f t="shared" si="29"/>
        <v>1.1057067133876956E-3</v>
      </c>
    </row>
    <row r="863" spans="1:2">
      <c r="A863">
        <f t="shared" si="28"/>
        <v>86.099999999999383</v>
      </c>
      <c r="B863">
        <f t="shared" si="29"/>
        <v>1.1062232810181525E-3</v>
      </c>
    </row>
    <row r="864" spans="1:2">
      <c r="A864">
        <f t="shared" si="28"/>
        <v>86.199999999999378</v>
      </c>
      <c r="B864">
        <f t="shared" si="29"/>
        <v>1.1067398486486093E-3</v>
      </c>
    </row>
    <row r="865" spans="1:2">
      <c r="A865">
        <f t="shared" si="28"/>
        <v>86.299999999999372</v>
      </c>
      <c r="B865">
        <f t="shared" si="29"/>
        <v>1.1072564162790662E-3</v>
      </c>
    </row>
    <row r="866" spans="1:2">
      <c r="A866">
        <f t="shared" si="28"/>
        <v>86.399999999999366</v>
      </c>
      <c r="B866">
        <f t="shared" si="29"/>
        <v>1.107772983909523E-3</v>
      </c>
    </row>
    <row r="867" spans="1:2">
      <c r="A867">
        <f t="shared" si="28"/>
        <v>86.499999999999361</v>
      </c>
      <c r="B867">
        <f t="shared" si="29"/>
        <v>1.1082895515399799E-3</v>
      </c>
    </row>
    <row r="868" spans="1:2">
      <c r="A868">
        <f t="shared" si="28"/>
        <v>86.599999999999355</v>
      </c>
      <c r="B868">
        <f t="shared" si="29"/>
        <v>1.1088061191704367E-3</v>
      </c>
    </row>
    <row r="869" spans="1:2">
      <c r="A869">
        <f t="shared" si="28"/>
        <v>86.699999999999349</v>
      </c>
      <c r="B869">
        <f t="shared" si="29"/>
        <v>1.1093226868008935E-3</v>
      </c>
    </row>
    <row r="870" spans="1:2">
      <c r="A870">
        <f t="shared" si="28"/>
        <v>86.799999999999343</v>
      </c>
      <c r="B870">
        <f t="shared" si="29"/>
        <v>1.1098392544313504E-3</v>
      </c>
    </row>
    <row r="871" spans="1:2">
      <c r="A871">
        <f t="shared" ref="A871:A934" si="30">A870+dt</f>
        <v>86.899999999999338</v>
      </c>
      <c r="B871">
        <f t="shared" ref="B871:B934" si="31">B870+veOc*dt</f>
        <v>1.1103558220618072E-3</v>
      </c>
    </row>
    <row r="872" spans="1:2">
      <c r="A872">
        <f t="shared" si="30"/>
        <v>86.999999999999332</v>
      </c>
      <c r="B872">
        <f t="shared" si="31"/>
        <v>1.1108723896922641E-3</v>
      </c>
    </row>
    <row r="873" spans="1:2">
      <c r="A873">
        <f t="shared" si="30"/>
        <v>87.099999999999326</v>
      </c>
      <c r="B873">
        <f t="shared" si="31"/>
        <v>1.1113889573227209E-3</v>
      </c>
    </row>
    <row r="874" spans="1:2">
      <c r="A874">
        <f t="shared" si="30"/>
        <v>87.199999999999321</v>
      </c>
      <c r="B874">
        <f t="shared" si="31"/>
        <v>1.1119055249531778E-3</v>
      </c>
    </row>
    <row r="875" spans="1:2">
      <c r="A875">
        <f t="shared" si="30"/>
        <v>87.299999999999315</v>
      </c>
      <c r="B875">
        <f t="shared" si="31"/>
        <v>1.1124220925836346E-3</v>
      </c>
    </row>
    <row r="876" spans="1:2">
      <c r="A876">
        <f t="shared" si="30"/>
        <v>87.399999999999309</v>
      </c>
      <c r="B876">
        <f t="shared" si="31"/>
        <v>1.1129386602140915E-3</v>
      </c>
    </row>
    <row r="877" spans="1:2">
      <c r="A877">
        <f t="shared" si="30"/>
        <v>87.499999999999304</v>
      </c>
      <c r="B877">
        <f t="shared" si="31"/>
        <v>1.1134552278445483E-3</v>
      </c>
    </row>
    <row r="878" spans="1:2">
      <c r="A878">
        <f t="shared" si="30"/>
        <v>87.599999999999298</v>
      </c>
      <c r="B878">
        <f t="shared" si="31"/>
        <v>1.1139717954750052E-3</v>
      </c>
    </row>
    <row r="879" spans="1:2">
      <c r="A879">
        <f t="shared" si="30"/>
        <v>87.699999999999292</v>
      </c>
      <c r="B879">
        <f t="shared" si="31"/>
        <v>1.114488363105462E-3</v>
      </c>
    </row>
    <row r="880" spans="1:2">
      <c r="A880">
        <f t="shared" si="30"/>
        <v>87.799999999999287</v>
      </c>
      <c r="B880">
        <f t="shared" si="31"/>
        <v>1.1150049307359188E-3</v>
      </c>
    </row>
    <row r="881" spans="1:2">
      <c r="A881">
        <f t="shared" si="30"/>
        <v>87.899999999999281</v>
      </c>
      <c r="B881">
        <f t="shared" si="31"/>
        <v>1.1155214983663757E-3</v>
      </c>
    </row>
    <row r="882" spans="1:2">
      <c r="A882">
        <f t="shared" si="30"/>
        <v>87.999999999999275</v>
      </c>
      <c r="B882">
        <f t="shared" si="31"/>
        <v>1.1160380659968325E-3</v>
      </c>
    </row>
    <row r="883" spans="1:2">
      <c r="A883">
        <f t="shared" si="30"/>
        <v>88.09999999999927</v>
      </c>
      <c r="B883">
        <f t="shared" si="31"/>
        <v>1.1165546336272894E-3</v>
      </c>
    </row>
    <row r="884" spans="1:2">
      <c r="A884">
        <f t="shared" si="30"/>
        <v>88.199999999999264</v>
      </c>
      <c r="B884">
        <f t="shared" si="31"/>
        <v>1.1170712012577462E-3</v>
      </c>
    </row>
    <row r="885" spans="1:2">
      <c r="A885">
        <f t="shared" si="30"/>
        <v>88.299999999999258</v>
      </c>
      <c r="B885">
        <f t="shared" si="31"/>
        <v>1.1175877688882031E-3</v>
      </c>
    </row>
    <row r="886" spans="1:2">
      <c r="A886">
        <f t="shared" si="30"/>
        <v>88.399999999999253</v>
      </c>
      <c r="B886">
        <f t="shared" si="31"/>
        <v>1.1181043365186599E-3</v>
      </c>
    </row>
    <row r="887" spans="1:2">
      <c r="A887">
        <f t="shared" si="30"/>
        <v>88.499999999999247</v>
      </c>
      <c r="B887">
        <f t="shared" si="31"/>
        <v>1.1186209041491168E-3</v>
      </c>
    </row>
    <row r="888" spans="1:2">
      <c r="A888">
        <f t="shared" si="30"/>
        <v>88.599999999999241</v>
      </c>
      <c r="B888">
        <f t="shared" si="31"/>
        <v>1.1191374717795736E-3</v>
      </c>
    </row>
    <row r="889" spans="1:2">
      <c r="A889">
        <f t="shared" si="30"/>
        <v>88.699999999999235</v>
      </c>
      <c r="B889">
        <f t="shared" si="31"/>
        <v>1.1196540394100305E-3</v>
      </c>
    </row>
    <row r="890" spans="1:2">
      <c r="A890">
        <f t="shared" si="30"/>
        <v>88.79999999999923</v>
      </c>
      <c r="B890">
        <f t="shared" si="31"/>
        <v>1.1201706070404873E-3</v>
      </c>
    </row>
    <row r="891" spans="1:2">
      <c r="A891">
        <f t="shared" si="30"/>
        <v>88.899999999999224</v>
      </c>
      <c r="B891">
        <f t="shared" si="31"/>
        <v>1.1206871746709441E-3</v>
      </c>
    </row>
    <row r="892" spans="1:2">
      <c r="A892">
        <f t="shared" si="30"/>
        <v>88.999999999999218</v>
      </c>
      <c r="B892">
        <f t="shared" si="31"/>
        <v>1.121203742301401E-3</v>
      </c>
    </row>
    <row r="893" spans="1:2">
      <c r="A893">
        <f t="shared" si="30"/>
        <v>89.099999999999213</v>
      </c>
      <c r="B893">
        <f t="shared" si="31"/>
        <v>1.1217203099318578E-3</v>
      </c>
    </row>
    <row r="894" spans="1:2">
      <c r="A894">
        <f t="shared" si="30"/>
        <v>89.199999999999207</v>
      </c>
      <c r="B894">
        <f t="shared" si="31"/>
        <v>1.1222368775623147E-3</v>
      </c>
    </row>
    <row r="895" spans="1:2">
      <c r="A895">
        <f t="shared" si="30"/>
        <v>89.299999999999201</v>
      </c>
      <c r="B895">
        <f t="shared" si="31"/>
        <v>1.1227534451927715E-3</v>
      </c>
    </row>
    <row r="896" spans="1:2">
      <c r="A896">
        <f t="shared" si="30"/>
        <v>89.399999999999196</v>
      </c>
      <c r="B896">
        <f t="shared" si="31"/>
        <v>1.1232700128232284E-3</v>
      </c>
    </row>
    <row r="897" spans="1:2">
      <c r="A897">
        <f t="shared" si="30"/>
        <v>89.49999999999919</v>
      </c>
      <c r="B897">
        <f t="shared" si="31"/>
        <v>1.1237865804536852E-3</v>
      </c>
    </row>
    <row r="898" spans="1:2">
      <c r="A898">
        <f t="shared" si="30"/>
        <v>89.599999999999184</v>
      </c>
      <c r="B898">
        <f t="shared" si="31"/>
        <v>1.1243031480841421E-3</v>
      </c>
    </row>
    <row r="899" spans="1:2">
      <c r="A899">
        <f t="shared" si="30"/>
        <v>89.699999999999179</v>
      </c>
      <c r="B899">
        <f t="shared" si="31"/>
        <v>1.1248197157145989E-3</v>
      </c>
    </row>
    <row r="900" spans="1:2">
      <c r="A900">
        <f t="shared" si="30"/>
        <v>89.799999999999173</v>
      </c>
      <c r="B900">
        <f t="shared" si="31"/>
        <v>1.1253362833450558E-3</v>
      </c>
    </row>
    <row r="901" spans="1:2">
      <c r="A901">
        <f t="shared" si="30"/>
        <v>89.899999999999167</v>
      </c>
      <c r="B901">
        <f t="shared" si="31"/>
        <v>1.1258528509755126E-3</v>
      </c>
    </row>
    <row r="902" spans="1:2">
      <c r="A902">
        <f t="shared" si="30"/>
        <v>89.999999999999162</v>
      </c>
      <c r="B902">
        <f t="shared" si="31"/>
        <v>1.1263694186059694E-3</v>
      </c>
    </row>
    <row r="903" spans="1:2">
      <c r="A903">
        <f t="shared" si="30"/>
        <v>90.099999999999156</v>
      </c>
      <c r="B903">
        <f t="shared" si="31"/>
        <v>1.1268859862364263E-3</v>
      </c>
    </row>
    <row r="904" spans="1:2">
      <c r="A904">
        <f t="shared" si="30"/>
        <v>90.19999999999915</v>
      </c>
      <c r="B904">
        <f t="shared" si="31"/>
        <v>1.1274025538668831E-3</v>
      </c>
    </row>
    <row r="905" spans="1:2">
      <c r="A905">
        <f t="shared" si="30"/>
        <v>90.299999999999145</v>
      </c>
      <c r="B905">
        <f t="shared" si="31"/>
        <v>1.12791912149734E-3</v>
      </c>
    </row>
    <row r="906" spans="1:2">
      <c r="A906">
        <f t="shared" si="30"/>
        <v>90.399999999999139</v>
      </c>
      <c r="B906">
        <f t="shared" si="31"/>
        <v>1.1284356891277968E-3</v>
      </c>
    </row>
    <row r="907" spans="1:2">
      <c r="A907">
        <f t="shared" si="30"/>
        <v>90.499999999999133</v>
      </c>
      <c r="B907">
        <f t="shared" si="31"/>
        <v>1.1289522567582537E-3</v>
      </c>
    </row>
    <row r="908" spans="1:2">
      <c r="A908">
        <f t="shared" si="30"/>
        <v>90.599999999999127</v>
      </c>
      <c r="B908">
        <f t="shared" si="31"/>
        <v>1.1294688243887105E-3</v>
      </c>
    </row>
    <row r="909" spans="1:2">
      <c r="A909">
        <f t="shared" si="30"/>
        <v>90.699999999999122</v>
      </c>
      <c r="B909">
        <f t="shared" si="31"/>
        <v>1.1299853920191674E-3</v>
      </c>
    </row>
    <row r="910" spans="1:2">
      <c r="A910">
        <f t="shared" si="30"/>
        <v>90.799999999999116</v>
      </c>
      <c r="B910">
        <f t="shared" si="31"/>
        <v>1.1305019596496242E-3</v>
      </c>
    </row>
    <row r="911" spans="1:2">
      <c r="A911">
        <f t="shared" si="30"/>
        <v>90.89999999999911</v>
      </c>
      <c r="B911">
        <f t="shared" si="31"/>
        <v>1.1310185272800811E-3</v>
      </c>
    </row>
    <row r="912" spans="1:2">
      <c r="A912">
        <f t="shared" si="30"/>
        <v>90.999999999999105</v>
      </c>
      <c r="B912">
        <f t="shared" si="31"/>
        <v>1.1315350949105379E-3</v>
      </c>
    </row>
    <row r="913" spans="1:2">
      <c r="A913">
        <f t="shared" si="30"/>
        <v>91.099999999999099</v>
      </c>
      <c r="B913">
        <f t="shared" si="31"/>
        <v>1.1320516625409947E-3</v>
      </c>
    </row>
    <row r="914" spans="1:2">
      <c r="A914">
        <f t="shared" si="30"/>
        <v>91.199999999999093</v>
      </c>
      <c r="B914">
        <f t="shared" si="31"/>
        <v>1.1325682301714516E-3</v>
      </c>
    </row>
    <row r="915" spans="1:2">
      <c r="A915">
        <f t="shared" si="30"/>
        <v>91.299999999999088</v>
      </c>
      <c r="B915">
        <f t="shared" si="31"/>
        <v>1.1330847978019084E-3</v>
      </c>
    </row>
    <row r="916" spans="1:2">
      <c r="A916">
        <f t="shared" si="30"/>
        <v>91.399999999999082</v>
      </c>
      <c r="B916">
        <f t="shared" si="31"/>
        <v>1.1336013654323653E-3</v>
      </c>
    </row>
    <row r="917" spans="1:2">
      <c r="A917">
        <f t="shared" si="30"/>
        <v>91.499999999999076</v>
      </c>
      <c r="B917">
        <f t="shared" si="31"/>
        <v>1.1341179330628221E-3</v>
      </c>
    </row>
    <row r="918" spans="1:2">
      <c r="A918">
        <f t="shared" si="30"/>
        <v>91.599999999999071</v>
      </c>
      <c r="B918">
        <f t="shared" si="31"/>
        <v>1.134634500693279E-3</v>
      </c>
    </row>
    <row r="919" spans="1:2">
      <c r="A919">
        <f t="shared" si="30"/>
        <v>91.699999999999065</v>
      </c>
      <c r="B919">
        <f t="shared" si="31"/>
        <v>1.1351510683237358E-3</v>
      </c>
    </row>
    <row r="920" spans="1:2">
      <c r="A920">
        <f t="shared" si="30"/>
        <v>91.799999999999059</v>
      </c>
      <c r="B920">
        <f t="shared" si="31"/>
        <v>1.1356676359541927E-3</v>
      </c>
    </row>
    <row r="921" spans="1:2">
      <c r="A921">
        <f t="shared" si="30"/>
        <v>91.899999999999054</v>
      </c>
      <c r="B921">
        <f t="shared" si="31"/>
        <v>1.1361842035846495E-3</v>
      </c>
    </row>
    <row r="922" spans="1:2">
      <c r="A922">
        <f t="shared" si="30"/>
        <v>91.999999999999048</v>
      </c>
      <c r="B922">
        <f t="shared" si="31"/>
        <v>1.1367007712151064E-3</v>
      </c>
    </row>
    <row r="923" spans="1:2">
      <c r="A923">
        <f t="shared" si="30"/>
        <v>92.099999999999042</v>
      </c>
      <c r="B923">
        <f t="shared" si="31"/>
        <v>1.1372173388455632E-3</v>
      </c>
    </row>
    <row r="924" spans="1:2">
      <c r="A924">
        <f t="shared" si="30"/>
        <v>92.199999999999037</v>
      </c>
      <c r="B924">
        <f t="shared" si="31"/>
        <v>1.13773390647602E-3</v>
      </c>
    </row>
    <row r="925" spans="1:2">
      <c r="A925">
        <f t="shared" si="30"/>
        <v>92.299999999999031</v>
      </c>
      <c r="B925">
        <f t="shared" si="31"/>
        <v>1.1382504741064769E-3</v>
      </c>
    </row>
    <row r="926" spans="1:2">
      <c r="A926">
        <f t="shared" si="30"/>
        <v>92.399999999999025</v>
      </c>
      <c r="B926">
        <f t="shared" si="31"/>
        <v>1.1387670417369337E-3</v>
      </c>
    </row>
    <row r="927" spans="1:2">
      <c r="A927">
        <f t="shared" si="30"/>
        <v>92.499999999999019</v>
      </c>
      <c r="B927">
        <f t="shared" si="31"/>
        <v>1.1392836093673906E-3</v>
      </c>
    </row>
    <row r="928" spans="1:2">
      <c r="A928">
        <f t="shared" si="30"/>
        <v>92.599999999999014</v>
      </c>
      <c r="B928">
        <f t="shared" si="31"/>
        <v>1.1398001769978474E-3</v>
      </c>
    </row>
    <row r="929" spans="1:2">
      <c r="A929">
        <f t="shared" si="30"/>
        <v>92.699999999999008</v>
      </c>
      <c r="B929">
        <f t="shared" si="31"/>
        <v>1.1403167446283043E-3</v>
      </c>
    </row>
    <row r="930" spans="1:2">
      <c r="A930">
        <f t="shared" si="30"/>
        <v>92.799999999999002</v>
      </c>
      <c r="B930">
        <f t="shared" si="31"/>
        <v>1.1408333122587611E-3</v>
      </c>
    </row>
    <row r="931" spans="1:2">
      <c r="A931">
        <f t="shared" si="30"/>
        <v>92.899999999998997</v>
      </c>
      <c r="B931">
        <f t="shared" si="31"/>
        <v>1.141349879889218E-3</v>
      </c>
    </row>
    <row r="932" spans="1:2">
      <c r="A932">
        <f t="shared" si="30"/>
        <v>92.999999999998991</v>
      </c>
      <c r="B932">
        <f t="shared" si="31"/>
        <v>1.1418664475196748E-3</v>
      </c>
    </row>
    <row r="933" spans="1:2">
      <c r="A933">
        <f t="shared" si="30"/>
        <v>93.099999999998985</v>
      </c>
      <c r="B933">
        <f t="shared" si="31"/>
        <v>1.1423830151501317E-3</v>
      </c>
    </row>
    <row r="934" spans="1:2">
      <c r="A934">
        <f t="shared" si="30"/>
        <v>93.19999999999898</v>
      </c>
      <c r="B934">
        <f t="shared" si="31"/>
        <v>1.1428995827805885E-3</v>
      </c>
    </row>
    <row r="935" spans="1:2">
      <c r="A935">
        <f t="shared" ref="A935:A998" si="32">A934+dt</f>
        <v>93.299999999998974</v>
      </c>
      <c r="B935">
        <f t="shared" ref="B935:B998" si="33">B934+veOc*dt</f>
        <v>1.1434161504110453E-3</v>
      </c>
    </row>
    <row r="936" spans="1:2">
      <c r="A936">
        <f t="shared" si="32"/>
        <v>93.399999999998968</v>
      </c>
      <c r="B936">
        <f t="shared" si="33"/>
        <v>1.1439327180415022E-3</v>
      </c>
    </row>
    <row r="937" spans="1:2">
      <c r="A937">
        <f t="shared" si="32"/>
        <v>93.499999999998963</v>
      </c>
      <c r="B937">
        <f t="shared" si="33"/>
        <v>1.144449285671959E-3</v>
      </c>
    </row>
    <row r="938" spans="1:2">
      <c r="A938">
        <f t="shared" si="32"/>
        <v>93.599999999998957</v>
      </c>
      <c r="B938">
        <f t="shared" si="33"/>
        <v>1.1449658533024159E-3</v>
      </c>
    </row>
    <row r="939" spans="1:2">
      <c r="A939">
        <f t="shared" si="32"/>
        <v>93.699999999998951</v>
      </c>
      <c r="B939">
        <f t="shared" si="33"/>
        <v>1.1454824209328727E-3</v>
      </c>
    </row>
    <row r="940" spans="1:2">
      <c r="A940">
        <f t="shared" si="32"/>
        <v>93.799999999998946</v>
      </c>
      <c r="B940">
        <f t="shared" si="33"/>
        <v>1.1459989885633296E-3</v>
      </c>
    </row>
    <row r="941" spans="1:2">
      <c r="A941">
        <f t="shared" si="32"/>
        <v>93.89999999999894</v>
      </c>
      <c r="B941">
        <f t="shared" si="33"/>
        <v>1.1465155561937864E-3</v>
      </c>
    </row>
    <row r="942" spans="1:2">
      <c r="A942">
        <f t="shared" si="32"/>
        <v>93.999999999998934</v>
      </c>
      <c r="B942">
        <f t="shared" si="33"/>
        <v>1.1470321238242433E-3</v>
      </c>
    </row>
    <row r="943" spans="1:2">
      <c r="A943">
        <f t="shared" si="32"/>
        <v>94.099999999998929</v>
      </c>
      <c r="B943">
        <f t="shared" si="33"/>
        <v>1.1475486914547001E-3</v>
      </c>
    </row>
    <row r="944" spans="1:2">
      <c r="A944">
        <f t="shared" si="32"/>
        <v>94.199999999998923</v>
      </c>
      <c r="B944">
        <f t="shared" si="33"/>
        <v>1.148065259085157E-3</v>
      </c>
    </row>
    <row r="945" spans="1:2">
      <c r="A945">
        <f t="shared" si="32"/>
        <v>94.299999999998917</v>
      </c>
      <c r="B945">
        <f t="shared" si="33"/>
        <v>1.1485818267156138E-3</v>
      </c>
    </row>
    <row r="946" spans="1:2">
      <c r="A946">
        <f t="shared" si="32"/>
        <v>94.399999999998911</v>
      </c>
      <c r="B946">
        <f t="shared" si="33"/>
        <v>1.1490983943460706E-3</v>
      </c>
    </row>
    <row r="947" spans="1:2">
      <c r="A947">
        <f t="shared" si="32"/>
        <v>94.499999999998906</v>
      </c>
      <c r="B947">
        <f t="shared" si="33"/>
        <v>1.1496149619765275E-3</v>
      </c>
    </row>
    <row r="948" spans="1:2">
      <c r="A948">
        <f t="shared" si="32"/>
        <v>94.5999999999989</v>
      </c>
      <c r="B948">
        <f t="shared" si="33"/>
        <v>1.1501315296069843E-3</v>
      </c>
    </row>
    <row r="949" spans="1:2">
      <c r="A949">
        <f t="shared" si="32"/>
        <v>94.699999999998894</v>
      </c>
      <c r="B949">
        <f t="shared" si="33"/>
        <v>1.1506480972374412E-3</v>
      </c>
    </row>
    <row r="950" spans="1:2">
      <c r="A950">
        <f t="shared" si="32"/>
        <v>94.799999999998889</v>
      </c>
      <c r="B950">
        <f t="shared" si="33"/>
        <v>1.151164664867898E-3</v>
      </c>
    </row>
    <row r="951" spans="1:2">
      <c r="A951">
        <f t="shared" si="32"/>
        <v>94.899999999998883</v>
      </c>
      <c r="B951">
        <f t="shared" si="33"/>
        <v>1.1516812324983549E-3</v>
      </c>
    </row>
    <row r="952" spans="1:2">
      <c r="A952">
        <f t="shared" si="32"/>
        <v>94.999999999998877</v>
      </c>
      <c r="B952">
        <f t="shared" si="33"/>
        <v>1.1521978001288117E-3</v>
      </c>
    </row>
    <row r="953" spans="1:2">
      <c r="A953">
        <f t="shared" si="32"/>
        <v>95.099999999998872</v>
      </c>
      <c r="B953">
        <f t="shared" si="33"/>
        <v>1.1527143677592686E-3</v>
      </c>
    </row>
    <row r="954" spans="1:2">
      <c r="A954">
        <f t="shared" si="32"/>
        <v>95.199999999998866</v>
      </c>
      <c r="B954">
        <f t="shared" si="33"/>
        <v>1.1532309353897254E-3</v>
      </c>
    </row>
    <row r="955" spans="1:2">
      <c r="A955">
        <f t="shared" si="32"/>
        <v>95.29999999999886</v>
      </c>
      <c r="B955">
        <f t="shared" si="33"/>
        <v>1.1537475030201823E-3</v>
      </c>
    </row>
    <row r="956" spans="1:2">
      <c r="A956">
        <f t="shared" si="32"/>
        <v>95.399999999998855</v>
      </c>
      <c r="B956">
        <f t="shared" si="33"/>
        <v>1.1542640706506391E-3</v>
      </c>
    </row>
    <row r="957" spans="1:2">
      <c r="A957">
        <f t="shared" si="32"/>
        <v>95.499999999998849</v>
      </c>
      <c r="B957">
        <f t="shared" si="33"/>
        <v>1.1547806382810959E-3</v>
      </c>
    </row>
    <row r="958" spans="1:2">
      <c r="A958">
        <f t="shared" si="32"/>
        <v>95.599999999998843</v>
      </c>
      <c r="B958">
        <f t="shared" si="33"/>
        <v>1.1552972059115528E-3</v>
      </c>
    </row>
    <row r="959" spans="1:2">
      <c r="A959">
        <f t="shared" si="32"/>
        <v>95.699999999998838</v>
      </c>
      <c r="B959">
        <f t="shared" si="33"/>
        <v>1.1558137735420096E-3</v>
      </c>
    </row>
    <row r="960" spans="1:2">
      <c r="A960">
        <f t="shared" si="32"/>
        <v>95.799999999998832</v>
      </c>
      <c r="B960">
        <f t="shared" si="33"/>
        <v>1.1563303411724665E-3</v>
      </c>
    </row>
    <row r="961" spans="1:2">
      <c r="A961">
        <f t="shared" si="32"/>
        <v>95.899999999998826</v>
      </c>
      <c r="B961">
        <f t="shared" si="33"/>
        <v>1.1568469088029233E-3</v>
      </c>
    </row>
    <row r="962" spans="1:2">
      <c r="A962">
        <f t="shared" si="32"/>
        <v>95.99999999999882</v>
      </c>
      <c r="B962">
        <f t="shared" si="33"/>
        <v>1.1573634764333802E-3</v>
      </c>
    </row>
    <row r="963" spans="1:2">
      <c r="A963">
        <f t="shared" si="32"/>
        <v>96.099999999998815</v>
      </c>
      <c r="B963">
        <f t="shared" si="33"/>
        <v>1.157880044063837E-3</v>
      </c>
    </row>
    <row r="964" spans="1:2">
      <c r="A964">
        <f t="shared" si="32"/>
        <v>96.199999999998809</v>
      </c>
      <c r="B964">
        <f t="shared" si="33"/>
        <v>1.1583966116942939E-3</v>
      </c>
    </row>
    <row r="965" spans="1:2">
      <c r="A965">
        <f t="shared" si="32"/>
        <v>96.299999999998803</v>
      </c>
      <c r="B965">
        <f t="shared" si="33"/>
        <v>1.1589131793247507E-3</v>
      </c>
    </row>
    <row r="966" spans="1:2">
      <c r="A966">
        <f t="shared" si="32"/>
        <v>96.399999999998798</v>
      </c>
      <c r="B966">
        <f t="shared" si="33"/>
        <v>1.1594297469552076E-3</v>
      </c>
    </row>
    <row r="967" spans="1:2">
      <c r="A967">
        <f t="shared" si="32"/>
        <v>96.499999999998792</v>
      </c>
      <c r="B967">
        <f t="shared" si="33"/>
        <v>1.1599463145856644E-3</v>
      </c>
    </row>
    <row r="968" spans="1:2">
      <c r="A968">
        <f t="shared" si="32"/>
        <v>96.599999999998786</v>
      </c>
      <c r="B968">
        <f t="shared" si="33"/>
        <v>1.1604628822161212E-3</v>
      </c>
    </row>
    <row r="969" spans="1:2">
      <c r="A969">
        <f t="shared" si="32"/>
        <v>96.699999999998781</v>
      </c>
      <c r="B969">
        <f t="shared" si="33"/>
        <v>1.1609794498465781E-3</v>
      </c>
    </row>
    <row r="970" spans="1:2">
      <c r="A970">
        <f t="shared" si="32"/>
        <v>96.799999999998775</v>
      </c>
      <c r="B970">
        <f t="shared" si="33"/>
        <v>1.1614960174770349E-3</v>
      </c>
    </row>
    <row r="971" spans="1:2">
      <c r="A971">
        <f t="shared" si="32"/>
        <v>96.899999999998769</v>
      </c>
      <c r="B971">
        <f t="shared" si="33"/>
        <v>1.1620125851074918E-3</v>
      </c>
    </row>
    <row r="972" spans="1:2">
      <c r="A972">
        <f t="shared" si="32"/>
        <v>96.999999999998764</v>
      </c>
      <c r="B972">
        <f t="shared" si="33"/>
        <v>1.1625291527379486E-3</v>
      </c>
    </row>
    <row r="973" spans="1:2">
      <c r="A973">
        <f t="shared" si="32"/>
        <v>97.099999999998758</v>
      </c>
      <c r="B973">
        <f t="shared" si="33"/>
        <v>1.1630457203684055E-3</v>
      </c>
    </row>
    <row r="974" spans="1:2">
      <c r="A974">
        <f t="shared" si="32"/>
        <v>97.199999999998752</v>
      </c>
      <c r="B974">
        <f t="shared" si="33"/>
        <v>1.1635622879988623E-3</v>
      </c>
    </row>
    <row r="975" spans="1:2">
      <c r="A975">
        <f t="shared" si="32"/>
        <v>97.299999999998747</v>
      </c>
      <c r="B975">
        <f t="shared" si="33"/>
        <v>1.1640788556293192E-3</v>
      </c>
    </row>
    <row r="976" spans="1:2">
      <c r="A976">
        <f t="shared" si="32"/>
        <v>97.399999999998741</v>
      </c>
      <c r="B976">
        <f t="shared" si="33"/>
        <v>1.164595423259776E-3</v>
      </c>
    </row>
    <row r="977" spans="1:2">
      <c r="A977">
        <f t="shared" si="32"/>
        <v>97.499999999998735</v>
      </c>
      <c r="B977">
        <f t="shared" si="33"/>
        <v>1.1651119908902329E-3</v>
      </c>
    </row>
    <row r="978" spans="1:2">
      <c r="A978">
        <f t="shared" si="32"/>
        <v>97.59999999999873</v>
      </c>
      <c r="B978">
        <f t="shared" si="33"/>
        <v>1.1656285585206897E-3</v>
      </c>
    </row>
    <row r="979" spans="1:2">
      <c r="A979">
        <f t="shared" si="32"/>
        <v>97.699999999998724</v>
      </c>
      <c r="B979">
        <f t="shared" si="33"/>
        <v>1.1661451261511465E-3</v>
      </c>
    </row>
    <row r="980" spans="1:2">
      <c r="A980">
        <f t="shared" si="32"/>
        <v>97.799999999998718</v>
      </c>
      <c r="B980">
        <f t="shared" si="33"/>
        <v>1.1666616937816034E-3</v>
      </c>
    </row>
    <row r="981" spans="1:2">
      <c r="A981">
        <f t="shared" si="32"/>
        <v>97.899999999998712</v>
      </c>
      <c r="B981">
        <f t="shared" si="33"/>
        <v>1.1671782614120602E-3</v>
      </c>
    </row>
    <row r="982" spans="1:2">
      <c r="A982">
        <f t="shared" si="32"/>
        <v>97.999999999998707</v>
      </c>
      <c r="B982">
        <f t="shared" si="33"/>
        <v>1.1676948290425171E-3</v>
      </c>
    </row>
    <row r="983" spans="1:2">
      <c r="A983">
        <f t="shared" si="32"/>
        <v>98.099999999998701</v>
      </c>
      <c r="B983">
        <f t="shared" si="33"/>
        <v>1.1682113966729739E-3</v>
      </c>
    </row>
    <row r="984" spans="1:2">
      <c r="A984">
        <f t="shared" si="32"/>
        <v>98.199999999998695</v>
      </c>
      <c r="B984">
        <f t="shared" si="33"/>
        <v>1.1687279643034308E-3</v>
      </c>
    </row>
    <row r="985" spans="1:2">
      <c r="A985">
        <f t="shared" si="32"/>
        <v>98.29999999999869</v>
      </c>
      <c r="B985">
        <f t="shared" si="33"/>
        <v>1.1692445319338876E-3</v>
      </c>
    </row>
    <row r="986" spans="1:2">
      <c r="A986">
        <f t="shared" si="32"/>
        <v>98.399999999998684</v>
      </c>
      <c r="B986">
        <f t="shared" si="33"/>
        <v>1.1697610995643445E-3</v>
      </c>
    </row>
    <row r="987" spans="1:2">
      <c r="A987">
        <f t="shared" si="32"/>
        <v>98.499999999998678</v>
      </c>
      <c r="B987">
        <f t="shared" si="33"/>
        <v>1.1702776671948013E-3</v>
      </c>
    </row>
    <row r="988" spans="1:2">
      <c r="A988">
        <f t="shared" si="32"/>
        <v>98.599999999998673</v>
      </c>
      <c r="B988">
        <f t="shared" si="33"/>
        <v>1.1707942348252582E-3</v>
      </c>
    </row>
    <row r="989" spans="1:2">
      <c r="A989">
        <f t="shared" si="32"/>
        <v>98.699999999998667</v>
      </c>
      <c r="B989">
        <f t="shared" si="33"/>
        <v>1.171310802455715E-3</v>
      </c>
    </row>
    <row r="990" spans="1:2">
      <c r="A990">
        <f t="shared" si="32"/>
        <v>98.799999999998661</v>
      </c>
      <c r="B990">
        <f t="shared" si="33"/>
        <v>1.1718273700861718E-3</v>
      </c>
    </row>
    <row r="991" spans="1:2">
      <c r="A991">
        <f t="shared" si="32"/>
        <v>98.899999999998656</v>
      </c>
      <c r="B991">
        <f t="shared" si="33"/>
        <v>1.1723439377166287E-3</v>
      </c>
    </row>
    <row r="992" spans="1:2">
      <c r="A992">
        <f t="shared" si="32"/>
        <v>98.99999999999865</v>
      </c>
      <c r="B992">
        <f t="shared" si="33"/>
        <v>1.1728605053470855E-3</v>
      </c>
    </row>
    <row r="993" spans="1:2">
      <c r="A993">
        <f t="shared" si="32"/>
        <v>99.099999999998644</v>
      </c>
      <c r="B993">
        <f t="shared" si="33"/>
        <v>1.1733770729775424E-3</v>
      </c>
    </row>
    <row r="994" spans="1:2">
      <c r="A994">
        <f t="shared" si="32"/>
        <v>99.199999999998639</v>
      </c>
      <c r="B994">
        <f t="shared" si="33"/>
        <v>1.1738936406079992E-3</v>
      </c>
    </row>
    <row r="995" spans="1:2">
      <c r="A995">
        <f t="shared" si="32"/>
        <v>99.299999999998633</v>
      </c>
      <c r="B995">
        <f t="shared" si="33"/>
        <v>1.1744102082384561E-3</v>
      </c>
    </row>
    <row r="996" spans="1:2">
      <c r="A996">
        <f t="shared" si="32"/>
        <v>99.399999999998627</v>
      </c>
      <c r="B996">
        <f t="shared" si="33"/>
        <v>1.1749267758689129E-3</v>
      </c>
    </row>
    <row r="997" spans="1:2">
      <c r="A997">
        <f t="shared" si="32"/>
        <v>99.499999999998622</v>
      </c>
      <c r="B997">
        <f t="shared" si="33"/>
        <v>1.1754433434993698E-3</v>
      </c>
    </row>
    <row r="998" spans="1:2">
      <c r="A998">
        <f t="shared" si="32"/>
        <v>99.599999999998616</v>
      </c>
      <c r="B998">
        <f t="shared" si="33"/>
        <v>1.1759599111298266E-3</v>
      </c>
    </row>
    <row r="999" spans="1:2">
      <c r="A999">
        <f t="shared" ref="A999:A1002" si="34">A998+dt</f>
        <v>99.69999999999861</v>
      </c>
      <c r="B999">
        <f t="shared" ref="B999:B1002" si="35">B998+veOc*dt</f>
        <v>1.1764764787602835E-3</v>
      </c>
    </row>
    <row r="1000" spans="1:2">
      <c r="A1000">
        <f t="shared" si="34"/>
        <v>99.799999999998604</v>
      </c>
      <c r="B1000">
        <f t="shared" si="35"/>
        <v>1.1769930463907403E-3</v>
      </c>
    </row>
    <row r="1001" spans="1:2">
      <c r="A1001">
        <f t="shared" si="34"/>
        <v>99.899999999998599</v>
      </c>
      <c r="B1001">
        <f t="shared" si="35"/>
        <v>1.1775096140211971E-3</v>
      </c>
    </row>
    <row r="1002" spans="1:2">
      <c r="A1002">
        <f t="shared" si="34"/>
        <v>99.999999999998593</v>
      </c>
      <c r="B1002">
        <f t="shared" si="35"/>
        <v>1.178026181651654E-3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02"/>
  <sheetViews>
    <sheetView topLeftCell="A518" workbookViewId="0">
      <selection activeCell="B11" sqref="B11"/>
    </sheetView>
  </sheetViews>
  <sheetFormatPr defaultRowHeight="15"/>
  <cols>
    <col min="3" max="3" width="12" bestFit="1" customWidth="1"/>
    <col min="5" max="5" width="13.28515625" customWidth="1"/>
    <col min="6" max="6" width="13" customWidth="1"/>
    <col min="7" max="7" width="14" customWidth="1"/>
    <col min="8" max="8" width="11.42578125" customWidth="1"/>
  </cols>
  <sheetData>
    <row r="1" spans="1:9">
      <c r="A1" t="s">
        <v>25</v>
      </c>
      <c r="B1" t="s">
        <v>40</v>
      </c>
      <c r="C1" t="s">
        <v>66</v>
      </c>
      <c r="D1" t="s">
        <v>25</v>
      </c>
      <c r="E1" t="s">
        <v>71</v>
      </c>
      <c r="F1" t="s">
        <v>77</v>
      </c>
      <c r="G1" t="s">
        <v>80</v>
      </c>
      <c r="I1" t="s">
        <v>85</v>
      </c>
    </row>
    <row r="2" spans="1:9">
      <c r="A2">
        <v>0</v>
      </c>
      <c r="B2">
        <f>re0Oc</f>
        <v>6.6145855119480841E-4</v>
      </c>
      <c r="C2">
        <f t="shared" ref="C2:C33" si="0">f2Oc*(B2/f1Oc)^2</f>
        <v>6.5021822431941055E-6</v>
      </c>
      <c r="D2">
        <v>0</v>
      </c>
      <c r="E2" s="20">
        <v>6.4099999999999996E-6</v>
      </c>
      <c r="F2" s="20">
        <v>6.4072023473588103E-6</v>
      </c>
      <c r="G2" s="20">
        <v>5.6755840862416996E-6</v>
      </c>
      <c r="H2">
        <v>0</v>
      </c>
      <c r="I2" s="20">
        <v>6.5017723214525003E-6</v>
      </c>
    </row>
    <row r="3" spans="1:9">
      <c r="A3">
        <f t="shared" ref="A3:A34" si="1">A2+dt</f>
        <v>0.1</v>
      </c>
      <c r="B3">
        <f t="shared" ref="B3:B34" si="2">B2+veOc*dt</f>
        <v>6.6197511882526525E-4</v>
      </c>
      <c r="C3">
        <f t="shared" si="0"/>
        <v>6.5123419981964807E-6</v>
      </c>
      <c r="D3">
        <v>1.1000000000000001</v>
      </c>
      <c r="E3" s="20">
        <v>6.4099999999999996E-6</v>
      </c>
      <c r="F3" s="20">
        <v>6.4072023473588103E-6</v>
      </c>
      <c r="G3" s="20">
        <v>5.6755840862416996E-6</v>
      </c>
      <c r="H3">
        <v>1</v>
      </c>
      <c r="I3" s="20">
        <v>6.5017723214525003E-6</v>
      </c>
    </row>
    <row r="4" spans="1:9">
      <c r="A4">
        <f t="shared" si="1"/>
        <v>0.2</v>
      </c>
      <c r="B4">
        <f t="shared" si="2"/>
        <v>6.624916864557221E-4</v>
      </c>
      <c r="C4">
        <f t="shared" si="0"/>
        <v>6.5225096843867754E-6</v>
      </c>
      <c r="D4">
        <v>2</v>
      </c>
      <c r="E4" s="20">
        <v>6.4099999999999996E-6</v>
      </c>
      <c r="F4" s="20">
        <v>6.4072023473588103E-6</v>
      </c>
      <c r="G4" s="20">
        <v>5.6755840862416996E-6</v>
      </c>
      <c r="H4">
        <v>2</v>
      </c>
      <c r="I4" s="20">
        <v>6.6929907306079301E-6</v>
      </c>
    </row>
    <row r="5" spans="1:9">
      <c r="A5">
        <f t="shared" si="1"/>
        <v>0.30000000000000004</v>
      </c>
      <c r="B5">
        <f t="shared" si="2"/>
        <v>6.6300825408617894E-4</v>
      </c>
      <c r="C5">
        <f t="shared" si="0"/>
        <v>6.5326853017649894E-6</v>
      </c>
      <c r="D5">
        <v>3</v>
      </c>
      <c r="E5" s="20">
        <v>6.4099999999999996E-6</v>
      </c>
      <c r="F5" s="20">
        <v>6.4072023473588103E-6</v>
      </c>
      <c r="G5" s="20">
        <v>5.6755840862416996E-6</v>
      </c>
      <c r="H5">
        <v>3.0099999999999798</v>
      </c>
      <c r="I5" s="20">
        <v>6.6929907306079301E-6</v>
      </c>
    </row>
    <row r="6" spans="1:9">
      <c r="A6">
        <f t="shared" si="1"/>
        <v>0.4</v>
      </c>
      <c r="B6">
        <f t="shared" si="2"/>
        <v>6.6352482171663579E-4</v>
      </c>
      <c r="C6">
        <f t="shared" si="0"/>
        <v>6.5428688503311229E-6</v>
      </c>
      <c r="D6">
        <v>4</v>
      </c>
      <c r="E6" s="20">
        <v>6.4099999999999996E-6</v>
      </c>
      <c r="F6" s="20">
        <v>6.4072023473588103E-6</v>
      </c>
      <c r="G6" s="20">
        <v>5.6755840862416996E-6</v>
      </c>
      <c r="H6">
        <v>4.0099999999999598</v>
      </c>
      <c r="I6" s="20">
        <v>6.8869804210552497E-6</v>
      </c>
    </row>
    <row r="7" spans="1:9">
      <c r="A7">
        <f t="shared" si="1"/>
        <v>0.5</v>
      </c>
      <c r="B7">
        <f t="shared" si="2"/>
        <v>6.6404138934709263E-4</v>
      </c>
      <c r="C7">
        <f t="shared" si="0"/>
        <v>6.553060330085175E-6</v>
      </c>
      <c r="D7">
        <v>5.0999999999999996</v>
      </c>
      <c r="E7" s="20">
        <v>6.4099999999999996E-6</v>
      </c>
      <c r="F7" s="20">
        <v>6.4072023473588103E-6</v>
      </c>
      <c r="G7" s="20">
        <v>5.6755840862416996E-6</v>
      </c>
      <c r="H7">
        <v>5.0099999999999403</v>
      </c>
      <c r="I7" s="20">
        <v>6.8869804210552497E-6</v>
      </c>
    </row>
    <row r="8" spans="1:9">
      <c r="A8">
        <f t="shared" si="1"/>
        <v>0.6</v>
      </c>
      <c r="B8">
        <f t="shared" si="2"/>
        <v>6.6455795697754948E-4</v>
      </c>
      <c r="C8">
        <f t="shared" si="0"/>
        <v>6.5632597410271447E-6</v>
      </c>
      <c r="D8">
        <v>6.1</v>
      </c>
      <c r="E8" s="20">
        <v>6.4099999999999996E-6</v>
      </c>
      <c r="F8" s="20">
        <v>6.4072023473588103E-6</v>
      </c>
      <c r="G8" s="20">
        <v>5.6755840862416996E-6</v>
      </c>
      <c r="H8">
        <v>6.0099999999999199</v>
      </c>
      <c r="I8" s="20">
        <v>7.0837413927946802E-6</v>
      </c>
    </row>
    <row r="9" spans="1:9">
      <c r="A9">
        <f t="shared" si="1"/>
        <v>0.7</v>
      </c>
      <c r="B9">
        <f t="shared" si="2"/>
        <v>6.6507452460800632E-4</v>
      </c>
      <c r="C9">
        <f t="shared" si="0"/>
        <v>6.5734670831570339E-6</v>
      </c>
      <c r="D9">
        <v>7.1</v>
      </c>
      <c r="E9" s="20">
        <v>6.4099999999999996E-6</v>
      </c>
      <c r="F9" s="20">
        <v>6.4072023473588103E-6</v>
      </c>
      <c r="G9" s="20">
        <v>5.6755840862416996E-6</v>
      </c>
      <c r="H9">
        <v>7.0099999999999003</v>
      </c>
      <c r="I9" s="20">
        <v>7.0837413927946802E-6</v>
      </c>
    </row>
    <row r="10" spans="1:9">
      <c r="A10">
        <f t="shared" si="1"/>
        <v>0.79999999999999993</v>
      </c>
      <c r="B10">
        <f t="shared" si="2"/>
        <v>6.6559109223846317E-4</v>
      </c>
      <c r="C10">
        <f t="shared" si="0"/>
        <v>6.5836823564748426E-6</v>
      </c>
      <c r="D10">
        <v>8.1</v>
      </c>
      <c r="E10" s="20">
        <v>7.1799999999999999E-6</v>
      </c>
      <c r="F10" s="20">
        <v>6.4072023473588103E-6</v>
      </c>
      <c r="G10" s="20">
        <v>5.6755840862416996E-6</v>
      </c>
      <c r="H10">
        <v>8.0099999999998701</v>
      </c>
      <c r="I10" s="20">
        <v>7.2832736458262004E-6</v>
      </c>
    </row>
    <row r="11" spans="1:9">
      <c r="A11">
        <f t="shared" si="1"/>
        <v>0.89999999999999991</v>
      </c>
      <c r="B11">
        <f t="shared" si="2"/>
        <v>6.6610765986892001E-4</v>
      </c>
      <c r="C11">
        <f t="shared" si="0"/>
        <v>6.5939055609805706E-6</v>
      </c>
      <c r="D11">
        <v>9.1</v>
      </c>
      <c r="E11" s="20">
        <v>7.1799999999999999E-6</v>
      </c>
      <c r="F11" s="20">
        <v>6.4072023473588103E-6</v>
      </c>
      <c r="G11" s="20">
        <v>5.6755840862416996E-6</v>
      </c>
      <c r="H11">
        <v>9.0099999999998506</v>
      </c>
      <c r="I11" s="20">
        <v>7.2832736458262004E-6</v>
      </c>
    </row>
    <row r="12" spans="1:9">
      <c r="A12">
        <f t="shared" si="1"/>
        <v>0.99999999999999989</v>
      </c>
      <c r="B12">
        <f t="shared" si="2"/>
        <v>6.6662422749937686E-4</v>
      </c>
      <c r="C12">
        <f t="shared" si="0"/>
        <v>6.6041366966742172E-6</v>
      </c>
      <c r="D12">
        <v>10.1</v>
      </c>
      <c r="E12" s="20">
        <v>7.1799999999999999E-6</v>
      </c>
      <c r="F12" s="20">
        <v>6.4072023473588103E-6</v>
      </c>
      <c r="G12" s="20">
        <v>5.6755840862416996E-6</v>
      </c>
      <c r="H12">
        <v>10.009999999999801</v>
      </c>
      <c r="I12" s="20">
        <v>7.4855771801498297E-6</v>
      </c>
    </row>
    <row r="13" spans="1:9">
      <c r="A13">
        <f t="shared" si="1"/>
        <v>1.0999999999999999</v>
      </c>
      <c r="B13">
        <f t="shared" si="2"/>
        <v>6.6714079512983371E-4</v>
      </c>
      <c r="C13">
        <f t="shared" si="0"/>
        <v>6.6143757635557824E-6</v>
      </c>
      <c r="D13">
        <v>11.1</v>
      </c>
      <c r="E13" s="20">
        <v>7.1799999999999999E-6</v>
      </c>
      <c r="F13" s="20">
        <v>6.4072023473588103E-6</v>
      </c>
      <c r="G13" s="20">
        <v>5.6755840862416996E-6</v>
      </c>
      <c r="H13">
        <v>11.009999999999801</v>
      </c>
      <c r="I13" s="20">
        <v>7.4855771801498297E-6</v>
      </c>
    </row>
    <row r="14" spans="1:9">
      <c r="A14">
        <f t="shared" si="1"/>
        <v>1.2</v>
      </c>
      <c r="B14">
        <f t="shared" si="2"/>
        <v>6.6765736276029055E-4</v>
      </c>
      <c r="C14">
        <f t="shared" si="0"/>
        <v>6.624622761625267E-6</v>
      </c>
      <c r="D14">
        <v>12.1</v>
      </c>
      <c r="E14" s="20">
        <v>7.1799999999999999E-6</v>
      </c>
      <c r="F14" s="20">
        <v>6.4072023473588103E-6</v>
      </c>
      <c r="G14" s="20">
        <v>5.6755840862416996E-6</v>
      </c>
      <c r="H14">
        <v>12.009999999999801</v>
      </c>
      <c r="I14" s="20">
        <v>7.6906519957655699E-6</v>
      </c>
    </row>
    <row r="15" spans="1:9">
      <c r="A15">
        <f t="shared" si="1"/>
        <v>1.3</v>
      </c>
      <c r="B15">
        <f t="shared" si="2"/>
        <v>6.681739303907474E-4</v>
      </c>
      <c r="C15">
        <f t="shared" si="0"/>
        <v>6.6348776908826701E-6</v>
      </c>
      <c r="D15">
        <v>13.1</v>
      </c>
      <c r="E15" s="20">
        <v>7.1799999999999999E-6</v>
      </c>
      <c r="F15" s="20">
        <v>6.4072023473588103E-6</v>
      </c>
      <c r="G15" s="20">
        <v>5.6755840862416996E-6</v>
      </c>
      <c r="H15">
        <v>13.009999999999801</v>
      </c>
      <c r="I15" s="20">
        <v>7.7453848012846401E-6</v>
      </c>
    </row>
    <row r="16" spans="1:9">
      <c r="A16">
        <f t="shared" si="1"/>
        <v>1.4000000000000001</v>
      </c>
      <c r="B16">
        <f t="shared" si="2"/>
        <v>6.6869049802120424E-4</v>
      </c>
      <c r="C16">
        <f t="shared" si="0"/>
        <v>6.6451405513279919E-6</v>
      </c>
      <c r="D16">
        <v>14.1</v>
      </c>
      <c r="E16" s="20">
        <v>7.1799999999999999E-6</v>
      </c>
      <c r="F16" s="20">
        <v>6.4072023473588103E-6</v>
      </c>
      <c r="G16" s="20">
        <v>5.6755840862416996E-6</v>
      </c>
      <c r="H16">
        <v>14.0099999999997</v>
      </c>
      <c r="I16" s="20">
        <v>7.8984980926734108E-6</v>
      </c>
    </row>
    <row r="17" spans="1:9">
      <c r="A17">
        <f t="shared" si="1"/>
        <v>1.5000000000000002</v>
      </c>
      <c r="B17">
        <f t="shared" si="2"/>
        <v>6.6920706565166109E-4</v>
      </c>
      <c r="C17">
        <f t="shared" si="0"/>
        <v>6.6554113429612355E-6</v>
      </c>
      <c r="D17">
        <v>15.1</v>
      </c>
      <c r="E17" s="20">
        <v>7.9999999999999996E-6</v>
      </c>
      <c r="F17" s="20">
        <v>8.0034603716143005E-6</v>
      </c>
      <c r="G17" s="20">
        <v>5.6755840862416996E-6</v>
      </c>
      <c r="H17">
        <v>15.0099999999997</v>
      </c>
      <c r="I17" s="20">
        <v>8.1091154708733498E-6</v>
      </c>
    </row>
    <row r="18" spans="1:9">
      <c r="A18">
        <f t="shared" si="1"/>
        <v>1.6000000000000003</v>
      </c>
      <c r="B18">
        <f t="shared" si="2"/>
        <v>6.6972363328211793E-4</v>
      </c>
      <c r="C18">
        <f t="shared" si="0"/>
        <v>6.6656900657823953E-6</v>
      </c>
      <c r="D18">
        <v>16.100000000000001</v>
      </c>
      <c r="E18" s="20">
        <v>7.9999999999999996E-6</v>
      </c>
      <c r="F18" s="20">
        <v>8.0034603716143005E-6</v>
      </c>
      <c r="G18" s="20">
        <v>5.6755840862416996E-6</v>
      </c>
      <c r="H18">
        <v>16.0099999999997</v>
      </c>
      <c r="I18" s="20">
        <v>8.1091154708733498E-6</v>
      </c>
    </row>
    <row r="19" spans="1:9">
      <c r="A19">
        <f t="shared" si="1"/>
        <v>1.7000000000000004</v>
      </c>
      <c r="B19">
        <f t="shared" si="2"/>
        <v>6.7024020091257478E-4</v>
      </c>
      <c r="C19">
        <f t="shared" si="0"/>
        <v>6.6759767197914727E-6</v>
      </c>
      <c r="D19">
        <v>17.100000000000001</v>
      </c>
      <c r="E19" s="20">
        <v>7.9999999999999996E-6</v>
      </c>
      <c r="F19" s="20">
        <v>8.0034603716143005E-6</v>
      </c>
      <c r="G19" s="20">
        <v>5.6755840862416996E-6</v>
      </c>
      <c r="H19">
        <v>17.009999999999899</v>
      </c>
      <c r="I19" s="20">
        <v>8.3225041303654107E-6</v>
      </c>
    </row>
    <row r="20" spans="1:9">
      <c r="A20">
        <f t="shared" si="1"/>
        <v>1.8000000000000005</v>
      </c>
      <c r="B20">
        <f t="shared" si="2"/>
        <v>6.7075676854303162E-4</v>
      </c>
      <c r="C20">
        <f t="shared" si="0"/>
        <v>6.6862713049884713E-6</v>
      </c>
      <c r="D20">
        <v>18.100000000000001</v>
      </c>
      <c r="E20" s="20">
        <v>7.9999999999999996E-6</v>
      </c>
      <c r="F20" s="20">
        <v>8.0034603716143005E-6</v>
      </c>
      <c r="G20" s="20">
        <v>5.6755840862416996E-6</v>
      </c>
      <c r="H20">
        <v>18</v>
      </c>
      <c r="I20" s="20">
        <v>8.3225041303654107E-6</v>
      </c>
    </row>
    <row r="21" spans="1:9">
      <c r="A21">
        <f t="shared" si="1"/>
        <v>1.9000000000000006</v>
      </c>
      <c r="B21">
        <f t="shared" si="2"/>
        <v>6.7127333617348847E-4</v>
      </c>
      <c r="C21">
        <f t="shared" si="0"/>
        <v>6.6965738213733884E-6</v>
      </c>
      <c r="D21">
        <v>19</v>
      </c>
      <c r="E21" s="20">
        <v>7.9999999999999996E-6</v>
      </c>
      <c r="F21" s="20">
        <v>8.0034603716143005E-6</v>
      </c>
      <c r="G21" s="20">
        <v>5.6755840862416996E-6</v>
      </c>
      <c r="H21">
        <v>19.000000000000199</v>
      </c>
      <c r="I21" s="20">
        <v>8.5386640711495596E-6</v>
      </c>
    </row>
    <row r="22" spans="1:9">
      <c r="A22">
        <f t="shared" si="1"/>
        <v>2.0000000000000004</v>
      </c>
      <c r="B22">
        <f t="shared" si="2"/>
        <v>6.7178990380394531E-4</v>
      </c>
      <c r="C22">
        <f t="shared" si="0"/>
        <v>6.7068842689462233E-6</v>
      </c>
      <c r="D22">
        <v>20</v>
      </c>
      <c r="E22" s="20">
        <v>7.9999999999999996E-6</v>
      </c>
      <c r="F22" s="20">
        <v>8.0034603716143005E-6</v>
      </c>
      <c r="G22" s="20">
        <v>5.6755840862416996E-6</v>
      </c>
      <c r="H22">
        <v>20.000000000000298</v>
      </c>
      <c r="I22" s="20">
        <v>8.5386640711495596E-6</v>
      </c>
    </row>
    <row r="23" spans="1:9">
      <c r="A23">
        <f t="shared" si="1"/>
        <v>2.1000000000000005</v>
      </c>
      <c r="B23">
        <f t="shared" si="2"/>
        <v>6.7230647143440216E-4</v>
      </c>
      <c r="C23">
        <f t="shared" si="0"/>
        <v>6.7172026477069784E-6</v>
      </c>
      <c r="D23">
        <v>21</v>
      </c>
      <c r="E23" s="20">
        <v>7.9999999999999996E-6</v>
      </c>
      <c r="F23" s="20">
        <v>8.0034603716143005E-6</v>
      </c>
      <c r="G23" s="20">
        <v>5.6755840862416996E-6</v>
      </c>
      <c r="H23">
        <v>21.000000000000501</v>
      </c>
      <c r="I23" s="20">
        <v>8.7575952932258202E-6</v>
      </c>
    </row>
    <row r="24" spans="1:9">
      <c r="A24">
        <f t="shared" si="1"/>
        <v>2.2000000000000006</v>
      </c>
      <c r="B24">
        <f t="shared" si="2"/>
        <v>6.7282303906485901E-4</v>
      </c>
      <c r="C24">
        <f t="shared" si="0"/>
        <v>6.7275289576556529E-6</v>
      </c>
      <c r="D24">
        <v>22</v>
      </c>
      <c r="E24" s="20">
        <v>8.0199999999999994E-6</v>
      </c>
      <c r="F24" s="20">
        <v>8.0034603716143005E-6</v>
      </c>
      <c r="G24" s="20">
        <v>5.6755840862416996E-6</v>
      </c>
      <c r="H24">
        <v>22.0000000000006</v>
      </c>
      <c r="I24" s="20">
        <v>8.7575952932258202E-6</v>
      </c>
    </row>
    <row r="25" spans="1:9">
      <c r="A25">
        <f t="shared" si="1"/>
        <v>2.3000000000000007</v>
      </c>
      <c r="B25">
        <f t="shared" si="2"/>
        <v>6.7333960669531585E-4</v>
      </c>
      <c r="C25">
        <f t="shared" si="0"/>
        <v>6.7378631987922452E-6</v>
      </c>
      <c r="D25">
        <v>23</v>
      </c>
      <c r="E25" s="20">
        <v>8.8699999999999998E-6</v>
      </c>
      <c r="F25" s="20">
        <v>8.0034603716143005E-6</v>
      </c>
      <c r="G25" s="20">
        <v>5.6755840862416996E-6</v>
      </c>
      <c r="H25">
        <v>23.000000000000799</v>
      </c>
      <c r="I25" s="20">
        <v>8.9792977965941807E-6</v>
      </c>
    </row>
    <row r="26" spans="1:9">
      <c r="A26">
        <f t="shared" si="1"/>
        <v>2.4000000000000008</v>
      </c>
      <c r="B26">
        <f t="shared" si="2"/>
        <v>6.738561743257727E-4</v>
      </c>
      <c r="C26">
        <f t="shared" si="0"/>
        <v>6.7482053711167586E-6</v>
      </c>
      <c r="D26">
        <v>24</v>
      </c>
      <c r="E26" s="20">
        <v>8.8699999999999998E-6</v>
      </c>
      <c r="F26" s="20">
        <v>8.0034603716143005E-6</v>
      </c>
      <c r="G26" s="20">
        <v>5.6755840862416996E-6</v>
      </c>
      <c r="H26">
        <v>24.000000000000998</v>
      </c>
      <c r="I26" s="20">
        <v>8.9792977965941807E-6</v>
      </c>
    </row>
    <row r="27" spans="1:9">
      <c r="A27">
        <f t="shared" si="1"/>
        <v>2.5000000000000009</v>
      </c>
      <c r="B27">
        <f t="shared" si="2"/>
        <v>6.7437274195622954E-4</v>
      </c>
      <c r="C27">
        <f t="shared" si="0"/>
        <v>6.7585554746291905E-6</v>
      </c>
      <c r="D27">
        <v>25</v>
      </c>
      <c r="E27" s="20">
        <v>8.8699999999999998E-6</v>
      </c>
      <c r="F27" s="20">
        <v>8.0034603716143005E-6</v>
      </c>
      <c r="G27" s="20">
        <v>5.6755840862416996E-6</v>
      </c>
      <c r="H27">
        <v>25.000000000001101</v>
      </c>
      <c r="I27" s="20">
        <v>9.2037715812546495E-6</v>
      </c>
    </row>
    <row r="28" spans="1:9">
      <c r="A28">
        <f t="shared" si="1"/>
        <v>2.600000000000001</v>
      </c>
      <c r="B28">
        <f t="shared" si="2"/>
        <v>6.7488930958668639E-4</v>
      </c>
      <c r="C28">
        <f t="shared" si="0"/>
        <v>6.7689135093295385E-6</v>
      </c>
      <c r="D28">
        <v>26</v>
      </c>
      <c r="E28" s="20">
        <v>8.8699999999999998E-6</v>
      </c>
      <c r="F28" s="20">
        <v>8.0034603716143005E-6</v>
      </c>
      <c r="G28" s="20">
        <v>5.6755840862416996E-6</v>
      </c>
      <c r="H28">
        <v>26.0000000000013</v>
      </c>
      <c r="I28" s="20">
        <v>9.2654325900039795E-6</v>
      </c>
    </row>
    <row r="29" spans="1:9">
      <c r="A29">
        <f t="shared" si="1"/>
        <v>2.7000000000000011</v>
      </c>
      <c r="B29">
        <f t="shared" si="2"/>
        <v>6.7540587721714323E-4</v>
      </c>
      <c r="C29">
        <f t="shared" si="0"/>
        <v>6.7792794752178076E-6</v>
      </c>
      <c r="D29">
        <v>27</v>
      </c>
      <c r="E29" s="20">
        <v>8.8699999999999998E-6</v>
      </c>
      <c r="F29" s="20">
        <v>8.0034603716143005E-6</v>
      </c>
      <c r="G29" s="20">
        <v>5.6755840862416996E-6</v>
      </c>
      <c r="H29">
        <v>27.0000000000014</v>
      </c>
      <c r="I29" s="20">
        <v>9.4310166472072198E-6</v>
      </c>
    </row>
    <row r="30" spans="1:9">
      <c r="A30">
        <f t="shared" si="1"/>
        <v>2.8000000000000012</v>
      </c>
      <c r="B30">
        <f t="shared" si="2"/>
        <v>6.7592244484760008E-4</v>
      </c>
      <c r="C30">
        <f t="shared" si="0"/>
        <v>6.7896533722939944E-6</v>
      </c>
      <c r="D30">
        <v>28</v>
      </c>
      <c r="E30" s="20">
        <v>8.8699999999999998E-6</v>
      </c>
      <c r="F30" s="20">
        <v>8.0034603716143005E-6</v>
      </c>
      <c r="G30" s="20">
        <v>5.6755840862416996E-6</v>
      </c>
      <c r="H30">
        <v>28.000000000001599</v>
      </c>
      <c r="I30" s="20">
        <v>9.5581491764825196E-6</v>
      </c>
    </row>
    <row r="31" spans="1:9">
      <c r="A31">
        <f t="shared" si="1"/>
        <v>2.9000000000000012</v>
      </c>
      <c r="B31">
        <f t="shared" si="2"/>
        <v>6.7643901247805692E-4</v>
      </c>
      <c r="C31">
        <f t="shared" si="0"/>
        <v>6.8000352005581006E-6</v>
      </c>
      <c r="D31">
        <v>29</v>
      </c>
      <c r="E31" s="20">
        <v>8.8699999999999998E-6</v>
      </c>
      <c r="F31" s="20">
        <v>8.0034603716143005E-6</v>
      </c>
      <c r="G31" s="20">
        <v>5.6755840862416996E-6</v>
      </c>
      <c r="H31">
        <v>29.000000000001702</v>
      </c>
      <c r="I31" s="20">
        <v>9.6610329944519001E-6</v>
      </c>
    </row>
    <row r="32" spans="1:9">
      <c r="A32">
        <f t="shared" si="1"/>
        <v>3.0000000000000013</v>
      </c>
      <c r="B32">
        <f t="shared" si="2"/>
        <v>6.7695558010851377E-4</v>
      </c>
      <c r="C32">
        <f t="shared" si="0"/>
        <v>6.8104249600101254E-6</v>
      </c>
      <c r="D32">
        <v>30</v>
      </c>
      <c r="E32" s="20">
        <v>9.7799999999999995E-6</v>
      </c>
      <c r="F32" s="20">
        <v>9.7770803985648501E-6</v>
      </c>
      <c r="G32" s="20">
        <v>8.8681001347526393E-6</v>
      </c>
      <c r="H32">
        <v>30.000000000001901</v>
      </c>
      <c r="I32" s="20">
        <v>9.8938206229886802E-6</v>
      </c>
    </row>
    <row r="33" spans="1:9">
      <c r="A33">
        <f t="shared" si="1"/>
        <v>3.1000000000000014</v>
      </c>
      <c r="B33">
        <f t="shared" si="2"/>
        <v>6.7747214773897061E-4</v>
      </c>
      <c r="C33">
        <f t="shared" si="0"/>
        <v>6.8208226506500705E-6</v>
      </c>
      <c r="D33">
        <v>31</v>
      </c>
      <c r="E33" s="20">
        <v>9.7799999999999995E-6</v>
      </c>
      <c r="F33" s="20">
        <v>9.7770803985648501E-6</v>
      </c>
      <c r="G33" s="20">
        <v>8.8681001347526393E-6</v>
      </c>
      <c r="H33">
        <v>31.000000000002</v>
      </c>
      <c r="I33" s="20">
        <v>9.8938206229886802E-6</v>
      </c>
    </row>
    <row r="34" spans="1:9">
      <c r="A34">
        <f t="shared" si="1"/>
        <v>3.2000000000000015</v>
      </c>
      <c r="B34">
        <f t="shared" si="2"/>
        <v>6.7798871536942746E-4</v>
      </c>
      <c r="C34">
        <f t="shared" ref="C34:C65" si="3">f2Oc*(B34/f1Oc)^2</f>
        <v>6.8312282724779332E-6</v>
      </c>
      <c r="D34">
        <v>32</v>
      </c>
      <c r="E34" s="20">
        <v>9.7799999999999995E-6</v>
      </c>
      <c r="F34" s="20">
        <v>9.7770803985648501E-6</v>
      </c>
      <c r="G34" s="20">
        <v>8.8681001347526393E-6</v>
      </c>
      <c r="H34">
        <v>32.000000000002203</v>
      </c>
      <c r="I34" s="20">
        <v>1.0129379532817599E-5</v>
      </c>
    </row>
    <row r="35" spans="1:9">
      <c r="A35">
        <f t="shared" ref="A35:A66" si="4">A34+dt</f>
        <v>3.3000000000000016</v>
      </c>
      <c r="B35">
        <f t="shared" ref="B35:B66" si="5">B34+veOc*dt</f>
        <v>6.7850528299988431E-4</v>
      </c>
      <c r="C35">
        <f t="shared" si="3"/>
        <v>6.8416418254937188E-6</v>
      </c>
      <c r="D35">
        <v>33</v>
      </c>
      <c r="E35" s="20">
        <v>9.7799999999999995E-6</v>
      </c>
      <c r="F35" s="20">
        <v>9.7770803985648501E-6</v>
      </c>
      <c r="G35" s="20">
        <v>8.8681001347526393E-6</v>
      </c>
      <c r="H35">
        <v>33.000000000001997</v>
      </c>
      <c r="I35" s="20">
        <v>1.0129379532817599E-5</v>
      </c>
    </row>
    <row r="36" spans="1:9">
      <c r="A36">
        <f t="shared" si="4"/>
        <v>3.4000000000000017</v>
      </c>
      <c r="B36">
        <f t="shared" si="5"/>
        <v>6.7902185063034115E-4</v>
      </c>
      <c r="C36">
        <f t="shared" si="3"/>
        <v>6.8520633096974188E-6</v>
      </c>
      <c r="D36">
        <v>34</v>
      </c>
      <c r="E36" s="20">
        <v>9.7799999999999995E-6</v>
      </c>
      <c r="F36" s="20">
        <v>9.7770803985648501E-6</v>
      </c>
      <c r="G36" s="20">
        <v>8.8681001347526393E-6</v>
      </c>
      <c r="H36">
        <v>34.000000000001798</v>
      </c>
      <c r="I36" s="20">
        <v>1.0367709723938599E-5</v>
      </c>
    </row>
    <row r="37" spans="1:9">
      <c r="A37">
        <f t="shared" si="4"/>
        <v>3.5000000000000018</v>
      </c>
      <c r="B37">
        <f t="shared" si="5"/>
        <v>6.79538418260798E-4</v>
      </c>
      <c r="C37">
        <f t="shared" si="3"/>
        <v>6.862492725089039E-6</v>
      </c>
      <c r="D37">
        <v>35</v>
      </c>
      <c r="E37" s="20">
        <v>9.7799999999999995E-6</v>
      </c>
      <c r="F37" s="20">
        <v>9.7770803985648501E-6</v>
      </c>
      <c r="G37" s="20">
        <v>8.8681001347526393E-6</v>
      </c>
      <c r="H37">
        <v>35.000000000001599</v>
      </c>
      <c r="I37" s="20">
        <v>1.0367709723938599E-5</v>
      </c>
    </row>
    <row r="38" spans="1:9">
      <c r="A38">
        <f t="shared" si="4"/>
        <v>3.6000000000000019</v>
      </c>
      <c r="B38">
        <f t="shared" si="5"/>
        <v>6.8005498589125484E-4</v>
      </c>
      <c r="C38">
        <f t="shared" si="3"/>
        <v>6.8729300716685777E-6</v>
      </c>
      <c r="D38">
        <v>36</v>
      </c>
      <c r="E38" s="20">
        <v>9.7799999999999995E-6</v>
      </c>
      <c r="F38" s="20">
        <v>9.7770803985648501E-6</v>
      </c>
      <c r="G38" s="20">
        <v>8.8681001347526393E-6</v>
      </c>
      <c r="H38">
        <v>36.0000000000014</v>
      </c>
      <c r="I38" s="20">
        <v>1.0608811196351699E-5</v>
      </c>
    </row>
    <row r="39" spans="1:9">
      <c r="A39">
        <f t="shared" si="4"/>
        <v>3.700000000000002</v>
      </c>
      <c r="B39">
        <f t="shared" si="5"/>
        <v>6.8057155352171169E-4</v>
      </c>
      <c r="C39">
        <f t="shared" si="3"/>
        <v>6.8833753494360368E-6</v>
      </c>
      <c r="D39">
        <v>37</v>
      </c>
      <c r="E39" s="20">
        <v>1.03E-5</v>
      </c>
      <c r="F39" s="20">
        <v>9.7770803985648501E-6</v>
      </c>
      <c r="G39" s="20">
        <v>8.8681001347526393E-6</v>
      </c>
      <c r="H39">
        <v>37.000000000001201</v>
      </c>
      <c r="I39" s="20">
        <v>1.06098504268362E-5</v>
      </c>
    </row>
    <row r="40" spans="1:9">
      <c r="A40">
        <f t="shared" si="4"/>
        <v>3.800000000000002</v>
      </c>
      <c r="B40">
        <f t="shared" si="5"/>
        <v>6.8108812115216853E-4</v>
      </c>
      <c r="C40">
        <f t="shared" si="3"/>
        <v>6.8938285583914135E-6</v>
      </c>
      <c r="D40">
        <v>38</v>
      </c>
      <c r="E40" s="20">
        <v>1.0699999999999999E-5</v>
      </c>
      <c r="F40" s="20">
        <v>9.7770803985648501E-6</v>
      </c>
      <c r="G40" s="20">
        <v>8.8681001347526393E-6</v>
      </c>
      <c r="H40">
        <v>38.000000000001002</v>
      </c>
      <c r="I40" s="20">
        <v>1.0852683950056899E-5</v>
      </c>
    </row>
    <row r="41" spans="1:9">
      <c r="A41">
        <f t="shared" si="4"/>
        <v>3.9000000000000021</v>
      </c>
      <c r="B41">
        <f t="shared" si="5"/>
        <v>6.8160468878262538E-4</v>
      </c>
      <c r="C41">
        <f t="shared" si="3"/>
        <v>6.904289698534708E-6</v>
      </c>
      <c r="D41">
        <v>39</v>
      </c>
      <c r="E41" s="20">
        <v>1.0699999999999999E-5</v>
      </c>
      <c r="F41" s="20">
        <v>9.7770803985648501E-6</v>
      </c>
      <c r="G41" s="20">
        <v>8.8681001347526393E-6</v>
      </c>
      <c r="H41">
        <v>39.000000000000803</v>
      </c>
      <c r="I41" s="20">
        <v>1.0921273162036399E-5</v>
      </c>
    </row>
    <row r="42" spans="1:9">
      <c r="A42">
        <f t="shared" si="4"/>
        <v>4.0000000000000018</v>
      </c>
      <c r="B42">
        <f t="shared" si="5"/>
        <v>6.8212125641308222E-4</v>
      </c>
      <c r="C42">
        <f t="shared" si="3"/>
        <v>6.9147587698659236E-6</v>
      </c>
      <c r="D42">
        <v>40</v>
      </c>
      <c r="E42" s="20">
        <v>1.0699999999999999E-5</v>
      </c>
      <c r="F42" s="20">
        <v>9.7770803985648501E-6</v>
      </c>
      <c r="G42" s="20">
        <v>8.8681001347526393E-6</v>
      </c>
      <c r="H42">
        <v>40.000000000000597</v>
      </c>
      <c r="I42" s="20">
        <v>1.1099327985054201E-5</v>
      </c>
    </row>
    <row r="43" spans="1:9">
      <c r="A43">
        <f t="shared" si="4"/>
        <v>4.1000000000000014</v>
      </c>
      <c r="B43">
        <f t="shared" si="5"/>
        <v>6.8263782404353907E-4</v>
      </c>
      <c r="C43">
        <f t="shared" si="3"/>
        <v>6.9252357723850577E-6</v>
      </c>
      <c r="D43">
        <v>41</v>
      </c>
      <c r="E43" s="20">
        <v>1.0699999999999999E-5</v>
      </c>
      <c r="F43" s="20">
        <v>9.7770803985648501E-6</v>
      </c>
      <c r="G43" s="20">
        <v>8.8681001347526393E-6</v>
      </c>
      <c r="H43">
        <v>41.000000000000398</v>
      </c>
      <c r="I43" s="20">
        <v>1.1234081537882701E-5</v>
      </c>
    </row>
    <row r="44" spans="1:9">
      <c r="A44">
        <f t="shared" si="4"/>
        <v>4.2000000000000011</v>
      </c>
      <c r="B44">
        <f t="shared" si="5"/>
        <v>6.8315439167399592E-4</v>
      </c>
      <c r="C44">
        <f t="shared" si="3"/>
        <v>6.9357207060921122E-6</v>
      </c>
      <c r="D44">
        <v>42</v>
      </c>
      <c r="E44" s="20">
        <v>1.0699999999999999E-5</v>
      </c>
      <c r="F44" s="20">
        <v>9.7770803985648501E-6</v>
      </c>
      <c r="G44" s="20">
        <v>8.8681001347526393E-6</v>
      </c>
      <c r="H44">
        <v>42.000000000000199</v>
      </c>
      <c r="I44" s="20">
        <v>1.13487433013436E-5</v>
      </c>
    </row>
    <row r="45" spans="1:9">
      <c r="A45">
        <f t="shared" si="4"/>
        <v>4.3000000000000007</v>
      </c>
      <c r="B45">
        <f t="shared" si="5"/>
        <v>6.8367095930445276E-4</v>
      </c>
      <c r="C45">
        <f t="shared" si="3"/>
        <v>6.9462135709870835E-6</v>
      </c>
      <c r="D45">
        <v>43</v>
      </c>
      <c r="E45" s="20">
        <v>1.0699999999999999E-5</v>
      </c>
      <c r="F45" s="20">
        <v>9.7770803985648501E-6</v>
      </c>
      <c r="G45" s="20">
        <v>8.8681001347526393E-6</v>
      </c>
      <c r="H45">
        <v>43</v>
      </c>
      <c r="I45" s="20">
        <v>1.16009298989251E-5</v>
      </c>
    </row>
    <row r="46" spans="1:9">
      <c r="A46">
        <f t="shared" si="4"/>
        <v>4.4000000000000004</v>
      </c>
      <c r="B46">
        <f t="shared" si="5"/>
        <v>6.8418752693490961E-4</v>
      </c>
      <c r="C46">
        <f t="shared" si="3"/>
        <v>6.9567143670699759E-6</v>
      </c>
      <c r="D46">
        <v>44</v>
      </c>
      <c r="E46" s="20">
        <v>1.1E-5</v>
      </c>
      <c r="F46" s="20">
        <v>9.7770803985648501E-6</v>
      </c>
      <c r="G46" s="20">
        <v>8.8681001347526393E-6</v>
      </c>
      <c r="H46">
        <v>44.009999999999799</v>
      </c>
      <c r="I46" s="20">
        <v>1.16009298989251E-5</v>
      </c>
    </row>
    <row r="47" spans="1:9">
      <c r="A47">
        <f t="shared" si="4"/>
        <v>4.5</v>
      </c>
      <c r="B47">
        <f t="shared" si="5"/>
        <v>6.8470409456536645E-4</v>
      </c>
      <c r="C47">
        <f t="shared" si="3"/>
        <v>6.9672230943407843E-6</v>
      </c>
      <c r="D47">
        <v>45</v>
      </c>
      <c r="E47" s="20">
        <v>1.17E-5</v>
      </c>
      <c r="F47" s="20">
        <v>1.17280624282104E-5</v>
      </c>
      <c r="G47" s="20">
        <v>8.8681001347526393E-6</v>
      </c>
      <c r="H47">
        <v>45.0099999999996</v>
      </c>
      <c r="I47" s="20">
        <v>1.1855887777798701E-5</v>
      </c>
    </row>
    <row r="48" spans="1:9">
      <c r="A48">
        <f t="shared" si="4"/>
        <v>4.5999999999999996</v>
      </c>
      <c r="B48">
        <f t="shared" si="5"/>
        <v>6.852206621958233E-4</v>
      </c>
      <c r="C48">
        <f t="shared" si="3"/>
        <v>6.9777397527995122E-6</v>
      </c>
      <c r="D48">
        <v>46</v>
      </c>
      <c r="E48" s="20">
        <v>1.17E-5</v>
      </c>
      <c r="F48" s="20">
        <v>1.17280624282104E-5</v>
      </c>
      <c r="G48" s="20">
        <v>8.8681001347526393E-6</v>
      </c>
      <c r="H48">
        <v>46.009999999999401</v>
      </c>
      <c r="I48" s="20">
        <v>1.1855887777798701E-5</v>
      </c>
    </row>
    <row r="49" spans="1:9">
      <c r="A49">
        <f t="shared" si="4"/>
        <v>4.6999999999999993</v>
      </c>
      <c r="B49">
        <f t="shared" si="5"/>
        <v>6.8573722982628014E-4</v>
      </c>
      <c r="C49">
        <f t="shared" si="3"/>
        <v>6.9882643424461603E-6</v>
      </c>
      <c r="D49">
        <v>47</v>
      </c>
      <c r="E49" s="20">
        <v>1.17E-5</v>
      </c>
      <c r="F49" s="20">
        <v>1.17280624282104E-5</v>
      </c>
      <c r="G49" s="20">
        <v>8.8681001347526393E-6</v>
      </c>
      <c r="H49">
        <v>47.009999999999202</v>
      </c>
      <c r="I49" s="20">
        <v>1.21136169379644E-5</v>
      </c>
    </row>
    <row r="50" spans="1:9">
      <c r="A50">
        <f t="shared" si="4"/>
        <v>4.7999999999999989</v>
      </c>
      <c r="B50">
        <f t="shared" si="5"/>
        <v>6.8625379745673699E-4</v>
      </c>
      <c r="C50">
        <f t="shared" si="3"/>
        <v>6.998796863280727E-6</v>
      </c>
      <c r="D50">
        <v>48</v>
      </c>
      <c r="E50" s="20">
        <v>1.17E-5</v>
      </c>
      <c r="F50" s="20">
        <v>1.17280624282104E-5</v>
      </c>
      <c r="G50" s="20">
        <v>8.8681001347526393E-6</v>
      </c>
      <c r="H50">
        <v>48.009999999999003</v>
      </c>
      <c r="I50" s="20">
        <v>1.21136169379644E-5</v>
      </c>
    </row>
    <row r="51" spans="1:9">
      <c r="A51">
        <f t="shared" si="4"/>
        <v>4.8999999999999986</v>
      </c>
      <c r="B51">
        <f t="shared" si="5"/>
        <v>6.8677036508719383E-4</v>
      </c>
      <c r="C51">
        <f t="shared" si="3"/>
        <v>7.0093373153032114E-6</v>
      </c>
      <c r="D51">
        <v>49</v>
      </c>
      <c r="E51" s="20">
        <v>1.17E-5</v>
      </c>
      <c r="F51" s="20">
        <v>1.17280624282104E-5</v>
      </c>
      <c r="G51" s="20">
        <v>8.8681001347526393E-6</v>
      </c>
      <c r="H51">
        <v>49.009999999998797</v>
      </c>
      <c r="I51" s="20">
        <v>1.23741173794222E-5</v>
      </c>
    </row>
    <row r="52" spans="1:9">
      <c r="A52">
        <f t="shared" si="4"/>
        <v>4.9999999999999982</v>
      </c>
      <c r="B52">
        <f t="shared" si="5"/>
        <v>6.8728693271765068E-4</v>
      </c>
      <c r="C52">
        <f t="shared" si="3"/>
        <v>7.0198856985136187E-6</v>
      </c>
      <c r="D52">
        <v>50</v>
      </c>
      <c r="E52" s="20">
        <v>1.17E-5</v>
      </c>
      <c r="F52" s="20">
        <v>1.17280624282104E-5</v>
      </c>
      <c r="G52" s="20">
        <v>8.8681001347526393E-6</v>
      </c>
      <c r="H52">
        <v>50.009999999998598</v>
      </c>
      <c r="I52" s="20">
        <v>1.24309286459104E-5</v>
      </c>
    </row>
    <row r="53" spans="1:9">
      <c r="A53">
        <f t="shared" si="4"/>
        <v>5.0999999999999979</v>
      </c>
      <c r="B53">
        <f t="shared" si="5"/>
        <v>6.8780350034810752E-4</v>
      </c>
      <c r="C53">
        <f t="shared" si="3"/>
        <v>7.0304420129119419E-6</v>
      </c>
      <c r="D53">
        <v>51</v>
      </c>
      <c r="E53" s="20">
        <v>1.17E-5</v>
      </c>
      <c r="F53" s="20">
        <v>1.17280624282104E-5</v>
      </c>
      <c r="G53" s="20">
        <v>8.8681001347526393E-6</v>
      </c>
      <c r="H53">
        <v>51.009999999998399</v>
      </c>
      <c r="I53" s="20">
        <v>1.2637389102172199E-5</v>
      </c>
    </row>
    <row r="54" spans="1:9">
      <c r="A54">
        <f t="shared" si="4"/>
        <v>5.1999999999999975</v>
      </c>
      <c r="B54">
        <f t="shared" si="5"/>
        <v>6.8832006797856437E-4</v>
      </c>
      <c r="C54">
        <f t="shared" si="3"/>
        <v>7.0410062584981854E-6</v>
      </c>
      <c r="D54">
        <v>52</v>
      </c>
      <c r="E54" s="20">
        <v>1.2300000000000001E-5</v>
      </c>
      <c r="F54" s="20">
        <v>1.17280624282104E-5</v>
      </c>
      <c r="G54" s="20">
        <v>8.8681001347526393E-6</v>
      </c>
      <c r="H54">
        <v>52.0099999999982</v>
      </c>
      <c r="I54" s="20">
        <v>1.27156777986741E-5</v>
      </c>
    </row>
    <row r="55" spans="1:9">
      <c r="A55">
        <f t="shared" si="4"/>
        <v>5.2999999999999972</v>
      </c>
      <c r="B55">
        <f t="shared" si="5"/>
        <v>6.8883663560902122E-4</v>
      </c>
      <c r="C55">
        <f t="shared" si="3"/>
        <v>7.0515784352723458E-6</v>
      </c>
      <c r="D55">
        <v>53</v>
      </c>
      <c r="E55" s="20">
        <v>1.2799999999999999E-5</v>
      </c>
      <c r="F55" s="20">
        <v>1.17280624282104E-5</v>
      </c>
      <c r="G55" s="20">
        <v>8.8681001347526393E-6</v>
      </c>
      <c r="H55">
        <v>53.009999999998001</v>
      </c>
      <c r="I55" s="20">
        <v>1.29034321062142E-5</v>
      </c>
    </row>
    <row r="56" spans="1:9">
      <c r="A56">
        <f t="shared" si="4"/>
        <v>5.3999999999999968</v>
      </c>
      <c r="B56">
        <f t="shared" si="5"/>
        <v>6.8935320323947806E-4</v>
      </c>
      <c r="C56">
        <f t="shared" si="3"/>
        <v>7.0621585432344265E-6</v>
      </c>
      <c r="D56">
        <v>54</v>
      </c>
      <c r="E56" s="20">
        <v>1.2799999999999999E-5</v>
      </c>
      <c r="F56" s="20">
        <v>1.17280624282104E-5</v>
      </c>
      <c r="G56" s="20">
        <v>8.8681001347526393E-6</v>
      </c>
      <c r="H56">
        <v>54.009999999997802</v>
      </c>
      <c r="I56" s="20">
        <v>1.30478851435652E-5</v>
      </c>
    </row>
    <row r="57" spans="1:9">
      <c r="A57">
        <f t="shared" si="4"/>
        <v>5.4999999999999964</v>
      </c>
      <c r="B57">
        <f t="shared" si="5"/>
        <v>6.8986977086993491E-4</v>
      </c>
      <c r="C57">
        <f t="shared" si="3"/>
        <v>7.0727465823844241E-6</v>
      </c>
      <c r="D57">
        <v>55</v>
      </c>
      <c r="E57" s="20">
        <v>1.2799999999999999E-5</v>
      </c>
      <c r="F57" s="20">
        <v>1.17280624282104E-5</v>
      </c>
      <c r="G57" s="20">
        <v>8.8681001347526393E-6</v>
      </c>
      <c r="H57">
        <v>55.009999999997603</v>
      </c>
      <c r="I57" s="20">
        <v>1.31722463915484E-5</v>
      </c>
    </row>
    <row r="58" spans="1:9">
      <c r="A58">
        <f t="shared" si="4"/>
        <v>5.5999999999999961</v>
      </c>
      <c r="B58">
        <f t="shared" si="5"/>
        <v>6.9038633850039175E-4</v>
      </c>
      <c r="C58">
        <f t="shared" si="3"/>
        <v>7.0833425527223427E-6</v>
      </c>
      <c r="D58">
        <v>56</v>
      </c>
      <c r="E58" s="20">
        <v>1.2799999999999999E-5</v>
      </c>
      <c r="F58" s="20">
        <v>1.17280624282104E-5</v>
      </c>
      <c r="G58" s="20">
        <v>8.8681001347526393E-6</v>
      </c>
      <c r="H58">
        <v>56.009999999997397</v>
      </c>
      <c r="I58" s="20">
        <v>1.3332634296329399E-5</v>
      </c>
    </row>
    <row r="59" spans="1:9">
      <c r="A59">
        <f t="shared" si="4"/>
        <v>5.6999999999999957</v>
      </c>
      <c r="B59">
        <f t="shared" si="5"/>
        <v>6.909029061308486E-4</v>
      </c>
      <c r="C59">
        <f t="shared" si="3"/>
        <v>7.0939464542481799E-6</v>
      </c>
      <c r="D59">
        <v>57</v>
      </c>
      <c r="E59" s="20">
        <v>1.2799999999999999E-5</v>
      </c>
      <c r="F59" s="20">
        <v>1.17280624282104E-5</v>
      </c>
      <c r="G59" s="20">
        <v>8.8681001347526393E-6</v>
      </c>
      <c r="H59">
        <v>57.009999999997198</v>
      </c>
      <c r="I59" s="20">
        <v>1.3443831958175599E-5</v>
      </c>
    </row>
    <row r="60" spans="1:9">
      <c r="A60">
        <f t="shared" si="4"/>
        <v>5.7999999999999954</v>
      </c>
      <c r="B60">
        <f t="shared" si="5"/>
        <v>6.9141947376130544E-4</v>
      </c>
      <c r="C60">
        <f t="shared" si="3"/>
        <v>7.1045582869619357E-6</v>
      </c>
      <c r="D60">
        <v>58</v>
      </c>
      <c r="E60" s="20">
        <v>1.2799999999999999E-5</v>
      </c>
      <c r="F60" s="20">
        <v>1.17280624282104E-5</v>
      </c>
      <c r="G60" s="20">
        <v>8.8681001347526393E-6</v>
      </c>
      <c r="H60">
        <v>58.009999999997</v>
      </c>
      <c r="I60" s="20">
        <v>1.37181888060951E-5</v>
      </c>
    </row>
    <row r="61" spans="1:9">
      <c r="A61">
        <f t="shared" si="4"/>
        <v>5.899999999999995</v>
      </c>
      <c r="B61">
        <f t="shared" si="5"/>
        <v>6.9193604139176229E-4</v>
      </c>
      <c r="C61">
        <f t="shared" si="3"/>
        <v>7.1151780508636126E-6</v>
      </c>
      <c r="D61">
        <v>59</v>
      </c>
      <c r="E61" s="20">
        <v>1.31E-5</v>
      </c>
      <c r="F61" s="20">
        <v>1.17280624282104E-5</v>
      </c>
      <c r="G61" s="20">
        <v>8.8681001347526393E-6</v>
      </c>
      <c r="H61">
        <v>59.009999999996801</v>
      </c>
      <c r="I61" s="20">
        <v>1.37181888060951E-5</v>
      </c>
    </row>
    <row r="62" spans="1:9">
      <c r="A62">
        <f t="shared" si="4"/>
        <v>5.9999999999999947</v>
      </c>
      <c r="B62">
        <f t="shared" si="5"/>
        <v>6.9245260902221913E-4</v>
      </c>
      <c r="C62">
        <f t="shared" si="3"/>
        <v>7.1258057459532081E-6</v>
      </c>
      <c r="D62">
        <v>60</v>
      </c>
      <c r="E62" s="20">
        <v>1.3900000000000001E-5</v>
      </c>
      <c r="F62" s="20">
        <v>1.38564064605511E-5</v>
      </c>
      <c r="G62" s="20">
        <v>1.2770064194043799E-5</v>
      </c>
      <c r="H62">
        <v>60.009999999996602</v>
      </c>
      <c r="I62" s="20">
        <v>1.3995316935306699E-5</v>
      </c>
    </row>
    <row r="63" spans="1:9">
      <c r="A63">
        <f t="shared" si="4"/>
        <v>6.0999999999999943</v>
      </c>
      <c r="B63">
        <f t="shared" si="5"/>
        <v>6.9296917665267598E-4</v>
      </c>
      <c r="C63">
        <f t="shared" si="3"/>
        <v>7.1364413722307196E-6</v>
      </c>
      <c r="D63">
        <v>61</v>
      </c>
      <c r="E63" s="20">
        <v>1.3900000000000001E-5</v>
      </c>
      <c r="F63" s="20">
        <v>1.38564064605511E-5</v>
      </c>
      <c r="G63" s="20">
        <v>1.2770064194043799E-5</v>
      </c>
      <c r="H63">
        <v>61.009999999996403</v>
      </c>
      <c r="I63" s="20">
        <v>1.3995316935306699E-5</v>
      </c>
    </row>
    <row r="64" spans="1:9">
      <c r="A64">
        <f t="shared" si="4"/>
        <v>6.199999999999994</v>
      </c>
      <c r="B64">
        <f t="shared" si="5"/>
        <v>6.9348574428313282E-4</v>
      </c>
      <c r="C64">
        <f t="shared" si="3"/>
        <v>7.1470849296961522E-6</v>
      </c>
      <c r="D64">
        <v>62</v>
      </c>
      <c r="E64" s="20">
        <v>1.3900000000000001E-5</v>
      </c>
      <c r="F64" s="20">
        <v>1.38564064605511E-5</v>
      </c>
      <c r="G64" s="20">
        <v>1.2770064194043799E-5</v>
      </c>
      <c r="H64">
        <v>62.009999999996197</v>
      </c>
      <c r="I64" s="20">
        <v>1.42752163458105E-5</v>
      </c>
    </row>
    <row r="65" spans="1:9">
      <c r="A65">
        <f t="shared" si="4"/>
        <v>6.2999999999999936</v>
      </c>
      <c r="B65">
        <f t="shared" si="5"/>
        <v>6.9400231191358967E-4</v>
      </c>
      <c r="C65">
        <f t="shared" si="3"/>
        <v>7.1577364183495026E-6</v>
      </c>
      <c r="D65">
        <v>63</v>
      </c>
      <c r="E65" s="20">
        <v>1.3900000000000001E-5</v>
      </c>
      <c r="F65" s="20">
        <v>1.38564064605511E-5</v>
      </c>
      <c r="G65" s="20">
        <v>1.2770064194043799E-5</v>
      </c>
      <c r="H65">
        <v>63.009999999995998</v>
      </c>
      <c r="I65" s="20">
        <v>1.4339648635852199E-5</v>
      </c>
    </row>
    <row r="66" spans="1:9">
      <c r="A66">
        <f t="shared" si="4"/>
        <v>6.3999999999999932</v>
      </c>
      <c r="B66">
        <f t="shared" si="5"/>
        <v>6.9451887954404652E-4</v>
      </c>
      <c r="C66">
        <f t="shared" ref="C66:C97" si="6">f2Oc*(B66/f1Oc)^2</f>
        <v>7.1683958381907715E-6</v>
      </c>
      <c r="D66">
        <v>64</v>
      </c>
      <c r="E66" s="20">
        <v>1.3900000000000001E-5</v>
      </c>
      <c r="F66" s="20">
        <v>1.38564064605511E-5</v>
      </c>
      <c r="G66" s="20">
        <v>1.2770064194043799E-5</v>
      </c>
      <c r="H66">
        <v>64.009999999995799</v>
      </c>
      <c r="I66" s="20">
        <v>1.4557887037606301E-5</v>
      </c>
    </row>
    <row r="67" spans="1:9">
      <c r="A67">
        <f t="shared" ref="A67:A102" si="7">A66+dt</f>
        <v>6.4999999999999929</v>
      </c>
      <c r="B67">
        <f t="shared" ref="B67:B102" si="8">B66+veOc*dt</f>
        <v>6.9503544717450336E-4</v>
      </c>
      <c r="C67">
        <f t="shared" si="6"/>
        <v>7.1790631892199598E-6</v>
      </c>
      <c r="D67">
        <v>65</v>
      </c>
      <c r="E67" s="20">
        <v>1.3900000000000001E-5</v>
      </c>
      <c r="F67" s="20">
        <v>1.38564064605511E-5</v>
      </c>
      <c r="G67" s="20">
        <v>1.2770064194043799E-5</v>
      </c>
      <c r="H67">
        <v>65.009999999996396</v>
      </c>
      <c r="I67" s="20">
        <v>1.4643103937338899E-5</v>
      </c>
    </row>
    <row r="68" spans="1:9">
      <c r="A68">
        <f t="shared" si="7"/>
        <v>6.5999999999999925</v>
      </c>
      <c r="B68">
        <f t="shared" si="8"/>
        <v>6.9555201480496021E-4</v>
      </c>
      <c r="C68">
        <f t="shared" si="6"/>
        <v>7.1897384714370684E-6</v>
      </c>
      <c r="D68">
        <v>66</v>
      </c>
      <c r="E68" s="20">
        <v>1.4100000000000001E-5</v>
      </c>
      <c r="F68" s="20">
        <v>1.38564064605511E-5</v>
      </c>
      <c r="G68" s="20">
        <v>1.2770064194043799E-5</v>
      </c>
      <c r="H68">
        <v>66.009999999996893</v>
      </c>
      <c r="I68" s="20">
        <v>1.4843329010694299E-5</v>
      </c>
    </row>
    <row r="69" spans="1:9">
      <c r="A69">
        <f t="shared" si="7"/>
        <v>6.6999999999999922</v>
      </c>
      <c r="B69">
        <f t="shared" si="8"/>
        <v>6.9606858243541705E-4</v>
      </c>
      <c r="C69">
        <f t="shared" si="6"/>
        <v>7.2004216848420948E-6</v>
      </c>
      <c r="D69">
        <v>67</v>
      </c>
      <c r="E69" s="20">
        <v>1.45E-5</v>
      </c>
      <c r="F69" s="20">
        <v>1.38564064605511E-5</v>
      </c>
      <c r="G69" s="20">
        <v>1.2770064194043799E-5</v>
      </c>
      <c r="H69">
        <v>67.009999999997405</v>
      </c>
      <c r="I69" s="20">
        <v>1.4995403071599201E-5</v>
      </c>
    </row>
    <row r="70" spans="1:9">
      <c r="A70">
        <f t="shared" si="7"/>
        <v>6.7999999999999918</v>
      </c>
      <c r="B70">
        <f t="shared" si="8"/>
        <v>6.965851500658739E-4</v>
      </c>
      <c r="C70">
        <f t="shared" si="6"/>
        <v>7.2111128294350439E-6</v>
      </c>
      <c r="D70">
        <v>68</v>
      </c>
      <c r="E70" s="20">
        <v>1.5E-5</v>
      </c>
      <c r="F70" s="20">
        <v>1.38564064605511E-5</v>
      </c>
      <c r="G70" s="20">
        <v>1.2770064194043799E-5</v>
      </c>
      <c r="H70">
        <v>68.009999999997902</v>
      </c>
      <c r="I70" s="20">
        <v>1.5131542265074399E-5</v>
      </c>
    </row>
    <row r="71" spans="1:9">
      <c r="A71">
        <f t="shared" si="7"/>
        <v>6.8999999999999915</v>
      </c>
      <c r="B71">
        <f t="shared" si="8"/>
        <v>6.9710171769633074E-4</v>
      </c>
      <c r="C71">
        <f t="shared" si="6"/>
        <v>7.2218119052159073E-6</v>
      </c>
      <c r="D71">
        <v>69</v>
      </c>
      <c r="E71" s="20">
        <v>1.5E-5</v>
      </c>
      <c r="F71" s="20">
        <v>1.38564064605511E-5</v>
      </c>
      <c r="G71" s="20">
        <v>1.2770064194043799E-5</v>
      </c>
      <c r="H71">
        <v>69.009999999998399</v>
      </c>
      <c r="I71" s="20">
        <v>1.5299551193408899E-5</v>
      </c>
    </row>
    <row r="72" spans="1:9">
      <c r="A72">
        <f t="shared" si="7"/>
        <v>6.9999999999999911</v>
      </c>
      <c r="B72">
        <f t="shared" si="8"/>
        <v>6.9761828532678759E-4</v>
      </c>
      <c r="C72">
        <f t="shared" si="6"/>
        <v>7.2325189121846911E-6</v>
      </c>
      <c r="D72">
        <v>70</v>
      </c>
      <c r="E72" s="20">
        <v>1.5E-5</v>
      </c>
      <c r="F72" s="20">
        <v>1.38564064605511E-5</v>
      </c>
      <c r="G72" s="20">
        <v>1.2770064194043799E-5</v>
      </c>
      <c r="H72">
        <v>70.009999999998897</v>
      </c>
      <c r="I72" s="20">
        <v>1.5422526800746599E-5</v>
      </c>
    </row>
    <row r="73" spans="1:9">
      <c r="A73">
        <f t="shared" si="7"/>
        <v>7.0999999999999908</v>
      </c>
      <c r="B73">
        <f t="shared" si="8"/>
        <v>6.9813485295724443E-4</v>
      </c>
      <c r="C73">
        <f t="shared" si="6"/>
        <v>7.2432338503413934E-6</v>
      </c>
      <c r="D73">
        <v>71</v>
      </c>
      <c r="E73" s="20">
        <v>1.5E-5</v>
      </c>
      <c r="F73" s="20">
        <v>1.38564064605511E-5</v>
      </c>
      <c r="G73" s="20">
        <v>1.2770064194043799E-5</v>
      </c>
      <c r="H73">
        <v>71.009999999999394</v>
      </c>
      <c r="I73" s="20">
        <v>1.5606470596510802E-5</v>
      </c>
    </row>
    <row r="74" spans="1:9">
      <c r="A74">
        <f t="shared" si="7"/>
        <v>7.1999999999999904</v>
      </c>
      <c r="B74">
        <f t="shared" si="8"/>
        <v>6.9865142058770128E-4</v>
      </c>
      <c r="C74">
        <f t="shared" si="6"/>
        <v>7.2539567196860142E-6</v>
      </c>
      <c r="D74">
        <v>72</v>
      </c>
      <c r="E74" s="20">
        <v>1.5E-5</v>
      </c>
      <c r="F74" s="20">
        <v>1.38564064605511E-5</v>
      </c>
      <c r="G74" s="20">
        <v>1.2770064194043799E-5</v>
      </c>
      <c r="H74">
        <v>72.009999999999906</v>
      </c>
      <c r="I74" s="20">
        <v>1.5716282617710901E-5</v>
      </c>
    </row>
    <row r="75" spans="1:9">
      <c r="A75">
        <f t="shared" si="7"/>
        <v>7.2999999999999901</v>
      </c>
      <c r="B75">
        <f t="shared" si="8"/>
        <v>6.9916798821815813E-4</v>
      </c>
      <c r="C75">
        <f t="shared" si="6"/>
        <v>7.2646875202185545E-6</v>
      </c>
      <c r="D75">
        <v>73</v>
      </c>
      <c r="E75" s="20">
        <v>1.52E-5</v>
      </c>
      <c r="F75" s="20">
        <v>1.38564064605511E-5</v>
      </c>
      <c r="G75" s="20">
        <v>1.2770064194043799E-5</v>
      </c>
      <c r="H75">
        <v>73.000000000000398</v>
      </c>
      <c r="I75" s="20">
        <v>1.6012809715967401E-5</v>
      </c>
    </row>
    <row r="76" spans="1:9">
      <c r="A76">
        <f t="shared" si="7"/>
        <v>7.3999999999999897</v>
      </c>
      <c r="B76">
        <f t="shared" si="8"/>
        <v>6.9968455584861497E-4</v>
      </c>
      <c r="C76">
        <f t="shared" si="6"/>
        <v>7.2754262519390134E-6</v>
      </c>
      <c r="D76">
        <v>74</v>
      </c>
      <c r="E76" s="20">
        <v>1.56E-5</v>
      </c>
      <c r="F76" s="20">
        <v>1.4344151967962399E-5</v>
      </c>
      <c r="G76" s="20">
        <v>1.2770064194043799E-5</v>
      </c>
      <c r="H76">
        <v>74.000000000000995</v>
      </c>
      <c r="I76" s="20">
        <v>1.6062692779225499E-5</v>
      </c>
    </row>
    <row r="77" spans="1:9">
      <c r="A77">
        <f t="shared" si="7"/>
        <v>7.4999999999999893</v>
      </c>
      <c r="B77">
        <f t="shared" si="8"/>
        <v>7.0020112347907182E-4</v>
      </c>
      <c r="C77">
        <f t="shared" si="6"/>
        <v>7.2861729148473917E-6</v>
      </c>
      <c r="D77">
        <v>75</v>
      </c>
      <c r="E77" s="20">
        <v>1.6200000000000001E-5</v>
      </c>
      <c r="F77" s="20">
        <v>1.6162112495586599E-5</v>
      </c>
      <c r="G77" s="20">
        <v>1.2770064194043799E-5</v>
      </c>
      <c r="H77">
        <v>75.000000000001506</v>
      </c>
      <c r="I77" s="20">
        <v>1.6312108095515898E-5</v>
      </c>
    </row>
    <row r="78" spans="1:9">
      <c r="A78">
        <f t="shared" si="7"/>
        <v>7.599999999999989</v>
      </c>
      <c r="B78">
        <f t="shared" si="8"/>
        <v>7.0071769110952866E-4</v>
      </c>
      <c r="C78">
        <f t="shared" si="6"/>
        <v>7.2969275089436885E-6</v>
      </c>
      <c r="D78">
        <v>76.099999999999994</v>
      </c>
      <c r="E78" s="20">
        <v>1.6200000000000001E-5</v>
      </c>
      <c r="F78" s="20">
        <v>1.6162112495586599E-5</v>
      </c>
      <c r="G78" s="20">
        <v>1.2770064194043799E-5</v>
      </c>
      <c r="H78">
        <v>76.000000000002004</v>
      </c>
      <c r="I78" s="20">
        <v>1.6382775768464899E-5</v>
      </c>
    </row>
    <row r="79" spans="1:9">
      <c r="A79">
        <f t="shared" si="7"/>
        <v>7.6999999999999886</v>
      </c>
      <c r="B79">
        <f t="shared" si="8"/>
        <v>7.0123425873998551E-4</v>
      </c>
      <c r="C79">
        <f t="shared" si="6"/>
        <v>7.3076900342279073E-6</v>
      </c>
      <c r="D79">
        <v>77.099999999999994</v>
      </c>
      <c r="E79" s="20">
        <v>1.6200000000000001E-5</v>
      </c>
      <c r="F79" s="20">
        <v>1.6162112495586599E-5</v>
      </c>
      <c r="G79" s="20">
        <v>1.2770064194043799E-5</v>
      </c>
      <c r="H79">
        <v>77.000000000002501</v>
      </c>
      <c r="I79" s="20">
        <v>1.6614177756356601E-5</v>
      </c>
    </row>
    <row r="80" spans="1:9">
      <c r="A80">
        <f t="shared" si="7"/>
        <v>7.7999999999999883</v>
      </c>
      <c r="B80">
        <f t="shared" si="8"/>
        <v>7.0175082637044235E-4</v>
      </c>
      <c r="C80">
        <f t="shared" si="6"/>
        <v>7.318460490700043E-6</v>
      </c>
      <c r="D80">
        <v>78.099999999999994</v>
      </c>
      <c r="E80" s="20">
        <v>1.6200000000000001E-5</v>
      </c>
      <c r="F80" s="20">
        <v>1.6162112495586599E-5</v>
      </c>
      <c r="G80" s="20">
        <v>1.2770064194043799E-5</v>
      </c>
      <c r="H80">
        <v>78.000000000002998</v>
      </c>
      <c r="I80" s="20">
        <v>1.6706322859319499E-5</v>
      </c>
    </row>
    <row r="81" spans="1:9">
      <c r="A81">
        <f t="shared" si="7"/>
        <v>7.8999999999999879</v>
      </c>
      <c r="B81">
        <f t="shared" si="8"/>
        <v>7.022673940008992E-4</v>
      </c>
      <c r="C81">
        <f t="shared" si="6"/>
        <v>7.3292388783600964E-6</v>
      </c>
      <c r="D81">
        <v>79.099999999999994</v>
      </c>
      <c r="E81" s="20">
        <v>1.6200000000000001E-5</v>
      </c>
      <c r="F81" s="20">
        <v>1.6162112495586599E-5</v>
      </c>
      <c r="G81" s="20">
        <v>1.2770064194043799E-5</v>
      </c>
      <c r="H81">
        <v>79.000000000003496</v>
      </c>
      <c r="I81" s="20">
        <v>1.69190186984894E-5</v>
      </c>
    </row>
    <row r="82" spans="1:9">
      <c r="A82">
        <f t="shared" si="7"/>
        <v>7.9999999999999876</v>
      </c>
      <c r="B82">
        <f t="shared" si="8"/>
        <v>7.0278396163135604E-4</v>
      </c>
      <c r="C82">
        <f t="shared" si="6"/>
        <v>7.3400251972080693E-6</v>
      </c>
      <c r="D82">
        <v>80.099999999999994</v>
      </c>
      <c r="E82" s="20">
        <v>1.6200000000000001E-5</v>
      </c>
      <c r="F82" s="20">
        <v>1.6162112495586599E-5</v>
      </c>
      <c r="G82" s="20">
        <v>1.2770064194043799E-5</v>
      </c>
      <c r="H82">
        <v>80.000000000003993</v>
      </c>
      <c r="I82" s="20">
        <v>1.7078713782947598E-5</v>
      </c>
    </row>
    <row r="83" spans="1:9">
      <c r="A83">
        <f t="shared" si="7"/>
        <v>8.0999999999999872</v>
      </c>
      <c r="B83">
        <f t="shared" si="8"/>
        <v>7.0330052926181289E-4</v>
      </c>
      <c r="C83">
        <f t="shared" si="6"/>
        <v>7.3508194472439607E-6</v>
      </c>
      <c r="D83">
        <v>81.099999999999994</v>
      </c>
      <c r="E83" s="20">
        <v>1.66E-5</v>
      </c>
      <c r="F83" s="20">
        <v>1.6162112495586599E-5</v>
      </c>
      <c r="G83" s="20">
        <v>1.2770064194043799E-5</v>
      </c>
      <c r="H83">
        <v>81.000000000004505</v>
      </c>
      <c r="I83" s="20">
        <v>1.7226630921914299E-5</v>
      </c>
    </row>
    <row r="84" spans="1:9">
      <c r="A84">
        <f t="shared" si="7"/>
        <v>8.1999999999999869</v>
      </c>
      <c r="B84">
        <f t="shared" si="8"/>
        <v>7.0381709689226973E-4</v>
      </c>
      <c r="C84">
        <f t="shared" si="6"/>
        <v>7.3616216284677706E-6</v>
      </c>
      <c r="D84">
        <v>82.1</v>
      </c>
      <c r="E84" s="20">
        <v>1.6900000000000001E-5</v>
      </c>
      <c r="F84" s="20">
        <v>1.6162112495586599E-5</v>
      </c>
      <c r="G84" s="20">
        <v>1.2770064194043799E-5</v>
      </c>
      <c r="H84">
        <v>82.000000000005002</v>
      </c>
      <c r="I84" s="20">
        <v>1.7402260873802199E-5</v>
      </c>
    </row>
    <row r="85" spans="1:9">
      <c r="A85">
        <f t="shared" si="7"/>
        <v>8.2999999999999865</v>
      </c>
      <c r="B85">
        <f t="shared" si="8"/>
        <v>7.0433366452272658E-4</v>
      </c>
      <c r="C85">
        <f t="shared" si="6"/>
        <v>7.3724317408795017E-6</v>
      </c>
      <c r="D85">
        <v>83.1</v>
      </c>
      <c r="E85" s="20">
        <v>1.7399999999999999E-5</v>
      </c>
      <c r="F85" s="20">
        <v>1.6162112495586599E-5</v>
      </c>
      <c r="G85" s="20">
        <v>1.2770064194043799E-5</v>
      </c>
      <c r="H85">
        <v>83.000000000005599</v>
      </c>
      <c r="I85" s="20">
        <v>1.7537014426631298E-5</v>
      </c>
    </row>
    <row r="86" spans="1:9">
      <c r="A86">
        <f t="shared" si="7"/>
        <v>8.3999999999999861</v>
      </c>
      <c r="B86">
        <f t="shared" si="8"/>
        <v>7.0485023215318343E-4</v>
      </c>
      <c r="C86">
        <f t="shared" si="6"/>
        <v>7.3832497844791505E-6</v>
      </c>
      <c r="D86">
        <v>84.1</v>
      </c>
      <c r="E86" s="20">
        <v>1.7399999999999999E-5</v>
      </c>
      <c r="F86" s="20">
        <v>1.6162112495586599E-5</v>
      </c>
      <c r="G86" s="20">
        <v>1.2770064194043799E-5</v>
      </c>
      <c r="H86">
        <v>84.000000000006096</v>
      </c>
      <c r="I86" s="20">
        <v>1.7728579245948899E-5</v>
      </c>
    </row>
    <row r="87" spans="1:9">
      <c r="A87">
        <f t="shared" si="7"/>
        <v>8.4999999999999858</v>
      </c>
      <c r="B87">
        <f t="shared" si="8"/>
        <v>7.0536679978364027E-4</v>
      </c>
      <c r="C87">
        <f t="shared" si="6"/>
        <v>7.394075759266717E-6</v>
      </c>
      <c r="D87">
        <v>85.1</v>
      </c>
      <c r="E87" s="20">
        <v>1.7399999999999999E-5</v>
      </c>
      <c r="F87" s="20">
        <v>1.6162112495586599E-5</v>
      </c>
      <c r="G87" s="20">
        <v>1.2770064194043799E-5</v>
      </c>
      <c r="H87">
        <v>85.000000000006594</v>
      </c>
      <c r="I87" s="20">
        <v>1.7850169212640499E-5</v>
      </c>
    </row>
    <row r="88" spans="1:9">
      <c r="A88">
        <f t="shared" si="7"/>
        <v>8.5999999999999854</v>
      </c>
      <c r="B88">
        <f t="shared" si="8"/>
        <v>7.0588336741409712E-4</v>
      </c>
      <c r="C88">
        <f t="shared" si="6"/>
        <v>7.4049096652422081E-6</v>
      </c>
      <c r="D88">
        <v>86.1</v>
      </c>
      <c r="E88" s="20">
        <v>1.7399999999999999E-5</v>
      </c>
      <c r="F88" s="20">
        <v>1.6162112495586599E-5</v>
      </c>
      <c r="G88" s="20">
        <v>1.2770064194043799E-5</v>
      </c>
      <c r="H88">
        <v>86.000000000007105</v>
      </c>
      <c r="I88" s="20">
        <v>1.8166095279941701E-5</v>
      </c>
    </row>
    <row r="89" spans="1:9">
      <c r="A89">
        <f t="shared" si="7"/>
        <v>8.6999999999999851</v>
      </c>
      <c r="B89">
        <f t="shared" si="8"/>
        <v>7.0639993504455396E-4</v>
      </c>
      <c r="C89">
        <f t="shared" si="6"/>
        <v>7.4157515024056134E-6</v>
      </c>
      <c r="D89">
        <v>87.1</v>
      </c>
      <c r="E89" s="20">
        <v>1.7399999999999999E-5</v>
      </c>
      <c r="F89" s="20">
        <v>1.6162112495586599E-5</v>
      </c>
      <c r="G89" s="20">
        <v>1.2770064194043799E-5</v>
      </c>
      <c r="H89">
        <v>87.000000000007603</v>
      </c>
      <c r="I89" s="20">
        <v>1.8223599366753099E-5</v>
      </c>
    </row>
    <row r="90" spans="1:9">
      <c r="A90">
        <f t="shared" si="7"/>
        <v>8.7999999999999847</v>
      </c>
      <c r="B90">
        <f t="shared" si="8"/>
        <v>7.0691650267501081E-4</v>
      </c>
      <c r="C90">
        <f t="shared" si="6"/>
        <v>7.4266012707569374E-6</v>
      </c>
      <c r="D90">
        <v>88.1</v>
      </c>
      <c r="E90" s="20">
        <v>1.77E-5</v>
      </c>
      <c r="F90" s="20">
        <v>1.6162112495586599E-5</v>
      </c>
      <c r="G90" s="20">
        <v>1.2770064194043799E-5</v>
      </c>
      <c r="H90">
        <v>88.0000000000081</v>
      </c>
      <c r="I90" s="20">
        <v>1.8484792628535101E-5</v>
      </c>
    </row>
    <row r="91" spans="1:9">
      <c r="A91">
        <f t="shared" si="7"/>
        <v>8.8999999999999844</v>
      </c>
      <c r="B91">
        <f t="shared" si="8"/>
        <v>7.0743307030546765E-4</v>
      </c>
      <c r="C91">
        <f t="shared" si="6"/>
        <v>7.4374589702961807E-6</v>
      </c>
      <c r="D91">
        <v>89.1</v>
      </c>
      <c r="E91" s="20">
        <v>1.8099999999999999E-5</v>
      </c>
      <c r="F91" s="20">
        <v>1.6915901007040498E-5</v>
      </c>
      <c r="G91" s="20">
        <v>1.2770064194043799E-5</v>
      </c>
      <c r="H91">
        <v>89.000000000008598</v>
      </c>
      <c r="I91" s="20">
        <v>1.8563081325037401E-5</v>
      </c>
    </row>
    <row r="92" spans="1:9">
      <c r="A92">
        <f t="shared" si="7"/>
        <v>8.999999999999984</v>
      </c>
      <c r="B92">
        <f t="shared" si="8"/>
        <v>7.079496379359245E-4</v>
      </c>
      <c r="C92">
        <f t="shared" si="6"/>
        <v>7.4483246010233435E-6</v>
      </c>
      <c r="D92">
        <v>90.1</v>
      </c>
      <c r="E92" s="20">
        <v>1.8600000000000001E-5</v>
      </c>
      <c r="F92" s="20">
        <v>1.86451805333172E-5</v>
      </c>
      <c r="G92" s="20">
        <v>1.7381476264115201E-5</v>
      </c>
      <c r="H92">
        <v>90.000000000009095</v>
      </c>
      <c r="I92" s="20">
        <v>1.8806261258420601E-5</v>
      </c>
    </row>
    <row r="93" spans="1:9">
      <c r="A93">
        <f t="shared" si="7"/>
        <v>9.0999999999999837</v>
      </c>
      <c r="B93">
        <f t="shared" si="8"/>
        <v>7.0846620556638134E-4</v>
      </c>
      <c r="C93">
        <f t="shared" si="6"/>
        <v>7.459198162938424E-6</v>
      </c>
      <c r="D93">
        <v>91.1</v>
      </c>
      <c r="E93" s="20">
        <v>1.8600000000000001E-5</v>
      </c>
      <c r="F93" s="20">
        <v>1.86451805333172E-5</v>
      </c>
      <c r="G93" s="20">
        <v>1.7381476264115201E-5</v>
      </c>
      <c r="H93">
        <v>91.000000000009607</v>
      </c>
      <c r="I93" s="20">
        <v>1.89053345646137E-5</v>
      </c>
    </row>
    <row r="94" spans="1:9">
      <c r="A94">
        <f t="shared" si="7"/>
        <v>9.1999999999999833</v>
      </c>
      <c r="B94">
        <f t="shared" si="8"/>
        <v>7.0898277319683819E-4</v>
      </c>
      <c r="C94">
        <f t="shared" si="6"/>
        <v>7.4700796560414247E-6</v>
      </c>
      <c r="D94">
        <v>92.1</v>
      </c>
      <c r="E94" s="20">
        <v>1.8600000000000001E-5</v>
      </c>
      <c r="F94" s="20">
        <v>1.86451805333172E-5</v>
      </c>
      <c r="G94" s="20">
        <v>1.7381476264115201E-5</v>
      </c>
      <c r="H94">
        <v>92.000000000010203</v>
      </c>
      <c r="I94" s="20">
        <v>1.91305011695982E-5</v>
      </c>
    </row>
    <row r="95" spans="1:9">
      <c r="A95">
        <f t="shared" si="7"/>
        <v>9.2999999999999829</v>
      </c>
      <c r="B95">
        <f t="shared" si="8"/>
        <v>7.0949934082729503E-4</v>
      </c>
      <c r="C95">
        <f t="shared" si="6"/>
        <v>7.4809690803323441E-6</v>
      </c>
      <c r="D95">
        <v>93.1</v>
      </c>
      <c r="E95" s="20">
        <v>1.8600000000000001E-5</v>
      </c>
      <c r="F95" s="20">
        <v>1.86451805333172E-5</v>
      </c>
      <c r="G95" s="20">
        <v>1.7381476264115201E-5</v>
      </c>
      <c r="H95">
        <v>93.000000000010701</v>
      </c>
      <c r="I95" s="20">
        <v>1.9297817277609699E-5</v>
      </c>
    </row>
    <row r="96" spans="1:9">
      <c r="A96">
        <f t="shared" si="7"/>
        <v>9.3999999999999826</v>
      </c>
      <c r="B96">
        <f t="shared" si="8"/>
        <v>7.1001590845775188E-4</v>
      </c>
      <c r="C96">
        <f t="shared" si="6"/>
        <v>7.4918664358111845E-6</v>
      </c>
      <c r="D96">
        <v>94.1</v>
      </c>
      <c r="E96" s="20">
        <v>1.8600000000000001E-5</v>
      </c>
      <c r="F96" s="20">
        <v>1.86451805333172E-5</v>
      </c>
      <c r="G96" s="20">
        <v>1.7381476264115201E-5</v>
      </c>
      <c r="H96">
        <v>94.000000000011198</v>
      </c>
      <c r="I96" s="20">
        <v>1.94575123620679E-5</v>
      </c>
    </row>
    <row r="97" spans="1:9">
      <c r="A97">
        <f t="shared" si="7"/>
        <v>9.4999999999999822</v>
      </c>
      <c r="B97">
        <f t="shared" si="8"/>
        <v>7.1053247608820873E-4</v>
      </c>
      <c r="C97">
        <f t="shared" si="6"/>
        <v>7.5027717224779418E-6</v>
      </c>
      <c r="D97">
        <v>95.1</v>
      </c>
      <c r="E97" s="20">
        <v>1.8899999999999999E-5</v>
      </c>
      <c r="F97" s="20">
        <v>1.86451805333172E-5</v>
      </c>
      <c r="G97" s="20">
        <v>1.7381476264115201E-5</v>
      </c>
      <c r="H97">
        <v>95.000000000011696</v>
      </c>
      <c r="I97" s="20">
        <v>1.9640763337509099E-5</v>
      </c>
    </row>
    <row r="98" spans="1:9">
      <c r="A98">
        <f t="shared" si="7"/>
        <v>9.5999999999999819</v>
      </c>
      <c r="B98">
        <f t="shared" si="8"/>
        <v>7.1104904371866557E-4</v>
      </c>
      <c r="C98">
        <f t="shared" ref="C98:C161" si="9">f2Oc*(B98/f1Oc)^2</f>
        <v>7.5136849403326186E-6</v>
      </c>
      <c r="D98">
        <v>96.1</v>
      </c>
      <c r="E98" s="20">
        <v>1.9300000000000002E-5</v>
      </c>
      <c r="F98" s="20">
        <v>1.86451805333172E-5</v>
      </c>
      <c r="G98" s="20">
        <v>1.7381476264115201E-5</v>
      </c>
      <c r="H98">
        <v>96.000000000012193</v>
      </c>
      <c r="I98" s="20">
        <v>1.97872948358297E-5</v>
      </c>
    </row>
    <row r="99" spans="1:9">
      <c r="A99">
        <f t="shared" si="7"/>
        <v>9.6999999999999815</v>
      </c>
      <c r="B99">
        <f t="shared" si="8"/>
        <v>7.1156561134912242E-4</v>
      </c>
      <c r="C99">
        <f t="shared" si="9"/>
        <v>7.524606089375213E-6</v>
      </c>
      <c r="D99">
        <v>97.1</v>
      </c>
      <c r="E99" s="20">
        <v>1.95E-5</v>
      </c>
      <c r="F99" s="20">
        <v>1.86451805333172E-5</v>
      </c>
      <c r="G99" s="20">
        <v>1.7381476264115201E-5</v>
      </c>
      <c r="H99">
        <v>97.000000000012705</v>
      </c>
      <c r="I99" s="20">
        <v>1.99864806787006E-5</v>
      </c>
    </row>
    <row r="100" spans="1:9">
      <c r="A100">
        <f t="shared" si="7"/>
        <v>9.7999999999999812</v>
      </c>
      <c r="B100">
        <f t="shared" si="8"/>
        <v>7.1208217897957926E-4</v>
      </c>
      <c r="C100">
        <f t="shared" si="9"/>
        <v>7.5355351696057278E-6</v>
      </c>
      <c r="D100">
        <v>98.1</v>
      </c>
      <c r="E100" s="20">
        <v>2.0000000000000002E-5</v>
      </c>
      <c r="F100" s="20">
        <v>1.86451805333172E-5</v>
      </c>
      <c r="G100" s="20">
        <v>1.7381476264115201E-5</v>
      </c>
      <c r="H100">
        <v>98.000000000013202</v>
      </c>
      <c r="I100" s="20">
        <v>2.01198485908837E-5</v>
      </c>
    </row>
    <row r="101" spans="1:9">
      <c r="A101">
        <f t="shared" si="7"/>
        <v>9.8999999999999808</v>
      </c>
      <c r="B101">
        <f t="shared" si="8"/>
        <v>7.1259874661003611E-4</v>
      </c>
      <c r="C101">
        <f t="shared" si="9"/>
        <v>7.5464721810241611E-6</v>
      </c>
      <c r="D101">
        <v>99.1</v>
      </c>
      <c r="E101" s="20">
        <v>2.0000000000000002E-5</v>
      </c>
      <c r="F101" s="20">
        <v>1.86451805333172E-5</v>
      </c>
      <c r="G101" s="20">
        <v>1.7381476264115201E-5</v>
      </c>
      <c r="H101">
        <v>99.000000000013699</v>
      </c>
      <c r="I101" s="20">
        <v>2.03356621215072E-5</v>
      </c>
    </row>
    <row r="102" spans="1:9">
      <c r="A102">
        <f t="shared" si="7"/>
        <v>9.9999999999999805</v>
      </c>
      <c r="B102">
        <f t="shared" si="8"/>
        <v>7.1311531424049295E-4</v>
      </c>
      <c r="C102">
        <f t="shared" si="9"/>
        <v>7.5574171236305112E-6</v>
      </c>
      <c r="D102">
        <v>100.1</v>
      </c>
      <c r="E102" s="20">
        <v>2.0000000000000002E-5</v>
      </c>
      <c r="F102" s="20">
        <v>1.86451805333172E-5</v>
      </c>
      <c r="G102" s="20">
        <v>1.7381476264115201E-5</v>
      </c>
      <c r="H102">
        <v>100.000000000014</v>
      </c>
      <c r="I102" s="20">
        <v>2.05202987375945E-5</v>
      </c>
    </row>
    <row r="103" spans="1:9">
      <c r="A103">
        <f t="shared" ref="A103:A166" si="10">A102+dt</f>
        <v>10.09999999999998</v>
      </c>
      <c r="B103">
        <f t="shared" ref="B103:B166" si="11">B102+veOc*dt</f>
        <v>7.136318818709498E-4</v>
      </c>
      <c r="C103">
        <f t="shared" si="9"/>
        <v>7.5683699974247825E-6</v>
      </c>
    </row>
    <row r="104" spans="1:9">
      <c r="A104">
        <f t="shared" si="10"/>
        <v>10.19999999999998</v>
      </c>
      <c r="B104">
        <f t="shared" si="11"/>
        <v>7.1414844950140664E-4</v>
      </c>
      <c r="C104">
        <f t="shared" si="9"/>
        <v>7.5793308024069732E-6</v>
      </c>
    </row>
    <row r="105" spans="1:9">
      <c r="A105">
        <f t="shared" si="10"/>
        <v>10.299999999999979</v>
      </c>
      <c r="B105">
        <f t="shared" si="11"/>
        <v>7.1466501713186349E-4</v>
      </c>
      <c r="C105">
        <f t="shared" si="9"/>
        <v>7.590299538577085E-6</v>
      </c>
    </row>
    <row r="106" spans="1:9">
      <c r="A106">
        <f t="shared" si="10"/>
        <v>10.399999999999979</v>
      </c>
      <c r="B106">
        <f t="shared" si="11"/>
        <v>7.1518158476232033E-4</v>
      </c>
      <c r="C106">
        <f t="shared" si="9"/>
        <v>7.601276205935112E-6</v>
      </c>
    </row>
    <row r="107" spans="1:9">
      <c r="A107">
        <f t="shared" si="10"/>
        <v>10.499999999999979</v>
      </c>
      <c r="B107">
        <f t="shared" si="11"/>
        <v>7.1569815239277718E-4</v>
      </c>
      <c r="C107">
        <f t="shared" si="9"/>
        <v>7.6122608044810593E-6</v>
      </c>
    </row>
    <row r="108" spans="1:9">
      <c r="A108">
        <f t="shared" si="10"/>
        <v>10.599999999999978</v>
      </c>
      <c r="B108">
        <f t="shared" si="11"/>
        <v>7.1621472002323403E-4</v>
      </c>
      <c r="C108">
        <f t="shared" si="9"/>
        <v>7.6232533342149251E-6</v>
      </c>
    </row>
    <row r="109" spans="1:9">
      <c r="A109">
        <f t="shared" si="10"/>
        <v>10.699999999999978</v>
      </c>
      <c r="B109">
        <f t="shared" si="11"/>
        <v>7.1673128765369087E-4</v>
      </c>
      <c r="C109">
        <f t="shared" si="9"/>
        <v>7.6342537951367095E-6</v>
      </c>
    </row>
    <row r="110" spans="1:9">
      <c r="A110">
        <f t="shared" si="10"/>
        <v>10.799999999999978</v>
      </c>
      <c r="B110">
        <f t="shared" si="11"/>
        <v>7.1724785528414772E-4</v>
      </c>
      <c r="C110">
        <f t="shared" si="9"/>
        <v>7.6452621872464134E-6</v>
      </c>
    </row>
    <row r="111" spans="1:9">
      <c r="A111">
        <f t="shared" si="10"/>
        <v>10.899999999999977</v>
      </c>
      <c r="B111">
        <f t="shared" si="11"/>
        <v>7.1776442291460456E-4</v>
      </c>
      <c r="C111">
        <f t="shared" si="9"/>
        <v>7.6562785105440349E-6</v>
      </c>
    </row>
    <row r="112" spans="1:9">
      <c r="A112">
        <f t="shared" si="10"/>
        <v>10.999999999999977</v>
      </c>
      <c r="B112">
        <f t="shared" si="11"/>
        <v>7.1828099054506141E-4</v>
      </c>
      <c r="C112">
        <f t="shared" si="9"/>
        <v>7.6673027650295776E-6</v>
      </c>
    </row>
    <row r="113" spans="1:3">
      <c r="A113">
        <f t="shared" si="10"/>
        <v>11.099999999999977</v>
      </c>
      <c r="B113">
        <f t="shared" si="11"/>
        <v>7.1879755817551825E-4</v>
      </c>
      <c r="C113">
        <f t="shared" si="9"/>
        <v>7.6783349507030363E-6</v>
      </c>
    </row>
    <row r="114" spans="1:3">
      <c r="A114">
        <f t="shared" si="10"/>
        <v>11.199999999999976</v>
      </c>
      <c r="B114">
        <f t="shared" si="11"/>
        <v>7.193141258059751E-4</v>
      </c>
      <c r="C114">
        <f t="shared" si="9"/>
        <v>7.6893750675644194E-6</v>
      </c>
    </row>
    <row r="115" spans="1:3">
      <c r="A115">
        <f t="shared" si="10"/>
        <v>11.299999999999976</v>
      </c>
      <c r="B115">
        <f t="shared" si="11"/>
        <v>7.1983069343643194E-4</v>
      </c>
      <c r="C115">
        <f t="shared" si="9"/>
        <v>7.7004231156137187E-6</v>
      </c>
    </row>
    <row r="116" spans="1:3">
      <c r="A116">
        <f t="shared" si="10"/>
        <v>11.399999999999975</v>
      </c>
      <c r="B116">
        <f t="shared" si="11"/>
        <v>7.2034726106688879E-4</v>
      </c>
      <c r="C116">
        <f t="shared" si="9"/>
        <v>7.7114790948509356E-6</v>
      </c>
    </row>
    <row r="117" spans="1:3">
      <c r="A117">
        <f t="shared" si="10"/>
        <v>11.499999999999975</v>
      </c>
      <c r="B117">
        <f t="shared" si="11"/>
        <v>7.2086382869734564E-4</v>
      </c>
      <c r="C117">
        <f t="shared" si="9"/>
        <v>7.7225430052760703E-6</v>
      </c>
    </row>
    <row r="118" spans="1:3">
      <c r="A118">
        <f t="shared" si="10"/>
        <v>11.599999999999975</v>
      </c>
      <c r="B118">
        <f t="shared" si="11"/>
        <v>7.2138039632780248E-4</v>
      </c>
      <c r="C118">
        <f t="shared" si="9"/>
        <v>7.7336148468891278E-6</v>
      </c>
    </row>
    <row r="119" spans="1:3">
      <c r="A119">
        <f t="shared" si="10"/>
        <v>11.699999999999974</v>
      </c>
      <c r="B119">
        <f t="shared" si="11"/>
        <v>7.2189696395825933E-4</v>
      </c>
      <c r="C119">
        <f t="shared" si="9"/>
        <v>7.7446946196901013E-6</v>
      </c>
    </row>
    <row r="120" spans="1:3">
      <c r="A120">
        <f t="shared" si="10"/>
        <v>11.799999999999974</v>
      </c>
      <c r="B120">
        <f t="shared" si="11"/>
        <v>7.2241353158871617E-4</v>
      </c>
      <c r="C120">
        <f t="shared" si="9"/>
        <v>7.7557823236789925E-6</v>
      </c>
    </row>
    <row r="121" spans="1:3">
      <c r="A121">
        <f t="shared" si="10"/>
        <v>11.899999999999974</v>
      </c>
      <c r="B121">
        <f t="shared" si="11"/>
        <v>7.2293009921917302E-4</v>
      </c>
      <c r="C121">
        <f t="shared" si="9"/>
        <v>7.7668779588558065E-6</v>
      </c>
    </row>
    <row r="122" spans="1:3">
      <c r="A122">
        <f t="shared" si="10"/>
        <v>11.999999999999973</v>
      </c>
      <c r="B122">
        <f t="shared" si="11"/>
        <v>7.2344666684962986E-4</v>
      </c>
      <c r="C122">
        <f t="shared" si="9"/>
        <v>7.7779815252205366E-6</v>
      </c>
    </row>
    <row r="123" spans="1:3">
      <c r="A123">
        <f t="shared" si="10"/>
        <v>12.099999999999973</v>
      </c>
      <c r="B123">
        <f t="shared" si="11"/>
        <v>7.2396323448008671E-4</v>
      </c>
      <c r="C123">
        <f t="shared" si="9"/>
        <v>7.7890930227731894E-6</v>
      </c>
    </row>
    <row r="124" spans="1:3">
      <c r="A124">
        <f t="shared" si="10"/>
        <v>12.199999999999973</v>
      </c>
      <c r="B124">
        <f t="shared" si="11"/>
        <v>7.2447980211054355E-4</v>
      </c>
      <c r="C124">
        <f t="shared" si="9"/>
        <v>7.8002124515137583E-6</v>
      </c>
    </row>
    <row r="125" spans="1:3">
      <c r="A125">
        <f t="shared" si="10"/>
        <v>12.299999999999972</v>
      </c>
      <c r="B125">
        <f t="shared" si="11"/>
        <v>7.249963697410004E-4</v>
      </c>
      <c r="C125">
        <f t="shared" si="9"/>
        <v>7.811339811442245E-6</v>
      </c>
    </row>
    <row r="126" spans="1:3">
      <c r="A126">
        <f t="shared" si="10"/>
        <v>12.399999999999972</v>
      </c>
      <c r="B126">
        <f t="shared" si="11"/>
        <v>7.2551293737145724E-4</v>
      </c>
      <c r="C126">
        <f t="shared" si="9"/>
        <v>7.8224751025586527E-6</v>
      </c>
    </row>
    <row r="127" spans="1:3">
      <c r="A127">
        <f t="shared" si="10"/>
        <v>12.499999999999972</v>
      </c>
      <c r="B127">
        <f t="shared" si="11"/>
        <v>7.2602950500191409E-4</v>
      </c>
      <c r="C127">
        <f t="shared" si="9"/>
        <v>7.8336183248629782E-6</v>
      </c>
    </row>
    <row r="128" spans="1:3">
      <c r="A128">
        <f t="shared" si="10"/>
        <v>12.599999999999971</v>
      </c>
      <c r="B128">
        <f t="shared" si="11"/>
        <v>7.2654607263237094E-4</v>
      </c>
      <c r="C128">
        <f t="shared" si="9"/>
        <v>7.844769478355223E-6</v>
      </c>
    </row>
    <row r="129" spans="1:3">
      <c r="A129">
        <f t="shared" si="10"/>
        <v>12.699999999999971</v>
      </c>
      <c r="B129">
        <f t="shared" si="11"/>
        <v>7.2706264026282778E-4</v>
      </c>
      <c r="C129">
        <f t="shared" si="9"/>
        <v>7.8559285630353873E-6</v>
      </c>
    </row>
    <row r="130" spans="1:3">
      <c r="A130">
        <f t="shared" si="10"/>
        <v>12.799999999999971</v>
      </c>
      <c r="B130">
        <f t="shared" si="11"/>
        <v>7.2757920789328463E-4</v>
      </c>
      <c r="C130">
        <f t="shared" si="9"/>
        <v>7.8670955789034694E-6</v>
      </c>
    </row>
    <row r="131" spans="1:3">
      <c r="A131">
        <f t="shared" si="10"/>
        <v>12.89999999999997</v>
      </c>
      <c r="B131">
        <f t="shared" si="11"/>
        <v>7.2809577552374147E-4</v>
      </c>
      <c r="C131">
        <f t="shared" si="9"/>
        <v>7.8782705259594725E-6</v>
      </c>
    </row>
    <row r="132" spans="1:3">
      <c r="A132">
        <f t="shared" si="10"/>
        <v>12.99999999999997</v>
      </c>
      <c r="B132">
        <f t="shared" si="11"/>
        <v>7.2861234315419832E-4</v>
      </c>
      <c r="C132">
        <f t="shared" si="9"/>
        <v>7.889453404203395E-6</v>
      </c>
    </row>
    <row r="133" spans="1:3">
      <c r="A133">
        <f t="shared" si="10"/>
        <v>13.099999999999969</v>
      </c>
      <c r="B133">
        <f t="shared" si="11"/>
        <v>7.2912891078465516E-4</v>
      </c>
      <c r="C133">
        <f t="shared" si="9"/>
        <v>7.9006442136352336E-6</v>
      </c>
    </row>
    <row r="134" spans="1:3">
      <c r="A134">
        <f t="shared" si="10"/>
        <v>13.199999999999969</v>
      </c>
      <c r="B134">
        <f t="shared" si="11"/>
        <v>7.2964547841511201E-4</v>
      </c>
      <c r="C134">
        <f t="shared" si="9"/>
        <v>7.9118429542549916E-6</v>
      </c>
    </row>
    <row r="135" spans="1:3">
      <c r="A135">
        <f t="shared" si="10"/>
        <v>13.299999999999969</v>
      </c>
      <c r="B135">
        <f t="shared" si="11"/>
        <v>7.3016204604556885E-4</v>
      </c>
      <c r="C135">
        <f t="shared" si="9"/>
        <v>7.9230496260626707E-6</v>
      </c>
    </row>
    <row r="136" spans="1:3">
      <c r="A136">
        <f t="shared" si="10"/>
        <v>13.399999999999968</v>
      </c>
      <c r="B136">
        <f t="shared" si="11"/>
        <v>7.306786136760257E-4</v>
      </c>
      <c r="C136">
        <f t="shared" si="9"/>
        <v>7.9342642290582659E-6</v>
      </c>
    </row>
    <row r="137" spans="1:3">
      <c r="A137">
        <f t="shared" si="10"/>
        <v>13.499999999999968</v>
      </c>
      <c r="B137">
        <f t="shared" si="11"/>
        <v>7.3119518130648254E-4</v>
      </c>
      <c r="C137">
        <f t="shared" si="9"/>
        <v>7.9454867632417821E-6</v>
      </c>
    </row>
    <row r="138" spans="1:3">
      <c r="A138">
        <f t="shared" si="10"/>
        <v>13.599999999999968</v>
      </c>
      <c r="B138">
        <f t="shared" si="11"/>
        <v>7.3171174893693939E-4</v>
      </c>
      <c r="C138">
        <f t="shared" si="9"/>
        <v>7.9567172286132161E-6</v>
      </c>
    </row>
    <row r="139" spans="1:3">
      <c r="A139">
        <f t="shared" si="10"/>
        <v>13.699999999999967</v>
      </c>
      <c r="B139">
        <f t="shared" si="11"/>
        <v>7.3222831656739624E-4</v>
      </c>
      <c r="C139">
        <f t="shared" si="9"/>
        <v>7.9679556251725695E-6</v>
      </c>
    </row>
    <row r="140" spans="1:3">
      <c r="A140">
        <f t="shared" si="10"/>
        <v>13.799999999999967</v>
      </c>
      <c r="B140">
        <f t="shared" si="11"/>
        <v>7.3274488419785308E-4</v>
      </c>
      <c r="C140">
        <f t="shared" si="9"/>
        <v>7.9792019529198406E-6</v>
      </c>
    </row>
    <row r="141" spans="1:3">
      <c r="A141">
        <f t="shared" si="10"/>
        <v>13.899999999999967</v>
      </c>
      <c r="B141">
        <f t="shared" si="11"/>
        <v>7.3326145182830993E-4</v>
      </c>
      <c r="C141">
        <f t="shared" si="9"/>
        <v>7.9904562118550345E-6</v>
      </c>
    </row>
    <row r="142" spans="1:3">
      <c r="A142">
        <f t="shared" si="10"/>
        <v>13.999999999999966</v>
      </c>
      <c r="B142">
        <f t="shared" si="11"/>
        <v>7.3377801945876677E-4</v>
      </c>
      <c r="C142">
        <f t="shared" si="9"/>
        <v>8.0017184019781445E-6</v>
      </c>
    </row>
    <row r="143" spans="1:3">
      <c r="A143">
        <f t="shared" si="10"/>
        <v>14.099999999999966</v>
      </c>
      <c r="B143">
        <f t="shared" si="11"/>
        <v>7.3429458708922362E-4</v>
      </c>
      <c r="C143">
        <f t="shared" si="9"/>
        <v>8.0129885232891738E-6</v>
      </c>
    </row>
    <row r="144" spans="1:3">
      <c r="A144">
        <f t="shared" si="10"/>
        <v>14.199999999999966</v>
      </c>
      <c r="B144">
        <f t="shared" si="11"/>
        <v>7.3481115471968046E-4</v>
      </c>
      <c r="C144">
        <f t="shared" si="9"/>
        <v>8.0242665757881209E-6</v>
      </c>
    </row>
    <row r="145" spans="1:3">
      <c r="A145">
        <f t="shared" si="10"/>
        <v>14.299999999999965</v>
      </c>
      <c r="B145">
        <f t="shared" si="11"/>
        <v>7.3532772235013731E-4</v>
      </c>
      <c r="C145">
        <f t="shared" si="9"/>
        <v>8.0355525594749891E-6</v>
      </c>
    </row>
    <row r="146" spans="1:3">
      <c r="A146">
        <f t="shared" si="10"/>
        <v>14.399999999999965</v>
      </c>
      <c r="B146">
        <f t="shared" si="11"/>
        <v>7.3584428998059415E-4</v>
      </c>
      <c r="C146">
        <f t="shared" si="9"/>
        <v>8.0468464743497751E-6</v>
      </c>
    </row>
    <row r="147" spans="1:3">
      <c r="A147">
        <f t="shared" si="10"/>
        <v>14.499999999999964</v>
      </c>
      <c r="B147">
        <f t="shared" si="11"/>
        <v>7.36360857611051E-4</v>
      </c>
      <c r="C147">
        <f t="shared" si="9"/>
        <v>8.0581483204124787E-6</v>
      </c>
    </row>
    <row r="148" spans="1:3">
      <c r="A148">
        <f t="shared" si="10"/>
        <v>14.599999999999964</v>
      </c>
      <c r="B148">
        <f t="shared" si="11"/>
        <v>7.3687742524150784E-4</v>
      </c>
      <c r="C148">
        <f t="shared" si="9"/>
        <v>8.0694580976631035E-6</v>
      </c>
    </row>
    <row r="149" spans="1:3">
      <c r="A149">
        <f t="shared" si="10"/>
        <v>14.699999999999964</v>
      </c>
      <c r="B149">
        <f t="shared" si="11"/>
        <v>7.3739399287196469E-4</v>
      </c>
      <c r="C149">
        <f t="shared" si="9"/>
        <v>8.0807758061016494E-6</v>
      </c>
    </row>
    <row r="150" spans="1:3">
      <c r="A150">
        <f t="shared" si="10"/>
        <v>14.799999999999963</v>
      </c>
      <c r="B150">
        <f t="shared" si="11"/>
        <v>7.3791056050242154E-4</v>
      </c>
      <c r="C150">
        <f t="shared" si="9"/>
        <v>8.0921014457281096E-6</v>
      </c>
    </row>
    <row r="151" spans="1:3">
      <c r="A151">
        <f t="shared" si="10"/>
        <v>14.899999999999963</v>
      </c>
      <c r="B151">
        <f t="shared" si="11"/>
        <v>7.3842712813287838E-4</v>
      </c>
      <c r="C151">
        <f t="shared" si="9"/>
        <v>8.1034350165424909E-6</v>
      </c>
    </row>
    <row r="152" spans="1:3">
      <c r="A152">
        <f t="shared" si="10"/>
        <v>14.999999999999963</v>
      </c>
      <c r="B152">
        <f t="shared" si="11"/>
        <v>7.3894369576333523E-4</v>
      </c>
      <c r="C152">
        <f t="shared" si="9"/>
        <v>8.1147765185447916E-6</v>
      </c>
    </row>
    <row r="153" spans="1:3">
      <c r="A153">
        <f t="shared" si="10"/>
        <v>15.099999999999962</v>
      </c>
      <c r="B153">
        <f t="shared" si="11"/>
        <v>7.3946026339379207E-4</v>
      </c>
      <c r="C153">
        <f t="shared" si="9"/>
        <v>8.1261259517350101E-6</v>
      </c>
    </row>
    <row r="154" spans="1:3">
      <c r="A154">
        <f t="shared" si="10"/>
        <v>15.199999999999962</v>
      </c>
      <c r="B154">
        <f t="shared" si="11"/>
        <v>7.3997683102424892E-4</v>
      </c>
      <c r="C154">
        <f t="shared" si="9"/>
        <v>8.1374833161131463E-6</v>
      </c>
    </row>
    <row r="155" spans="1:3">
      <c r="A155">
        <f t="shared" si="10"/>
        <v>15.299999999999962</v>
      </c>
      <c r="B155">
        <f t="shared" si="11"/>
        <v>7.4049339865470576E-4</v>
      </c>
      <c r="C155">
        <f t="shared" si="9"/>
        <v>8.1488486116792036E-6</v>
      </c>
    </row>
    <row r="156" spans="1:3">
      <c r="A156">
        <f t="shared" si="10"/>
        <v>15.399999999999961</v>
      </c>
      <c r="B156">
        <f t="shared" si="11"/>
        <v>7.4100996628516261E-4</v>
      </c>
      <c r="C156">
        <f t="shared" si="9"/>
        <v>8.1602218384331786E-6</v>
      </c>
    </row>
    <row r="157" spans="1:3">
      <c r="A157">
        <f t="shared" si="10"/>
        <v>15.499999999999961</v>
      </c>
      <c r="B157">
        <f t="shared" si="11"/>
        <v>7.4152653391561945E-4</v>
      </c>
      <c r="C157">
        <f t="shared" si="9"/>
        <v>8.1716029963750731E-6</v>
      </c>
    </row>
    <row r="158" spans="1:3">
      <c r="A158">
        <f t="shared" si="10"/>
        <v>15.599999999999961</v>
      </c>
      <c r="B158">
        <f t="shared" si="11"/>
        <v>7.420431015460763E-4</v>
      </c>
      <c r="C158">
        <f t="shared" si="9"/>
        <v>8.1829920855048903E-6</v>
      </c>
    </row>
    <row r="159" spans="1:3">
      <c r="A159">
        <f t="shared" si="10"/>
        <v>15.69999999999996</v>
      </c>
      <c r="B159">
        <f t="shared" si="11"/>
        <v>7.4255966917653315E-4</v>
      </c>
      <c r="C159">
        <f t="shared" si="9"/>
        <v>8.1943891058226202E-6</v>
      </c>
    </row>
    <row r="160" spans="1:3">
      <c r="A160">
        <f t="shared" si="10"/>
        <v>15.79999999999996</v>
      </c>
      <c r="B160">
        <f t="shared" si="11"/>
        <v>7.4307623680698999E-4</v>
      </c>
      <c r="C160">
        <f t="shared" si="9"/>
        <v>8.2057940573282712E-6</v>
      </c>
    </row>
    <row r="161" spans="1:3">
      <c r="A161">
        <f t="shared" si="10"/>
        <v>15.899999999999959</v>
      </c>
      <c r="B161">
        <f t="shared" si="11"/>
        <v>7.4359280443744684E-4</v>
      </c>
      <c r="C161">
        <f t="shared" si="9"/>
        <v>8.2172069400218416E-6</v>
      </c>
    </row>
    <row r="162" spans="1:3">
      <c r="A162">
        <f t="shared" si="10"/>
        <v>15.999999999999959</v>
      </c>
      <c r="B162">
        <f t="shared" si="11"/>
        <v>7.4410937206790368E-4</v>
      </c>
      <c r="C162">
        <f t="shared" ref="C162:C225" si="12">f2Oc*(B162/f1Oc)^2</f>
        <v>8.2286277539033315E-6</v>
      </c>
    </row>
    <row r="163" spans="1:3">
      <c r="A163">
        <f t="shared" si="10"/>
        <v>16.099999999999959</v>
      </c>
      <c r="B163">
        <f t="shared" si="11"/>
        <v>7.4462593969836053E-4</v>
      </c>
      <c r="C163">
        <f t="shared" si="12"/>
        <v>8.240056498972739E-6</v>
      </c>
    </row>
    <row r="164" spans="1:3">
      <c r="A164">
        <f t="shared" si="10"/>
        <v>16.19999999999996</v>
      </c>
      <c r="B164">
        <f t="shared" si="11"/>
        <v>7.4514250732881737E-4</v>
      </c>
      <c r="C164">
        <f t="shared" si="12"/>
        <v>8.251493175230066E-6</v>
      </c>
    </row>
    <row r="165" spans="1:3">
      <c r="A165">
        <f t="shared" si="10"/>
        <v>16.299999999999962</v>
      </c>
      <c r="B165">
        <f t="shared" si="11"/>
        <v>7.4565907495927422E-4</v>
      </c>
      <c r="C165">
        <f t="shared" si="12"/>
        <v>8.2629377826753124E-6</v>
      </c>
    </row>
    <row r="166" spans="1:3">
      <c r="A166">
        <f t="shared" si="10"/>
        <v>16.399999999999963</v>
      </c>
      <c r="B166">
        <f t="shared" si="11"/>
        <v>7.4617564258973106E-4</v>
      </c>
      <c r="C166">
        <f t="shared" si="12"/>
        <v>8.2743903213084782E-6</v>
      </c>
    </row>
    <row r="167" spans="1:3">
      <c r="A167">
        <f t="shared" ref="A167:A230" si="13">A166+dt</f>
        <v>16.499999999999964</v>
      </c>
      <c r="B167">
        <f t="shared" ref="B167:B230" si="14">B166+veOc*dt</f>
        <v>7.4669221022018791E-4</v>
      </c>
      <c r="C167">
        <f t="shared" si="12"/>
        <v>8.2858507911295652E-6</v>
      </c>
    </row>
    <row r="168" spans="1:3">
      <c r="A168">
        <f t="shared" si="13"/>
        <v>16.599999999999966</v>
      </c>
      <c r="B168">
        <f t="shared" si="14"/>
        <v>7.4720877785064475E-4</v>
      </c>
      <c r="C168">
        <f t="shared" si="12"/>
        <v>8.2973191921385681E-6</v>
      </c>
    </row>
    <row r="169" spans="1:3">
      <c r="A169">
        <f t="shared" si="13"/>
        <v>16.699999999999967</v>
      </c>
      <c r="B169">
        <f t="shared" si="14"/>
        <v>7.477253454811016E-4</v>
      </c>
      <c r="C169">
        <f t="shared" si="12"/>
        <v>8.3087955243354888E-6</v>
      </c>
    </row>
    <row r="170" spans="1:3">
      <c r="A170">
        <f t="shared" si="13"/>
        <v>16.799999999999969</v>
      </c>
      <c r="B170">
        <f t="shared" si="14"/>
        <v>7.4824191311155845E-4</v>
      </c>
      <c r="C170">
        <f t="shared" si="12"/>
        <v>8.3202797877203289E-6</v>
      </c>
    </row>
    <row r="171" spans="1:3">
      <c r="A171">
        <f t="shared" si="13"/>
        <v>16.89999999999997</v>
      </c>
      <c r="B171">
        <f t="shared" si="14"/>
        <v>7.4875848074201529E-4</v>
      </c>
      <c r="C171">
        <f t="shared" si="12"/>
        <v>8.3317719822930901E-6</v>
      </c>
    </row>
    <row r="172" spans="1:3">
      <c r="A172">
        <f t="shared" si="13"/>
        <v>16.999999999999972</v>
      </c>
      <c r="B172">
        <f t="shared" si="14"/>
        <v>7.4927504837247214E-4</v>
      </c>
      <c r="C172">
        <f t="shared" si="12"/>
        <v>8.3432721080537674E-6</v>
      </c>
    </row>
    <row r="173" spans="1:3">
      <c r="A173">
        <f t="shared" si="13"/>
        <v>17.099999999999973</v>
      </c>
      <c r="B173">
        <f t="shared" si="14"/>
        <v>7.4979161600292898E-4</v>
      </c>
      <c r="C173">
        <f t="shared" si="12"/>
        <v>8.3547801650023657E-6</v>
      </c>
    </row>
    <row r="174" spans="1:3">
      <c r="A174">
        <f t="shared" si="13"/>
        <v>17.199999999999974</v>
      </c>
      <c r="B174">
        <f t="shared" si="14"/>
        <v>7.5030818363338583E-4</v>
      </c>
      <c r="C174">
        <f t="shared" si="12"/>
        <v>8.3662961531388818E-6</v>
      </c>
    </row>
    <row r="175" spans="1:3">
      <c r="A175">
        <f t="shared" si="13"/>
        <v>17.299999999999976</v>
      </c>
      <c r="B175">
        <f t="shared" si="14"/>
        <v>7.5082475126384267E-4</v>
      </c>
      <c r="C175">
        <f t="shared" si="12"/>
        <v>8.3778200724633173E-6</v>
      </c>
    </row>
    <row r="176" spans="1:3">
      <c r="A176">
        <f t="shared" si="13"/>
        <v>17.399999999999977</v>
      </c>
      <c r="B176">
        <f t="shared" si="14"/>
        <v>7.5134131889429952E-4</v>
      </c>
      <c r="C176">
        <f t="shared" si="12"/>
        <v>8.3893519229756756E-6</v>
      </c>
    </row>
    <row r="177" spans="1:3">
      <c r="A177">
        <f t="shared" si="13"/>
        <v>17.499999999999979</v>
      </c>
      <c r="B177">
        <f t="shared" si="14"/>
        <v>7.5185788652475636E-4</v>
      </c>
      <c r="C177">
        <f t="shared" si="12"/>
        <v>8.4008917046759483E-6</v>
      </c>
    </row>
    <row r="178" spans="1:3">
      <c r="A178">
        <f t="shared" si="13"/>
        <v>17.59999999999998</v>
      </c>
      <c r="B178">
        <f t="shared" si="14"/>
        <v>7.5237445415521321E-4</v>
      </c>
      <c r="C178">
        <f t="shared" si="12"/>
        <v>8.4124394175641403E-6</v>
      </c>
    </row>
    <row r="179" spans="1:3">
      <c r="A179">
        <f t="shared" si="13"/>
        <v>17.699999999999982</v>
      </c>
      <c r="B179">
        <f t="shared" si="14"/>
        <v>7.5289102178567005E-4</v>
      </c>
      <c r="C179">
        <f t="shared" si="12"/>
        <v>8.4239950616402518E-6</v>
      </c>
    </row>
    <row r="180" spans="1:3">
      <c r="A180">
        <f t="shared" si="13"/>
        <v>17.799999999999983</v>
      </c>
      <c r="B180">
        <f t="shared" si="14"/>
        <v>7.534075894161269E-4</v>
      </c>
      <c r="C180">
        <f t="shared" si="12"/>
        <v>8.4355586369042827E-6</v>
      </c>
    </row>
    <row r="181" spans="1:3">
      <c r="A181">
        <f t="shared" si="13"/>
        <v>17.899999999999984</v>
      </c>
      <c r="B181">
        <f t="shared" si="14"/>
        <v>7.5392415704658375E-4</v>
      </c>
      <c r="C181">
        <f t="shared" si="12"/>
        <v>8.4471301433562313E-6</v>
      </c>
    </row>
    <row r="182" spans="1:3">
      <c r="A182">
        <f t="shared" si="13"/>
        <v>17.999999999999986</v>
      </c>
      <c r="B182">
        <f t="shared" si="14"/>
        <v>7.5444072467704059E-4</v>
      </c>
      <c r="C182">
        <f t="shared" si="12"/>
        <v>8.4587095809960993E-6</v>
      </c>
    </row>
    <row r="183" spans="1:3">
      <c r="A183">
        <f t="shared" si="13"/>
        <v>18.099999999999987</v>
      </c>
      <c r="B183">
        <f t="shared" si="14"/>
        <v>7.5495729230749744E-4</v>
      </c>
      <c r="C183">
        <f t="shared" si="12"/>
        <v>8.4702969498238868E-6</v>
      </c>
    </row>
    <row r="184" spans="1:3">
      <c r="A184">
        <f t="shared" si="13"/>
        <v>18.199999999999989</v>
      </c>
      <c r="B184">
        <f t="shared" si="14"/>
        <v>7.5547385993795428E-4</v>
      </c>
      <c r="C184">
        <f t="shared" si="12"/>
        <v>8.481892249839592E-6</v>
      </c>
    </row>
    <row r="185" spans="1:3">
      <c r="A185">
        <f t="shared" si="13"/>
        <v>18.29999999999999</v>
      </c>
      <c r="B185">
        <f t="shared" si="14"/>
        <v>7.5599042756841113E-4</v>
      </c>
      <c r="C185">
        <f t="shared" si="12"/>
        <v>8.4934954810432216E-6</v>
      </c>
    </row>
    <row r="186" spans="1:3">
      <c r="A186">
        <f t="shared" si="13"/>
        <v>18.399999999999991</v>
      </c>
      <c r="B186">
        <f t="shared" si="14"/>
        <v>7.5650699519886797E-4</v>
      </c>
      <c r="C186">
        <f t="shared" si="12"/>
        <v>8.505106643434764E-6</v>
      </c>
    </row>
    <row r="187" spans="1:3">
      <c r="A187">
        <f t="shared" si="13"/>
        <v>18.499999999999993</v>
      </c>
      <c r="B187">
        <f t="shared" si="14"/>
        <v>7.5702356282932482E-4</v>
      </c>
      <c r="C187">
        <f t="shared" si="12"/>
        <v>8.5167257370142274E-6</v>
      </c>
    </row>
    <row r="188" spans="1:3">
      <c r="A188">
        <f t="shared" si="13"/>
        <v>18.599999999999994</v>
      </c>
      <c r="B188">
        <f t="shared" si="14"/>
        <v>7.5754013045978166E-4</v>
      </c>
      <c r="C188">
        <f t="shared" si="12"/>
        <v>8.5283527617816102E-6</v>
      </c>
    </row>
    <row r="189" spans="1:3">
      <c r="A189">
        <f t="shared" si="13"/>
        <v>18.699999999999996</v>
      </c>
      <c r="B189">
        <f t="shared" si="14"/>
        <v>7.5805669809023851E-4</v>
      </c>
      <c r="C189">
        <f t="shared" si="12"/>
        <v>8.5399877177369091E-6</v>
      </c>
    </row>
    <row r="190" spans="1:3">
      <c r="A190">
        <f t="shared" si="13"/>
        <v>18.799999999999997</v>
      </c>
      <c r="B190">
        <f t="shared" si="14"/>
        <v>7.5857326572069536E-4</v>
      </c>
      <c r="C190">
        <f t="shared" si="12"/>
        <v>8.5516306048801308E-6</v>
      </c>
    </row>
    <row r="191" spans="1:3">
      <c r="A191">
        <f t="shared" si="13"/>
        <v>18.899999999999999</v>
      </c>
      <c r="B191">
        <f t="shared" si="14"/>
        <v>7.590898333511522E-4</v>
      </c>
      <c r="C191">
        <f t="shared" si="12"/>
        <v>8.5632814232112685E-6</v>
      </c>
    </row>
    <row r="192" spans="1:3">
      <c r="A192">
        <f t="shared" si="13"/>
        <v>19</v>
      </c>
      <c r="B192">
        <f t="shared" si="14"/>
        <v>7.5960640098160905E-4</v>
      </c>
      <c r="C192">
        <f t="shared" si="12"/>
        <v>8.5749401727303257E-6</v>
      </c>
    </row>
    <row r="193" spans="1:3">
      <c r="A193">
        <f t="shared" si="13"/>
        <v>19.100000000000001</v>
      </c>
      <c r="B193">
        <f t="shared" si="14"/>
        <v>7.6012296861206589E-4</v>
      </c>
      <c r="C193">
        <f t="shared" si="12"/>
        <v>8.5866068534373056E-6</v>
      </c>
    </row>
    <row r="194" spans="1:3">
      <c r="A194">
        <f t="shared" si="13"/>
        <v>19.200000000000003</v>
      </c>
      <c r="B194">
        <f t="shared" si="14"/>
        <v>7.6063953624252274E-4</v>
      </c>
      <c r="C194">
        <f t="shared" si="12"/>
        <v>8.5982814653322016E-6</v>
      </c>
    </row>
    <row r="195" spans="1:3">
      <c r="A195">
        <f t="shared" si="13"/>
        <v>19.300000000000004</v>
      </c>
      <c r="B195">
        <f t="shared" si="14"/>
        <v>7.6115610387297958E-4</v>
      </c>
      <c r="C195">
        <f t="shared" si="12"/>
        <v>8.6099640084150153E-6</v>
      </c>
    </row>
    <row r="196" spans="1:3">
      <c r="A196">
        <f t="shared" si="13"/>
        <v>19.400000000000006</v>
      </c>
      <c r="B196">
        <f t="shared" si="14"/>
        <v>7.6167267150343643E-4</v>
      </c>
      <c r="C196">
        <f t="shared" si="12"/>
        <v>8.6216544826857501E-6</v>
      </c>
    </row>
    <row r="197" spans="1:3">
      <c r="A197">
        <f t="shared" si="13"/>
        <v>19.500000000000007</v>
      </c>
      <c r="B197">
        <f t="shared" si="14"/>
        <v>7.6218923913389327E-4</v>
      </c>
      <c r="C197">
        <f t="shared" si="12"/>
        <v>8.6333528881444026E-6</v>
      </c>
    </row>
    <row r="198" spans="1:3">
      <c r="A198">
        <f t="shared" si="13"/>
        <v>19.600000000000009</v>
      </c>
      <c r="B198">
        <f t="shared" si="14"/>
        <v>7.6270580676435012E-4</v>
      </c>
      <c r="C198">
        <f t="shared" si="12"/>
        <v>8.6450592247909728E-6</v>
      </c>
    </row>
    <row r="199" spans="1:3">
      <c r="A199">
        <f t="shared" si="13"/>
        <v>19.70000000000001</v>
      </c>
      <c r="B199">
        <f t="shared" si="14"/>
        <v>7.6322237439480696E-4</v>
      </c>
      <c r="C199">
        <f t="shared" si="12"/>
        <v>8.6567734926254625E-6</v>
      </c>
    </row>
    <row r="200" spans="1:3">
      <c r="A200">
        <f t="shared" si="13"/>
        <v>19.800000000000011</v>
      </c>
      <c r="B200">
        <f t="shared" si="14"/>
        <v>7.6373894202526381E-4</v>
      </c>
      <c r="C200">
        <f t="shared" si="12"/>
        <v>8.6684956916478733E-6</v>
      </c>
    </row>
    <row r="201" spans="1:3">
      <c r="A201">
        <f t="shared" si="13"/>
        <v>19.900000000000013</v>
      </c>
      <c r="B201">
        <f t="shared" si="14"/>
        <v>7.6425550965572066E-4</v>
      </c>
      <c r="C201">
        <f t="shared" si="12"/>
        <v>8.6802258218582018E-6</v>
      </c>
    </row>
    <row r="202" spans="1:3">
      <c r="A202">
        <f t="shared" si="13"/>
        <v>20.000000000000014</v>
      </c>
      <c r="B202">
        <f t="shared" si="14"/>
        <v>7.647720772861775E-4</v>
      </c>
      <c r="C202">
        <f t="shared" si="12"/>
        <v>8.6919638832564531E-6</v>
      </c>
    </row>
    <row r="203" spans="1:3">
      <c r="A203">
        <f t="shared" si="13"/>
        <v>20.100000000000016</v>
      </c>
      <c r="B203">
        <f t="shared" si="14"/>
        <v>7.6528864491663435E-4</v>
      </c>
      <c r="C203">
        <f t="shared" si="12"/>
        <v>8.7037098758426171E-6</v>
      </c>
    </row>
    <row r="204" spans="1:3">
      <c r="A204">
        <f t="shared" si="13"/>
        <v>20.200000000000017</v>
      </c>
      <c r="B204">
        <f t="shared" si="14"/>
        <v>7.6580521254709119E-4</v>
      </c>
      <c r="C204">
        <f t="shared" si="12"/>
        <v>8.7154637996167021E-6</v>
      </c>
    </row>
    <row r="205" spans="1:3">
      <c r="A205">
        <f t="shared" si="13"/>
        <v>20.300000000000018</v>
      </c>
      <c r="B205">
        <f t="shared" si="14"/>
        <v>7.6632178017754804E-4</v>
      </c>
      <c r="C205">
        <f t="shared" si="12"/>
        <v>8.7272256545787066E-6</v>
      </c>
    </row>
    <row r="206" spans="1:3">
      <c r="A206">
        <f t="shared" si="13"/>
        <v>20.40000000000002</v>
      </c>
      <c r="B206">
        <f t="shared" si="14"/>
        <v>7.6683834780800488E-4</v>
      </c>
      <c r="C206">
        <f t="shared" si="12"/>
        <v>8.7389954407286305E-6</v>
      </c>
    </row>
    <row r="207" spans="1:3">
      <c r="A207">
        <f t="shared" si="13"/>
        <v>20.500000000000021</v>
      </c>
      <c r="B207">
        <f t="shared" si="14"/>
        <v>7.6735491543846173E-4</v>
      </c>
      <c r="C207">
        <f t="shared" si="12"/>
        <v>8.7507731580664721E-6</v>
      </c>
    </row>
    <row r="208" spans="1:3">
      <c r="A208">
        <f t="shared" si="13"/>
        <v>20.600000000000023</v>
      </c>
      <c r="B208">
        <f t="shared" si="14"/>
        <v>7.6787148306891857E-4</v>
      </c>
      <c r="C208">
        <f t="shared" si="12"/>
        <v>8.7625588065922332E-6</v>
      </c>
    </row>
    <row r="209" spans="1:3">
      <c r="A209">
        <f t="shared" si="13"/>
        <v>20.700000000000024</v>
      </c>
      <c r="B209">
        <f t="shared" si="14"/>
        <v>7.6838805069937542E-4</v>
      </c>
      <c r="C209">
        <f t="shared" si="12"/>
        <v>8.774352386305912E-6</v>
      </c>
    </row>
    <row r="210" spans="1:3">
      <c r="A210">
        <f t="shared" si="13"/>
        <v>20.800000000000026</v>
      </c>
      <c r="B210">
        <f t="shared" si="14"/>
        <v>7.6890461832983226E-4</v>
      </c>
      <c r="C210">
        <f t="shared" si="12"/>
        <v>8.7861538972075118E-6</v>
      </c>
    </row>
    <row r="211" spans="1:3">
      <c r="A211">
        <f t="shared" si="13"/>
        <v>20.900000000000027</v>
      </c>
      <c r="B211">
        <f t="shared" si="14"/>
        <v>7.6942118596028911E-4</v>
      </c>
      <c r="C211">
        <f t="shared" si="12"/>
        <v>8.7979633392970311E-6</v>
      </c>
    </row>
    <row r="212" spans="1:3">
      <c r="A212">
        <f t="shared" si="13"/>
        <v>21.000000000000028</v>
      </c>
      <c r="B212">
        <f t="shared" si="14"/>
        <v>7.6993775359074596E-4</v>
      </c>
      <c r="C212">
        <f t="shared" si="12"/>
        <v>8.8097807125744699E-6</v>
      </c>
    </row>
    <row r="213" spans="1:3">
      <c r="A213">
        <f t="shared" si="13"/>
        <v>21.10000000000003</v>
      </c>
      <c r="B213">
        <f t="shared" si="14"/>
        <v>7.704543212212028E-4</v>
      </c>
      <c r="C213">
        <f t="shared" si="12"/>
        <v>8.8216060170398246E-6</v>
      </c>
    </row>
    <row r="214" spans="1:3">
      <c r="A214">
        <f t="shared" si="13"/>
        <v>21.200000000000031</v>
      </c>
      <c r="B214">
        <f t="shared" si="14"/>
        <v>7.7097088885165965E-4</v>
      </c>
      <c r="C214">
        <f t="shared" si="12"/>
        <v>8.8334392526930988E-6</v>
      </c>
    </row>
    <row r="215" spans="1:3">
      <c r="A215">
        <f t="shared" si="13"/>
        <v>21.300000000000033</v>
      </c>
      <c r="B215">
        <f t="shared" si="14"/>
        <v>7.7148745648211649E-4</v>
      </c>
      <c r="C215">
        <f t="shared" si="12"/>
        <v>8.845280419534294E-6</v>
      </c>
    </row>
    <row r="216" spans="1:3">
      <c r="A216">
        <f t="shared" si="13"/>
        <v>21.400000000000034</v>
      </c>
      <c r="B216">
        <f t="shared" si="14"/>
        <v>7.7200402411257334E-4</v>
      </c>
      <c r="C216">
        <f t="shared" si="12"/>
        <v>8.8571295175634053E-6</v>
      </c>
    </row>
    <row r="217" spans="1:3">
      <c r="A217">
        <f t="shared" si="13"/>
        <v>21.500000000000036</v>
      </c>
      <c r="B217">
        <f t="shared" si="14"/>
        <v>7.7252059174303018E-4</v>
      </c>
      <c r="C217">
        <f t="shared" si="12"/>
        <v>8.8689865467804361E-6</v>
      </c>
    </row>
    <row r="218" spans="1:3">
      <c r="A218">
        <f t="shared" si="13"/>
        <v>21.600000000000037</v>
      </c>
      <c r="B218">
        <f t="shared" si="14"/>
        <v>7.7303715937348703E-4</v>
      </c>
      <c r="C218">
        <f t="shared" si="12"/>
        <v>8.8808515071853879E-6</v>
      </c>
    </row>
    <row r="219" spans="1:3">
      <c r="A219">
        <f t="shared" si="13"/>
        <v>21.700000000000038</v>
      </c>
      <c r="B219">
        <f t="shared" si="14"/>
        <v>7.7355372700394387E-4</v>
      </c>
      <c r="C219">
        <f t="shared" si="12"/>
        <v>8.8927243987782558E-6</v>
      </c>
    </row>
    <row r="220" spans="1:3">
      <c r="A220">
        <f t="shared" si="13"/>
        <v>21.80000000000004</v>
      </c>
      <c r="B220">
        <f t="shared" si="14"/>
        <v>7.7407029463440072E-4</v>
      </c>
      <c r="C220">
        <f t="shared" si="12"/>
        <v>8.9046052215590481E-6</v>
      </c>
    </row>
    <row r="221" spans="1:3">
      <c r="A221">
        <f t="shared" si="13"/>
        <v>21.900000000000041</v>
      </c>
      <c r="B221">
        <f t="shared" si="14"/>
        <v>7.7458686226485756E-4</v>
      </c>
      <c r="C221">
        <f t="shared" si="12"/>
        <v>8.9164939755277548E-6</v>
      </c>
    </row>
    <row r="222" spans="1:3">
      <c r="A222">
        <f t="shared" si="13"/>
        <v>22.000000000000043</v>
      </c>
      <c r="B222">
        <f t="shared" si="14"/>
        <v>7.7510342989531441E-4</v>
      </c>
      <c r="C222">
        <f t="shared" si="12"/>
        <v>8.928390660684381E-6</v>
      </c>
    </row>
    <row r="223" spans="1:3">
      <c r="A223">
        <f t="shared" si="13"/>
        <v>22.100000000000044</v>
      </c>
      <c r="B223">
        <f t="shared" si="14"/>
        <v>7.7561999752577126E-4</v>
      </c>
      <c r="C223">
        <f t="shared" si="12"/>
        <v>8.9402952770289265E-6</v>
      </c>
    </row>
    <row r="224" spans="1:3">
      <c r="A224">
        <f t="shared" si="13"/>
        <v>22.200000000000045</v>
      </c>
      <c r="B224">
        <f t="shared" si="14"/>
        <v>7.761365651562281E-4</v>
      </c>
      <c r="C224">
        <f t="shared" si="12"/>
        <v>8.9522078245613914E-6</v>
      </c>
    </row>
    <row r="225" spans="1:3">
      <c r="A225">
        <f t="shared" si="13"/>
        <v>22.300000000000047</v>
      </c>
      <c r="B225">
        <f t="shared" si="14"/>
        <v>7.7665313278668495E-4</v>
      </c>
      <c r="C225">
        <f t="shared" si="12"/>
        <v>8.9641283032817741E-6</v>
      </c>
    </row>
    <row r="226" spans="1:3">
      <c r="A226">
        <f t="shared" si="13"/>
        <v>22.400000000000048</v>
      </c>
      <c r="B226">
        <f t="shared" si="14"/>
        <v>7.7716970041714179E-4</v>
      </c>
      <c r="C226">
        <f t="shared" ref="C226:C289" si="15">f2Oc*(B226/f1Oc)^2</f>
        <v>8.9760567131900762E-6</v>
      </c>
    </row>
    <row r="227" spans="1:3">
      <c r="A227">
        <f t="shared" si="13"/>
        <v>22.50000000000005</v>
      </c>
      <c r="B227">
        <f t="shared" si="14"/>
        <v>7.7768626804759864E-4</v>
      </c>
      <c r="C227">
        <f t="shared" si="15"/>
        <v>8.9879930542862977E-6</v>
      </c>
    </row>
    <row r="228" spans="1:3">
      <c r="A228">
        <f t="shared" si="13"/>
        <v>22.600000000000051</v>
      </c>
      <c r="B228">
        <f t="shared" si="14"/>
        <v>7.7820283567805548E-4</v>
      </c>
      <c r="C228">
        <f t="shared" si="15"/>
        <v>8.999937326570437E-6</v>
      </c>
    </row>
    <row r="229" spans="1:3">
      <c r="A229">
        <f t="shared" si="13"/>
        <v>22.700000000000053</v>
      </c>
      <c r="B229">
        <f t="shared" si="14"/>
        <v>7.7871940330851233E-4</v>
      </c>
      <c r="C229">
        <f t="shared" si="15"/>
        <v>9.011889530042499E-6</v>
      </c>
    </row>
    <row r="230" spans="1:3">
      <c r="A230">
        <f t="shared" si="13"/>
        <v>22.800000000000054</v>
      </c>
      <c r="B230">
        <f t="shared" si="14"/>
        <v>7.7923597093896917E-4</v>
      </c>
      <c r="C230">
        <f t="shared" si="15"/>
        <v>9.0238496647024771E-6</v>
      </c>
    </row>
    <row r="231" spans="1:3">
      <c r="A231">
        <f t="shared" ref="A231:A294" si="16">A230+dt</f>
        <v>22.900000000000055</v>
      </c>
      <c r="B231">
        <f t="shared" ref="B231:B294" si="17">B230+veOc*dt</f>
        <v>7.7975253856942602E-4</v>
      </c>
      <c r="C231">
        <f t="shared" si="15"/>
        <v>9.0358177305503729E-6</v>
      </c>
    </row>
    <row r="232" spans="1:3">
      <c r="A232">
        <f t="shared" si="16"/>
        <v>23.000000000000057</v>
      </c>
      <c r="B232">
        <f t="shared" si="17"/>
        <v>7.8026910619988287E-4</v>
      </c>
      <c r="C232">
        <f t="shared" si="15"/>
        <v>9.0477937275861898E-6</v>
      </c>
    </row>
    <row r="233" spans="1:3">
      <c r="A233">
        <f t="shared" si="16"/>
        <v>23.100000000000058</v>
      </c>
      <c r="B233">
        <f t="shared" si="17"/>
        <v>7.8078567383033971E-4</v>
      </c>
      <c r="C233">
        <f t="shared" si="15"/>
        <v>9.0597776558099244E-6</v>
      </c>
    </row>
    <row r="234" spans="1:3">
      <c r="A234">
        <f t="shared" si="16"/>
        <v>23.20000000000006</v>
      </c>
      <c r="B234">
        <f t="shared" si="17"/>
        <v>7.8130224146079656E-4</v>
      </c>
      <c r="C234">
        <f t="shared" si="15"/>
        <v>9.0717695152215785E-6</v>
      </c>
    </row>
    <row r="235" spans="1:3">
      <c r="A235">
        <f t="shared" si="16"/>
        <v>23.300000000000061</v>
      </c>
      <c r="B235">
        <f t="shared" si="17"/>
        <v>7.818188090912534E-4</v>
      </c>
      <c r="C235">
        <f t="shared" si="15"/>
        <v>9.083769305821152E-6</v>
      </c>
    </row>
    <row r="236" spans="1:3">
      <c r="A236">
        <f t="shared" si="16"/>
        <v>23.400000000000063</v>
      </c>
      <c r="B236">
        <f t="shared" si="17"/>
        <v>7.8233537672171025E-4</v>
      </c>
      <c r="C236">
        <f t="shared" si="15"/>
        <v>9.0957770276086432E-6</v>
      </c>
    </row>
    <row r="237" spans="1:3">
      <c r="A237">
        <f t="shared" si="16"/>
        <v>23.500000000000064</v>
      </c>
      <c r="B237">
        <f t="shared" si="17"/>
        <v>7.8285194435216709E-4</v>
      </c>
      <c r="C237">
        <f t="shared" si="15"/>
        <v>9.1077926805840538E-6</v>
      </c>
    </row>
    <row r="238" spans="1:3">
      <c r="A238">
        <f t="shared" si="16"/>
        <v>23.600000000000065</v>
      </c>
      <c r="B238">
        <f t="shared" si="17"/>
        <v>7.8336851198262394E-4</v>
      </c>
      <c r="C238">
        <f t="shared" si="15"/>
        <v>9.1198162647473855E-6</v>
      </c>
    </row>
    <row r="239" spans="1:3">
      <c r="A239">
        <f t="shared" si="16"/>
        <v>23.700000000000067</v>
      </c>
      <c r="B239">
        <f t="shared" si="17"/>
        <v>7.8388507961308078E-4</v>
      </c>
      <c r="C239">
        <f t="shared" si="15"/>
        <v>9.1318477800986332E-6</v>
      </c>
    </row>
    <row r="240" spans="1:3">
      <c r="A240">
        <f t="shared" si="16"/>
        <v>23.800000000000068</v>
      </c>
      <c r="B240">
        <f t="shared" si="17"/>
        <v>7.8440164724353763E-4</v>
      </c>
      <c r="C240">
        <f t="shared" si="15"/>
        <v>9.1438872266378004E-6</v>
      </c>
    </row>
    <row r="241" spans="1:3">
      <c r="A241">
        <f t="shared" si="16"/>
        <v>23.90000000000007</v>
      </c>
      <c r="B241">
        <f t="shared" si="17"/>
        <v>7.8491821487399447E-4</v>
      </c>
      <c r="C241">
        <f t="shared" si="15"/>
        <v>9.1559346043648887E-6</v>
      </c>
    </row>
    <row r="242" spans="1:3">
      <c r="A242">
        <f t="shared" si="16"/>
        <v>24.000000000000071</v>
      </c>
      <c r="B242">
        <f t="shared" si="17"/>
        <v>7.8543478250445132E-4</v>
      </c>
      <c r="C242">
        <f t="shared" si="15"/>
        <v>9.167989913279893E-6</v>
      </c>
    </row>
    <row r="243" spans="1:3">
      <c r="A243">
        <f t="shared" si="16"/>
        <v>24.100000000000072</v>
      </c>
      <c r="B243">
        <f t="shared" si="17"/>
        <v>7.8595135013490817E-4</v>
      </c>
      <c r="C243">
        <f t="shared" si="15"/>
        <v>9.1800531533828167E-6</v>
      </c>
    </row>
    <row r="244" spans="1:3">
      <c r="A244">
        <f t="shared" si="16"/>
        <v>24.200000000000074</v>
      </c>
      <c r="B244">
        <f t="shared" si="17"/>
        <v>7.8646791776536501E-4</v>
      </c>
      <c r="C244">
        <f t="shared" si="15"/>
        <v>9.1921243246736616E-6</v>
      </c>
    </row>
    <row r="245" spans="1:3">
      <c r="A245">
        <f t="shared" si="16"/>
        <v>24.300000000000075</v>
      </c>
      <c r="B245">
        <f t="shared" si="17"/>
        <v>7.8698448539582186E-4</v>
      </c>
      <c r="C245">
        <f t="shared" si="15"/>
        <v>9.2042034271524225E-6</v>
      </c>
    </row>
    <row r="246" spans="1:3">
      <c r="A246">
        <f t="shared" si="16"/>
        <v>24.400000000000077</v>
      </c>
      <c r="B246">
        <f t="shared" si="17"/>
        <v>7.875010530262787E-4</v>
      </c>
      <c r="C246">
        <f t="shared" si="15"/>
        <v>9.2162904608191061E-6</v>
      </c>
    </row>
    <row r="247" spans="1:3">
      <c r="A247">
        <f t="shared" si="16"/>
        <v>24.500000000000078</v>
      </c>
      <c r="B247">
        <f t="shared" si="17"/>
        <v>7.8801762065673555E-4</v>
      </c>
      <c r="C247">
        <f t="shared" si="15"/>
        <v>9.2283854256737059E-6</v>
      </c>
    </row>
    <row r="248" spans="1:3">
      <c r="A248">
        <f t="shared" si="16"/>
        <v>24.60000000000008</v>
      </c>
      <c r="B248">
        <f t="shared" si="17"/>
        <v>7.8853418828719239E-4</v>
      </c>
      <c r="C248">
        <f t="shared" si="15"/>
        <v>9.240488321716225E-6</v>
      </c>
    </row>
    <row r="249" spans="1:3">
      <c r="A249">
        <f t="shared" si="16"/>
        <v>24.700000000000081</v>
      </c>
      <c r="B249">
        <f t="shared" si="17"/>
        <v>7.8905075591764924E-4</v>
      </c>
      <c r="C249">
        <f t="shared" si="15"/>
        <v>9.2525991489466652E-6</v>
      </c>
    </row>
    <row r="250" spans="1:3">
      <c r="A250">
        <f t="shared" si="16"/>
        <v>24.800000000000082</v>
      </c>
      <c r="B250">
        <f t="shared" si="17"/>
        <v>7.8956732354810608E-4</v>
      </c>
      <c r="C250">
        <f t="shared" si="15"/>
        <v>9.2647179073650215E-6</v>
      </c>
    </row>
    <row r="251" spans="1:3">
      <c r="A251">
        <f t="shared" si="16"/>
        <v>24.900000000000084</v>
      </c>
      <c r="B251">
        <f t="shared" si="17"/>
        <v>7.9008389117856293E-4</v>
      </c>
      <c r="C251">
        <f t="shared" si="15"/>
        <v>9.2768445969712972E-6</v>
      </c>
    </row>
    <row r="252" spans="1:3">
      <c r="A252">
        <f t="shared" si="16"/>
        <v>25.000000000000085</v>
      </c>
      <c r="B252">
        <f t="shared" si="17"/>
        <v>7.9060045880901977E-4</v>
      </c>
      <c r="C252">
        <f t="shared" si="15"/>
        <v>9.2889792177654923E-6</v>
      </c>
    </row>
    <row r="253" spans="1:3">
      <c r="A253">
        <f t="shared" si="16"/>
        <v>25.100000000000087</v>
      </c>
      <c r="B253">
        <f t="shared" si="17"/>
        <v>7.9111702643947662E-4</v>
      </c>
      <c r="C253">
        <f t="shared" si="15"/>
        <v>9.3011217697476051E-6</v>
      </c>
    </row>
    <row r="254" spans="1:3">
      <c r="A254">
        <f t="shared" si="16"/>
        <v>25.200000000000088</v>
      </c>
      <c r="B254">
        <f t="shared" si="17"/>
        <v>7.9163359406993347E-4</v>
      </c>
      <c r="C254">
        <f t="shared" si="15"/>
        <v>9.3132722529176391E-6</v>
      </c>
    </row>
    <row r="255" spans="1:3">
      <c r="A255">
        <f t="shared" si="16"/>
        <v>25.30000000000009</v>
      </c>
      <c r="B255">
        <f t="shared" si="17"/>
        <v>7.9215016170039031E-4</v>
      </c>
      <c r="C255">
        <f t="shared" si="15"/>
        <v>9.3254306672755924E-6</v>
      </c>
    </row>
    <row r="256" spans="1:3">
      <c r="A256">
        <f t="shared" si="16"/>
        <v>25.400000000000091</v>
      </c>
      <c r="B256">
        <f t="shared" si="17"/>
        <v>7.9266672933084716E-4</v>
      </c>
      <c r="C256">
        <f t="shared" si="15"/>
        <v>9.3375970128214635E-6</v>
      </c>
    </row>
    <row r="257" spans="1:3">
      <c r="A257">
        <f t="shared" si="16"/>
        <v>25.500000000000092</v>
      </c>
      <c r="B257">
        <f t="shared" si="17"/>
        <v>7.93183296961304E-4</v>
      </c>
      <c r="C257">
        <f t="shared" si="15"/>
        <v>9.349771289555254E-6</v>
      </c>
    </row>
    <row r="258" spans="1:3">
      <c r="A258">
        <f t="shared" si="16"/>
        <v>25.600000000000094</v>
      </c>
      <c r="B258">
        <f t="shared" si="17"/>
        <v>7.9369986459176085E-4</v>
      </c>
      <c r="C258">
        <f t="shared" si="15"/>
        <v>9.3619534974769622E-6</v>
      </c>
    </row>
    <row r="259" spans="1:3">
      <c r="A259">
        <f t="shared" si="16"/>
        <v>25.700000000000095</v>
      </c>
      <c r="B259">
        <f t="shared" si="17"/>
        <v>7.9421643222221769E-4</v>
      </c>
      <c r="C259">
        <f t="shared" si="15"/>
        <v>9.3741436365865899E-6</v>
      </c>
    </row>
    <row r="260" spans="1:3">
      <c r="A260">
        <f t="shared" si="16"/>
        <v>25.800000000000097</v>
      </c>
      <c r="B260">
        <f t="shared" si="17"/>
        <v>7.9473299985267454E-4</v>
      </c>
      <c r="C260">
        <f t="shared" si="15"/>
        <v>9.3863417068841369E-6</v>
      </c>
    </row>
    <row r="261" spans="1:3">
      <c r="A261">
        <f t="shared" si="16"/>
        <v>25.900000000000098</v>
      </c>
      <c r="B261">
        <f t="shared" si="17"/>
        <v>7.9524956748313138E-4</v>
      </c>
      <c r="C261">
        <f t="shared" si="15"/>
        <v>9.3985477083696E-6</v>
      </c>
    </row>
    <row r="262" spans="1:3">
      <c r="A262">
        <f t="shared" si="16"/>
        <v>26.000000000000099</v>
      </c>
      <c r="B262">
        <f t="shared" si="17"/>
        <v>7.9576613511358823E-4</v>
      </c>
      <c r="C262">
        <f t="shared" si="15"/>
        <v>9.4107616410429842E-6</v>
      </c>
    </row>
    <row r="263" spans="1:3">
      <c r="A263">
        <f t="shared" si="16"/>
        <v>26.100000000000101</v>
      </c>
      <c r="B263">
        <f t="shared" si="17"/>
        <v>7.9628270274404507E-4</v>
      </c>
      <c r="C263">
        <f t="shared" si="15"/>
        <v>9.4229835049042895E-6</v>
      </c>
    </row>
    <row r="264" spans="1:3">
      <c r="A264">
        <f t="shared" si="16"/>
        <v>26.200000000000102</v>
      </c>
      <c r="B264">
        <f t="shared" si="17"/>
        <v>7.9679927037450192E-4</v>
      </c>
      <c r="C264">
        <f t="shared" si="15"/>
        <v>9.4352132999535143E-6</v>
      </c>
    </row>
    <row r="265" spans="1:3">
      <c r="A265">
        <f t="shared" si="16"/>
        <v>26.300000000000104</v>
      </c>
      <c r="B265">
        <f t="shared" si="17"/>
        <v>7.9731583800495877E-4</v>
      </c>
      <c r="C265">
        <f t="shared" si="15"/>
        <v>9.4474510261906567E-6</v>
      </c>
    </row>
    <row r="266" spans="1:3">
      <c r="A266">
        <f t="shared" si="16"/>
        <v>26.400000000000105</v>
      </c>
      <c r="B266">
        <f t="shared" si="17"/>
        <v>7.9783240563541561E-4</v>
      </c>
      <c r="C266">
        <f t="shared" si="15"/>
        <v>9.4596966836157152E-6</v>
      </c>
    </row>
    <row r="267" spans="1:3">
      <c r="A267">
        <f t="shared" si="16"/>
        <v>26.500000000000107</v>
      </c>
      <c r="B267">
        <f t="shared" si="17"/>
        <v>7.9834897326587246E-4</v>
      </c>
      <c r="C267">
        <f t="shared" si="15"/>
        <v>9.4719502722286948E-6</v>
      </c>
    </row>
    <row r="268" spans="1:3">
      <c r="A268">
        <f t="shared" si="16"/>
        <v>26.600000000000108</v>
      </c>
      <c r="B268">
        <f t="shared" si="17"/>
        <v>7.988655408963293E-4</v>
      </c>
      <c r="C268">
        <f t="shared" si="15"/>
        <v>9.4842117920295938E-6</v>
      </c>
    </row>
    <row r="269" spans="1:3">
      <c r="A269">
        <f t="shared" si="16"/>
        <v>26.700000000000109</v>
      </c>
      <c r="B269">
        <f t="shared" si="17"/>
        <v>7.9938210852678615E-4</v>
      </c>
      <c r="C269">
        <f t="shared" si="15"/>
        <v>9.4964812430184106E-6</v>
      </c>
    </row>
    <row r="270" spans="1:3">
      <c r="A270">
        <f t="shared" si="16"/>
        <v>26.800000000000111</v>
      </c>
      <c r="B270">
        <f t="shared" si="17"/>
        <v>7.9989867615724299E-4</v>
      </c>
      <c r="C270">
        <f t="shared" si="15"/>
        <v>9.5087586251951467E-6</v>
      </c>
    </row>
    <row r="271" spans="1:3">
      <c r="A271">
        <f t="shared" si="16"/>
        <v>26.900000000000112</v>
      </c>
      <c r="B271">
        <f t="shared" si="17"/>
        <v>8.0041524378769984E-4</v>
      </c>
      <c r="C271">
        <f t="shared" si="15"/>
        <v>9.5210439385598006E-6</v>
      </c>
    </row>
    <row r="272" spans="1:3">
      <c r="A272">
        <f t="shared" si="16"/>
        <v>27.000000000000114</v>
      </c>
      <c r="B272">
        <f t="shared" si="17"/>
        <v>8.0093181141815668E-4</v>
      </c>
      <c r="C272">
        <f t="shared" si="15"/>
        <v>9.5333371831123756E-6</v>
      </c>
    </row>
    <row r="273" spans="1:3">
      <c r="A273">
        <f t="shared" si="16"/>
        <v>27.100000000000115</v>
      </c>
      <c r="B273">
        <f t="shared" si="17"/>
        <v>8.0144837904861353E-4</v>
      </c>
      <c r="C273">
        <f t="shared" si="15"/>
        <v>9.5456383588528717E-6</v>
      </c>
    </row>
    <row r="274" spans="1:3">
      <c r="A274">
        <f t="shared" si="16"/>
        <v>27.200000000000117</v>
      </c>
      <c r="B274">
        <f t="shared" si="17"/>
        <v>8.0196494667907038E-4</v>
      </c>
      <c r="C274">
        <f t="shared" si="15"/>
        <v>9.5579474657812821E-6</v>
      </c>
    </row>
    <row r="275" spans="1:3">
      <c r="A275">
        <f t="shared" si="16"/>
        <v>27.300000000000118</v>
      </c>
      <c r="B275">
        <f t="shared" si="17"/>
        <v>8.0248151430952722E-4</v>
      </c>
      <c r="C275">
        <f t="shared" si="15"/>
        <v>9.5702645038976137E-6</v>
      </c>
    </row>
    <row r="276" spans="1:3">
      <c r="A276">
        <f t="shared" si="16"/>
        <v>27.400000000000119</v>
      </c>
      <c r="B276">
        <f t="shared" si="17"/>
        <v>8.0299808193998407E-4</v>
      </c>
      <c r="C276">
        <f t="shared" si="15"/>
        <v>9.582589473201863E-6</v>
      </c>
    </row>
    <row r="277" spans="1:3">
      <c r="A277">
        <f t="shared" si="16"/>
        <v>27.500000000000121</v>
      </c>
      <c r="B277">
        <f t="shared" si="17"/>
        <v>8.0351464957044091E-4</v>
      </c>
      <c r="C277">
        <f t="shared" si="15"/>
        <v>9.5949223736940317E-6</v>
      </c>
    </row>
    <row r="278" spans="1:3">
      <c r="A278">
        <f t="shared" si="16"/>
        <v>27.600000000000122</v>
      </c>
      <c r="B278">
        <f t="shared" si="17"/>
        <v>8.0403121720089776E-4</v>
      </c>
      <c r="C278">
        <f t="shared" si="15"/>
        <v>9.6072632053741198E-6</v>
      </c>
    </row>
    <row r="279" spans="1:3">
      <c r="A279">
        <f t="shared" si="16"/>
        <v>27.700000000000124</v>
      </c>
      <c r="B279">
        <f t="shared" si="17"/>
        <v>8.045477848313546E-4</v>
      </c>
      <c r="C279">
        <f t="shared" si="15"/>
        <v>9.6196119682421273E-6</v>
      </c>
    </row>
    <row r="280" spans="1:3">
      <c r="A280">
        <f t="shared" si="16"/>
        <v>27.800000000000125</v>
      </c>
      <c r="B280">
        <f t="shared" si="17"/>
        <v>8.0506435246181145E-4</v>
      </c>
      <c r="C280">
        <f t="shared" si="15"/>
        <v>9.6319686622980509E-6</v>
      </c>
    </row>
    <row r="281" spans="1:3">
      <c r="A281">
        <f t="shared" si="16"/>
        <v>27.900000000000126</v>
      </c>
      <c r="B281">
        <f t="shared" si="17"/>
        <v>8.0558092009226829E-4</v>
      </c>
      <c r="C281">
        <f t="shared" si="15"/>
        <v>9.6443332875418956E-6</v>
      </c>
    </row>
    <row r="282" spans="1:3">
      <c r="A282">
        <f t="shared" si="16"/>
        <v>28.000000000000128</v>
      </c>
      <c r="B282">
        <f t="shared" si="17"/>
        <v>8.0609748772272514E-4</v>
      </c>
      <c r="C282">
        <f t="shared" si="15"/>
        <v>9.656705843973663E-6</v>
      </c>
    </row>
    <row r="283" spans="1:3">
      <c r="A283">
        <f t="shared" si="16"/>
        <v>28.100000000000129</v>
      </c>
      <c r="B283">
        <f t="shared" si="17"/>
        <v>8.0661405535318198E-4</v>
      </c>
      <c r="C283">
        <f t="shared" si="15"/>
        <v>9.6690863315933448E-6</v>
      </c>
    </row>
    <row r="284" spans="1:3">
      <c r="A284">
        <f t="shared" si="16"/>
        <v>28.200000000000131</v>
      </c>
      <c r="B284">
        <f t="shared" si="17"/>
        <v>8.0713062298363883E-4</v>
      </c>
      <c r="C284">
        <f t="shared" si="15"/>
        <v>9.6814747504009461E-6</v>
      </c>
    </row>
    <row r="285" spans="1:3">
      <c r="A285">
        <f t="shared" si="16"/>
        <v>28.300000000000132</v>
      </c>
      <c r="B285">
        <f t="shared" si="17"/>
        <v>8.0764719061409568E-4</v>
      </c>
      <c r="C285">
        <f t="shared" si="15"/>
        <v>9.6938711003964667E-6</v>
      </c>
    </row>
    <row r="286" spans="1:3">
      <c r="A286">
        <f t="shared" si="16"/>
        <v>28.400000000000134</v>
      </c>
      <c r="B286">
        <f t="shared" si="17"/>
        <v>8.0816375824455252E-4</v>
      </c>
      <c r="C286">
        <f t="shared" si="15"/>
        <v>9.7062753815799051E-6</v>
      </c>
    </row>
    <row r="287" spans="1:3">
      <c r="A287">
        <f t="shared" si="16"/>
        <v>28.500000000000135</v>
      </c>
      <c r="B287">
        <f t="shared" si="17"/>
        <v>8.0868032587500937E-4</v>
      </c>
      <c r="C287">
        <f t="shared" si="15"/>
        <v>9.7186875939512646E-6</v>
      </c>
    </row>
    <row r="288" spans="1:3">
      <c r="A288">
        <f t="shared" si="16"/>
        <v>28.600000000000136</v>
      </c>
      <c r="B288">
        <f t="shared" si="17"/>
        <v>8.0919689350546621E-4</v>
      </c>
      <c r="C288">
        <f t="shared" si="15"/>
        <v>9.7311077375105418E-6</v>
      </c>
    </row>
    <row r="289" spans="1:3">
      <c r="A289">
        <f t="shared" si="16"/>
        <v>28.700000000000138</v>
      </c>
      <c r="B289">
        <f t="shared" si="17"/>
        <v>8.0971346113592306E-4</v>
      </c>
      <c r="C289">
        <f t="shared" si="15"/>
        <v>9.7435358122577367E-6</v>
      </c>
    </row>
    <row r="290" spans="1:3">
      <c r="A290">
        <f t="shared" si="16"/>
        <v>28.800000000000139</v>
      </c>
      <c r="B290">
        <f t="shared" si="17"/>
        <v>8.102300287663799E-4</v>
      </c>
      <c r="C290">
        <f t="shared" ref="C290:C353" si="18">f2Oc*(B290/f1Oc)^2</f>
        <v>9.7559718181928562E-6</v>
      </c>
    </row>
    <row r="291" spans="1:3">
      <c r="A291">
        <f t="shared" si="16"/>
        <v>28.900000000000141</v>
      </c>
      <c r="B291">
        <f t="shared" si="17"/>
        <v>8.1074659639683675E-4</v>
      </c>
      <c r="C291">
        <f t="shared" si="18"/>
        <v>9.7684157553158899E-6</v>
      </c>
    </row>
    <row r="292" spans="1:3">
      <c r="A292">
        <f t="shared" si="16"/>
        <v>29.000000000000142</v>
      </c>
      <c r="B292">
        <f t="shared" si="17"/>
        <v>8.1126316402729359E-4</v>
      </c>
      <c r="C292">
        <f t="shared" si="18"/>
        <v>9.7808676236268431E-6</v>
      </c>
    </row>
    <row r="293" spans="1:3">
      <c r="A293">
        <f t="shared" si="16"/>
        <v>29.100000000000144</v>
      </c>
      <c r="B293">
        <f t="shared" si="17"/>
        <v>8.1177973165775044E-4</v>
      </c>
      <c r="C293">
        <f t="shared" si="18"/>
        <v>9.793327423125714E-6</v>
      </c>
    </row>
    <row r="294" spans="1:3">
      <c r="A294">
        <f t="shared" si="16"/>
        <v>29.200000000000145</v>
      </c>
      <c r="B294">
        <f t="shared" si="17"/>
        <v>8.1229629928820728E-4</v>
      </c>
      <c r="C294">
        <f t="shared" si="18"/>
        <v>9.8057951538125061E-6</v>
      </c>
    </row>
    <row r="295" spans="1:3">
      <c r="A295">
        <f t="shared" ref="A295:A358" si="19">A294+dt</f>
        <v>29.300000000000146</v>
      </c>
      <c r="B295">
        <f t="shared" ref="B295:B358" si="20">B294+veOc*dt</f>
        <v>8.1281286691866413E-4</v>
      </c>
      <c r="C295">
        <f t="shared" si="18"/>
        <v>9.8182708156872141E-6</v>
      </c>
    </row>
    <row r="296" spans="1:3">
      <c r="A296">
        <f t="shared" si="19"/>
        <v>29.400000000000148</v>
      </c>
      <c r="B296">
        <f t="shared" si="20"/>
        <v>8.1332943454912098E-4</v>
      </c>
      <c r="C296">
        <f t="shared" si="18"/>
        <v>9.8307544087498433E-6</v>
      </c>
    </row>
    <row r="297" spans="1:3">
      <c r="A297">
        <f t="shared" si="19"/>
        <v>29.500000000000149</v>
      </c>
      <c r="B297">
        <f t="shared" si="20"/>
        <v>8.1384600217957782E-4</v>
      </c>
      <c r="C297">
        <f t="shared" si="18"/>
        <v>9.8432459330003919E-6</v>
      </c>
    </row>
    <row r="298" spans="1:3">
      <c r="A298">
        <f t="shared" si="19"/>
        <v>29.600000000000151</v>
      </c>
      <c r="B298">
        <f t="shared" si="20"/>
        <v>8.1436256981003467E-4</v>
      </c>
      <c r="C298">
        <f t="shared" si="18"/>
        <v>9.8557453884388582E-6</v>
      </c>
    </row>
    <row r="299" spans="1:3">
      <c r="A299">
        <f t="shared" si="19"/>
        <v>29.700000000000152</v>
      </c>
      <c r="B299">
        <f t="shared" si="20"/>
        <v>8.1487913744049151E-4</v>
      </c>
      <c r="C299">
        <f t="shared" si="18"/>
        <v>9.8682527750652473E-6</v>
      </c>
    </row>
    <row r="300" spans="1:3">
      <c r="A300">
        <f t="shared" si="19"/>
        <v>29.800000000000153</v>
      </c>
      <c r="B300">
        <f t="shared" si="20"/>
        <v>8.1539570507094836E-4</v>
      </c>
      <c r="C300">
        <f t="shared" si="18"/>
        <v>9.8807680928795524E-6</v>
      </c>
    </row>
    <row r="301" spans="1:3">
      <c r="A301">
        <f t="shared" si="19"/>
        <v>29.900000000000155</v>
      </c>
      <c r="B301">
        <f t="shared" si="20"/>
        <v>8.159122727014052E-4</v>
      </c>
      <c r="C301">
        <f t="shared" si="18"/>
        <v>9.8932913418817753E-6</v>
      </c>
    </row>
    <row r="302" spans="1:3">
      <c r="A302">
        <f t="shared" si="19"/>
        <v>30.000000000000156</v>
      </c>
      <c r="B302">
        <f t="shared" si="20"/>
        <v>8.1642884033186205E-4</v>
      </c>
      <c r="C302">
        <f t="shared" si="18"/>
        <v>9.9058225220719176E-6</v>
      </c>
    </row>
    <row r="303" spans="1:3">
      <c r="A303">
        <f t="shared" si="19"/>
        <v>30.100000000000158</v>
      </c>
      <c r="B303">
        <f t="shared" si="20"/>
        <v>8.1694540796231889E-4</v>
      </c>
      <c r="C303">
        <f t="shared" si="18"/>
        <v>9.9183616334499793E-6</v>
      </c>
    </row>
    <row r="304" spans="1:3">
      <c r="A304">
        <f t="shared" si="19"/>
        <v>30.200000000000159</v>
      </c>
      <c r="B304">
        <f t="shared" si="20"/>
        <v>8.1746197559277574E-4</v>
      </c>
      <c r="C304">
        <f t="shared" si="18"/>
        <v>9.9309086760159587E-6</v>
      </c>
    </row>
    <row r="305" spans="1:3">
      <c r="A305">
        <f t="shared" si="19"/>
        <v>30.300000000000161</v>
      </c>
      <c r="B305">
        <f t="shared" si="20"/>
        <v>8.1797854322323258E-4</v>
      </c>
      <c r="C305">
        <f t="shared" si="18"/>
        <v>9.9434636497698593E-6</v>
      </c>
    </row>
    <row r="306" spans="1:3">
      <c r="A306">
        <f t="shared" si="19"/>
        <v>30.400000000000162</v>
      </c>
      <c r="B306">
        <f t="shared" si="20"/>
        <v>8.1849511085368943E-4</v>
      </c>
      <c r="C306">
        <f t="shared" si="18"/>
        <v>9.9560265547116775E-6</v>
      </c>
    </row>
    <row r="307" spans="1:3">
      <c r="A307">
        <f t="shared" si="19"/>
        <v>30.500000000000163</v>
      </c>
      <c r="B307">
        <f t="shared" si="20"/>
        <v>8.1901167848414628E-4</v>
      </c>
      <c r="C307">
        <f t="shared" si="18"/>
        <v>9.9685973908414135E-6</v>
      </c>
    </row>
    <row r="308" spans="1:3">
      <c r="A308">
        <f t="shared" si="19"/>
        <v>30.600000000000165</v>
      </c>
      <c r="B308">
        <f t="shared" si="20"/>
        <v>8.1952824611460312E-4</v>
      </c>
      <c r="C308">
        <f t="shared" si="18"/>
        <v>9.981176158159074E-6</v>
      </c>
    </row>
    <row r="309" spans="1:3">
      <c r="A309">
        <f t="shared" si="19"/>
        <v>30.700000000000166</v>
      </c>
      <c r="B309">
        <f t="shared" si="20"/>
        <v>8.2004481374505997E-4</v>
      </c>
      <c r="C309">
        <f t="shared" si="18"/>
        <v>9.9937628566646488E-6</v>
      </c>
    </row>
    <row r="310" spans="1:3">
      <c r="A310">
        <f t="shared" si="19"/>
        <v>30.800000000000168</v>
      </c>
      <c r="B310">
        <f t="shared" si="20"/>
        <v>8.2056138137551681E-4</v>
      </c>
      <c r="C310">
        <f t="shared" si="18"/>
        <v>1.0006357486358143E-5</v>
      </c>
    </row>
    <row r="311" spans="1:3">
      <c r="A311">
        <f t="shared" si="19"/>
        <v>30.900000000000169</v>
      </c>
      <c r="B311">
        <f t="shared" si="20"/>
        <v>8.2107794900597366E-4</v>
      </c>
      <c r="C311">
        <f t="shared" si="18"/>
        <v>1.0018960047239557E-5</v>
      </c>
    </row>
    <row r="312" spans="1:3">
      <c r="A312">
        <f t="shared" si="19"/>
        <v>31.000000000000171</v>
      </c>
      <c r="B312">
        <f t="shared" si="20"/>
        <v>8.215945166364305E-4</v>
      </c>
      <c r="C312">
        <f t="shared" si="18"/>
        <v>1.0031570539308888E-5</v>
      </c>
    </row>
    <row r="313" spans="1:3">
      <c r="A313">
        <f t="shared" si="19"/>
        <v>31.100000000000172</v>
      </c>
      <c r="B313">
        <f t="shared" si="20"/>
        <v>8.2211108426688735E-4</v>
      </c>
      <c r="C313">
        <f t="shared" si="18"/>
        <v>1.0044188962566139E-5</v>
      </c>
    </row>
    <row r="314" spans="1:3">
      <c r="A314">
        <f t="shared" si="19"/>
        <v>31.200000000000173</v>
      </c>
      <c r="B314">
        <f t="shared" si="20"/>
        <v>8.2262765189734419E-4</v>
      </c>
      <c r="C314">
        <f t="shared" si="18"/>
        <v>1.0056815317011309E-5</v>
      </c>
    </row>
    <row r="315" spans="1:3">
      <c r="A315">
        <f t="shared" si="19"/>
        <v>31.300000000000175</v>
      </c>
      <c r="B315">
        <f t="shared" si="20"/>
        <v>8.2314421952780104E-4</v>
      </c>
      <c r="C315">
        <f t="shared" si="18"/>
        <v>1.0069449602644399E-5</v>
      </c>
    </row>
    <row r="316" spans="1:3">
      <c r="A316">
        <f t="shared" si="19"/>
        <v>31.400000000000176</v>
      </c>
      <c r="B316">
        <f t="shared" si="20"/>
        <v>8.2366078715825789E-4</v>
      </c>
      <c r="C316">
        <f t="shared" si="18"/>
        <v>1.0082091819465404E-5</v>
      </c>
    </row>
    <row r="317" spans="1:3">
      <c r="A317">
        <f t="shared" si="19"/>
        <v>31.500000000000178</v>
      </c>
      <c r="B317">
        <f t="shared" si="20"/>
        <v>8.2417735478871473E-4</v>
      </c>
      <c r="C317">
        <f t="shared" si="18"/>
        <v>1.0094741967474336E-5</v>
      </c>
    </row>
    <row r="318" spans="1:3">
      <c r="A318">
        <f t="shared" si="19"/>
        <v>31.600000000000179</v>
      </c>
      <c r="B318">
        <f t="shared" si="20"/>
        <v>8.2469392241917158E-4</v>
      </c>
      <c r="C318">
        <f t="shared" si="18"/>
        <v>1.0107400046671181E-5</v>
      </c>
    </row>
    <row r="319" spans="1:3">
      <c r="A319">
        <f t="shared" si="19"/>
        <v>31.70000000000018</v>
      </c>
      <c r="B319">
        <f t="shared" si="20"/>
        <v>8.2521049004962842E-4</v>
      </c>
      <c r="C319">
        <f t="shared" si="18"/>
        <v>1.0120066057055946E-5</v>
      </c>
    </row>
    <row r="320" spans="1:3">
      <c r="A320">
        <f t="shared" si="19"/>
        <v>31.800000000000182</v>
      </c>
      <c r="B320">
        <f t="shared" si="20"/>
        <v>8.2572705768008527E-4</v>
      </c>
      <c r="C320">
        <f t="shared" si="18"/>
        <v>1.013273999862863E-5</v>
      </c>
    </row>
    <row r="321" spans="1:3">
      <c r="A321">
        <f t="shared" si="19"/>
        <v>31.900000000000183</v>
      </c>
      <c r="B321">
        <f t="shared" si="20"/>
        <v>8.2624362531054211E-4</v>
      </c>
      <c r="C321">
        <f t="shared" si="18"/>
        <v>1.0145421871389233E-5</v>
      </c>
    </row>
    <row r="322" spans="1:3">
      <c r="A322">
        <f t="shared" si="19"/>
        <v>32.000000000000185</v>
      </c>
      <c r="B322">
        <f t="shared" si="20"/>
        <v>8.2676019294099896E-4</v>
      </c>
      <c r="C322">
        <f t="shared" si="18"/>
        <v>1.0158111675337753E-5</v>
      </c>
    </row>
    <row r="323" spans="1:3">
      <c r="A323">
        <f t="shared" si="19"/>
        <v>32.100000000000186</v>
      </c>
      <c r="B323">
        <f t="shared" si="20"/>
        <v>8.272767605714558E-4</v>
      </c>
      <c r="C323">
        <f t="shared" si="18"/>
        <v>1.0170809410474195E-5</v>
      </c>
    </row>
    <row r="324" spans="1:3">
      <c r="A324">
        <f t="shared" si="19"/>
        <v>32.200000000000188</v>
      </c>
      <c r="B324">
        <f t="shared" si="20"/>
        <v>8.2779332820191265E-4</v>
      </c>
      <c r="C324">
        <f t="shared" si="18"/>
        <v>1.0183515076798552E-5</v>
      </c>
    </row>
    <row r="325" spans="1:3">
      <c r="A325">
        <f t="shared" si="19"/>
        <v>32.300000000000189</v>
      </c>
      <c r="B325">
        <f t="shared" si="20"/>
        <v>8.2830989583236949E-4</v>
      </c>
      <c r="C325">
        <f t="shared" si="18"/>
        <v>1.0196228674310831E-5</v>
      </c>
    </row>
    <row r="326" spans="1:3">
      <c r="A326">
        <f t="shared" si="19"/>
        <v>32.40000000000019</v>
      </c>
      <c r="B326">
        <f t="shared" si="20"/>
        <v>8.2882646346282634E-4</v>
      </c>
      <c r="C326">
        <f t="shared" si="18"/>
        <v>1.0208950203011032E-5</v>
      </c>
    </row>
    <row r="327" spans="1:3">
      <c r="A327">
        <f t="shared" si="19"/>
        <v>32.500000000000192</v>
      </c>
      <c r="B327">
        <f t="shared" si="20"/>
        <v>8.2934303109328319E-4</v>
      </c>
      <c r="C327">
        <f t="shared" si="18"/>
        <v>1.0221679662899148E-5</v>
      </c>
    </row>
    <row r="328" spans="1:3">
      <c r="A328">
        <f t="shared" si="19"/>
        <v>32.600000000000193</v>
      </c>
      <c r="B328">
        <f t="shared" si="20"/>
        <v>8.2985959872374003E-4</v>
      </c>
      <c r="C328">
        <f t="shared" si="18"/>
        <v>1.0234417053975185E-5</v>
      </c>
    </row>
    <row r="329" spans="1:3">
      <c r="A329">
        <f t="shared" si="19"/>
        <v>32.700000000000195</v>
      </c>
      <c r="B329">
        <f t="shared" si="20"/>
        <v>8.3037616635419688E-4</v>
      </c>
      <c r="C329">
        <f t="shared" si="18"/>
        <v>1.0247162376239138E-5</v>
      </c>
    </row>
    <row r="330" spans="1:3">
      <c r="A330">
        <f t="shared" si="19"/>
        <v>32.800000000000196</v>
      </c>
      <c r="B330">
        <f t="shared" si="20"/>
        <v>8.3089273398465372E-4</v>
      </c>
      <c r="C330">
        <f t="shared" si="18"/>
        <v>1.0259915629691011E-5</v>
      </c>
    </row>
    <row r="331" spans="1:3">
      <c r="A331">
        <f t="shared" si="19"/>
        <v>32.900000000000198</v>
      </c>
      <c r="B331">
        <f t="shared" si="20"/>
        <v>8.3140930161511057E-4</v>
      </c>
      <c r="C331">
        <f t="shared" si="18"/>
        <v>1.0272676814330804E-5</v>
      </c>
    </row>
    <row r="332" spans="1:3">
      <c r="A332">
        <f t="shared" si="19"/>
        <v>33.000000000000199</v>
      </c>
      <c r="B332">
        <f t="shared" si="20"/>
        <v>8.3192586924556741E-4</v>
      </c>
      <c r="C332">
        <f t="shared" si="18"/>
        <v>1.0285445930158516E-5</v>
      </c>
    </row>
    <row r="333" spans="1:3">
      <c r="A333">
        <f t="shared" si="19"/>
        <v>33.1000000000002</v>
      </c>
      <c r="B333">
        <f t="shared" si="20"/>
        <v>8.3244243687602426E-4</v>
      </c>
      <c r="C333">
        <f t="shared" si="18"/>
        <v>1.0298222977174145E-5</v>
      </c>
    </row>
    <row r="334" spans="1:3">
      <c r="A334">
        <f t="shared" si="19"/>
        <v>33.200000000000202</v>
      </c>
      <c r="B334">
        <f t="shared" si="20"/>
        <v>8.329590045064811E-4</v>
      </c>
      <c r="C334">
        <f t="shared" si="18"/>
        <v>1.0311007955377698E-5</v>
      </c>
    </row>
    <row r="335" spans="1:3">
      <c r="A335">
        <f t="shared" si="19"/>
        <v>33.300000000000203</v>
      </c>
      <c r="B335">
        <f t="shared" si="20"/>
        <v>8.3347557213693795E-4</v>
      </c>
      <c r="C335">
        <f t="shared" si="18"/>
        <v>1.0323800864769164E-5</v>
      </c>
    </row>
    <row r="336" spans="1:3">
      <c r="A336">
        <f t="shared" si="19"/>
        <v>33.400000000000205</v>
      </c>
      <c r="B336">
        <f t="shared" si="20"/>
        <v>8.3399213976739479E-4</v>
      </c>
      <c r="C336">
        <f t="shared" si="18"/>
        <v>1.0336601705348552E-5</v>
      </c>
    </row>
    <row r="337" spans="1:3">
      <c r="A337">
        <f t="shared" si="19"/>
        <v>33.500000000000206</v>
      </c>
      <c r="B337">
        <f t="shared" si="20"/>
        <v>8.3450870739785164E-4</v>
      </c>
      <c r="C337">
        <f t="shared" si="18"/>
        <v>1.0349410477115858E-5</v>
      </c>
    </row>
    <row r="338" spans="1:3">
      <c r="A338">
        <f t="shared" si="19"/>
        <v>33.600000000000207</v>
      </c>
      <c r="B338">
        <f t="shared" si="20"/>
        <v>8.3502527502830849E-4</v>
      </c>
      <c r="C338">
        <f t="shared" si="18"/>
        <v>1.0362227180071083E-5</v>
      </c>
    </row>
    <row r="339" spans="1:3">
      <c r="A339">
        <f t="shared" si="19"/>
        <v>33.700000000000209</v>
      </c>
      <c r="B339">
        <f t="shared" si="20"/>
        <v>8.3554184265876533E-4</v>
      </c>
      <c r="C339">
        <f t="shared" si="18"/>
        <v>1.0375051814214226E-5</v>
      </c>
    </row>
    <row r="340" spans="1:3">
      <c r="A340">
        <f t="shared" si="19"/>
        <v>33.80000000000021</v>
      </c>
      <c r="B340">
        <f t="shared" si="20"/>
        <v>8.3605841028922218E-4</v>
      </c>
      <c r="C340">
        <f t="shared" si="18"/>
        <v>1.038788437954529E-5</v>
      </c>
    </row>
    <row r="341" spans="1:3">
      <c r="A341">
        <f t="shared" si="19"/>
        <v>33.900000000000212</v>
      </c>
      <c r="B341">
        <f t="shared" si="20"/>
        <v>8.3657497791967902E-4</v>
      </c>
      <c r="C341">
        <f t="shared" si="18"/>
        <v>1.0400724876064271E-5</v>
      </c>
    </row>
    <row r="342" spans="1:3">
      <c r="A342">
        <f t="shared" si="19"/>
        <v>34.000000000000213</v>
      </c>
      <c r="B342">
        <f t="shared" si="20"/>
        <v>8.3709154555013587E-4</v>
      </c>
      <c r="C342">
        <f t="shared" si="18"/>
        <v>1.0413573303771171E-5</v>
      </c>
    </row>
    <row r="343" spans="1:3">
      <c r="A343">
        <f t="shared" si="19"/>
        <v>34.100000000000215</v>
      </c>
      <c r="B343">
        <f t="shared" si="20"/>
        <v>8.3760811318059271E-4</v>
      </c>
      <c r="C343">
        <f t="shared" si="18"/>
        <v>1.0426429662665994E-5</v>
      </c>
    </row>
    <row r="344" spans="1:3">
      <c r="A344">
        <f t="shared" si="19"/>
        <v>34.200000000000216</v>
      </c>
      <c r="B344">
        <f t="shared" si="20"/>
        <v>8.3812468081104956E-4</v>
      </c>
      <c r="C344">
        <f t="shared" si="18"/>
        <v>1.0439293952748733E-5</v>
      </c>
    </row>
    <row r="345" spans="1:3">
      <c r="A345">
        <f t="shared" si="19"/>
        <v>34.300000000000217</v>
      </c>
      <c r="B345">
        <f t="shared" si="20"/>
        <v>8.386412484415064E-4</v>
      </c>
      <c r="C345">
        <f t="shared" si="18"/>
        <v>1.045216617401939E-5</v>
      </c>
    </row>
    <row r="346" spans="1:3">
      <c r="A346">
        <f t="shared" si="19"/>
        <v>34.400000000000219</v>
      </c>
      <c r="B346">
        <f t="shared" si="20"/>
        <v>8.3915781607196325E-4</v>
      </c>
      <c r="C346">
        <f t="shared" si="18"/>
        <v>1.0465046326477967E-5</v>
      </c>
    </row>
    <row r="347" spans="1:3">
      <c r="A347">
        <f t="shared" si="19"/>
        <v>34.50000000000022</v>
      </c>
      <c r="B347">
        <f t="shared" si="20"/>
        <v>8.396743837024201E-4</v>
      </c>
      <c r="C347">
        <f t="shared" si="18"/>
        <v>1.0477934410124462E-5</v>
      </c>
    </row>
    <row r="348" spans="1:3">
      <c r="A348">
        <f t="shared" si="19"/>
        <v>34.600000000000222</v>
      </c>
      <c r="B348">
        <f t="shared" si="20"/>
        <v>8.4019095133287694E-4</v>
      </c>
      <c r="C348">
        <f t="shared" si="18"/>
        <v>1.0490830424958876E-5</v>
      </c>
    </row>
    <row r="349" spans="1:3">
      <c r="A349">
        <f t="shared" si="19"/>
        <v>34.700000000000223</v>
      </c>
      <c r="B349">
        <f t="shared" si="20"/>
        <v>8.4070751896333379E-4</v>
      </c>
      <c r="C349">
        <f t="shared" si="18"/>
        <v>1.050373437098121E-5</v>
      </c>
    </row>
    <row r="350" spans="1:3">
      <c r="A350">
        <f t="shared" si="19"/>
        <v>34.800000000000225</v>
      </c>
      <c r="B350">
        <f t="shared" si="20"/>
        <v>8.4122408659379063E-4</v>
      </c>
      <c r="C350">
        <f t="shared" si="18"/>
        <v>1.0516646248191461E-5</v>
      </c>
    </row>
    <row r="351" spans="1:3">
      <c r="A351">
        <f t="shared" si="19"/>
        <v>34.900000000000226</v>
      </c>
      <c r="B351">
        <f t="shared" si="20"/>
        <v>8.4174065422424748E-4</v>
      </c>
      <c r="C351">
        <f t="shared" si="18"/>
        <v>1.0529566056589633E-5</v>
      </c>
    </row>
    <row r="352" spans="1:3">
      <c r="A352">
        <f t="shared" si="19"/>
        <v>35.000000000000227</v>
      </c>
      <c r="B352">
        <f t="shared" si="20"/>
        <v>8.4225722185470432E-4</v>
      </c>
      <c r="C352">
        <f t="shared" si="18"/>
        <v>1.0542493796175726E-5</v>
      </c>
    </row>
    <row r="353" spans="1:3">
      <c r="A353">
        <f t="shared" si="19"/>
        <v>35.100000000000229</v>
      </c>
      <c r="B353">
        <f t="shared" si="20"/>
        <v>8.4277378948516117E-4</v>
      </c>
      <c r="C353">
        <f t="shared" si="18"/>
        <v>1.0555429466949736E-5</v>
      </c>
    </row>
    <row r="354" spans="1:3">
      <c r="A354">
        <f t="shared" si="19"/>
        <v>35.20000000000023</v>
      </c>
      <c r="B354">
        <f t="shared" si="20"/>
        <v>8.4329035711561801E-4</v>
      </c>
      <c r="C354">
        <f t="shared" ref="C354:C417" si="21">f2Oc*(B354/f1Oc)^2</f>
        <v>1.0568373068911663E-5</v>
      </c>
    </row>
    <row r="355" spans="1:3">
      <c r="A355">
        <f t="shared" si="19"/>
        <v>35.300000000000232</v>
      </c>
      <c r="B355">
        <f t="shared" si="20"/>
        <v>8.4380692474607486E-4</v>
      </c>
      <c r="C355">
        <f t="shared" si="21"/>
        <v>1.0581324602061509E-5</v>
      </c>
    </row>
    <row r="356" spans="1:3">
      <c r="A356">
        <f t="shared" si="19"/>
        <v>35.400000000000233</v>
      </c>
      <c r="B356">
        <f t="shared" si="20"/>
        <v>8.443234923765317E-4</v>
      </c>
      <c r="C356">
        <f t="shared" si="21"/>
        <v>1.0594284066399276E-5</v>
      </c>
    </row>
    <row r="357" spans="1:3">
      <c r="A357">
        <f t="shared" si="19"/>
        <v>35.500000000000234</v>
      </c>
      <c r="B357">
        <f t="shared" si="20"/>
        <v>8.4484006000698855E-4</v>
      </c>
      <c r="C357">
        <f t="shared" si="21"/>
        <v>1.0607251461924959E-5</v>
      </c>
    </row>
    <row r="358" spans="1:3">
      <c r="A358">
        <f t="shared" si="19"/>
        <v>35.600000000000236</v>
      </c>
      <c r="B358">
        <f t="shared" si="20"/>
        <v>8.453566276374454E-4</v>
      </c>
      <c r="C358">
        <f t="shared" si="21"/>
        <v>1.0620226788638565E-5</v>
      </c>
    </row>
    <row r="359" spans="1:3">
      <c r="A359">
        <f t="shared" ref="A359:A422" si="22">A358+dt</f>
        <v>35.700000000000237</v>
      </c>
      <c r="B359">
        <f t="shared" ref="B359:B422" si="23">B358+veOc*dt</f>
        <v>8.4587319526790224E-4</v>
      </c>
      <c r="C359">
        <f t="shared" si="21"/>
        <v>1.0633210046540087E-5</v>
      </c>
    </row>
    <row r="360" spans="1:3">
      <c r="A360">
        <f t="shared" si="22"/>
        <v>35.800000000000239</v>
      </c>
      <c r="B360">
        <f t="shared" si="23"/>
        <v>8.4638976289835909E-4</v>
      </c>
      <c r="C360">
        <f t="shared" si="21"/>
        <v>1.0646201235629529E-5</v>
      </c>
    </row>
    <row r="361" spans="1:3">
      <c r="A361">
        <f t="shared" si="22"/>
        <v>35.90000000000024</v>
      </c>
      <c r="B361">
        <f t="shared" si="23"/>
        <v>8.4690633052881593E-4</v>
      </c>
      <c r="C361">
        <f t="shared" si="21"/>
        <v>1.0659200355906893E-5</v>
      </c>
    </row>
    <row r="362" spans="1:3">
      <c r="A362">
        <f t="shared" si="22"/>
        <v>36.000000000000242</v>
      </c>
      <c r="B362">
        <f t="shared" si="23"/>
        <v>8.4742289815927278E-4</v>
      </c>
      <c r="C362">
        <f t="shared" si="21"/>
        <v>1.0672207407372173E-5</v>
      </c>
    </row>
    <row r="363" spans="1:3">
      <c r="A363">
        <f t="shared" si="22"/>
        <v>36.100000000000243</v>
      </c>
      <c r="B363">
        <f t="shared" si="23"/>
        <v>8.4793946578972962E-4</v>
      </c>
      <c r="C363">
        <f t="shared" si="21"/>
        <v>1.0685222390025371E-5</v>
      </c>
    </row>
    <row r="364" spans="1:3">
      <c r="A364">
        <f t="shared" si="22"/>
        <v>36.200000000000244</v>
      </c>
      <c r="B364">
        <f t="shared" si="23"/>
        <v>8.4845603342018647E-4</v>
      </c>
      <c r="C364">
        <f t="shared" si="21"/>
        <v>1.0698245303866488E-5</v>
      </c>
    </row>
    <row r="365" spans="1:3">
      <c r="A365">
        <f t="shared" si="22"/>
        <v>36.300000000000246</v>
      </c>
      <c r="B365">
        <f t="shared" si="23"/>
        <v>8.4897260105064331E-4</v>
      </c>
      <c r="C365">
        <f t="shared" si="21"/>
        <v>1.0711276148895525E-5</v>
      </c>
    </row>
    <row r="366" spans="1:3">
      <c r="A366">
        <f t="shared" si="22"/>
        <v>36.400000000000247</v>
      </c>
      <c r="B366">
        <f t="shared" si="23"/>
        <v>8.4948916868110016E-4</v>
      </c>
      <c r="C366">
        <f t="shared" si="21"/>
        <v>1.0724314925112482E-5</v>
      </c>
    </row>
    <row r="367" spans="1:3">
      <c r="A367">
        <f t="shared" si="22"/>
        <v>36.500000000000249</v>
      </c>
      <c r="B367">
        <f t="shared" si="23"/>
        <v>8.50005736311557E-4</v>
      </c>
      <c r="C367">
        <f t="shared" si="21"/>
        <v>1.0737361632517355E-5</v>
      </c>
    </row>
    <row r="368" spans="1:3">
      <c r="A368">
        <f t="shared" si="22"/>
        <v>36.60000000000025</v>
      </c>
      <c r="B368">
        <f t="shared" si="23"/>
        <v>8.5052230394201385E-4</v>
      </c>
      <c r="C368">
        <f t="shared" si="21"/>
        <v>1.0750416271110149E-5</v>
      </c>
    </row>
    <row r="369" spans="1:3">
      <c r="A369">
        <f t="shared" si="22"/>
        <v>36.700000000000252</v>
      </c>
      <c r="B369">
        <f t="shared" si="23"/>
        <v>8.510388715724707E-4</v>
      </c>
      <c r="C369">
        <f t="shared" si="21"/>
        <v>1.0763478840890862E-5</v>
      </c>
    </row>
    <row r="370" spans="1:3">
      <c r="A370">
        <f t="shared" si="22"/>
        <v>36.800000000000253</v>
      </c>
      <c r="B370">
        <f t="shared" si="23"/>
        <v>8.5155543920292754E-4</v>
      </c>
      <c r="C370">
        <f t="shared" si="21"/>
        <v>1.0776549341859496E-5</v>
      </c>
    </row>
    <row r="371" spans="1:3">
      <c r="A371">
        <f t="shared" si="22"/>
        <v>36.900000000000254</v>
      </c>
      <c r="B371">
        <f t="shared" si="23"/>
        <v>8.5207200683338439E-4</v>
      </c>
      <c r="C371">
        <f t="shared" si="21"/>
        <v>1.0789627774016046E-5</v>
      </c>
    </row>
    <row r="372" spans="1:3">
      <c r="A372">
        <f t="shared" si="22"/>
        <v>37.000000000000256</v>
      </c>
      <c r="B372">
        <f t="shared" si="23"/>
        <v>8.5258857446384123E-4</v>
      </c>
      <c r="C372">
        <f t="shared" si="21"/>
        <v>1.0802714137360515E-5</v>
      </c>
    </row>
    <row r="373" spans="1:3">
      <c r="A373">
        <f t="shared" si="22"/>
        <v>37.100000000000257</v>
      </c>
      <c r="B373">
        <f t="shared" si="23"/>
        <v>8.5310514209429808E-4</v>
      </c>
      <c r="C373">
        <f t="shared" si="21"/>
        <v>1.0815808431892904E-5</v>
      </c>
    </row>
    <row r="374" spans="1:3">
      <c r="A374">
        <f t="shared" si="22"/>
        <v>37.200000000000259</v>
      </c>
      <c r="B374">
        <f t="shared" si="23"/>
        <v>8.5362170972475492E-4</v>
      </c>
      <c r="C374">
        <f t="shared" si="21"/>
        <v>1.082891065761321E-5</v>
      </c>
    </row>
    <row r="375" spans="1:3">
      <c r="A375">
        <f t="shared" si="22"/>
        <v>37.30000000000026</v>
      </c>
      <c r="B375">
        <f t="shared" si="23"/>
        <v>8.5413827735521177E-4</v>
      </c>
      <c r="C375">
        <f t="shared" si="21"/>
        <v>1.0842020814521436E-5</v>
      </c>
    </row>
    <row r="376" spans="1:3">
      <c r="A376">
        <f t="shared" si="22"/>
        <v>37.400000000000261</v>
      </c>
      <c r="B376">
        <f t="shared" si="23"/>
        <v>8.5465484498566861E-4</v>
      </c>
      <c r="C376">
        <f t="shared" si="21"/>
        <v>1.0855138902617581E-5</v>
      </c>
    </row>
    <row r="377" spans="1:3">
      <c r="A377">
        <f t="shared" si="22"/>
        <v>37.500000000000263</v>
      </c>
      <c r="B377">
        <f t="shared" si="23"/>
        <v>8.5517141261612546E-4</v>
      </c>
      <c r="C377">
        <f t="shared" si="21"/>
        <v>1.0868264921901646E-5</v>
      </c>
    </row>
    <row r="378" spans="1:3">
      <c r="A378">
        <f t="shared" si="22"/>
        <v>37.600000000000264</v>
      </c>
      <c r="B378">
        <f t="shared" si="23"/>
        <v>8.556879802465823E-4</v>
      </c>
      <c r="C378">
        <f t="shared" si="21"/>
        <v>1.0881398872373629E-5</v>
      </c>
    </row>
    <row r="379" spans="1:3">
      <c r="A379">
        <f t="shared" si="22"/>
        <v>37.700000000000266</v>
      </c>
      <c r="B379">
        <f t="shared" si="23"/>
        <v>8.5620454787703915E-4</v>
      </c>
      <c r="C379">
        <f t="shared" si="21"/>
        <v>1.0894540754033532E-5</v>
      </c>
    </row>
    <row r="380" spans="1:3">
      <c r="A380">
        <f t="shared" si="22"/>
        <v>37.800000000000267</v>
      </c>
      <c r="B380">
        <f t="shared" si="23"/>
        <v>8.56721115507496E-4</v>
      </c>
      <c r="C380">
        <f t="shared" si="21"/>
        <v>1.0907690566881354E-5</v>
      </c>
    </row>
    <row r="381" spans="1:3">
      <c r="A381">
        <f t="shared" si="22"/>
        <v>37.900000000000269</v>
      </c>
      <c r="B381">
        <f t="shared" si="23"/>
        <v>8.5723768313795284E-4</v>
      </c>
      <c r="C381">
        <f t="shared" si="21"/>
        <v>1.0920848310917093E-5</v>
      </c>
    </row>
    <row r="382" spans="1:3">
      <c r="A382">
        <f t="shared" si="22"/>
        <v>38.00000000000027</v>
      </c>
      <c r="B382">
        <f t="shared" si="23"/>
        <v>8.5775425076840969E-4</v>
      </c>
      <c r="C382">
        <f t="shared" si="21"/>
        <v>1.0934013986140753E-5</v>
      </c>
    </row>
    <row r="383" spans="1:3">
      <c r="A383">
        <f t="shared" si="22"/>
        <v>38.100000000000271</v>
      </c>
      <c r="B383">
        <f t="shared" si="23"/>
        <v>8.5827081839886653E-4</v>
      </c>
      <c r="C383">
        <f t="shared" si="21"/>
        <v>1.0947187592552331E-5</v>
      </c>
    </row>
    <row r="384" spans="1:3">
      <c r="A384">
        <f t="shared" si="22"/>
        <v>38.200000000000273</v>
      </c>
      <c r="B384">
        <f t="shared" si="23"/>
        <v>8.5878738602932338E-4</v>
      </c>
      <c r="C384">
        <f t="shared" si="21"/>
        <v>1.0960369130151828E-5</v>
      </c>
    </row>
    <row r="385" spans="1:3">
      <c r="A385">
        <f t="shared" si="22"/>
        <v>38.300000000000274</v>
      </c>
      <c r="B385">
        <f t="shared" si="23"/>
        <v>8.5930395365978022E-4</v>
      </c>
      <c r="C385">
        <f t="shared" si="21"/>
        <v>1.0973558598939243E-5</v>
      </c>
    </row>
    <row r="386" spans="1:3">
      <c r="A386">
        <f t="shared" si="22"/>
        <v>38.400000000000276</v>
      </c>
      <c r="B386">
        <f t="shared" si="23"/>
        <v>8.5982052129023707E-4</v>
      </c>
      <c r="C386">
        <f t="shared" si="21"/>
        <v>1.0986755998914577E-5</v>
      </c>
    </row>
    <row r="387" spans="1:3">
      <c r="A387">
        <f t="shared" si="22"/>
        <v>38.500000000000277</v>
      </c>
      <c r="B387">
        <f t="shared" si="23"/>
        <v>8.6033708892069391E-4</v>
      </c>
      <c r="C387">
        <f t="shared" si="21"/>
        <v>1.0999961330077835E-5</v>
      </c>
    </row>
    <row r="388" spans="1:3">
      <c r="A388">
        <f t="shared" si="22"/>
        <v>38.600000000000279</v>
      </c>
      <c r="B388">
        <f t="shared" si="23"/>
        <v>8.6085365655115076E-4</v>
      </c>
      <c r="C388">
        <f t="shared" si="21"/>
        <v>1.1013174592429006E-5</v>
      </c>
    </row>
    <row r="389" spans="1:3">
      <c r="A389">
        <f t="shared" si="22"/>
        <v>38.70000000000028</v>
      </c>
      <c r="B389">
        <f t="shared" si="23"/>
        <v>8.6137022418160761E-4</v>
      </c>
      <c r="C389">
        <f t="shared" si="21"/>
        <v>1.1026395785968099E-5</v>
      </c>
    </row>
    <row r="390" spans="1:3">
      <c r="A390">
        <f t="shared" si="22"/>
        <v>38.800000000000281</v>
      </c>
      <c r="B390">
        <f t="shared" si="23"/>
        <v>8.6188679181206445E-4</v>
      </c>
      <c r="C390">
        <f t="shared" si="21"/>
        <v>1.1039624910695108E-5</v>
      </c>
    </row>
    <row r="391" spans="1:3">
      <c r="A391">
        <f t="shared" si="22"/>
        <v>38.900000000000283</v>
      </c>
      <c r="B391">
        <f t="shared" si="23"/>
        <v>8.624033594425213E-4</v>
      </c>
      <c r="C391">
        <f t="shared" si="21"/>
        <v>1.1052861966610037E-5</v>
      </c>
    </row>
    <row r="392" spans="1:3">
      <c r="A392">
        <f t="shared" si="22"/>
        <v>39.000000000000284</v>
      </c>
      <c r="B392">
        <f t="shared" si="23"/>
        <v>8.6291992707297814E-4</v>
      </c>
      <c r="C392">
        <f t="shared" si="21"/>
        <v>1.1066106953712885E-5</v>
      </c>
    </row>
    <row r="393" spans="1:3">
      <c r="A393">
        <f t="shared" si="22"/>
        <v>39.100000000000286</v>
      </c>
      <c r="B393">
        <f t="shared" si="23"/>
        <v>8.6343649470343499E-4</v>
      </c>
      <c r="C393">
        <f t="shared" si="21"/>
        <v>1.1079359872003652E-5</v>
      </c>
    </row>
    <row r="394" spans="1:3">
      <c r="A394">
        <f t="shared" si="22"/>
        <v>39.200000000000287</v>
      </c>
      <c r="B394">
        <f t="shared" si="23"/>
        <v>8.6395306233389183E-4</v>
      </c>
      <c r="C394">
        <f t="shared" si="21"/>
        <v>1.1092620721482338E-5</v>
      </c>
    </row>
    <row r="395" spans="1:3">
      <c r="A395">
        <f t="shared" si="22"/>
        <v>39.300000000000288</v>
      </c>
      <c r="B395">
        <f t="shared" si="23"/>
        <v>8.6446962996434868E-4</v>
      </c>
      <c r="C395">
        <f t="shared" si="21"/>
        <v>1.1105889502148944E-5</v>
      </c>
    </row>
    <row r="396" spans="1:3">
      <c r="A396">
        <f t="shared" si="22"/>
        <v>39.40000000000029</v>
      </c>
      <c r="B396">
        <f t="shared" si="23"/>
        <v>8.6498619759480552E-4</v>
      </c>
      <c r="C396">
        <f t="shared" si="21"/>
        <v>1.1119166214003471E-5</v>
      </c>
    </row>
    <row r="397" spans="1:3">
      <c r="A397">
        <f t="shared" si="22"/>
        <v>39.500000000000291</v>
      </c>
      <c r="B397">
        <f t="shared" si="23"/>
        <v>8.6550276522526237E-4</v>
      </c>
      <c r="C397">
        <f t="shared" si="21"/>
        <v>1.1132450857045914E-5</v>
      </c>
    </row>
    <row r="398" spans="1:3">
      <c r="A398">
        <f t="shared" si="22"/>
        <v>39.600000000000293</v>
      </c>
      <c r="B398">
        <f t="shared" si="23"/>
        <v>8.6601933285571921E-4</v>
      </c>
      <c r="C398">
        <f t="shared" si="21"/>
        <v>1.1145743431276276E-5</v>
      </c>
    </row>
    <row r="399" spans="1:3">
      <c r="A399">
        <f t="shared" si="22"/>
        <v>39.700000000000294</v>
      </c>
      <c r="B399">
        <f t="shared" si="23"/>
        <v>8.6653590048617606E-4</v>
      </c>
      <c r="C399">
        <f t="shared" si="21"/>
        <v>1.1159043936694558E-5</v>
      </c>
    </row>
    <row r="400" spans="1:3">
      <c r="A400">
        <f t="shared" si="22"/>
        <v>39.800000000000296</v>
      </c>
      <c r="B400">
        <f t="shared" si="23"/>
        <v>8.6705246811663291E-4</v>
      </c>
      <c r="C400">
        <f t="shared" si="21"/>
        <v>1.1172352373300758E-5</v>
      </c>
    </row>
    <row r="401" spans="1:3">
      <c r="A401">
        <f t="shared" si="22"/>
        <v>39.900000000000297</v>
      </c>
      <c r="B401">
        <f t="shared" si="23"/>
        <v>8.6756903574708975E-4</v>
      </c>
      <c r="C401">
        <f t="shared" si="21"/>
        <v>1.1185668741094875E-5</v>
      </c>
    </row>
    <row r="402" spans="1:3">
      <c r="A402">
        <f t="shared" si="22"/>
        <v>40.000000000000298</v>
      </c>
      <c r="B402">
        <f t="shared" si="23"/>
        <v>8.680856033775466E-4</v>
      </c>
      <c r="C402">
        <f t="shared" si="21"/>
        <v>1.1198993040076913E-5</v>
      </c>
    </row>
    <row r="403" spans="1:3">
      <c r="A403">
        <f t="shared" si="22"/>
        <v>40.1000000000003</v>
      </c>
      <c r="B403">
        <f t="shared" si="23"/>
        <v>8.6860217100800344E-4</v>
      </c>
      <c r="C403">
        <f t="shared" si="21"/>
        <v>1.1212325270246869E-5</v>
      </c>
    </row>
    <row r="404" spans="1:3">
      <c r="A404">
        <f t="shared" si="22"/>
        <v>40.200000000000301</v>
      </c>
      <c r="B404">
        <f t="shared" si="23"/>
        <v>8.6911873863846029E-4</v>
      </c>
      <c r="C404">
        <f t="shared" si="21"/>
        <v>1.1225665431604746E-5</v>
      </c>
    </row>
    <row r="405" spans="1:3">
      <c r="A405">
        <f t="shared" si="22"/>
        <v>40.300000000000303</v>
      </c>
      <c r="B405">
        <f t="shared" si="23"/>
        <v>8.6963530626891713E-4</v>
      </c>
      <c r="C405">
        <f t="shared" si="21"/>
        <v>1.1239013524150545E-5</v>
      </c>
    </row>
    <row r="406" spans="1:3">
      <c r="A406">
        <f t="shared" si="22"/>
        <v>40.400000000000304</v>
      </c>
      <c r="B406">
        <f t="shared" si="23"/>
        <v>8.7015187389937398E-4</v>
      </c>
      <c r="C406">
        <f t="shared" si="21"/>
        <v>1.1252369547884257E-5</v>
      </c>
    </row>
    <row r="407" spans="1:3">
      <c r="A407">
        <f t="shared" si="22"/>
        <v>40.500000000000306</v>
      </c>
      <c r="B407">
        <f t="shared" si="23"/>
        <v>8.7066844152983082E-4</v>
      </c>
      <c r="C407">
        <f t="shared" si="21"/>
        <v>1.1265733502805889E-5</v>
      </c>
    </row>
    <row r="408" spans="1:3">
      <c r="A408">
        <f t="shared" si="22"/>
        <v>40.600000000000307</v>
      </c>
      <c r="B408">
        <f t="shared" si="23"/>
        <v>8.7118500916028767E-4</v>
      </c>
      <c r="C408">
        <f t="shared" si="21"/>
        <v>1.1279105388915441E-5</v>
      </c>
    </row>
    <row r="409" spans="1:3">
      <c r="A409">
        <f t="shared" si="22"/>
        <v>40.700000000000308</v>
      </c>
      <c r="B409">
        <f t="shared" si="23"/>
        <v>8.7170157679074451E-4</v>
      </c>
      <c r="C409">
        <f t="shared" si="21"/>
        <v>1.1292485206212912E-5</v>
      </c>
    </row>
    <row r="410" spans="1:3">
      <c r="A410">
        <f t="shared" si="22"/>
        <v>40.80000000000031</v>
      </c>
      <c r="B410">
        <f t="shared" si="23"/>
        <v>8.7221814442120136E-4</v>
      </c>
      <c r="C410">
        <f t="shared" si="21"/>
        <v>1.13058729546983E-5</v>
      </c>
    </row>
    <row r="411" spans="1:3">
      <c r="A411">
        <f t="shared" si="22"/>
        <v>40.900000000000311</v>
      </c>
      <c r="B411">
        <f t="shared" si="23"/>
        <v>8.7273471205165821E-4</v>
      </c>
      <c r="C411">
        <f t="shared" si="21"/>
        <v>1.131926863437161E-5</v>
      </c>
    </row>
    <row r="412" spans="1:3">
      <c r="A412">
        <f t="shared" si="22"/>
        <v>41.000000000000313</v>
      </c>
      <c r="B412">
        <f t="shared" si="23"/>
        <v>8.7325127968211505E-4</v>
      </c>
      <c r="C412">
        <f t="shared" si="21"/>
        <v>1.1332672245232836E-5</v>
      </c>
    </row>
    <row r="413" spans="1:3">
      <c r="A413">
        <f t="shared" si="22"/>
        <v>41.100000000000314</v>
      </c>
      <c r="B413">
        <f t="shared" si="23"/>
        <v>8.737678473125719E-4</v>
      </c>
      <c r="C413">
        <f t="shared" si="21"/>
        <v>1.1346083787281983E-5</v>
      </c>
    </row>
    <row r="414" spans="1:3">
      <c r="A414">
        <f t="shared" si="22"/>
        <v>41.200000000000315</v>
      </c>
      <c r="B414">
        <f t="shared" si="23"/>
        <v>8.7428441494302874E-4</v>
      </c>
      <c r="C414">
        <f t="shared" si="21"/>
        <v>1.1359503260519052E-5</v>
      </c>
    </row>
    <row r="415" spans="1:3">
      <c r="A415">
        <f t="shared" si="22"/>
        <v>41.300000000000317</v>
      </c>
      <c r="B415">
        <f t="shared" si="23"/>
        <v>8.7480098257348559E-4</v>
      </c>
      <c r="C415">
        <f t="shared" si="21"/>
        <v>1.1372930664944036E-5</v>
      </c>
    </row>
    <row r="416" spans="1:3">
      <c r="A416">
        <f t="shared" si="22"/>
        <v>41.400000000000318</v>
      </c>
      <c r="B416">
        <f t="shared" si="23"/>
        <v>8.7531755020394243E-4</v>
      </c>
      <c r="C416">
        <f t="shared" si="21"/>
        <v>1.1386366000556938E-5</v>
      </c>
    </row>
    <row r="417" spans="1:3">
      <c r="A417">
        <f t="shared" si="22"/>
        <v>41.50000000000032</v>
      </c>
      <c r="B417">
        <f t="shared" si="23"/>
        <v>8.7583411783439928E-4</v>
      </c>
      <c r="C417">
        <f t="shared" si="21"/>
        <v>1.1399809267357761E-5</v>
      </c>
    </row>
    <row r="418" spans="1:3">
      <c r="A418">
        <f t="shared" si="22"/>
        <v>41.600000000000321</v>
      </c>
      <c r="B418">
        <f t="shared" si="23"/>
        <v>8.7635068546485612E-4</v>
      </c>
      <c r="C418">
        <f t="shared" ref="C418:C481" si="24">f2Oc*(B418/f1Oc)^2</f>
        <v>1.1413260465346501E-5</v>
      </c>
    </row>
    <row r="419" spans="1:3">
      <c r="A419">
        <f t="shared" si="22"/>
        <v>41.700000000000323</v>
      </c>
      <c r="B419">
        <f t="shared" si="23"/>
        <v>8.7686725309531297E-4</v>
      </c>
      <c r="C419">
        <f t="shared" si="24"/>
        <v>1.1426719594523161E-5</v>
      </c>
    </row>
    <row r="420" spans="1:3">
      <c r="A420">
        <f t="shared" si="22"/>
        <v>41.800000000000324</v>
      </c>
      <c r="B420">
        <f t="shared" si="23"/>
        <v>8.7738382072576981E-4</v>
      </c>
      <c r="C420">
        <f t="shared" si="24"/>
        <v>1.1440186654887741E-5</v>
      </c>
    </row>
    <row r="421" spans="1:3">
      <c r="A421">
        <f t="shared" si="22"/>
        <v>41.900000000000325</v>
      </c>
      <c r="B421">
        <f t="shared" si="23"/>
        <v>8.7790038835622666E-4</v>
      </c>
      <c r="C421">
        <f t="shared" si="24"/>
        <v>1.1453661646440238E-5</v>
      </c>
    </row>
    <row r="422" spans="1:3">
      <c r="A422">
        <f t="shared" si="22"/>
        <v>42.000000000000327</v>
      </c>
      <c r="B422">
        <f t="shared" si="23"/>
        <v>8.7841695598668351E-4</v>
      </c>
      <c r="C422">
        <f t="shared" si="24"/>
        <v>1.1467144569180654E-5</v>
      </c>
    </row>
    <row r="423" spans="1:3">
      <c r="A423">
        <f t="shared" ref="A423:A486" si="25">A422+dt</f>
        <v>42.100000000000328</v>
      </c>
      <c r="B423">
        <f t="shared" ref="B423:B486" si="26">B422+veOc*dt</f>
        <v>8.7893352361714035E-4</v>
      </c>
      <c r="C423">
        <f t="shared" si="24"/>
        <v>1.1480635423108994E-5</v>
      </c>
    </row>
    <row r="424" spans="1:3">
      <c r="A424">
        <f t="shared" si="25"/>
        <v>42.20000000000033</v>
      </c>
      <c r="B424">
        <f t="shared" si="26"/>
        <v>8.794500912475972E-4</v>
      </c>
      <c r="C424">
        <f t="shared" si="24"/>
        <v>1.1494134208225249E-5</v>
      </c>
    </row>
    <row r="425" spans="1:3">
      <c r="A425">
        <f t="shared" si="25"/>
        <v>42.300000000000331</v>
      </c>
      <c r="B425">
        <f t="shared" si="26"/>
        <v>8.7996665887805404E-4</v>
      </c>
      <c r="C425">
        <f t="shared" si="24"/>
        <v>1.1507640924529422E-5</v>
      </c>
    </row>
    <row r="426" spans="1:3">
      <c r="A426">
        <f t="shared" si="25"/>
        <v>42.400000000000333</v>
      </c>
      <c r="B426">
        <f t="shared" si="26"/>
        <v>8.8048322650851089E-4</v>
      </c>
      <c r="C426">
        <f t="shared" si="24"/>
        <v>1.1521155572021516E-5</v>
      </c>
    </row>
    <row r="427" spans="1:3">
      <c r="A427">
        <f t="shared" si="25"/>
        <v>42.500000000000334</v>
      </c>
      <c r="B427">
        <f t="shared" si="26"/>
        <v>8.8099979413896773E-4</v>
      </c>
      <c r="C427">
        <f t="shared" si="24"/>
        <v>1.1534678150701528E-5</v>
      </c>
    </row>
    <row r="428" spans="1:3">
      <c r="A428">
        <f t="shared" si="25"/>
        <v>42.600000000000335</v>
      </c>
      <c r="B428">
        <f t="shared" si="26"/>
        <v>8.8151636176942458E-4</v>
      </c>
      <c r="C428">
        <f t="shared" si="24"/>
        <v>1.1548208660569458E-5</v>
      </c>
    </row>
    <row r="429" spans="1:3">
      <c r="A429">
        <f t="shared" si="25"/>
        <v>42.700000000000337</v>
      </c>
      <c r="B429">
        <f t="shared" si="26"/>
        <v>8.8203292939988142E-4</v>
      </c>
      <c r="C429">
        <f t="shared" si="24"/>
        <v>1.1561747101625307E-5</v>
      </c>
    </row>
    <row r="430" spans="1:3">
      <c r="A430">
        <f t="shared" si="25"/>
        <v>42.800000000000338</v>
      </c>
      <c r="B430">
        <f t="shared" si="26"/>
        <v>8.8254949703033827E-4</v>
      </c>
      <c r="C430">
        <f t="shared" si="24"/>
        <v>1.1575293473869076E-5</v>
      </c>
    </row>
    <row r="431" spans="1:3">
      <c r="A431">
        <f t="shared" si="25"/>
        <v>42.90000000000034</v>
      </c>
      <c r="B431">
        <f t="shared" si="26"/>
        <v>8.8306606466079512E-4</v>
      </c>
      <c r="C431">
        <f t="shared" si="24"/>
        <v>1.1588847777300767E-5</v>
      </c>
    </row>
    <row r="432" spans="1:3">
      <c r="A432">
        <f t="shared" si="25"/>
        <v>43.000000000000341</v>
      </c>
      <c r="B432">
        <f t="shared" si="26"/>
        <v>8.8358263229125196E-4</v>
      </c>
      <c r="C432">
        <f t="shared" si="24"/>
        <v>1.1602410011920374E-5</v>
      </c>
    </row>
    <row r="433" spans="1:3">
      <c r="A433">
        <f t="shared" si="25"/>
        <v>43.100000000000342</v>
      </c>
      <c r="B433">
        <f t="shared" si="26"/>
        <v>8.8409919992170881E-4</v>
      </c>
      <c r="C433">
        <f t="shared" si="24"/>
        <v>1.1615980177727898E-5</v>
      </c>
    </row>
    <row r="434" spans="1:3">
      <c r="A434">
        <f t="shared" si="25"/>
        <v>43.200000000000344</v>
      </c>
      <c r="B434">
        <f t="shared" si="26"/>
        <v>8.8461576755216565E-4</v>
      </c>
      <c r="C434">
        <f t="shared" si="24"/>
        <v>1.1629558274723342E-5</v>
      </c>
    </row>
    <row r="435" spans="1:3">
      <c r="A435">
        <f t="shared" si="25"/>
        <v>43.300000000000345</v>
      </c>
      <c r="B435">
        <f t="shared" si="26"/>
        <v>8.851323351826225E-4</v>
      </c>
      <c r="C435">
        <f t="shared" si="24"/>
        <v>1.1643144302906706E-5</v>
      </c>
    </row>
    <row r="436" spans="1:3">
      <c r="A436">
        <f t="shared" si="25"/>
        <v>43.400000000000347</v>
      </c>
      <c r="B436">
        <f t="shared" si="26"/>
        <v>8.8564890281307934E-4</v>
      </c>
      <c r="C436">
        <f t="shared" si="24"/>
        <v>1.1656738262277988E-5</v>
      </c>
    </row>
    <row r="437" spans="1:3">
      <c r="A437">
        <f t="shared" si="25"/>
        <v>43.500000000000348</v>
      </c>
      <c r="B437">
        <f t="shared" si="26"/>
        <v>8.8616547044353619E-4</v>
      </c>
      <c r="C437">
        <f t="shared" si="24"/>
        <v>1.1670340152837189E-5</v>
      </c>
    </row>
    <row r="438" spans="1:3">
      <c r="A438">
        <f t="shared" si="25"/>
        <v>43.60000000000035</v>
      </c>
      <c r="B438">
        <f t="shared" si="26"/>
        <v>8.8668203807399303E-4</v>
      </c>
      <c r="C438">
        <f t="shared" si="24"/>
        <v>1.1683949974584309E-5</v>
      </c>
    </row>
    <row r="439" spans="1:3">
      <c r="A439">
        <f t="shared" si="25"/>
        <v>43.700000000000351</v>
      </c>
      <c r="B439">
        <f t="shared" si="26"/>
        <v>8.8719860570444988E-4</v>
      </c>
      <c r="C439">
        <f t="shared" si="24"/>
        <v>1.1697567727519347E-5</v>
      </c>
    </row>
    <row r="440" spans="1:3">
      <c r="A440">
        <f t="shared" si="25"/>
        <v>43.800000000000352</v>
      </c>
      <c r="B440">
        <f t="shared" si="26"/>
        <v>8.8771517333490672E-4</v>
      </c>
      <c r="C440">
        <f t="shared" si="24"/>
        <v>1.1711193411642308E-5</v>
      </c>
    </row>
    <row r="441" spans="1:3">
      <c r="A441">
        <f t="shared" si="25"/>
        <v>43.900000000000354</v>
      </c>
      <c r="B441">
        <f t="shared" si="26"/>
        <v>8.8823174096536357E-4</v>
      </c>
      <c r="C441">
        <f t="shared" si="24"/>
        <v>1.1724827026953185E-5</v>
      </c>
    </row>
    <row r="442" spans="1:3">
      <c r="A442">
        <f t="shared" si="25"/>
        <v>44.000000000000355</v>
      </c>
      <c r="B442">
        <f t="shared" si="26"/>
        <v>8.8874830859582042E-4</v>
      </c>
      <c r="C442">
        <f t="shared" si="24"/>
        <v>1.1738468573451982E-5</v>
      </c>
    </row>
    <row r="443" spans="1:3">
      <c r="A443">
        <f t="shared" si="25"/>
        <v>44.100000000000357</v>
      </c>
      <c r="B443">
        <f t="shared" si="26"/>
        <v>8.8926487622627726E-4</v>
      </c>
      <c r="C443">
        <f t="shared" si="24"/>
        <v>1.1752118051138696E-5</v>
      </c>
    </row>
    <row r="444" spans="1:3">
      <c r="A444">
        <f t="shared" si="25"/>
        <v>44.200000000000358</v>
      </c>
      <c r="B444">
        <f t="shared" si="26"/>
        <v>8.8978144385673411E-4</v>
      </c>
      <c r="C444">
        <f t="shared" si="24"/>
        <v>1.1765775460013329E-5</v>
      </c>
    </row>
    <row r="445" spans="1:3">
      <c r="A445">
        <f t="shared" si="25"/>
        <v>44.30000000000036</v>
      </c>
      <c r="B445">
        <f t="shared" si="26"/>
        <v>8.9029801148719095E-4</v>
      </c>
      <c r="C445">
        <f t="shared" si="24"/>
        <v>1.1779440800075884E-5</v>
      </c>
    </row>
    <row r="446" spans="1:3">
      <c r="A446">
        <f t="shared" si="25"/>
        <v>44.400000000000361</v>
      </c>
      <c r="B446">
        <f t="shared" si="26"/>
        <v>8.908145791176478E-4</v>
      </c>
      <c r="C446">
        <f t="shared" si="24"/>
        <v>1.1793114071326355E-5</v>
      </c>
    </row>
    <row r="447" spans="1:3">
      <c r="A447">
        <f t="shared" si="25"/>
        <v>44.500000000000362</v>
      </c>
      <c r="B447">
        <f t="shared" si="26"/>
        <v>8.9133114674810464E-4</v>
      </c>
      <c r="C447">
        <f t="shared" si="24"/>
        <v>1.1806795273764747E-5</v>
      </c>
    </row>
    <row r="448" spans="1:3">
      <c r="A448">
        <f t="shared" si="25"/>
        <v>44.600000000000364</v>
      </c>
      <c r="B448">
        <f t="shared" si="26"/>
        <v>8.9184771437856149E-4</v>
      </c>
      <c r="C448">
        <f t="shared" si="24"/>
        <v>1.1820484407391054E-5</v>
      </c>
    </row>
    <row r="449" spans="1:3">
      <c r="A449">
        <f t="shared" si="25"/>
        <v>44.700000000000365</v>
      </c>
      <c r="B449">
        <f t="shared" si="26"/>
        <v>8.9236428200901833E-4</v>
      </c>
      <c r="C449">
        <f t="shared" si="24"/>
        <v>1.1834181472205287E-5</v>
      </c>
    </row>
    <row r="450" spans="1:3">
      <c r="A450">
        <f t="shared" si="25"/>
        <v>44.800000000000367</v>
      </c>
      <c r="B450">
        <f t="shared" si="26"/>
        <v>8.9288084963947518E-4</v>
      </c>
      <c r="C450">
        <f t="shared" si="24"/>
        <v>1.1847886468207435E-5</v>
      </c>
    </row>
    <row r="451" spans="1:3">
      <c r="A451">
        <f t="shared" si="25"/>
        <v>44.900000000000368</v>
      </c>
      <c r="B451">
        <f t="shared" si="26"/>
        <v>8.9339741726993202E-4</v>
      </c>
      <c r="C451">
        <f t="shared" si="24"/>
        <v>1.1861599395397501E-5</v>
      </c>
    </row>
    <row r="452" spans="1:3">
      <c r="A452">
        <f t="shared" si="25"/>
        <v>45.000000000000369</v>
      </c>
      <c r="B452">
        <f t="shared" si="26"/>
        <v>8.9391398490038887E-4</v>
      </c>
      <c r="C452">
        <f t="shared" si="24"/>
        <v>1.1875320253775487E-5</v>
      </c>
    </row>
    <row r="453" spans="1:3">
      <c r="A453">
        <f t="shared" si="25"/>
        <v>45.100000000000371</v>
      </c>
      <c r="B453">
        <f t="shared" si="26"/>
        <v>8.9443055253084572E-4</v>
      </c>
      <c r="C453">
        <f t="shared" si="24"/>
        <v>1.1889049043341392E-5</v>
      </c>
    </row>
    <row r="454" spans="1:3">
      <c r="A454">
        <f t="shared" si="25"/>
        <v>45.200000000000372</v>
      </c>
      <c r="B454">
        <f t="shared" si="26"/>
        <v>8.9494712016130256E-4</v>
      </c>
      <c r="C454">
        <f t="shared" si="24"/>
        <v>1.1902785764095214E-5</v>
      </c>
    </row>
    <row r="455" spans="1:3">
      <c r="A455">
        <f t="shared" si="25"/>
        <v>45.300000000000374</v>
      </c>
      <c r="B455">
        <f t="shared" si="26"/>
        <v>8.9546368779175941E-4</v>
      </c>
      <c r="C455">
        <f t="shared" si="24"/>
        <v>1.1916530416036956E-5</v>
      </c>
    </row>
    <row r="456" spans="1:3">
      <c r="A456">
        <f t="shared" si="25"/>
        <v>45.400000000000375</v>
      </c>
      <c r="B456">
        <f t="shared" si="26"/>
        <v>8.9598025542221625E-4</v>
      </c>
      <c r="C456">
        <f t="shared" si="24"/>
        <v>1.1930282999166618E-5</v>
      </c>
    </row>
    <row r="457" spans="1:3">
      <c r="A457">
        <f t="shared" si="25"/>
        <v>45.500000000000377</v>
      </c>
      <c r="B457">
        <f t="shared" si="26"/>
        <v>8.964968230526731E-4</v>
      </c>
      <c r="C457">
        <f t="shared" si="24"/>
        <v>1.1944043513484197E-5</v>
      </c>
    </row>
    <row r="458" spans="1:3">
      <c r="A458">
        <f t="shared" si="25"/>
        <v>45.600000000000378</v>
      </c>
      <c r="B458">
        <f t="shared" si="26"/>
        <v>8.9701339068312994E-4</v>
      </c>
      <c r="C458">
        <f t="shared" si="24"/>
        <v>1.1957811958989701E-5</v>
      </c>
    </row>
    <row r="459" spans="1:3">
      <c r="A459">
        <f t="shared" si="25"/>
        <v>45.700000000000379</v>
      </c>
      <c r="B459">
        <f t="shared" si="26"/>
        <v>8.9752995831358679E-4</v>
      </c>
      <c r="C459">
        <f t="shared" si="24"/>
        <v>1.1971588335683119E-5</v>
      </c>
    </row>
    <row r="460" spans="1:3">
      <c r="A460">
        <f t="shared" si="25"/>
        <v>45.800000000000381</v>
      </c>
      <c r="B460">
        <f t="shared" si="26"/>
        <v>8.9804652594404363E-4</v>
      </c>
      <c r="C460">
        <f t="shared" si="24"/>
        <v>1.1985372643564456E-5</v>
      </c>
    </row>
    <row r="461" spans="1:3">
      <c r="A461">
        <f t="shared" si="25"/>
        <v>45.900000000000382</v>
      </c>
      <c r="B461">
        <f t="shared" si="26"/>
        <v>8.9856309357450048E-4</v>
      </c>
      <c r="C461">
        <f t="shared" si="24"/>
        <v>1.1999164882633712E-5</v>
      </c>
    </row>
    <row r="462" spans="1:3">
      <c r="A462">
        <f t="shared" si="25"/>
        <v>46.000000000000384</v>
      </c>
      <c r="B462">
        <f t="shared" si="26"/>
        <v>8.9907966120495733E-4</v>
      </c>
      <c r="C462">
        <f t="shared" si="24"/>
        <v>1.2012965052890886E-5</v>
      </c>
    </row>
    <row r="463" spans="1:3">
      <c r="A463">
        <f t="shared" si="25"/>
        <v>46.100000000000385</v>
      </c>
      <c r="B463">
        <f t="shared" si="26"/>
        <v>8.9959622883541417E-4</v>
      </c>
      <c r="C463">
        <f t="shared" si="24"/>
        <v>1.202677315433598E-5</v>
      </c>
    </row>
    <row r="464" spans="1:3">
      <c r="A464">
        <f t="shared" si="25"/>
        <v>46.200000000000387</v>
      </c>
      <c r="B464">
        <f t="shared" si="26"/>
        <v>9.0011279646587102E-4</v>
      </c>
      <c r="C464">
        <f t="shared" si="24"/>
        <v>1.2040589186968994E-5</v>
      </c>
    </row>
    <row r="465" spans="1:3">
      <c r="A465">
        <f t="shared" si="25"/>
        <v>46.300000000000388</v>
      </c>
      <c r="B465">
        <f t="shared" si="26"/>
        <v>9.0062936409632786E-4</v>
      </c>
      <c r="C465">
        <f t="shared" si="24"/>
        <v>1.2054413150789925E-5</v>
      </c>
    </row>
    <row r="466" spans="1:3">
      <c r="A466">
        <f t="shared" si="25"/>
        <v>46.400000000000389</v>
      </c>
      <c r="B466">
        <f t="shared" si="26"/>
        <v>9.0114593172678471E-4</v>
      </c>
      <c r="C466">
        <f t="shared" si="24"/>
        <v>1.2068245045798776E-5</v>
      </c>
    </row>
    <row r="467" spans="1:3">
      <c r="A467">
        <f t="shared" si="25"/>
        <v>46.500000000000391</v>
      </c>
      <c r="B467">
        <f t="shared" si="26"/>
        <v>9.0166249935724155E-4</v>
      </c>
      <c r="C467">
        <f t="shared" si="24"/>
        <v>1.2082084871995549E-5</v>
      </c>
    </row>
    <row r="468" spans="1:3">
      <c r="A468">
        <f t="shared" si="25"/>
        <v>46.600000000000392</v>
      </c>
      <c r="B468">
        <f t="shared" si="26"/>
        <v>9.021790669876984E-4</v>
      </c>
      <c r="C468">
        <f t="shared" si="24"/>
        <v>1.2095932629380237E-5</v>
      </c>
    </row>
    <row r="469" spans="1:3">
      <c r="A469">
        <f t="shared" si="25"/>
        <v>46.700000000000394</v>
      </c>
      <c r="B469">
        <f t="shared" si="26"/>
        <v>9.0269563461815524E-4</v>
      </c>
      <c r="C469">
        <f t="shared" si="24"/>
        <v>1.2109788317952846E-5</v>
      </c>
    </row>
    <row r="470" spans="1:3">
      <c r="A470">
        <f t="shared" si="25"/>
        <v>46.800000000000395</v>
      </c>
      <c r="B470">
        <f t="shared" si="26"/>
        <v>9.0321220224861209E-4</v>
      </c>
      <c r="C470">
        <f t="shared" si="24"/>
        <v>1.2123651937713372E-5</v>
      </c>
    </row>
    <row r="471" spans="1:3">
      <c r="A471">
        <f t="shared" si="25"/>
        <v>46.900000000000396</v>
      </c>
      <c r="B471">
        <f t="shared" si="26"/>
        <v>9.0372876987906893E-4</v>
      </c>
      <c r="C471">
        <f t="shared" si="24"/>
        <v>1.2137523488661816E-5</v>
      </c>
    </row>
    <row r="472" spans="1:3">
      <c r="A472">
        <f t="shared" si="25"/>
        <v>47.000000000000398</v>
      </c>
      <c r="B472">
        <f t="shared" si="26"/>
        <v>9.0424533750952578E-4</v>
      </c>
      <c r="C472">
        <f t="shared" si="24"/>
        <v>1.2151402970798182E-5</v>
      </c>
    </row>
    <row r="473" spans="1:3">
      <c r="A473">
        <f t="shared" si="25"/>
        <v>47.100000000000399</v>
      </c>
      <c r="B473">
        <f t="shared" si="26"/>
        <v>9.0476190513998263E-4</v>
      </c>
      <c r="C473">
        <f t="shared" si="24"/>
        <v>1.2165290384122465E-5</v>
      </c>
    </row>
    <row r="474" spans="1:3">
      <c r="A474">
        <f t="shared" si="25"/>
        <v>47.200000000000401</v>
      </c>
      <c r="B474">
        <f t="shared" si="26"/>
        <v>9.0527847277043947E-4</v>
      </c>
      <c r="C474">
        <f t="shared" si="24"/>
        <v>1.2179185728634666E-5</v>
      </c>
    </row>
    <row r="475" spans="1:3">
      <c r="A475">
        <f t="shared" si="25"/>
        <v>47.300000000000402</v>
      </c>
      <c r="B475">
        <f t="shared" si="26"/>
        <v>9.0579504040089632E-4</v>
      </c>
      <c r="C475">
        <f t="shared" si="24"/>
        <v>1.2193089004334788E-5</v>
      </c>
    </row>
    <row r="476" spans="1:3">
      <c r="A476">
        <f t="shared" si="25"/>
        <v>47.400000000000404</v>
      </c>
      <c r="B476">
        <f t="shared" si="26"/>
        <v>9.0631160803135316E-4</v>
      </c>
      <c r="C476">
        <f t="shared" si="24"/>
        <v>1.2207000211222833E-5</v>
      </c>
    </row>
    <row r="477" spans="1:3">
      <c r="A477">
        <f t="shared" si="25"/>
        <v>47.500000000000405</v>
      </c>
      <c r="B477">
        <f t="shared" si="26"/>
        <v>9.0682817566181001E-4</v>
      </c>
      <c r="C477">
        <f t="shared" si="24"/>
        <v>1.2220919349298792E-5</v>
      </c>
    </row>
    <row r="478" spans="1:3">
      <c r="A478">
        <f t="shared" si="25"/>
        <v>47.600000000000406</v>
      </c>
      <c r="B478">
        <f t="shared" si="26"/>
        <v>9.0734474329226685E-4</v>
      </c>
      <c r="C478">
        <f t="shared" si="24"/>
        <v>1.223484641856267E-5</v>
      </c>
    </row>
    <row r="479" spans="1:3">
      <c r="A479">
        <f t="shared" si="25"/>
        <v>47.700000000000408</v>
      </c>
      <c r="B479">
        <f t="shared" si="26"/>
        <v>9.078613109227237E-4</v>
      </c>
      <c r="C479">
        <f t="shared" si="24"/>
        <v>1.2248781419014466E-5</v>
      </c>
    </row>
    <row r="480" spans="1:3">
      <c r="A480">
        <f t="shared" si="25"/>
        <v>47.800000000000409</v>
      </c>
      <c r="B480">
        <f t="shared" si="26"/>
        <v>9.0837787855318054E-4</v>
      </c>
      <c r="C480">
        <f t="shared" si="24"/>
        <v>1.2262724350654182E-5</v>
      </c>
    </row>
    <row r="481" spans="1:3">
      <c r="A481">
        <f t="shared" si="25"/>
        <v>47.900000000000411</v>
      </c>
      <c r="B481">
        <f t="shared" si="26"/>
        <v>9.0889444618363739E-4</v>
      </c>
      <c r="C481">
        <f t="shared" si="24"/>
        <v>1.2276675213481817E-5</v>
      </c>
    </row>
    <row r="482" spans="1:3">
      <c r="A482">
        <f t="shared" si="25"/>
        <v>48.000000000000412</v>
      </c>
      <c r="B482">
        <f t="shared" si="26"/>
        <v>9.0941101381409423E-4</v>
      </c>
      <c r="C482">
        <f t="shared" ref="C482:C545" si="27">f2Oc*(B482/f1Oc)^2</f>
        <v>1.2290634007497372E-5</v>
      </c>
    </row>
    <row r="483" spans="1:3">
      <c r="A483">
        <f t="shared" si="25"/>
        <v>48.100000000000414</v>
      </c>
      <c r="B483">
        <f t="shared" si="26"/>
        <v>9.0992758144455108E-4</v>
      </c>
      <c r="C483">
        <f t="shared" si="27"/>
        <v>1.2304600732700844E-5</v>
      </c>
    </row>
    <row r="484" spans="1:3">
      <c r="A484">
        <f t="shared" si="25"/>
        <v>48.200000000000415</v>
      </c>
      <c r="B484">
        <f t="shared" si="26"/>
        <v>9.1044414907500793E-4</v>
      </c>
      <c r="C484">
        <f t="shared" si="27"/>
        <v>1.2318575389092241E-5</v>
      </c>
    </row>
    <row r="485" spans="1:3">
      <c r="A485">
        <f t="shared" si="25"/>
        <v>48.300000000000416</v>
      </c>
      <c r="B485">
        <f t="shared" si="26"/>
        <v>9.1096071670546477E-4</v>
      </c>
      <c r="C485">
        <f t="shared" si="27"/>
        <v>1.2332557976671552E-5</v>
      </c>
    </row>
    <row r="486" spans="1:3">
      <c r="A486">
        <f t="shared" si="25"/>
        <v>48.400000000000418</v>
      </c>
      <c r="B486">
        <f t="shared" si="26"/>
        <v>9.1147728433592162E-4</v>
      </c>
      <c r="C486">
        <f t="shared" si="27"/>
        <v>1.2346548495438781E-5</v>
      </c>
    </row>
    <row r="487" spans="1:3">
      <c r="A487">
        <f t="shared" ref="A487:A550" si="28">A486+dt</f>
        <v>48.500000000000419</v>
      </c>
      <c r="B487">
        <f t="shared" ref="B487:B550" si="29">B486+veOc*dt</f>
        <v>9.1199385196637846E-4</v>
      </c>
      <c r="C487">
        <f t="shared" si="27"/>
        <v>1.236054694539393E-5</v>
      </c>
    </row>
    <row r="488" spans="1:3">
      <c r="A488">
        <f t="shared" si="28"/>
        <v>48.600000000000421</v>
      </c>
      <c r="B488">
        <f t="shared" si="29"/>
        <v>9.1251041959683531E-4</v>
      </c>
      <c r="C488">
        <f t="shared" si="27"/>
        <v>1.2374553326536996E-5</v>
      </c>
    </row>
    <row r="489" spans="1:3">
      <c r="A489">
        <f t="shared" si="28"/>
        <v>48.700000000000422</v>
      </c>
      <c r="B489">
        <f t="shared" si="29"/>
        <v>9.1302698722729215E-4</v>
      </c>
      <c r="C489">
        <f t="shared" si="27"/>
        <v>1.2388567638867985E-5</v>
      </c>
    </row>
    <row r="490" spans="1:3">
      <c r="A490">
        <f t="shared" si="28"/>
        <v>48.800000000000423</v>
      </c>
      <c r="B490">
        <f t="shared" si="29"/>
        <v>9.13543554857749E-4</v>
      </c>
      <c r="C490">
        <f t="shared" si="27"/>
        <v>1.240258988238689E-5</v>
      </c>
    </row>
    <row r="491" spans="1:3">
      <c r="A491">
        <f t="shared" si="28"/>
        <v>48.900000000000425</v>
      </c>
      <c r="B491">
        <f t="shared" si="29"/>
        <v>9.1406012248820584E-4</v>
      </c>
      <c r="C491">
        <f t="shared" si="27"/>
        <v>1.2416620057093714E-5</v>
      </c>
    </row>
    <row r="492" spans="1:3">
      <c r="A492">
        <f t="shared" si="28"/>
        <v>49.000000000000426</v>
      </c>
      <c r="B492">
        <f t="shared" si="29"/>
        <v>9.1457669011866269E-4</v>
      </c>
      <c r="C492">
        <f t="shared" si="27"/>
        <v>1.2430658162988458E-5</v>
      </c>
    </row>
    <row r="493" spans="1:3">
      <c r="A493">
        <f t="shared" si="28"/>
        <v>49.100000000000428</v>
      </c>
      <c r="B493">
        <f t="shared" si="29"/>
        <v>9.1509325774911953E-4</v>
      </c>
      <c r="C493">
        <f t="shared" si="27"/>
        <v>1.2444704200071124E-5</v>
      </c>
    </row>
    <row r="494" spans="1:3">
      <c r="A494">
        <f t="shared" si="28"/>
        <v>49.200000000000429</v>
      </c>
      <c r="B494">
        <f t="shared" si="29"/>
        <v>9.1560982537957638E-4</v>
      </c>
      <c r="C494">
        <f t="shared" si="27"/>
        <v>1.2458758168341705E-5</v>
      </c>
    </row>
    <row r="495" spans="1:3">
      <c r="A495">
        <f t="shared" si="28"/>
        <v>49.300000000000431</v>
      </c>
      <c r="B495">
        <f t="shared" si="29"/>
        <v>9.1612639301003323E-4</v>
      </c>
      <c r="C495">
        <f t="shared" si="27"/>
        <v>1.2472820067800207E-5</v>
      </c>
    </row>
    <row r="496" spans="1:3">
      <c r="A496">
        <f t="shared" si="28"/>
        <v>49.400000000000432</v>
      </c>
      <c r="B496">
        <f t="shared" si="29"/>
        <v>9.1664296064049007E-4</v>
      </c>
      <c r="C496">
        <f t="shared" si="27"/>
        <v>1.2486889898446625E-5</v>
      </c>
    </row>
    <row r="497" spans="1:3">
      <c r="A497">
        <f t="shared" si="28"/>
        <v>49.500000000000433</v>
      </c>
      <c r="B497">
        <f t="shared" si="29"/>
        <v>9.1715952827094692E-4</v>
      </c>
      <c r="C497">
        <f t="shared" si="27"/>
        <v>1.2500967660280964E-5</v>
      </c>
    </row>
    <row r="498" spans="1:3">
      <c r="A498">
        <f t="shared" si="28"/>
        <v>49.600000000000435</v>
      </c>
      <c r="B498">
        <f t="shared" si="29"/>
        <v>9.1767609590140376E-4</v>
      </c>
      <c r="C498">
        <f t="shared" si="27"/>
        <v>1.251505335330322E-5</v>
      </c>
    </row>
    <row r="499" spans="1:3">
      <c r="A499">
        <f t="shared" si="28"/>
        <v>49.700000000000436</v>
      </c>
      <c r="B499">
        <f t="shared" si="29"/>
        <v>9.1819266353186061E-4</v>
      </c>
      <c r="C499">
        <f t="shared" si="27"/>
        <v>1.2529146977513396E-5</v>
      </c>
    </row>
    <row r="500" spans="1:3">
      <c r="A500">
        <f t="shared" si="28"/>
        <v>49.800000000000438</v>
      </c>
      <c r="B500">
        <f t="shared" si="29"/>
        <v>9.1870923116231745E-4</v>
      </c>
      <c r="C500">
        <f t="shared" si="27"/>
        <v>1.2543248532911492E-5</v>
      </c>
    </row>
    <row r="501" spans="1:3">
      <c r="A501">
        <f t="shared" si="28"/>
        <v>49.900000000000439</v>
      </c>
      <c r="B501">
        <f t="shared" si="29"/>
        <v>9.192257987927743E-4</v>
      </c>
      <c r="C501">
        <f t="shared" si="27"/>
        <v>1.2557358019497505E-5</v>
      </c>
    </row>
    <row r="502" spans="1:3">
      <c r="A502">
        <f t="shared" si="28"/>
        <v>50.000000000000441</v>
      </c>
      <c r="B502">
        <f t="shared" si="29"/>
        <v>9.1974236642323114E-4</v>
      </c>
      <c r="C502">
        <f t="shared" si="27"/>
        <v>1.2571475437271443E-5</v>
      </c>
    </row>
    <row r="503" spans="1:3">
      <c r="A503">
        <f t="shared" si="28"/>
        <v>50.100000000000442</v>
      </c>
      <c r="B503">
        <f t="shared" si="29"/>
        <v>9.2025893405368799E-4</v>
      </c>
      <c r="C503">
        <f t="shared" si="27"/>
        <v>1.2585600786233294E-5</v>
      </c>
    </row>
    <row r="504" spans="1:3">
      <c r="A504">
        <f t="shared" si="28"/>
        <v>50.200000000000443</v>
      </c>
      <c r="B504">
        <f t="shared" si="29"/>
        <v>9.2077550168414484E-4</v>
      </c>
      <c r="C504">
        <f t="shared" si="27"/>
        <v>1.2599734066383065E-5</v>
      </c>
    </row>
    <row r="505" spans="1:3">
      <c r="A505">
        <f t="shared" si="28"/>
        <v>50.300000000000445</v>
      </c>
      <c r="B505">
        <f t="shared" si="29"/>
        <v>9.2129206931460168E-4</v>
      </c>
      <c r="C505">
        <f t="shared" si="27"/>
        <v>1.2613875277720754E-5</v>
      </c>
    </row>
    <row r="506" spans="1:3">
      <c r="A506">
        <f t="shared" si="28"/>
        <v>50.400000000000446</v>
      </c>
      <c r="B506">
        <f t="shared" si="29"/>
        <v>9.2180863694505853E-4</v>
      </c>
      <c r="C506">
        <f t="shared" si="27"/>
        <v>1.2628024420246363E-5</v>
      </c>
    </row>
    <row r="507" spans="1:3">
      <c r="A507">
        <f t="shared" si="28"/>
        <v>50.500000000000448</v>
      </c>
      <c r="B507">
        <f t="shared" si="29"/>
        <v>9.2232520457551537E-4</v>
      </c>
      <c r="C507">
        <f t="shared" si="27"/>
        <v>1.2642181493959891E-5</v>
      </c>
    </row>
    <row r="508" spans="1:3">
      <c r="A508">
        <f t="shared" si="28"/>
        <v>50.600000000000449</v>
      </c>
      <c r="B508">
        <f t="shared" si="29"/>
        <v>9.2284177220597222E-4</v>
      </c>
      <c r="C508">
        <f t="shared" si="27"/>
        <v>1.2656346498861339E-5</v>
      </c>
    </row>
    <row r="509" spans="1:3">
      <c r="A509">
        <f t="shared" si="28"/>
        <v>50.70000000000045</v>
      </c>
      <c r="B509">
        <f t="shared" si="29"/>
        <v>9.2335833983642906E-4</v>
      </c>
      <c r="C509">
        <f t="shared" si="27"/>
        <v>1.2670519434950704E-5</v>
      </c>
    </row>
    <row r="510" spans="1:3">
      <c r="A510">
        <f t="shared" si="28"/>
        <v>50.800000000000452</v>
      </c>
      <c r="B510">
        <f t="shared" si="29"/>
        <v>9.2387490746688591E-4</v>
      </c>
      <c r="C510">
        <f t="shared" si="27"/>
        <v>1.2684700302227989E-5</v>
      </c>
    </row>
    <row r="511" spans="1:3">
      <c r="A511">
        <f t="shared" si="28"/>
        <v>50.900000000000453</v>
      </c>
      <c r="B511">
        <f t="shared" si="29"/>
        <v>9.2439147509734275E-4</v>
      </c>
      <c r="C511">
        <f t="shared" si="27"/>
        <v>1.2698889100693196E-5</v>
      </c>
    </row>
    <row r="512" spans="1:3">
      <c r="A512">
        <f t="shared" si="28"/>
        <v>51.000000000000455</v>
      </c>
      <c r="B512">
        <f t="shared" si="29"/>
        <v>9.249080427277996E-4</v>
      </c>
      <c r="C512">
        <f t="shared" si="27"/>
        <v>1.2713085830346318E-5</v>
      </c>
    </row>
    <row r="513" spans="1:3">
      <c r="A513">
        <f t="shared" si="28"/>
        <v>51.100000000000456</v>
      </c>
      <c r="B513">
        <f t="shared" si="29"/>
        <v>9.2542461035825644E-4</v>
      </c>
      <c r="C513">
        <f t="shared" si="27"/>
        <v>1.2727290491187359E-5</v>
      </c>
    </row>
    <row r="514" spans="1:3">
      <c r="A514">
        <f t="shared" si="28"/>
        <v>51.200000000000458</v>
      </c>
      <c r="B514">
        <f t="shared" si="29"/>
        <v>9.2594117798871329E-4</v>
      </c>
      <c r="C514">
        <f t="shared" si="27"/>
        <v>1.274150308321632E-5</v>
      </c>
    </row>
    <row r="515" spans="1:3">
      <c r="A515">
        <f t="shared" si="28"/>
        <v>51.300000000000459</v>
      </c>
      <c r="B515">
        <f t="shared" si="29"/>
        <v>9.2645774561917014E-4</v>
      </c>
      <c r="C515">
        <f t="shared" si="27"/>
        <v>1.27557236064332E-5</v>
      </c>
    </row>
    <row r="516" spans="1:3">
      <c r="A516">
        <f t="shared" si="28"/>
        <v>51.40000000000046</v>
      </c>
      <c r="B516">
        <f t="shared" si="29"/>
        <v>9.2697431324962698E-4</v>
      </c>
      <c r="C516">
        <f t="shared" si="27"/>
        <v>1.2769952060837998E-5</v>
      </c>
    </row>
    <row r="517" spans="1:3">
      <c r="A517">
        <f t="shared" si="28"/>
        <v>51.500000000000462</v>
      </c>
      <c r="B517">
        <f t="shared" si="29"/>
        <v>9.2749088088008383E-4</v>
      </c>
      <c r="C517">
        <f t="shared" si="27"/>
        <v>1.2784188446430716E-5</v>
      </c>
    </row>
    <row r="518" spans="1:3">
      <c r="A518">
        <f t="shared" si="28"/>
        <v>51.600000000000463</v>
      </c>
      <c r="B518">
        <f t="shared" si="29"/>
        <v>9.2800744851054067E-4</v>
      </c>
      <c r="C518">
        <f t="shared" si="27"/>
        <v>1.2798432763211351E-5</v>
      </c>
    </row>
    <row r="519" spans="1:3">
      <c r="A519">
        <f t="shared" si="28"/>
        <v>51.700000000000465</v>
      </c>
      <c r="B519">
        <f t="shared" si="29"/>
        <v>9.2852401614099752E-4</v>
      </c>
      <c r="C519">
        <f t="shared" si="27"/>
        <v>1.2812685011179907E-5</v>
      </c>
    </row>
    <row r="520" spans="1:3">
      <c r="A520">
        <f t="shared" si="28"/>
        <v>51.800000000000466</v>
      </c>
      <c r="B520">
        <f t="shared" si="29"/>
        <v>9.2904058377145436E-4</v>
      </c>
      <c r="C520">
        <f t="shared" si="27"/>
        <v>1.2826945190336385E-5</v>
      </c>
    </row>
    <row r="521" spans="1:3">
      <c r="A521">
        <f t="shared" si="28"/>
        <v>51.900000000000468</v>
      </c>
      <c r="B521">
        <f t="shared" si="29"/>
        <v>9.2955715140191121E-4</v>
      </c>
      <c r="C521">
        <f t="shared" si="27"/>
        <v>1.2841213300680778E-5</v>
      </c>
    </row>
    <row r="522" spans="1:3">
      <c r="A522">
        <f t="shared" si="28"/>
        <v>52.000000000000469</v>
      </c>
      <c r="B522">
        <f t="shared" si="29"/>
        <v>9.3007371903236805E-4</v>
      </c>
      <c r="C522">
        <f t="shared" si="27"/>
        <v>1.285548934221309E-5</v>
      </c>
    </row>
    <row r="523" spans="1:3">
      <c r="A523">
        <f t="shared" si="28"/>
        <v>52.10000000000047</v>
      </c>
      <c r="B523">
        <f t="shared" si="29"/>
        <v>9.305902866628249E-4</v>
      </c>
      <c r="C523">
        <f t="shared" si="27"/>
        <v>1.2869773314933321E-5</v>
      </c>
    </row>
    <row r="524" spans="1:3">
      <c r="A524">
        <f t="shared" si="28"/>
        <v>52.200000000000472</v>
      </c>
      <c r="B524">
        <f t="shared" si="29"/>
        <v>9.3110685429328174E-4</v>
      </c>
      <c r="C524">
        <f t="shared" si="27"/>
        <v>1.288406521884147E-5</v>
      </c>
    </row>
    <row r="525" spans="1:3">
      <c r="A525">
        <f t="shared" si="28"/>
        <v>52.300000000000473</v>
      </c>
      <c r="B525">
        <f t="shared" si="29"/>
        <v>9.3162342192373859E-4</v>
      </c>
      <c r="C525">
        <f t="shared" si="27"/>
        <v>1.2898365053937541E-5</v>
      </c>
    </row>
    <row r="526" spans="1:3">
      <c r="A526">
        <f t="shared" si="28"/>
        <v>52.400000000000475</v>
      </c>
      <c r="B526">
        <f t="shared" si="29"/>
        <v>9.3213998955419544E-4</v>
      </c>
      <c r="C526">
        <f t="shared" si="27"/>
        <v>1.2912672820221528E-5</v>
      </c>
    </row>
    <row r="527" spans="1:3">
      <c r="A527">
        <f t="shared" si="28"/>
        <v>52.500000000000476</v>
      </c>
      <c r="B527">
        <f t="shared" si="29"/>
        <v>9.3265655718465228E-4</v>
      </c>
      <c r="C527">
        <f t="shared" si="27"/>
        <v>1.2926988517693434E-5</v>
      </c>
    </row>
    <row r="528" spans="1:3">
      <c r="A528">
        <f t="shared" si="28"/>
        <v>52.600000000000477</v>
      </c>
      <c r="B528">
        <f t="shared" si="29"/>
        <v>9.3317312481510913E-4</v>
      </c>
      <c r="C528">
        <f t="shared" si="27"/>
        <v>1.2941312146353263E-5</v>
      </c>
    </row>
    <row r="529" spans="1:3">
      <c r="A529">
        <f t="shared" si="28"/>
        <v>52.700000000000479</v>
      </c>
      <c r="B529">
        <f t="shared" si="29"/>
        <v>9.3368969244556597E-4</v>
      </c>
      <c r="C529">
        <f t="shared" si="27"/>
        <v>1.2955643706201009E-5</v>
      </c>
    </row>
    <row r="530" spans="1:3">
      <c r="A530">
        <f t="shared" si="28"/>
        <v>52.80000000000048</v>
      </c>
      <c r="B530">
        <f t="shared" si="29"/>
        <v>9.3420626007602282E-4</v>
      </c>
      <c r="C530">
        <f t="shared" si="27"/>
        <v>1.2969983197236671E-5</v>
      </c>
    </row>
    <row r="531" spans="1:3">
      <c r="A531">
        <f t="shared" si="28"/>
        <v>52.900000000000482</v>
      </c>
      <c r="B531">
        <f t="shared" si="29"/>
        <v>9.3472282770647966E-4</v>
      </c>
      <c r="C531">
        <f t="shared" si="27"/>
        <v>1.2984330619460255E-5</v>
      </c>
    </row>
    <row r="532" spans="1:3">
      <c r="A532">
        <f t="shared" si="28"/>
        <v>53.000000000000483</v>
      </c>
      <c r="B532">
        <f t="shared" si="29"/>
        <v>9.3523939533693651E-4</v>
      </c>
      <c r="C532">
        <f t="shared" si="27"/>
        <v>1.2998685972871757E-5</v>
      </c>
    </row>
    <row r="533" spans="1:3">
      <c r="A533">
        <f t="shared" si="28"/>
        <v>53.100000000000485</v>
      </c>
      <c r="B533">
        <f t="shared" si="29"/>
        <v>9.3575596296739335E-4</v>
      </c>
      <c r="C533">
        <f t="shared" si="27"/>
        <v>1.3013049257471178E-5</v>
      </c>
    </row>
    <row r="534" spans="1:3">
      <c r="A534">
        <f t="shared" si="28"/>
        <v>53.200000000000486</v>
      </c>
      <c r="B534">
        <f t="shared" si="29"/>
        <v>9.362725305978502E-4</v>
      </c>
      <c r="C534">
        <f t="shared" si="27"/>
        <v>1.3027420473258517E-5</v>
      </c>
    </row>
    <row r="535" spans="1:3">
      <c r="A535">
        <f t="shared" si="28"/>
        <v>53.300000000000487</v>
      </c>
      <c r="B535">
        <f t="shared" si="29"/>
        <v>9.3678909822830704E-4</v>
      </c>
      <c r="C535">
        <f t="shared" si="27"/>
        <v>1.3041799620233775E-5</v>
      </c>
    </row>
    <row r="536" spans="1:3">
      <c r="A536">
        <f t="shared" si="28"/>
        <v>53.400000000000489</v>
      </c>
      <c r="B536">
        <f t="shared" si="29"/>
        <v>9.3730566585876389E-4</v>
      </c>
      <c r="C536">
        <f t="shared" si="27"/>
        <v>1.3056186698396953E-5</v>
      </c>
    </row>
    <row r="537" spans="1:3">
      <c r="A537">
        <f t="shared" si="28"/>
        <v>53.50000000000049</v>
      </c>
      <c r="B537">
        <f t="shared" si="29"/>
        <v>9.3782223348922074E-4</v>
      </c>
      <c r="C537">
        <f t="shared" si="27"/>
        <v>1.3070581707748053E-5</v>
      </c>
    </row>
    <row r="538" spans="1:3">
      <c r="A538">
        <f t="shared" si="28"/>
        <v>53.600000000000492</v>
      </c>
      <c r="B538">
        <f t="shared" si="29"/>
        <v>9.3833880111967758E-4</v>
      </c>
      <c r="C538">
        <f t="shared" si="27"/>
        <v>1.3084984648287068E-5</v>
      </c>
    </row>
    <row r="539" spans="1:3">
      <c r="A539">
        <f t="shared" si="28"/>
        <v>53.700000000000493</v>
      </c>
      <c r="B539">
        <f t="shared" si="29"/>
        <v>9.3885536875013443E-4</v>
      </c>
      <c r="C539">
        <f t="shared" si="27"/>
        <v>1.3099395520014002E-5</v>
      </c>
    </row>
    <row r="540" spans="1:3">
      <c r="A540">
        <f t="shared" si="28"/>
        <v>53.800000000000495</v>
      </c>
      <c r="B540">
        <f t="shared" si="29"/>
        <v>9.3937193638059127E-4</v>
      </c>
      <c r="C540">
        <f t="shared" si="27"/>
        <v>1.3113814322928856E-5</v>
      </c>
    </row>
    <row r="541" spans="1:3">
      <c r="A541">
        <f t="shared" si="28"/>
        <v>53.900000000000496</v>
      </c>
      <c r="B541">
        <f t="shared" si="29"/>
        <v>9.3988850401104812E-4</v>
      </c>
      <c r="C541">
        <f t="shared" si="27"/>
        <v>1.3128241057031627E-5</v>
      </c>
    </row>
    <row r="542" spans="1:3">
      <c r="A542">
        <f t="shared" si="28"/>
        <v>54.000000000000497</v>
      </c>
      <c r="B542">
        <f t="shared" si="29"/>
        <v>9.4040507164150496E-4</v>
      </c>
      <c r="C542">
        <f t="shared" si="27"/>
        <v>1.3142675722322318E-5</v>
      </c>
    </row>
    <row r="543" spans="1:3">
      <c r="A543">
        <f t="shared" si="28"/>
        <v>54.100000000000499</v>
      </c>
      <c r="B543">
        <f t="shared" si="29"/>
        <v>9.4092163927196181E-4</v>
      </c>
      <c r="C543">
        <f t="shared" si="27"/>
        <v>1.3157118318800928E-5</v>
      </c>
    </row>
    <row r="544" spans="1:3">
      <c r="A544">
        <f t="shared" si="28"/>
        <v>54.2000000000005</v>
      </c>
      <c r="B544">
        <f t="shared" si="29"/>
        <v>9.4143820690241865E-4</v>
      </c>
      <c r="C544">
        <f t="shared" si="27"/>
        <v>1.3171568846467458E-5</v>
      </c>
    </row>
    <row r="545" spans="1:3">
      <c r="A545">
        <f t="shared" si="28"/>
        <v>54.300000000000502</v>
      </c>
      <c r="B545">
        <f t="shared" si="29"/>
        <v>9.419547745328755E-4</v>
      </c>
      <c r="C545">
        <f t="shared" si="27"/>
        <v>1.3186027305321905E-5</v>
      </c>
    </row>
    <row r="546" spans="1:3">
      <c r="A546">
        <f t="shared" si="28"/>
        <v>54.400000000000503</v>
      </c>
      <c r="B546">
        <f t="shared" si="29"/>
        <v>9.4247134216333235E-4</v>
      </c>
      <c r="C546">
        <f t="shared" ref="C546:C609" si="30">f2Oc*(B546/f1Oc)^2</f>
        <v>1.3200493695364277E-5</v>
      </c>
    </row>
    <row r="547" spans="1:3">
      <c r="A547">
        <f t="shared" si="28"/>
        <v>54.500000000000504</v>
      </c>
      <c r="B547">
        <f t="shared" si="29"/>
        <v>9.4298790979378919E-4</v>
      </c>
      <c r="C547">
        <f t="shared" si="30"/>
        <v>1.3214968016594562E-5</v>
      </c>
    </row>
    <row r="548" spans="1:3">
      <c r="A548">
        <f t="shared" si="28"/>
        <v>54.600000000000506</v>
      </c>
      <c r="B548">
        <f t="shared" si="29"/>
        <v>9.4350447742424604E-4</v>
      </c>
      <c r="C548">
        <f t="shared" si="30"/>
        <v>1.3229450269012767E-5</v>
      </c>
    </row>
    <row r="549" spans="1:3">
      <c r="A549">
        <f t="shared" si="28"/>
        <v>54.700000000000507</v>
      </c>
      <c r="B549">
        <f t="shared" si="29"/>
        <v>9.4402104505470288E-4</v>
      </c>
      <c r="C549">
        <f t="shared" si="30"/>
        <v>1.3243940452618891E-5</v>
      </c>
    </row>
    <row r="550" spans="1:3">
      <c r="A550">
        <f t="shared" si="28"/>
        <v>54.800000000000509</v>
      </c>
      <c r="B550">
        <f t="shared" si="29"/>
        <v>9.4453761268515973E-4</v>
      </c>
      <c r="C550">
        <f t="shared" si="30"/>
        <v>1.3258438567412933E-5</v>
      </c>
    </row>
    <row r="551" spans="1:3">
      <c r="A551">
        <f t="shared" ref="A551:A614" si="31">A550+dt</f>
        <v>54.90000000000051</v>
      </c>
      <c r="B551">
        <f t="shared" ref="B551:B614" si="32">B550+veOc*dt</f>
        <v>9.4505418031561657E-4</v>
      </c>
      <c r="C551">
        <f t="shared" si="30"/>
        <v>1.3272944613394896E-5</v>
      </c>
    </row>
    <row r="552" spans="1:3">
      <c r="A552">
        <f t="shared" si="31"/>
        <v>55.000000000000512</v>
      </c>
      <c r="B552">
        <f t="shared" si="32"/>
        <v>9.4557074794607342E-4</v>
      </c>
      <c r="C552">
        <f t="shared" si="30"/>
        <v>1.3287458590564777E-5</v>
      </c>
    </row>
    <row r="553" spans="1:3">
      <c r="A553">
        <f t="shared" si="31"/>
        <v>55.100000000000513</v>
      </c>
      <c r="B553">
        <f t="shared" si="32"/>
        <v>9.4608731557653026E-4</v>
      </c>
      <c r="C553">
        <f t="shared" si="30"/>
        <v>1.3301980498922576E-5</v>
      </c>
    </row>
    <row r="554" spans="1:3">
      <c r="A554">
        <f t="shared" si="31"/>
        <v>55.200000000000514</v>
      </c>
      <c r="B554">
        <f t="shared" si="32"/>
        <v>9.4660388320698711E-4</v>
      </c>
      <c r="C554">
        <f t="shared" si="30"/>
        <v>1.3316510338468295E-5</v>
      </c>
    </row>
    <row r="555" spans="1:3">
      <c r="A555">
        <f t="shared" si="31"/>
        <v>55.300000000000516</v>
      </c>
      <c r="B555">
        <f t="shared" si="32"/>
        <v>9.4712045083744395E-4</v>
      </c>
      <c r="C555">
        <f t="shared" si="30"/>
        <v>1.3331048109201937E-5</v>
      </c>
    </row>
    <row r="556" spans="1:3">
      <c r="A556">
        <f t="shared" si="31"/>
        <v>55.400000000000517</v>
      </c>
      <c r="B556">
        <f t="shared" si="32"/>
        <v>9.476370184679008E-4</v>
      </c>
      <c r="C556">
        <f t="shared" si="30"/>
        <v>1.3345593811123491E-5</v>
      </c>
    </row>
    <row r="557" spans="1:3">
      <c r="A557">
        <f t="shared" si="31"/>
        <v>55.500000000000519</v>
      </c>
      <c r="B557">
        <f t="shared" si="32"/>
        <v>9.4815358609835765E-4</v>
      </c>
      <c r="C557">
        <f t="shared" si="30"/>
        <v>1.3360147444232968E-5</v>
      </c>
    </row>
    <row r="558" spans="1:3">
      <c r="A558">
        <f t="shared" si="31"/>
        <v>55.60000000000052</v>
      </c>
      <c r="B558">
        <f t="shared" si="32"/>
        <v>9.4867015372881449E-4</v>
      </c>
      <c r="C558">
        <f t="shared" si="30"/>
        <v>1.3374709008530363E-5</v>
      </c>
    </row>
    <row r="559" spans="1:3">
      <c r="A559">
        <f t="shared" si="31"/>
        <v>55.700000000000522</v>
      </c>
      <c r="B559">
        <f t="shared" si="32"/>
        <v>9.4918672135927134E-4</v>
      </c>
      <c r="C559">
        <f t="shared" si="30"/>
        <v>1.3389278504015677E-5</v>
      </c>
    </row>
    <row r="560" spans="1:3">
      <c r="A560">
        <f t="shared" si="31"/>
        <v>55.800000000000523</v>
      </c>
      <c r="B560">
        <f t="shared" si="32"/>
        <v>9.4970328898972818E-4</v>
      </c>
      <c r="C560">
        <f t="shared" si="30"/>
        <v>1.3403855930688907E-5</v>
      </c>
    </row>
    <row r="561" spans="1:3">
      <c r="A561">
        <f t="shared" si="31"/>
        <v>55.900000000000524</v>
      </c>
      <c r="B561">
        <f t="shared" si="32"/>
        <v>9.5021985662018503E-4</v>
      </c>
      <c r="C561">
        <f t="shared" si="30"/>
        <v>1.341844128855006E-5</v>
      </c>
    </row>
    <row r="562" spans="1:3">
      <c r="A562">
        <f t="shared" si="31"/>
        <v>56.000000000000526</v>
      </c>
      <c r="B562">
        <f t="shared" si="32"/>
        <v>9.5073642425064187E-4</v>
      </c>
      <c r="C562">
        <f t="shared" si="30"/>
        <v>1.3433034577599129E-5</v>
      </c>
    </row>
    <row r="563" spans="1:3">
      <c r="A563">
        <f t="shared" si="31"/>
        <v>56.100000000000527</v>
      </c>
      <c r="B563">
        <f t="shared" si="32"/>
        <v>9.5125299188109872E-4</v>
      </c>
      <c r="C563">
        <f t="shared" si="30"/>
        <v>1.3447635797836119E-5</v>
      </c>
    </row>
    <row r="564" spans="1:3">
      <c r="A564">
        <f t="shared" si="31"/>
        <v>56.200000000000529</v>
      </c>
      <c r="B564">
        <f t="shared" si="32"/>
        <v>9.5176955951155556E-4</v>
      </c>
      <c r="C564">
        <f t="shared" si="30"/>
        <v>1.346224494926103E-5</v>
      </c>
    </row>
    <row r="565" spans="1:3">
      <c r="A565">
        <f t="shared" si="31"/>
        <v>56.30000000000053</v>
      </c>
      <c r="B565">
        <f t="shared" si="32"/>
        <v>9.5228612714201241E-4</v>
      </c>
      <c r="C565">
        <f t="shared" si="30"/>
        <v>1.3476862031873856E-5</v>
      </c>
    </row>
    <row r="566" spans="1:3">
      <c r="A566">
        <f t="shared" si="31"/>
        <v>56.400000000000531</v>
      </c>
      <c r="B566">
        <f t="shared" si="32"/>
        <v>9.5280269477246925E-4</v>
      </c>
      <c r="C566">
        <f t="shared" si="30"/>
        <v>1.3491487045674602E-5</v>
      </c>
    </row>
    <row r="567" spans="1:3">
      <c r="A567">
        <f t="shared" si="31"/>
        <v>56.500000000000533</v>
      </c>
      <c r="B567">
        <f t="shared" si="32"/>
        <v>9.533192624029261E-4</v>
      </c>
      <c r="C567">
        <f t="shared" si="30"/>
        <v>1.3506119990663268E-5</v>
      </c>
    </row>
    <row r="568" spans="1:3">
      <c r="A568">
        <f t="shared" si="31"/>
        <v>56.600000000000534</v>
      </c>
      <c r="B568">
        <f t="shared" si="32"/>
        <v>9.5383583003338295E-4</v>
      </c>
      <c r="C568">
        <f t="shared" si="30"/>
        <v>1.3520760866839852E-5</v>
      </c>
    </row>
    <row r="569" spans="1:3">
      <c r="A569">
        <f t="shared" si="31"/>
        <v>56.700000000000536</v>
      </c>
      <c r="B569">
        <f t="shared" si="32"/>
        <v>9.5435239766383979E-4</v>
      </c>
      <c r="C569">
        <f t="shared" si="30"/>
        <v>1.3535409674204355E-5</v>
      </c>
    </row>
    <row r="570" spans="1:3">
      <c r="A570">
        <f t="shared" si="31"/>
        <v>56.800000000000537</v>
      </c>
      <c r="B570">
        <f t="shared" si="32"/>
        <v>9.5486896529429664E-4</v>
      </c>
      <c r="C570">
        <f t="shared" si="30"/>
        <v>1.3550066412756776E-5</v>
      </c>
    </row>
    <row r="571" spans="1:3">
      <c r="A571">
        <f t="shared" si="31"/>
        <v>56.900000000000539</v>
      </c>
      <c r="B571">
        <f t="shared" si="32"/>
        <v>9.5538553292475348E-4</v>
      </c>
      <c r="C571">
        <f t="shared" si="30"/>
        <v>1.3564731082497117E-5</v>
      </c>
    </row>
    <row r="572" spans="1:3">
      <c r="A572">
        <f t="shared" si="31"/>
        <v>57.00000000000054</v>
      </c>
      <c r="B572">
        <f t="shared" si="32"/>
        <v>9.5590210055521033E-4</v>
      </c>
      <c r="C572">
        <f t="shared" si="30"/>
        <v>1.3579403683425382E-5</v>
      </c>
    </row>
    <row r="573" spans="1:3">
      <c r="A573">
        <f t="shared" si="31"/>
        <v>57.100000000000541</v>
      </c>
      <c r="B573">
        <f t="shared" si="32"/>
        <v>9.5641866818566717E-4</v>
      </c>
      <c r="C573">
        <f t="shared" si="30"/>
        <v>1.3594084215541561E-5</v>
      </c>
    </row>
    <row r="574" spans="1:3">
      <c r="A574">
        <f t="shared" si="31"/>
        <v>57.200000000000543</v>
      </c>
      <c r="B574">
        <f t="shared" si="32"/>
        <v>9.5693523581612402E-4</v>
      </c>
      <c r="C574">
        <f t="shared" si="30"/>
        <v>1.3608772678845659E-5</v>
      </c>
    </row>
    <row r="575" spans="1:3">
      <c r="A575">
        <f t="shared" si="31"/>
        <v>57.300000000000544</v>
      </c>
      <c r="B575">
        <f t="shared" si="32"/>
        <v>9.5745180344658086E-4</v>
      </c>
      <c r="C575">
        <f t="shared" si="30"/>
        <v>1.3623469073337674E-5</v>
      </c>
    </row>
    <row r="576" spans="1:3">
      <c r="A576">
        <f t="shared" si="31"/>
        <v>57.400000000000546</v>
      </c>
      <c r="B576">
        <f t="shared" si="32"/>
        <v>9.5796837107703771E-4</v>
      </c>
      <c r="C576">
        <f t="shared" si="30"/>
        <v>1.3638173399017611E-5</v>
      </c>
    </row>
    <row r="577" spans="1:3">
      <c r="A577">
        <f t="shared" si="31"/>
        <v>57.500000000000547</v>
      </c>
      <c r="B577">
        <f t="shared" si="32"/>
        <v>9.5848493870749455E-4</v>
      </c>
      <c r="C577">
        <f t="shared" si="30"/>
        <v>1.3652885655885465E-5</v>
      </c>
    </row>
    <row r="578" spans="1:3">
      <c r="A578">
        <f t="shared" si="31"/>
        <v>57.600000000000549</v>
      </c>
      <c r="B578">
        <f t="shared" si="32"/>
        <v>9.590015063379514E-4</v>
      </c>
      <c r="C578">
        <f t="shared" si="30"/>
        <v>1.3667605843941238E-5</v>
      </c>
    </row>
    <row r="579" spans="1:3">
      <c r="A579">
        <f t="shared" si="31"/>
        <v>57.70000000000055</v>
      </c>
      <c r="B579">
        <f t="shared" si="32"/>
        <v>9.5951807396840825E-4</v>
      </c>
      <c r="C579">
        <f t="shared" si="30"/>
        <v>1.368233396318493E-5</v>
      </c>
    </row>
    <row r="580" spans="1:3">
      <c r="A580">
        <f t="shared" si="31"/>
        <v>57.800000000000551</v>
      </c>
      <c r="B580">
        <f t="shared" si="32"/>
        <v>9.6003464159886509E-4</v>
      </c>
      <c r="C580">
        <f t="shared" si="30"/>
        <v>1.369707001361654E-5</v>
      </c>
    </row>
    <row r="581" spans="1:3">
      <c r="A581">
        <f t="shared" si="31"/>
        <v>57.900000000000553</v>
      </c>
      <c r="B581">
        <f t="shared" si="32"/>
        <v>9.6055120922932194E-4</v>
      </c>
      <c r="C581">
        <f t="shared" si="30"/>
        <v>1.3711813995236075E-5</v>
      </c>
    </row>
    <row r="582" spans="1:3">
      <c r="A582">
        <f t="shared" si="31"/>
        <v>58.000000000000554</v>
      </c>
      <c r="B582">
        <f t="shared" si="32"/>
        <v>9.6106777685977878E-4</v>
      </c>
      <c r="C582">
        <f t="shared" si="30"/>
        <v>1.3726565908043524E-5</v>
      </c>
    </row>
    <row r="583" spans="1:3">
      <c r="A583">
        <f t="shared" si="31"/>
        <v>58.100000000000556</v>
      </c>
      <c r="B583">
        <f t="shared" si="32"/>
        <v>9.6158434449023563E-4</v>
      </c>
      <c r="C583">
        <f t="shared" si="30"/>
        <v>1.3741325752038894E-5</v>
      </c>
    </row>
    <row r="584" spans="1:3">
      <c r="A584">
        <f t="shared" si="31"/>
        <v>58.200000000000557</v>
      </c>
      <c r="B584">
        <f t="shared" si="32"/>
        <v>9.6210091212069247E-4</v>
      </c>
      <c r="C584">
        <f t="shared" si="30"/>
        <v>1.375609352722218E-5</v>
      </c>
    </row>
    <row r="585" spans="1:3">
      <c r="A585">
        <f t="shared" si="31"/>
        <v>58.300000000000558</v>
      </c>
      <c r="B585">
        <f t="shared" si="32"/>
        <v>9.6261747975114932E-4</v>
      </c>
      <c r="C585">
        <f t="shared" si="30"/>
        <v>1.3770869233593385E-5</v>
      </c>
    </row>
    <row r="586" spans="1:3">
      <c r="A586">
        <f t="shared" si="31"/>
        <v>58.40000000000056</v>
      </c>
      <c r="B586">
        <f t="shared" si="32"/>
        <v>9.6313404738160616E-4</v>
      </c>
      <c r="C586">
        <f t="shared" si="30"/>
        <v>1.3785652871152513E-5</v>
      </c>
    </row>
    <row r="587" spans="1:3">
      <c r="A587">
        <f t="shared" si="31"/>
        <v>58.500000000000561</v>
      </c>
      <c r="B587">
        <f t="shared" si="32"/>
        <v>9.6365061501206301E-4</v>
      </c>
      <c r="C587">
        <f t="shared" si="30"/>
        <v>1.3800444439899556E-5</v>
      </c>
    </row>
    <row r="588" spans="1:3">
      <c r="A588">
        <f t="shared" si="31"/>
        <v>58.600000000000563</v>
      </c>
      <c r="B588">
        <f t="shared" si="32"/>
        <v>9.6416718264251986E-4</v>
      </c>
      <c r="C588">
        <f t="shared" si="30"/>
        <v>1.3815243939834518E-5</v>
      </c>
    </row>
    <row r="589" spans="1:3">
      <c r="A589">
        <f t="shared" si="31"/>
        <v>58.700000000000564</v>
      </c>
      <c r="B589">
        <f t="shared" si="32"/>
        <v>9.646837502729767E-4</v>
      </c>
      <c r="C589">
        <f t="shared" si="30"/>
        <v>1.3830051370957399E-5</v>
      </c>
    </row>
    <row r="590" spans="1:3">
      <c r="A590">
        <f t="shared" si="31"/>
        <v>58.800000000000566</v>
      </c>
      <c r="B590">
        <f t="shared" si="32"/>
        <v>9.6520031790343355E-4</v>
      </c>
      <c r="C590">
        <f t="shared" si="30"/>
        <v>1.3844866733268203E-5</v>
      </c>
    </row>
    <row r="591" spans="1:3">
      <c r="A591">
        <f t="shared" si="31"/>
        <v>58.900000000000567</v>
      </c>
      <c r="B591">
        <f t="shared" si="32"/>
        <v>9.6571688553389039E-4</v>
      </c>
      <c r="C591">
        <f t="shared" si="30"/>
        <v>1.3859690026766925E-5</v>
      </c>
    </row>
    <row r="592" spans="1:3">
      <c r="A592">
        <f t="shared" si="31"/>
        <v>59.000000000000568</v>
      </c>
      <c r="B592">
        <f t="shared" si="32"/>
        <v>9.6623345316434724E-4</v>
      </c>
      <c r="C592">
        <f t="shared" si="30"/>
        <v>1.3874521251453562E-5</v>
      </c>
    </row>
    <row r="593" spans="1:3">
      <c r="A593">
        <f t="shared" si="31"/>
        <v>59.10000000000057</v>
      </c>
      <c r="B593">
        <f t="shared" si="32"/>
        <v>9.6675002079480408E-4</v>
      </c>
      <c r="C593">
        <f t="shared" si="30"/>
        <v>1.3889360407328122E-5</v>
      </c>
    </row>
    <row r="594" spans="1:3">
      <c r="A594">
        <f t="shared" si="31"/>
        <v>59.200000000000571</v>
      </c>
      <c r="B594">
        <f t="shared" si="32"/>
        <v>9.6726658842526093E-4</v>
      </c>
      <c r="C594">
        <f t="shared" si="30"/>
        <v>1.3904207494390597E-5</v>
      </c>
    </row>
    <row r="595" spans="1:3">
      <c r="A595">
        <f t="shared" si="31"/>
        <v>59.300000000000573</v>
      </c>
      <c r="B595">
        <f t="shared" si="32"/>
        <v>9.6778315605571777E-4</v>
      </c>
      <c r="C595">
        <f t="shared" si="30"/>
        <v>1.3919062512640992E-5</v>
      </c>
    </row>
    <row r="596" spans="1:3">
      <c r="A596">
        <f t="shared" si="31"/>
        <v>59.400000000000574</v>
      </c>
      <c r="B596">
        <f t="shared" si="32"/>
        <v>9.6829972368617462E-4</v>
      </c>
      <c r="C596">
        <f t="shared" si="30"/>
        <v>1.3933925462079306E-5</v>
      </c>
    </row>
    <row r="597" spans="1:3">
      <c r="A597">
        <f t="shared" si="31"/>
        <v>59.500000000000576</v>
      </c>
      <c r="B597">
        <f t="shared" si="32"/>
        <v>9.6881629131663146E-4</v>
      </c>
      <c r="C597">
        <f t="shared" si="30"/>
        <v>1.3948796342705541E-5</v>
      </c>
    </row>
    <row r="598" spans="1:3">
      <c r="A598">
        <f t="shared" si="31"/>
        <v>59.600000000000577</v>
      </c>
      <c r="B598">
        <f t="shared" si="32"/>
        <v>9.6933285894708831E-4</v>
      </c>
      <c r="C598">
        <f t="shared" si="30"/>
        <v>1.3963675154519692E-5</v>
      </c>
    </row>
    <row r="599" spans="1:3">
      <c r="A599">
        <f t="shared" si="31"/>
        <v>59.700000000000578</v>
      </c>
      <c r="B599">
        <f t="shared" si="32"/>
        <v>9.6984942657754516E-4</v>
      </c>
      <c r="C599">
        <f t="shared" si="30"/>
        <v>1.3978561897521771E-5</v>
      </c>
    </row>
    <row r="600" spans="1:3">
      <c r="A600">
        <f t="shared" si="31"/>
        <v>59.80000000000058</v>
      </c>
      <c r="B600">
        <f t="shared" si="32"/>
        <v>9.70365994208002E-4</v>
      </c>
      <c r="C600">
        <f t="shared" si="30"/>
        <v>1.3993456571711759E-5</v>
      </c>
    </row>
    <row r="601" spans="1:3">
      <c r="A601">
        <f t="shared" si="31"/>
        <v>59.900000000000581</v>
      </c>
      <c r="B601">
        <f t="shared" si="32"/>
        <v>9.7088256183845885E-4</v>
      </c>
      <c r="C601">
        <f t="shared" si="30"/>
        <v>1.4008359177089669E-5</v>
      </c>
    </row>
    <row r="602" spans="1:3">
      <c r="A602">
        <f t="shared" si="31"/>
        <v>60.000000000000583</v>
      </c>
      <c r="B602">
        <f t="shared" si="32"/>
        <v>9.7139912946891569E-4</v>
      </c>
      <c r="C602">
        <f t="shared" si="30"/>
        <v>1.4023269713655496E-5</v>
      </c>
    </row>
    <row r="603" spans="1:3">
      <c r="A603">
        <f t="shared" si="31"/>
        <v>60.100000000000584</v>
      </c>
      <c r="B603">
        <f t="shared" si="32"/>
        <v>9.7191569709937254E-4</v>
      </c>
      <c r="C603">
        <f t="shared" si="30"/>
        <v>1.4038188181409246E-5</v>
      </c>
    </row>
    <row r="604" spans="1:3">
      <c r="A604">
        <f t="shared" si="31"/>
        <v>60.200000000000585</v>
      </c>
      <c r="B604">
        <f t="shared" si="32"/>
        <v>9.7243226472982938E-4</v>
      </c>
      <c r="C604">
        <f t="shared" si="30"/>
        <v>1.405311458035091E-5</v>
      </c>
    </row>
    <row r="605" spans="1:3">
      <c r="A605">
        <f t="shared" si="31"/>
        <v>60.300000000000587</v>
      </c>
      <c r="B605">
        <f t="shared" si="32"/>
        <v>9.7294883236028623E-4</v>
      </c>
      <c r="C605">
        <f t="shared" si="30"/>
        <v>1.4068048910480495E-5</v>
      </c>
    </row>
    <row r="606" spans="1:3">
      <c r="A606">
        <f t="shared" si="31"/>
        <v>60.400000000000588</v>
      </c>
      <c r="B606">
        <f t="shared" si="32"/>
        <v>9.7346539999074307E-4</v>
      </c>
      <c r="C606">
        <f t="shared" si="30"/>
        <v>1.4082991171798E-5</v>
      </c>
    </row>
    <row r="607" spans="1:3">
      <c r="A607">
        <f t="shared" si="31"/>
        <v>60.50000000000059</v>
      </c>
      <c r="B607">
        <f t="shared" si="32"/>
        <v>9.7398196762119992E-4</v>
      </c>
      <c r="C607">
        <f t="shared" si="30"/>
        <v>1.4097941364303424E-5</v>
      </c>
    </row>
    <row r="608" spans="1:3">
      <c r="A608">
        <f t="shared" si="31"/>
        <v>60.600000000000591</v>
      </c>
      <c r="B608">
        <f t="shared" si="32"/>
        <v>9.7449853525165676E-4</v>
      </c>
      <c r="C608">
        <f t="shared" si="30"/>
        <v>1.4112899487996769E-5</v>
      </c>
    </row>
    <row r="609" spans="1:3">
      <c r="A609">
        <f t="shared" si="31"/>
        <v>60.700000000000593</v>
      </c>
      <c r="B609">
        <f t="shared" si="32"/>
        <v>9.7501510288211361E-4</v>
      </c>
      <c r="C609">
        <f t="shared" si="30"/>
        <v>1.4127865542878031E-5</v>
      </c>
    </row>
    <row r="610" spans="1:3">
      <c r="A610">
        <f t="shared" si="31"/>
        <v>60.800000000000594</v>
      </c>
      <c r="B610">
        <f t="shared" si="32"/>
        <v>9.7553167051257046E-4</v>
      </c>
      <c r="C610">
        <f t="shared" ref="C610:C673" si="33">f2Oc*(B610/f1Oc)^2</f>
        <v>1.4142839528947211E-5</v>
      </c>
    </row>
    <row r="611" spans="1:3">
      <c r="A611">
        <f t="shared" si="31"/>
        <v>60.900000000000595</v>
      </c>
      <c r="B611">
        <f t="shared" si="32"/>
        <v>9.760482381430273E-4</v>
      </c>
      <c r="C611">
        <f t="shared" si="33"/>
        <v>1.4157821446204308E-5</v>
      </c>
    </row>
    <row r="612" spans="1:3">
      <c r="A612">
        <f t="shared" si="31"/>
        <v>61.000000000000597</v>
      </c>
      <c r="B612">
        <f t="shared" si="32"/>
        <v>9.7656480577348426E-4</v>
      </c>
      <c r="C612">
        <f t="shared" si="33"/>
        <v>1.4172811294649331E-5</v>
      </c>
    </row>
    <row r="613" spans="1:3">
      <c r="A613">
        <f t="shared" si="31"/>
        <v>61.100000000000598</v>
      </c>
      <c r="B613">
        <f t="shared" si="32"/>
        <v>9.770813734039411E-4</v>
      </c>
      <c r="C613">
        <f t="shared" si="33"/>
        <v>1.4187809074282268E-5</v>
      </c>
    </row>
    <row r="614" spans="1:3">
      <c r="A614">
        <f t="shared" si="31"/>
        <v>61.2000000000006</v>
      </c>
      <c r="B614">
        <f t="shared" si="32"/>
        <v>9.7759794103439795E-4</v>
      </c>
      <c r="C614">
        <f t="shared" si="33"/>
        <v>1.4202814785103123E-5</v>
      </c>
    </row>
    <row r="615" spans="1:3">
      <c r="A615">
        <f t="shared" ref="A615:A678" si="34">A614+dt</f>
        <v>61.300000000000601</v>
      </c>
      <c r="B615">
        <f t="shared" ref="B615:B678" si="35">B614+veOc*dt</f>
        <v>9.7811450866485479E-4</v>
      </c>
      <c r="C615">
        <f t="shared" si="33"/>
        <v>1.4217828427111898E-5</v>
      </c>
    </row>
    <row r="616" spans="1:3">
      <c r="A616">
        <f t="shared" si="34"/>
        <v>61.400000000000603</v>
      </c>
      <c r="B616">
        <f t="shared" si="35"/>
        <v>9.7863107629531164E-4</v>
      </c>
      <c r="C616">
        <f t="shared" si="33"/>
        <v>1.423285000030859E-5</v>
      </c>
    </row>
    <row r="617" spans="1:3">
      <c r="A617">
        <f t="shared" si="34"/>
        <v>61.500000000000604</v>
      </c>
      <c r="B617">
        <f t="shared" si="35"/>
        <v>9.7914764392576848E-4</v>
      </c>
      <c r="C617">
        <f t="shared" si="33"/>
        <v>1.4247879504693205E-5</v>
      </c>
    </row>
    <row r="618" spans="1:3">
      <c r="A618">
        <f t="shared" si="34"/>
        <v>61.600000000000605</v>
      </c>
      <c r="B618">
        <f t="shared" si="35"/>
        <v>9.7966421155622533E-4</v>
      </c>
      <c r="C618">
        <f t="shared" si="33"/>
        <v>1.4262916940265736E-5</v>
      </c>
    </row>
    <row r="619" spans="1:3">
      <c r="A619">
        <f t="shared" si="34"/>
        <v>61.700000000000607</v>
      </c>
      <c r="B619">
        <f t="shared" si="35"/>
        <v>9.8018077918668217E-4</v>
      </c>
      <c r="C619">
        <f t="shared" si="33"/>
        <v>1.4277962307026191E-5</v>
      </c>
    </row>
    <row r="620" spans="1:3">
      <c r="A620">
        <f t="shared" si="34"/>
        <v>61.800000000000608</v>
      </c>
      <c r="B620">
        <f t="shared" si="35"/>
        <v>9.8069734681713902E-4</v>
      </c>
      <c r="C620">
        <f t="shared" si="33"/>
        <v>1.4293015604974561E-5</v>
      </c>
    </row>
    <row r="621" spans="1:3">
      <c r="A621">
        <f t="shared" si="34"/>
        <v>61.90000000000061</v>
      </c>
      <c r="B621">
        <f t="shared" si="35"/>
        <v>9.8121391444759586E-4</v>
      </c>
      <c r="C621">
        <f t="shared" si="33"/>
        <v>1.4308076834110849E-5</v>
      </c>
    </row>
    <row r="622" spans="1:3">
      <c r="A622">
        <f t="shared" si="34"/>
        <v>62.000000000000611</v>
      </c>
      <c r="B622">
        <f t="shared" si="35"/>
        <v>9.8173048207805271E-4</v>
      </c>
      <c r="C622">
        <f t="shared" si="33"/>
        <v>1.4323145994435056E-5</v>
      </c>
    </row>
    <row r="623" spans="1:3">
      <c r="A623">
        <f t="shared" si="34"/>
        <v>62.100000000000612</v>
      </c>
      <c r="B623">
        <f t="shared" si="35"/>
        <v>9.8224704970850956E-4</v>
      </c>
      <c r="C623">
        <f t="shared" si="33"/>
        <v>1.433822308594718E-5</v>
      </c>
    </row>
    <row r="624" spans="1:3">
      <c r="A624">
        <f t="shared" si="34"/>
        <v>62.200000000000614</v>
      </c>
      <c r="B624">
        <f t="shared" si="35"/>
        <v>9.827636173389664E-4</v>
      </c>
      <c r="C624">
        <f t="shared" si="33"/>
        <v>1.4353308108647226E-5</v>
      </c>
    </row>
    <row r="625" spans="1:3">
      <c r="A625">
        <f t="shared" si="34"/>
        <v>62.300000000000615</v>
      </c>
      <c r="B625">
        <f t="shared" si="35"/>
        <v>9.8328018496942325E-4</v>
      </c>
      <c r="C625">
        <f t="shared" si="33"/>
        <v>1.4368401062535191E-5</v>
      </c>
    </row>
    <row r="626" spans="1:3">
      <c r="A626">
        <f t="shared" si="34"/>
        <v>62.400000000000617</v>
      </c>
      <c r="B626">
        <f t="shared" si="35"/>
        <v>9.8379675259988009E-4</v>
      </c>
      <c r="C626">
        <f t="shared" si="33"/>
        <v>1.4383501947611074E-5</v>
      </c>
    </row>
    <row r="627" spans="1:3">
      <c r="A627">
        <f t="shared" si="34"/>
        <v>62.500000000000618</v>
      </c>
      <c r="B627">
        <f t="shared" si="35"/>
        <v>9.8431332023033694E-4</v>
      </c>
      <c r="C627">
        <f t="shared" si="33"/>
        <v>1.4398610763874876E-5</v>
      </c>
    </row>
    <row r="628" spans="1:3">
      <c r="A628">
        <f t="shared" si="34"/>
        <v>62.60000000000062</v>
      </c>
      <c r="B628">
        <f t="shared" si="35"/>
        <v>9.8482988786079378E-4</v>
      </c>
      <c r="C628">
        <f t="shared" si="33"/>
        <v>1.4413727511326602E-5</v>
      </c>
    </row>
    <row r="629" spans="1:3">
      <c r="A629">
        <f t="shared" si="34"/>
        <v>62.700000000000621</v>
      </c>
      <c r="B629">
        <f t="shared" si="35"/>
        <v>9.8534645549125063E-4</v>
      </c>
      <c r="C629">
        <f t="shared" si="33"/>
        <v>1.4428852189966243E-5</v>
      </c>
    </row>
    <row r="630" spans="1:3">
      <c r="A630">
        <f t="shared" si="34"/>
        <v>62.800000000000622</v>
      </c>
      <c r="B630">
        <f t="shared" si="35"/>
        <v>9.8586302312170747E-4</v>
      </c>
      <c r="C630">
        <f t="shared" si="33"/>
        <v>1.44439847997938E-5</v>
      </c>
    </row>
    <row r="631" spans="1:3">
      <c r="A631">
        <f t="shared" si="34"/>
        <v>62.900000000000624</v>
      </c>
      <c r="B631">
        <f t="shared" si="35"/>
        <v>9.8637959075216432E-4</v>
      </c>
      <c r="C631">
        <f t="shared" si="33"/>
        <v>1.4459125340809278E-5</v>
      </c>
    </row>
    <row r="632" spans="1:3">
      <c r="A632">
        <f t="shared" si="34"/>
        <v>63.000000000000625</v>
      </c>
      <c r="B632">
        <f t="shared" si="35"/>
        <v>9.8689615838262116E-4</v>
      </c>
      <c r="C632">
        <f t="shared" si="33"/>
        <v>1.4474273813012676E-5</v>
      </c>
    </row>
    <row r="633" spans="1:3">
      <c r="A633">
        <f t="shared" si="34"/>
        <v>63.100000000000627</v>
      </c>
      <c r="B633">
        <f t="shared" si="35"/>
        <v>9.8741272601307801E-4</v>
      </c>
      <c r="C633">
        <f t="shared" si="33"/>
        <v>1.4489430216403992E-5</v>
      </c>
    </row>
    <row r="634" spans="1:3">
      <c r="A634">
        <f t="shared" si="34"/>
        <v>63.200000000000628</v>
      </c>
      <c r="B634">
        <f t="shared" si="35"/>
        <v>9.8792929364353486E-4</v>
      </c>
      <c r="C634">
        <f t="shared" si="33"/>
        <v>1.4504594550983226E-5</v>
      </c>
    </row>
    <row r="635" spans="1:3">
      <c r="A635">
        <f t="shared" si="34"/>
        <v>63.30000000000063</v>
      </c>
      <c r="B635">
        <f t="shared" si="35"/>
        <v>9.884458612739917E-4</v>
      </c>
      <c r="C635">
        <f t="shared" si="33"/>
        <v>1.4519766816750379E-5</v>
      </c>
    </row>
    <row r="636" spans="1:3">
      <c r="A636">
        <f t="shared" si="34"/>
        <v>63.400000000000631</v>
      </c>
      <c r="B636">
        <f t="shared" si="35"/>
        <v>9.8896242890444855E-4</v>
      </c>
      <c r="C636">
        <f t="shared" si="33"/>
        <v>1.4534947013705453E-5</v>
      </c>
    </row>
    <row r="637" spans="1:3">
      <c r="A637">
        <f t="shared" si="34"/>
        <v>63.500000000000632</v>
      </c>
      <c r="B637">
        <f t="shared" si="35"/>
        <v>9.8947899653490539E-4</v>
      </c>
      <c r="C637">
        <f t="shared" si="33"/>
        <v>1.4550135141848449E-5</v>
      </c>
    </row>
    <row r="638" spans="1:3">
      <c r="A638">
        <f t="shared" si="34"/>
        <v>63.600000000000634</v>
      </c>
      <c r="B638">
        <f t="shared" si="35"/>
        <v>9.8999556416536224E-4</v>
      </c>
      <c r="C638">
        <f t="shared" si="33"/>
        <v>1.4565331201179358E-5</v>
      </c>
    </row>
    <row r="639" spans="1:3">
      <c r="A639">
        <f t="shared" si="34"/>
        <v>63.700000000000635</v>
      </c>
      <c r="B639">
        <f t="shared" si="35"/>
        <v>9.9051213179581908E-4</v>
      </c>
      <c r="C639">
        <f t="shared" si="33"/>
        <v>1.4580535191698187E-5</v>
      </c>
    </row>
    <row r="640" spans="1:3">
      <c r="A640">
        <f t="shared" si="34"/>
        <v>63.800000000000637</v>
      </c>
      <c r="B640">
        <f t="shared" si="35"/>
        <v>9.9102869942627593E-4</v>
      </c>
      <c r="C640">
        <f t="shared" si="33"/>
        <v>1.4595747113404935E-5</v>
      </c>
    </row>
    <row r="641" spans="1:3">
      <c r="A641">
        <f t="shared" si="34"/>
        <v>63.900000000000638</v>
      </c>
      <c r="B641">
        <f t="shared" si="35"/>
        <v>9.9154526705673277E-4</v>
      </c>
      <c r="C641">
        <f t="shared" si="33"/>
        <v>1.4610966966299603E-5</v>
      </c>
    </row>
    <row r="642" spans="1:3">
      <c r="A642">
        <f t="shared" si="34"/>
        <v>64.000000000000639</v>
      </c>
      <c r="B642">
        <f t="shared" si="35"/>
        <v>9.9206183468718962E-4</v>
      </c>
      <c r="C642">
        <f t="shared" si="33"/>
        <v>1.4626194750382189E-5</v>
      </c>
    </row>
    <row r="643" spans="1:3">
      <c r="A643">
        <f t="shared" si="34"/>
        <v>64.100000000000634</v>
      </c>
      <c r="B643">
        <f t="shared" si="35"/>
        <v>9.9257840231764646E-4</v>
      </c>
      <c r="C643">
        <f t="shared" si="33"/>
        <v>1.4641430465652694E-5</v>
      </c>
    </row>
    <row r="644" spans="1:3">
      <c r="A644">
        <f t="shared" si="34"/>
        <v>64.200000000000628</v>
      </c>
      <c r="B644">
        <f t="shared" si="35"/>
        <v>9.9309496994810331E-4</v>
      </c>
      <c r="C644">
        <f t="shared" si="33"/>
        <v>1.4656674112111121E-5</v>
      </c>
    </row>
    <row r="645" spans="1:3">
      <c r="A645">
        <f t="shared" si="34"/>
        <v>64.300000000000622</v>
      </c>
      <c r="B645">
        <f t="shared" si="35"/>
        <v>9.9361153757856016E-4</v>
      </c>
      <c r="C645">
        <f t="shared" si="33"/>
        <v>1.4671925689757466E-5</v>
      </c>
    </row>
    <row r="646" spans="1:3">
      <c r="A646">
        <f t="shared" si="34"/>
        <v>64.400000000000617</v>
      </c>
      <c r="B646">
        <f t="shared" si="35"/>
        <v>9.94128105209017E-4</v>
      </c>
      <c r="C646">
        <f t="shared" si="33"/>
        <v>1.4687185198591729E-5</v>
      </c>
    </row>
    <row r="647" spans="1:3">
      <c r="A647">
        <f t="shared" si="34"/>
        <v>64.500000000000611</v>
      </c>
      <c r="B647">
        <f t="shared" si="35"/>
        <v>9.9464467283947385E-4</v>
      </c>
      <c r="C647">
        <f t="shared" si="33"/>
        <v>1.4702452638613911E-5</v>
      </c>
    </row>
    <row r="648" spans="1:3">
      <c r="A648">
        <f t="shared" si="34"/>
        <v>64.600000000000605</v>
      </c>
      <c r="B648">
        <f t="shared" si="35"/>
        <v>9.9516124046993069E-4</v>
      </c>
      <c r="C648">
        <f t="shared" si="33"/>
        <v>1.4717728009824011E-5</v>
      </c>
    </row>
    <row r="649" spans="1:3">
      <c r="A649">
        <f t="shared" si="34"/>
        <v>64.7000000000006</v>
      </c>
      <c r="B649">
        <f t="shared" si="35"/>
        <v>9.9567780810038754E-4</v>
      </c>
      <c r="C649">
        <f t="shared" si="33"/>
        <v>1.4733011312222031E-5</v>
      </c>
    </row>
    <row r="650" spans="1:3">
      <c r="A650">
        <f t="shared" si="34"/>
        <v>64.800000000000594</v>
      </c>
      <c r="B650">
        <f t="shared" si="35"/>
        <v>9.9619437573084438E-4</v>
      </c>
      <c r="C650">
        <f t="shared" si="33"/>
        <v>1.4748302545807968E-5</v>
      </c>
    </row>
    <row r="651" spans="1:3">
      <c r="A651">
        <f t="shared" si="34"/>
        <v>64.900000000000588</v>
      </c>
      <c r="B651">
        <f t="shared" si="35"/>
        <v>9.9671094336130123E-4</v>
      </c>
      <c r="C651">
        <f t="shared" si="33"/>
        <v>1.4763601710581824E-5</v>
      </c>
    </row>
    <row r="652" spans="1:3">
      <c r="A652">
        <f t="shared" si="34"/>
        <v>65.000000000000583</v>
      </c>
      <c r="B652">
        <f t="shared" si="35"/>
        <v>9.9722751099175807E-4</v>
      </c>
      <c r="C652">
        <f t="shared" si="33"/>
        <v>1.47789088065436E-5</v>
      </c>
    </row>
    <row r="653" spans="1:3">
      <c r="A653">
        <f t="shared" si="34"/>
        <v>65.100000000000577</v>
      </c>
      <c r="B653">
        <f t="shared" si="35"/>
        <v>9.9774407862221492E-4</v>
      </c>
      <c r="C653">
        <f t="shared" si="33"/>
        <v>1.4794223833693296E-5</v>
      </c>
    </row>
    <row r="654" spans="1:3">
      <c r="A654">
        <f t="shared" si="34"/>
        <v>65.200000000000571</v>
      </c>
      <c r="B654">
        <f t="shared" si="35"/>
        <v>9.9826064625267177E-4</v>
      </c>
      <c r="C654">
        <f t="shared" si="33"/>
        <v>1.4809546792030912E-5</v>
      </c>
    </row>
    <row r="655" spans="1:3">
      <c r="A655">
        <f t="shared" si="34"/>
        <v>65.300000000000566</v>
      </c>
      <c r="B655">
        <f t="shared" si="35"/>
        <v>9.9877721388312861E-4</v>
      </c>
      <c r="C655">
        <f t="shared" si="33"/>
        <v>1.4824877681556446E-5</v>
      </c>
    </row>
    <row r="656" spans="1:3">
      <c r="A656">
        <f t="shared" si="34"/>
        <v>65.40000000000056</v>
      </c>
      <c r="B656">
        <f t="shared" si="35"/>
        <v>9.9929378151358546E-4</v>
      </c>
      <c r="C656">
        <f t="shared" si="33"/>
        <v>1.4840216502269897E-5</v>
      </c>
    </row>
    <row r="657" spans="1:3">
      <c r="A657">
        <f t="shared" si="34"/>
        <v>65.500000000000554</v>
      </c>
      <c r="B657">
        <f t="shared" si="35"/>
        <v>9.998103491440423E-4</v>
      </c>
      <c r="C657">
        <f t="shared" si="33"/>
        <v>1.4855563254171268E-5</v>
      </c>
    </row>
    <row r="658" spans="1:3">
      <c r="A658">
        <f t="shared" si="34"/>
        <v>65.600000000000549</v>
      </c>
      <c r="B658">
        <f t="shared" si="35"/>
        <v>1.0003269167744991E-3</v>
      </c>
      <c r="C658">
        <f t="shared" si="33"/>
        <v>1.4870917937260557E-5</v>
      </c>
    </row>
    <row r="659" spans="1:3">
      <c r="A659">
        <f t="shared" si="34"/>
        <v>65.700000000000543</v>
      </c>
      <c r="B659">
        <f t="shared" si="35"/>
        <v>1.000843484404956E-3</v>
      </c>
      <c r="C659">
        <f t="shared" si="33"/>
        <v>1.4886280551537766E-5</v>
      </c>
    </row>
    <row r="660" spans="1:3">
      <c r="A660">
        <f t="shared" si="34"/>
        <v>65.800000000000537</v>
      </c>
      <c r="B660">
        <f t="shared" si="35"/>
        <v>1.0013600520354128E-3</v>
      </c>
      <c r="C660">
        <f t="shared" si="33"/>
        <v>1.4901651097002895E-5</v>
      </c>
    </row>
    <row r="661" spans="1:3">
      <c r="A661">
        <f t="shared" si="34"/>
        <v>65.900000000000531</v>
      </c>
      <c r="B661">
        <f t="shared" si="35"/>
        <v>1.0018766196658697E-3</v>
      </c>
      <c r="C661">
        <f t="shared" si="33"/>
        <v>1.4917029573655941E-5</v>
      </c>
    </row>
    <row r="662" spans="1:3">
      <c r="A662">
        <f t="shared" si="34"/>
        <v>66.000000000000526</v>
      </c>
      <c r="B662">
        <f t="shared" si="35"/>
        <v>1.0023931872963265E-3</v>
      </c>
      <c r="C662">
        <f t="shared" si="33"/>
        <v>1.4932415981496907E-5</v>
      </c>
    </row>
    <row r="663" spans="1:3">
      <c r="A663">
        <f t="shared" si="34"/>
        <v>66.10000000000052</v>
      </c>
      <c r="B663">
        <f t="shared" si="35"/>
        <v>1.0029097549267834E-3</v>
      </c>
      <c r="C663">
        <f t="shared" si="33"/>
        <v>1.4947810320525797E-5</v>
      </c>
    </row>
    <row r="664" spans="1:3">
      <c r="A664">
        <f t="shared" si="34"/>
        <v>66.200000000000514</v>
      </c>
      <c r="B664">
        <f t="shared" si="35"/>
        <v>1.0034263225572402E-3</v>
      </c>
      <c r="C664">
        <f t="shared" si="33"/>
        <v>1.4963212590742597E-5</v>
      </c>
    </row>
    <row r="665" spans="1:3">
      <c r="A665">
        <f t="shared" si="34"/>
        <v>66.300000000000509</v>
      </c>
      <c r="B665">
        <f t="shared" si="35"/>
        <v>1.0039428901876971E-3</v>
      </c>
      <c r="C665">
        <f t="shared" si="33"/>
        <v>1.4978622792147321E-5</v>
      </c>
    </row>
    <row r="666" spans="1:3">
      <c r="A666">
        <f t="shared" si="34"/>
        <v>66.400000000000503</v>
      </c>
      <c r="B666">
        <f t="shared" si="35"/>
        <v>1.0044594578181539E-3</v>
      </c>
      <c r="C666">
        <f t="shared" si="33"/>
        <v>1.4994040924739963E-5</v>
      </c>
    </row>
    <row r="667" spans="1:3">
      <c r="A667">
        <f t="shared" si="34"/>
        <v>66.500000000000497</v>
      </c>
      <c r="B667">
        <f t="shared" si="35"/>
        <v>1.0049760254486108E-3</v>
      </c>
      <c r="C667">
        <f t="shared" si="33"/>
        <v>1.5009466988520522E-5</v>
      </c>
    </row>
    <row r="668" spans="1:3">
      <c r="A668">
        <f t="shared" si="34"/>
        <v>66.600000000000492</v>
      </c>
      <c r="B668">
        <f t="shared" si="35"/>
        <v>1.0054925930790676E-3</v>
      </c>
      <c r="C668">
        <f t="shared" si="33"/>
        <v>1.5024900983489E-5</v>
      </c>
    </row>
    <row r="669" spans="1:3">
      <c r="A669">
        <f t="shared" si="34"/>
        <v>66.700000000000486</v>
      </c>
      <c r="B669">
        <f t="shared" si="35"/>
        <v>1.0060091607095244E-3</v>
      </c>
      <c r="C669">
        <f t="shared" si="33"/>
        <v>1.50403429096454E-5</v>
      </c>
    </row>
    <row r="670" spans="1:3">
      <c r="A670">
        <f t="shared" si="34"/>
        <v>66.80000000000048</v>
      </c>
      <c r="B670">
        <f t="shared" si="35"/>
        <v>1.0065257283399813E-3</v>
      </c>
      <c r="C670">
        <f t="shared" si="33"/>
        <v>1.5055792766989717E-5</v>
      </c>
    </row>
    <row r="671" spans="1:3">
      <c r="A671">
        <f t="shared" si="34"/>
        <v>66.900000000000475</v>
      </c>
      <c r="B671">
        <f t="shared" si="35"/>
        <v>1.0070422959704381E-3</v>
      </c>
      <c r="C671">
        <f t="shared" si="33"/>
        <v>1.5071250555521953E-5</v>
      </c>
    </row>
    <row r="672" spans="1:3">
      <c r="A672">
        <f t="shared" si="34"/>
        <v>67.000000000000469</v>
      </c>
      <c r="B672">
        <f t="shared" si="35"/>
        <v>1.007558863600895E-3</v>
      </c>
      <c r="C672">
        <f t="shared" si="33"/>
        <v>1.5086716275242112E-5</v>
      </c>
    </row>
    <row r="673" spans="1:3">
      <c r="A673">
        <f t="shared" si="34"/>
        <v>67.100000000000463</v>
      </c>
      <c r="B673">
        <f t="shared" si="35"/>
        <v>1.0080754312313518E-3</v>
      </c>
      <c r="C673">
        <f t="shared" si="33"/>
        <v>1.5102189926150186E-5</v>
      </c>
    </row>
    <row r="674" spans="1:3">
      <c r="A674">
        <f t="shared" si="34"/>
        <v>67.200000000000458</v>
      </c>
      <c r="B674">
        <f t="shared" si="35"/>
        <v>1.0085919988618087E-3</v>
      </c>
      <c r="C674">
        <f t="shared" ref="C674:C737" si="36">f2Oc*(B674/f1Oc)^2</f>
        <v>1.5117671508246177E-5</v>
      </c>
    </row>
    <row r="675" spans="1:3">
      <c r="A675">
        <f t="shared" si="34"/>
        <v>67.300000000000452</v>
      </c>
      <c r="B675">
        <f t="shared" si="35"/>
        <v>1.0091085664922655E-3</v>
      </c>
      <c r="C675">
        <f t="shared" si="36"/>
        <v>1.5133161021530089E-5</v>
      </c>
    </row>
    <row r="676" spans="1:3">
      <c r="A676">
        <f t="shared" si="34"/>
        <v>67.400000000000446</v>
      </c>
      <c r="B676">
        <f t="shared" si="35"/>
        <v>1.0096251341227224E-3</v>
      </c>
      <c r="C676">
        <f t="shared" si="36"/>
        <v>1.5148658466001921E-5</v>
      </c>
    </row>
    <row r="677" spans="1:3">
      <c r="A677">
        <f t="shared" si="34"/>
        <v>67.500000000000441</v>
      </c>
      <c r="B677">
        <f t="shared" si="35"/>
        <v>1.0101417017531792E-3</v>
      </c>
      <c r="C677">
        <f t="shared" si="36"/>
        <v>1.5164163841661671E-5</v>
      </c>
    </row>
    <row r="678" spans="1:3">
      <c r="A678">
        <f t="shared" si="34"/>
        <v>67.600000000000435</v>
      </c>
      <c r="B678">
        <f t="shared" si="35"/>
        <v>1.0106582693836361E-3</v>
      </c>
      <c r="C678">
        <f t="shared" si="36"/>
        <v>1.517967714850934E-5</v>
      </c>
    </row>
    <row r="679" spans="1:3">
      <c r="A679">
        <f t="shared" ref="A679:A742" si="37">A678+dt</f>
        <v>67.700000000000429</v>
      </c>
      <c r="B679">
        <f t="shared" ref="B679:B742" si="38">B678+veOc*dt</f>
        <v>1.0111748370140929E-3</v>
      </c>
      <c r="C679">
        <f t="shared" si="36"/>
        <v>1.5195198386544926E-5</v>
      </c>
    </row>
    <row r="680" spans="1:3">
      <c r="A680">
        <f t="shared" si="37"/>
        <v>67.800000000000423</v>
      </c>
      <c r="B680">
        <f t="shared" si="38"/>
        <v>1.0116914046445497E-3</v>
      </c>
      <c r="C680">
        <f t="shared" si="36"/>
        <v>1.5210727555768433E-5</v>
      </c>
    </row>
    <row r="681" spans="1:3">
      <c r="A681">
        <f t="shared" si="37"/>
        <v>67.900000000000418</v>
      </c>
      <c r="B681">
        <f t="shared" si="38"/>
        <v>1.0122079722750066E-3</v>
      </c>
      <c r="C681">
        <f t="shared" si="36"/>
        <v>1.5226264656179863E-5</v>
      </c>
    </row>
    <row r="682" spans="1:3">
      <c r="A682">
        <f t="shared" si="37"/>
        <v>68.000000000000412</v>
      </c>
      <c r="B682">
        <f t="shared" si="38"/>
        <v>1.0127245399054634E-3</v>
      </c>
      <c r="C682">
        <f t="shared" si="36"/>
        <v>1.5241809687779206E-5</v>
      </c>
    </row>
    <row r="683" spans="1:3">
      <c r="A683">
        <f t="shared" si="37"/>
        <v>68.100000000000406</v>
      </c>
      <c r="B683">
        <f t="shared" si="38"/>
        <v>1.0132411075359203E-3</v>
      </c>
      <c r="C683">
        <f t="shared" si="36"/>
        <v>1.5257362650566472E-5</v>
      </c>
    </row>
    <row r="684" spans="1:3">
      <c r="A684">
        <f t="shared" si="37"/>
        <v>68.200000000000401</v>
      </c>
      <c r="B684">
        <f t="shared" si="38"/>
        <v>1.0137576751663771E-3</v>
      </c>
      <c r="C684">
        <f t="shared" si="36"/>
        <v>1.5272923544541653E-5</v>
      </c>
    </row>
    <row r="685" spans="1:3">
      <c r="A685">
        <f t="shared" si="37"/>
        <v>68.300000000000395</v>
      </c>
      <c r="B685">
        <f t="shared" si="38"/>
        <v>1.014274242796834E-3</v>
      </c>
      <c r="C685">
        <f t="shared" si="36"/>
        <v>1.5288492369704754E-5</v>
      </c>
    </row>
    <row r="686" spans="1:3">
      <c r="A686">
        <f t="shared" si="37"/>
        <v>68.400000000000389</v>
      </c>
      <c r="B686">
        <f t="shared" si="38"/>
        <v>1.0147908104272908E-3</v>
      </c>
      <c r="C686">
        <f t="shared" si="36"/>
        <v>1.5304069126055775E-5</v>
      </c>
    </row>
    <row r="687" spans="1:3">
      <c r="A687">
        <f t="shared" si="37"/>
        <v>68.500000000000384</v>
      </c>
      <c r="B687">
        <f t="shared" si="38"/>
        <v>1.0153073780577477E-3</v>
      </c>
      <c r="C687">
        <f t="shared" si="36"/>
        <v>1.5319653813594715E-5</v>
      </c>
    </row>
    <row r="688" spans="1:3">
      <c r="A688">
        <f t="shared" si="37"/>
        <v>68.600000000000378</v>
      </c>
      <c r="B688">
        <f t="shared" si="38"/>
        <v>1.0158239456882045E-3</v>
      </c>
      <c r="C688">
        <f t="shared" si="36"/>
        <v>1.5335246432321575E-5</v>
      </c>
    </row>
    <row r="689" spans="1:3">
      <c r="A689">
        <f t="shared" si="37"/>
        <v>68.700000000000372</v>
      </c>
      <c r="B689">
        <f t="shared" si="38"/>
        <v>1.0163405133186614E-3</v>
      </c>
      <c r="C689">
        <f t="shared" si="36"/>
        <v>1.5350846982236354E-5</v>
      </c>
    </row>
    <row r="690" spans="1:3">
      <c r="A690">
        <f t="shared" si="37"/>
        <v>68.800000000000367</v>
      </c>
      <c r="B690">
        <f t="shared" si="38"/>
        <v>1.0168570809491182E-3</v>
      </c>
      <c r="C690">
        <f t="shared" si="36"/>
        <v>1.536645546333905E-5</v>
      </c>
    </row>
    <row r="691" spans="1:3">
      <c r="A691">
        <f t="shared" si="37"/>
        <v>68.900000000000361</v>
      </c>
      <c r="B691">
        <f t="shared" si="38"/>
        <v>1.017373648579575E-3</v>
      </c>
      <c r="C691">
        <f t="shared" si="36"/>
        <v>1.5382071875629664E-5</v>
      </c>
    </row>
    <row r="692" spans="1:3">
      <c r="A692">
        <f t="shared" si="37"/>
        <v>69.000000000000355</v>
      </c>
      <c r="B692">
        <f t="shared" si="38"/>
        <v>1.0178902162100319E-3</v>
      </c>
      <c r="C692">
        <f t="shared" si="36"/>
        <v>1.5397696219108202E-5</v>
      </c>
    </row>
    <row r="693" spans="1:3">
      <c r="A693">
        <f t="shared" si="37"/>
        <v>69.10000000000035</v>
      </c>
      <c r="B693">
        <f t="shared" si="38"/>
        <v>1.0184067838404887E-3</v>
      </c>
      <c r="C693">
        <f t="shared" si="36"/>
        <v>1.5413328493774652E-5</v>
      </c>
    </row>
    <row r="694" spans="1:3">
      <c r="A694">
        <f t="shared" si="37"/>
        <v>69.200000000000344</v>
      </c>
      <c r="B694">
        <f t="shared" si="38"/>
        <v>1.0189233514709456E-3</v>
      </c>
      <c r="C694">
        <f t="shared" si="36"/>
        <v>1.5428968699629025E-5</v>
      </c>
    </row>
    <row r="695" spans="1:3">
      <c r="A695">
        <f t="shared" si="37"/>
        <v>69.300000000000338</v>
      </c>
      <c r="B695">
        <f t="shared" si="38"/>
        <v>1.0194399191014024E-3</v>
      </c>
      <c r="C695">
        <f t="shared" si="36"/>
        <v>1.5444616836671313E-5</v>
      </c>
    </row>
    <row r="696" spans="1:3">
      <c r="A696">
        <f t="shared" si="37"/>
        <v>69.400000000000333</v>
      </c>
      <c r="B696">
        <f t="shared" si="38"/>
        <v>1.0199564867318593E-3</v>
      </c>
      <c r="C696">
        <f t="shared" si="36"/>
        <v>1.5460272904901525E-5</v>
      </c>
    </row>
    <row r="697" spans="1:3">
      <c r="A697">
        <f t="shared" si="37"/>
        <v>69.500000000000327</v>
      </c>
      <c r="B697">
        <f t="shared" si="38"/>
        <v>1.0204730543623161E-3</v>
      </c>
      <c r="C697">
        <f t="shared" si="36"/>
        <v>1.5475936904319653E-5</v>
      </c>
    </row>
    <row r="698" spans="1:3">
      <c r="A698">
        <f t="shared" si="37"/>
        <v>69.600000000000321</v>
      </c>
      <c r="B698">
        <f t="shared" si="38"/>
        <v>1.020989621992773E-3</v>
      </c>
      <c r="C698">
        <f t="shared" si="36"/>
        <v>1.5491608834925707E-5</v>
      </c>
    </row>
    <row r="699" spans="1:3">
      <c r="A699">
        <f t="shared" si="37"/>
        <v>69.700000000000315</v>
      </c>
      <c r="B699">
        <f t="shared" si="38"/>
        <v>1.0215061896232298E-3</v>
      </c>
      <c r="C699">
        <f t="shared" si="36"/>
        <v>1.550728869671967E-5</v>
      </c>
    </row>
    <row r="700" spans="1:3">
      <c r="A700">
        <f t="shared" si="37"/>
        <v>69.80000000000031</v>
      </c>
      <c r="B700">
        <f t="shared" si="38"/>
        <v>1.0220227572536867E-3</v>
      </c>
      <c r="C700">
        <f t="shared" si="36"/>
        <v>1.5522976489701559E-5</v>
      </c>
    </row>
    <row r="701" spans="1:3">
      <c r="A701">
        <f t="shared" si="37"/>
        <v>69.900000000000304</v>
      </c>
      <c r="B701">
        <f t="shared" si="38"/>
        <v>1.0225393248841435E-3</v>
      </c>
      <c r="C701">
        <f t="shared" si="36"/>
        <v>1.5538672213871365E-5</v>
      </c>
    </row>
    <row r="702" spans="1:3">
      <c r="A702">
        <f t="shared" si="37"/>
        <v>70.000000000000298</v>
      </c>
      <c r="B702">
        <f t="shared" si="38"/>
        <v>1.0230558925146003E-3</v>
      </c>
      <c r="C702">
        <f t="shared" si="36"/>
        <v>1.5554375869229086E-5</v>
      </c>
    </row>
    <row r="703" spans="1:3">
      <c r="A703">
        <f t="shared" si="37"/>
        <v>70.100000000000293</v>
      </c>
      <c r="B703">
        <f t="shared" si="38"/>
        <v>1.0235724601450572E-3</v>
      </c>
      <c r="C703">
        <f t="shared" si="36"/>
        <v>1.557008745577473E-5</v>
      </c>
    </row>
    <row r="704" spans="1:3">
      <c r="A704">
        <f t="shared" si="37"/>
        <v>70.200000000000287</v>
      </c>
      <c r="B704">
        <f t="shared" si="38"/>
        <v>1.024089027775514E-3</v>
      </c>
      <c r="C704">
        <f t="shared" si="36"/>
        <v>1.5585806973508291E-5</v>
      </c>
    </row>
    <row r="705" spans="1:3">
      <c r="A705">
        <f t="shared" si="37"/>
        <v>70.300000000000281</v>
      </c>
      <c r="B705">
        <f t="shared" si="38"/>
        <v>1.0246055954059709E-3</v>
      </c>
      <c r="C705">
        <f t="shared" si="36"/>
        <v>1.560153442242977E-5</v>
      </c>
    </row>
    <row r="706" spans="1:3">
      <c r="A706">
        <f t="shared" si="37"/>
        <v>70.400000000000276</v>
      </c>
      <c r="B706">
        <f t="shared" si="38"/>
        <v>1.0251221630364277E-3</v>
      </c>
      <c r="C706">
        <f t="shared" si="36"/>
        <v>1.5617269802539169E-5</v>
      </c>
    </row>
    <row r="707" spans="1:3">
      <c r="A707">
        <f t="shared" si="37"/>
        <v>70.50000000000027</v>
      </c>
      <c r="B707">
        <f t="shared" si="38"/>
        <v>1.0256387306668846E-3</v>
      </c>
      <c r="C707">
        <f t="shared" si="36"/>
        <v>1.5633013113836491E-5</v>
      </c>
    </row>
    <row r="708" spans="1:3">
      <c r="A708">
        <f t="shared" si="37"/>
        <v>70.600000000000264</v>
      </c>
      <c r="B708">
        <f t="shared" si="38"/>
        <v>1.0261552982973414E-3</v>
      </c>
      <c r="C708">
        <f t="shared" si="36"/>
        <v>1.5648764356321729E-5</v>
      </c>
    </row>
    <row r="709" spans="1:3">
      <c r="A709">
        <f t="shared" si="37"/>
        <v>70.700000000000259</v>
      </c>
      <c r="B709">
        <f t="shared" si="38"/>
        <v>1.0266718659277983E-3</v>
      </c>
      <c r="C709">
        <f t="shared" si="36"/>
        <v>1.5664523529994887E-5</v>
      </c>
    </row>
    <row r="710" spans="1:3">
      <c r="A710">
        <f t="shared" si="37"/>
        <v>70.800000000000253</v>
      </c>
      <c r="B710">
        <f t="shared" si="38"/>
        <v>1.0271884335582551E-3</v>
      </c>
      <c r="C710">
        <f t="shared" si="36"/>
        <v>1.5680290634855963E-5</v>
      </c>
    </row>
    <row r="711" spans="1:3">
      <c r="A711">
        <f t="shared" si="37"/>
        <v>70.900000000000247</v>
      </c>
      <c r="B711">
        <f t="shared" si="38"/>
        <v>1.027705001188712E-3</v>
      </c>
      <c r="C711">
        <f t="shared" si="36"/>
        <v>1.5696065670904956E-5</v>
      </c>
    </row>
    <row r="712" spans="1:3">
      <c r="A712">
        <f t="shared" si="37"/>
        <v>71.000000000000242</v>
      </c>
      <c r="B712">
        <f t="shared" si="38"/>
        <v>1.0282215688191688E-3</v>
      </c>
      <c r="C712">
        <f t="shared" si="36"/>
        <v>1.5711848638141868E-5</v>
      </c>
    </row>
    <row r="713" spans="1:3">
      <c r="A713">
        <f t="shared" si="37"/>
        <v>71.100000000000236</v>
      </c>
      <c r="B713">
        <f t="shared" si="38"/>
        <v>1.0287381364496256E-3</v>
      </c>
      <c r="C713">
        <f t="shared" si="36"/>
        <v>1.57276395365667E-5</v>
      </c>
    </row>
    <row r="714" spans="1:3">
      <c r="A714">
        <f t="shared" si="37"/>
        <v>71.20000000000023</v>
      </c>
      <c r="B714">
        <f t="shared" si="38"/>
        <v>1.0292547040800825E-3</v>
      </c>
      <c r="C714">
        <f t="shared" si="36"/>
        <v>1.5743438366179451E-5</v>
      </c>
    </row>
    <row r="715" spans="1:3">
      <c r="A715">
        <f t="shared" si="37"/>
        <v>71.300000000000225</v>
      </c>
      <c r="B715">
        <f t="shared" si="38"/>
        <v>1.0297712717105393E-3</v>
      </c>
      <c r="C715">
        <f t="shared" si="36"/>
        <v>1.5759245126980122E-5</v>
      </c>
    </row>
    <row r="716" spans="1:3">
      <c r="A716">
        <f t="shared" si="37"/>
        <v>71.400000000000219</v>
      </c>
      <c r="B716">
        <f t="shared" si="38"/>
        <v>1.0302878393409962E-3</v>
      </c>
      <c r="C716">
        <f t="shared" si="36"/>
        <v>1.5775059818968715E-5</v>
      </c>
    </row>
    <row r="717" spans="1:3">
      <c r="A717">
        <f t="shared" si="37"/>
        <v>71.500000000000213</v>
      </c>
      <c r="B717">
        <f t="shared" si="38"/>
        <v>1.030804406971453E-3</v>
      </c>
      <c r="C717">
        <f t="shared" si="36"/>
        <v>1.5790882442145224E-5</v>
      </c>
    </row>
    <row r="718" spans="1:3">
      <c r="A718">
        <f t="shared" si="37"/>
        <v>71.600000000000207</v>
      </c>
      <c r="B718">
        <f t="shared" si="38"/>
        <v>1.0313209746019099E-3</v>
      </c>
      <c r="C718">
        <f t="shared" si="36"/>
        <v>1.5806712996509649E-5</v>
      </c>
    </row>
    <row r="719" spans="1:3">
      <c r="A719">
        <f t="shared" si="37"/>
        <v>71.700000000000202</v>
      </c>
      <c r="B719">
        <f t="shared" si="38"/>
        <v>1.0318375422323667E-3</v>
      </c>
      <c r="C719">
        <f t="shared" si="36"/>
        <v>1.5822551482061998E-5</v>
      </c>
    </row>
    <row r="720" spans="1:3">
      <c r="A720">
        <f t="shared" si="37"/>
        <v>71.800000000000196</v>
      </c>
      <c r="B720">
        <f t="shared" si="38"/>
        <v>1.0323541098628236E-3</v>
      </c>
      <c r="C720">
        <f t="shared" si="36"/>
        <v>1.5838397898802258E-5</v>
      </c>
    </row>
    <row r="721" spans="1:3">
      <c r="A721">
        <f t="shared" si="37"/>
        <v>71.90000000000019</v>
      </c>
      <c r="B721">
        <f t="shared" si="38"/>
        <v>1.0328706774932804E-3</v>
      </c>
      <c r="C721">
        <f t="shared" si="36"/>
        <v>1.5854252246730445E-5</v>
      </c>
    </row>
    <row r="722" spans="1:3">
      <c r="A722">
        <f t="shared" si="37"/>
        <v>72.000000000000185</v>
      </c>
      <c r="B722">
        <f t="shared" si="38"/>
        <v>1.0333872451237373E-3</v>
      </c>
      <c r="C722">
        <f t="shared" si="36"/>
        <v>1.5870114525846545E-5</v>
      </c>
    </row>
    <row r="723" spans="1:3">
      <c r="A723">
        <f t="shared" si="37"/>
        <v>72.100000000000179</v>
      </c>
      <c r="B723">
        <f t="shared" si="38"/>
        <v>1.0339038127541941E-3</v>
      </c>
      <c r="C723">
        <f t="shared" si="36"/>
        <v>1.5885984736150567E-5</v>
      </c>
    </row>
    <row r="724" spans="1:3">
      <c r="A724">
        <f t="shared" si="37"/>
        <v>72.200000000000173</v>
      </c>
      <c r="B724">
        <f t="shared" si="38"/>
        <v>1.0344203803846509E-3</v>
      </c>
      <c r="C724">
        <f t="shared" si="36"/>
        <v>1.5901862877642509E-5</v>
      </c>
    </row>
    <row r="725" spans="1:3">
      <c r="A725">
        <f t="shared" si="37"/>
        <v>72.300000000000168</v>
      </c>
      <c r="B725">
        <f t="shared" si="38"/>
        <v>1.0349369480151078E-3</v>
      </c>
      <c r="C725">
        <f t="shared" si="36"/>
        <v>1.5917748950322374E-5</v>
      </c>
    </row>
    <row r="726" spans="1:3">
      <c r="A726">
        <f t="shared" si="37"/>
        <v>72.400000000000162</v>
      </c>
      <c r="B726">
        <f t="shared" si="38"/>
        <v>1.0354535156455646E-3</v>
      </c>
      <c r="C726">
        <f t="shared" si="36"/>
        <v>1.5933642954190151E-5</v>
      </c>
    </row>
    <row r="727" spans="1:3">
      <c r="A727">
        <f t="shared" si="37"/>
        <v>72.500000000000156</v>
      </c>
      <c r="B727">
        <f t="shared" si="38"/>
        <v>1.0359700832760215E-3</v>
      </c>
      <c r="C727">
        <f t="shared" si="36"/>
        <v>1.5949544889245848E-5</v>
      </c>
    </row>
    <row r="728" spans="1:3">
      <c r="A728">
        <f t="shared" si="37"/>
        <v>72.600000000000151</v>
      </c>
      <c r="B728">
        <f t="shared" si="38"/>
        <v>1.0364866509064783E-3</v>
      </c>
      <c r="C728">
        <f t="shared" si="36"/>
        <v>1.5965454755489464E-5</v>
      </c>
    </row>
    <row r="729" spans="1:3">
      <c r="A729">
        <f t="shared" si="37"/>
        <v>72.700000000000145</v>
      </c>
      <c r="B729">
        <f t="shared" si="38"/>
        <v>1.0370032185369352E-3</v>
      </c>
      <c r="C729">
        <f t="shared" si="36"/>
        <v>1.5981372552921E-5</v>
      </c>
    </row>
    <row r="730" spans="1:3">
      <c r="A730">
        <f t="shared" si="37"/>
        <v>72.800000000000139</v>
      </c>
      <c r="B730">
        <f t="shared" si="38"/>
        <v>1.037519786167392E-3</v>
      </c>
      <c r="C730">
        <f t="shared" si="36"/>
        <v>1.5997298281540455E-5</v>
      </c>
    </row>
    <row r="731" spans="1:3">
      <c r="A731">
        <f t="shared" si="37"/>
        <v>72.900000000000134</v>
      </c>
      <c r="B731">
        <f t="shared" si="38"/>
        <v>1.0380363537978489E-3</v>
      </c>
      <c r="C731">
        <f t="shared" si="36"/>
        <v>1.6013231941347826E-5</v>
      </c>
    </row>
    <row r="732" spans="1:3">
      <c r="A732">
        <f t="shared" si="37"/>
        <v>73.000000000000128</v>
      </c>
      <c r="B732">
        <f t="shared" si="38"/>
        <v>1.0385529214283057E-3</v>
      </c>
      <c r="C732">
        <f t="shared" si="36"/>
        <v>1.6029173532343116E-5</v>
      </c>
    </row>
    <row r="733" spans="1:3">
      <c r="A733">
        <f t="shared" si="37"/>
        <v>73.100000000000122</v>
      </c>
      <c r="B733">
        <f t="shared" si="38"/>
        <v>1.0390694890587626E-3</v>
      </c>
      <c r="C733">
        <f t="shared" si="36"/>
        <v>1.6045123054526333E-5</v>
      </c>
    </row>
    <row r="734" spans="1:3">
      <c r="A734">
        <f t="shared" si="37"/>
        <v>73.200000000000117</v>
      </c>
      <c r="B734">
        <f t="shared" si="38"/>
        <v>1.0395860566892194E-3</v>
      </c>
      <c r="C734">
        <f t="shared" si="36"/>
        <v>1.6061080507897465E-5</v>
      </c>
    </row>
    <row r="735" spans="1:3">
      <c r="A735">
        <f t="shared" si="37"/>
        <v>73.300000000000111</v>
      </c>
      <c r="B735">
        <f t="shared" si="38"/>
        <v>1.0401026243196762E-3</v>
      </c>
      <c r="C735">
        <f t="shared" si="36"/>
        <v>1.6077045892456514E-5</v>
      </c>
    </row>
    <row r="736" spans="1:3">
      <c r="A736">
        <f t="shared" si="37"/>
        <v>73.400000000000105</v>
      </c>
      <c r="B736">
        <f t="shared" si="38"/>
        <v>1.0406191919501331E-3</v>
      </c>
      <c r="C736">
        <f t="shared" si="36"/>
        <v>1.6093019208203482E-5</v>
      </c>
    </row>
    <row r="737" spans="1:3">
      <c r="A737">
        <f t="shared" si="37"/>
        <v>73.500000000000099</v>
      </c>
      <c r="B737">
        <f t="shared" si="38"/>
        <v>1.0411357595805899E-3</v>
      </c>
      <c r="C737">
        <f t="shared" si="36"/>
        <v>1.6109000455138366E-5</v>
      </c>
    </row>
    <row r="738" spans="1:3">
      <c r="A738">
        <f t="shared" si="37"/>
        <v>73.600000000000094</v>
      </c>
      <c r="B738">
        <f t="shared" si="38"/>
        <v>1.0416523272110468E-3</v>
      </c>
      <c r="C738">
        <f t="shared" ref="C738:C801" si="39">f2Oc*(B738/f1Oc)^2</f>
        <v>1.6124989633261173E-5</v>
      </c>
    </row>
    <row r="739" spans="1:3">
      <c r="A739">
        <f t="shared" si="37"/>
        <v>73.700000000000088</v>
      </c>
      <c r="B739">
        <f t="shared" si="38"/>
        <v>1.0421688948415036E-3</v>
      </c>
      <c r="C739">
        <f t="shared" si="39"/>
        <v>1.6140986742571899E-5</v>
      </c>
    </row>
    <row r="740" spans="1:3">
      <c r="A740">
        <f t="shared" si="37"/>
        <v>73.800000000000082</v>
      </c>
      <c r="B740">
        <f t="shared" si="38"/>
        <v>1.0426854624719605E-3</v>
      </c>
      <c r="C740">
        <f t="shared" si="39"/>
        <v>1.6156991783070542E-5</v>
      </c>
    </row>
    <row r="741" spans="1:3">
      <c r="A741">
        <f t="shared" si="37"/>
        <v>73.900000000000077</v>
      </c>
      <c r="B741">
        <f t="shared" si="38"/>
        <v>1.0432020301024173E-3</v>
      </c>
      <c r="C741">
        <f t="shared" si="39"/>
        <v>1.6173004754757104E-5</v>
      </c>
    </row>
    <row r="742" spans="1:3">
      <c r="A742">
        <f t="shared" si="37"/>
        <v>74.000000000000071</v>
      </c>
      <c r="B742">
        <f t="shared" si="38"/>
        <v>1.0437185977328742E-3</v>
      </c>
      <c r="C742">
        <f t="shared" si="39"/>
        <v>1.6189025657631592E-5</v>
      </c>
    </row>
    <row r="743" spans="1:3">
      <c r="A743">
        <f t="shared" ref="A743:A806" si="40">A742+dt</f>
        <v>74.100000000000065</v>
      </c>
      <c r="B743">
        <f t="shared" ref="B743:B806" si="41">B742+veOc*dt</f>
        <v>1.044235165363331E-3</v>
      </c>
      <c r="C743">
        <f t="shared" si="39"/>
        <v>1.6205054491693992E-5</v>
      </c>
    </row>
    <row r="744" spans="1:3">
      <c r="A744">
        <f t="shared" si="40"/>
        <v>74.20000000000006</v>
      </c>
      <c r="B744">
        <f t="shared" si="41"/>
        <v>1.0447517329937879E-3</v>
      </c>
      <c r="C744">
        <f t="shared" si="39"/>
        <v>1.6221091256944312E-5</v>
      </c>
    </row>
    <row r="745" spans="1:3">
      <c r="A745">
        <f t="shared" si="40"/>
        <v>74.300000000000054</v>
      </c>
      <c r="B745">
        <f t="shared" si="41"/>
        <v>1.0452683006242447E-3</v>
      </c>
      <c r="C745">
        <f t="shared" si="39"/>
        <v>1.6237135953382548E-5</v>
      </c>
    </row>
    <row r="746" spans="1:3">
      <c r="A746">
        <f t="shared" si="40"/>
        <v>74.400000000000048</v>
      </c>
      <c r="B746">
        <f t="shared" si="41"/>
        <v>1.0457848682547015E-3</v>
      </c>
      <c r="C746">
        <f t="shared" si="39"/>
        <v>1.6253188581008707E-5</v>
      </c>
    </row>
    <row r="747" spans="1:3">
      <c r="A747">
        <f t="shared" si="40"/>
        <v>74.500000000000043</v>
      </c>
      <c r="B747">
        <f t="shared" si="41"/>
        <v>1.0463014358851584E-3</v>
      </c>
      <c r="C747">
        <f t="shared" si="39"/>
        <v>1.6269249139822785E-5</v>
      </c>
    </row>
    <row r="748" spans="1:3">
      <c r="A748">
        <f t="shared" si="40"/>
        <v>74.600000000000037</v>
      </c>
      <c r="B748">
        <f t="shared" si="41"/>
        <v>1.0468180035156152E-3</v>
      </c>
      <c r="C748">
        <f t="shared" si="39"/>
        <v>1.628531762982478E-5</v>
      </c>
    </row>
    <row r="749" spans="1:3">
      <c r="A749">
        <f t="shared" si="40"/>
        <v>74.700000000000031</v>
      </c>
      <c r="B749">
        <f t="shared" si="41"/>
        <v>1.0473345711460721E-3</v>
      </c>
      <c r="C749">
        <f t="shared" si="39"/>
        <v>1.6301394051014694E-5</v>
      </c>
    </row>
    <row r="750" spans="1:3">
      <c r="A750">
        <f t="shared" si="40"/>
        <v>74.800000000000026</v>
      </c>
      <c r="B750">
        <f t="shared" si="41"/>
        <v>1.0478511387765289E-3</v>
      </c>
      <c r="C750">
        <f t="shared" si="39"/>
        <v>1.6317478403392527E-5</v>
      </c>
    </row>
    <row r="751" spans="1:3">
      <c r="A751">
        <f t="shared" si="40"/>
        <v>74.90000000000002</v>
      </c>
      <c r="B751">
        <f t="shared" si="41"/>
        <v>1.0483677064069858E-3</v>
      </c>
      <c r="C751">
        <f t="shared" si="39"/>
        <v>1.6333570686958283E-5</v>
      </c>
    </row>
    <row r="752" spans="1:3">
      <c r="A752">
        <f t="shared" si="40"/>
        <v>75.000000000000014</v>
      </c>
      <c r="B752">
        <f t="shared" si="41"/>
        <v>1.0488842740374426E-3</v>
      </c>
      <c r="C752">
        <f t="shared" si="39"/>
        <v>1.6349670901711955E-5</v>
      </c>
    </row>
    <row r="753" spans="1:3">
      <c r="A753">
        <f t="shared" si="40"/>
        <v>75.100000000000009</v>
      </c>
      <c r="B753">
        <f t="shared" si="41"/>
        <v>1.0494008416678995E-3</v>
      </c>
      <c r="C753">
        <f t="shared" si="39"/>
        <v>1.6365779047653543E-5</v>
      </c>
    </row>
    <row r="754" spans="1:3">
      <c r="A754">
        <f t="shared" si="40"/>
        <v>75.2</v>
      </c>
      <c r="B754">
        <f t="shared" si="41"/>
        <v>1.0499174092983563E-3</v>
      </c>
      <c r="C754">
        <f t="shared" si="39"/>
        <v>1.6381895124783053E-5</v>
      </c>
    </row>
    <row r="755" spans="1:3">
      <c r="A755">
        <f t="shared" si="40"/>
        <v>75.3</v>
      </c>
      <c r="B755">
        <f t="shared" si="41"/>
        <v>1.0504339769288132E-3</v>
      </c>
      <c r="C755">
        <f t="shared" si="39"/>
        <v>1.639801913310048E-5</v>
      </c>
    </row>
    <row r="756" spans="1:3">
      <c r="A756">
        <f t="shared" si="40"/>
        <v>75.399999999999991</v>
      </c>
      <c r="B756">
        <f t="shared" si="41"/>
        <v>1.05095054455927E-3</v>
      </c>
      <c r="C756">
        <f t="shared" si="39"/>
        <v>1.6414151072605827E-5</v>
      </c>
    </row>
    <row r="757" spans="1:3">
      <c r="A757">
        <f t="shared" si="40"/>
        <v>75.499999999999986</v>
      </c>
      <c r="B757">
        <f t="shared" si="41"/>
        <v>1.0514671121897268E-3</v>
      </c>
      <c r="C757">
        <f t="shared" si="39"/>
        <v>1.6430290943299096E-5</v>
      </c>
    </row>
    <row r="758" spans="1:3">
      <c r="A758">
        <f t="shared" si="40"/>
        <v>75.59999999999998</v>
      </c>
      <c r="B758">
        <f t="shared" si="41"/>
        <v>1.0519836798201837E-3</v>
      </c>
      <c r="C758">
        <f t="shared" si="39"/>
        <v>1.6446438745180277E-5</v>
      </c>
    </row>
    <row r="759" spans="1:3">
      <c r="A759">
        <f t="shared" si="40"/>
        <v>75.699999999999974</v>
      </c>
      <c r="B759">
        <f t="shared" si="41"/>
        <v>1.0525002474506405E-3</v>
      </c>
      <c r="C759">
        <f t="shared" si="39"/>
        <v>1.6462594478249382E-5</v>
      </c>
    </row>
    <row r="760" spans="1:3">
      <c r="A760">
        <f t="shared" si="40"/>
        <v>75.799999999999969</v>
      </c>
      <c r="B760">
        <f t="shared" si="41"/>
        <v>1.0530168150810974E-3</v>
      </c>
      <c r="C760">
        <f t="shared" si="39"/>
        <v>1.6478758142506409E-5</v>
      </c>
    </row>
    <row r="761" spans="1:3">
      <c r="A761">
        <f t="shared" si="40"/>
        <v>75.899999999999963</v>
      </c>
      <c r="B761">
        <f t="shared" si="41"/>
        <v>1.0535333827115542E-3</v>
      </c>
      <c r="C761">
        <f t="shared" si="39"/>
        <v>1.6494929737951353E-5</v>
      </c>
    </row>
    <row r="762" spans="1:3">
      <c r="A762">
        <f t="shared" si="40"/>
        <v>75.999999999999957</v>
      </c>
      <c r="B762">
        <f t="shared" si="41"/>
        <v>1.0540499503420111E-3</v>
      </c>
      <c r="C762">
        <f t="shared" si="39"/>
        <v>1.6511109264584212E-5</v>
      </c>
    </row>
    <row r="763" spans="1:3">
      <c r="A763">
        <f t="shared" si="40"/>
        <v>76.099999999999952</v>
      </c>
      <c r="B763">
        <f t="shared" si="41"/>
        <v>1.0545665179724679E-3</v>
      </c>
      <c r="C763">
        <f t="shared" si="39"/>
        <v>1.6527296722404994E-5</v>
      </c>
    </row>
    <row r="764" spans="1:3">
      <c r="A764">
        <f t="shared" si="40"/>
        <v>76.199999999999946</v>
      </c>
      <c r="B764">
        <f t="shared" si="41"/>
        <v>1.0550830856029248E-3</v>
      </c>
      <c r="C764">
        <f t="shared" si="39"/>
        <v>1.6543492111413693E-5</v>
      </c>
    </row>
    <row r="765" spans="1:3">
      <c r="A765">
        <f t="shared" si="40"/>
        <v>76.29999999999994</v>
      </c>
      <c r="B765">
        <f t="shared" si="41"/>
        <v>1.0555996532333816E-3</v>
      </c>
      <c r="C765">
        <f t="shared" si="39"/>
        <v>1.655969543161031E-5</v>
      </c>
    </row>
    <row r="766" spans="1:3">
      <c r="A766">
        <f t="shared" si="40"/>
        <v>76.399999999999935</v>
      </c>
      <c r="B766">
        <f t="shared" si="41"/>
        <v>1.0561162208638385E-3</v>
      </c>
      <c r="C766">
        <f t="shared" si="39"/>
        <v>1.6575906682994847E-5</v>
      </c>
    </row>
    <row r="767" spans="1:3">
      <c r="A767">
        <f t="shared" si="40"/>
        <v>76.499999999999929</v>
      </c>
      <c r="B767">
        <f t="shared" si="41"/>
        <v>1.0566327884942953E-3</v>
      </c>
      <c r="C767">
        <f t="shared" si="39"/>
        <v>1.65921258655673E-5</v>
      </c>
    </row>
    <row r="768" spans="1:3">
      <c r="A768">
        <f t="shared" si="40"/>
        <v>76.599999999999923</v>
      </c>
      <c r="B768">
        <f t="shared" si="41"/>
        <v>1.0571493561247521E-3</v>
      </c>
      <c r="C768">
        <f t="shared" si="39"/>
        <v>1.6608352979327673E-5</v>
      </c>
    </row>
    <row r="769" spans="1:3">
      <c r="A769">
        <f t="shared" si="40"/>
        <v>76.699999999999918</v>
      </c>
      <c r="B769">
        <f t="shared" si="41"/>
        <v>1.057665923755209E-3</v>
      </c>
      <c r="C769">
        <f t="shared" si="39"/>
        <v>1.6624588024275972E-5</v>
      </c>
    </row>
    <row r="770" spans="1:3">
      <c r="A770">
        <f t="shared" si="40"/>
        <v>76.799999999999912</v>
      </c>
      <c r="B770">
        <f t="shared" si="41"/>
        <v>1.0581824913856658E-3</v>
      </c>
      <c r="C770">
        <f t="shared" si="39"/>
        <v>1.6640831000412186E-5</v>
      </c>
    </row>
    <row r="771" spans="1:3">
      <c r="A771">
        <f t="shared" si="40"/>
        <v>76.899999999999906</v>
      </c>
      <c r="B771">
        <f t="shared" si="41"/>
        <v>1.0586990590161227E-3</v>
      </c>
      <c r="C771">
        <f t="shared" si="39"/>
        <v>1.6657081907736317E-5</v>
      </c>
    </row>
    <row r="772" spans="1:3">
      <c r="A772">
        <f t="shared" si="40"/>
        <v>76.999999999999901</v>
      </c>
      <c r="B772">
        <f t="shared" si="41"/>
        <v>1.0592156266465795E-3</v>
      </c>
      <c r="C772">
        <f t="shared" si="39"/>
        <v>1.6673340746248367E-5</v>
      </c>
    </row>
    <row r="773" spans="1:3">
      <c r="A773">
        <f t="shared" si="40"/>
        <v>77.099999999999895</v>
      </c>
      <c r="B773">
        <f t="shared" si="41"/>
        <v>1.0597321942770364E-3</v>
      </c>
      <c r="C773">
        <f t="shared" si="39"/>
        <v>1.6689607515948334E-5</v>
      </c>
    </row>
    <row r="774" spans="1:3">
      <c r="A774">
        <f t="shared" si="40"/>
        <v>77.199999999999889</v>
      </c>
      <c r="B774">
        <f t="shared" si="41"/>
        <v>1.0602487619074932E-3</v>
      </c>
      <c r="C774">
        <f t="shared" si="39"/>
        <v>1.6705882216836226E-5</v>
      </c>
    </row>
    <row r="775" spans="1:3">
      <c r="A775">
        <f t="shared" si="40"/>
        <v>77.299999999999883</v>
      </c>
      <c r="B775">
        <f t="shared" si="41"/>
        <v>1.0607653295379501E-3</v>
      </c>
      <c r="C775">
        <f t="shared" si="39"/>
        <v>1.6722164848912031E-5</v>
      </c>
    </row>
    <row r="776" spans="1:3">
      <c r="A776">
        <f t="shared" si="40"/>
        <v>77.399999999999878</v>
      </c>
      <c r="B776">
        <f t="shared" si="41"/>
        <v>1.0612818971684069E-3</v>
      </c>
      <c r="C776">
        <f t="shared" si="39"/>
        <v>1.6738455412175755E-5</v>
      </c>
    </row>
    <row r="777" spans="1:3">
      <c r="A777">
        <f t="shared" si="40"/>
        <v>77.499999999999872</v>
      </c>
      <c r="B777">
        <f t="shared" si="41"/>
        <v>1.0617984647988638E-3</v>
      </c>
      <c r="C777">
        <f t="shared" si="39"/>
        <v>1.6754753906627403E-5</v>
      </c>
    </row>
    <row r="778" spans="1:3">
      <c r="A778">
        <f t="shared" si="40"/>
        <v>77.599999999999866</v>
      </c>
      <c r="B778">
        <f t="shared" si="41"/>
        <v>1.0623150324293206E-3</v>
      </c>
      <c r="C778">
        <f t="shared" si="39"/>
        <v>1.6771060332266973E-5</v>
      </c>
    </row>
    <row r="779" spans="1:3">
      <c r="A779">
        <f t="shared" si="40"/>
        <v>77.699999999999861</v>
      </c>
      <c r="B779">
        <f t="shared" si="41"/>
        <v>1.0628316000597774E-3</v>
      </c>
      <c r="C779">
        <f t="shared" si="39"/>
        <v>1.6787374689094452E-5</v>
      </c>
    </row>
    <row r="780" spans="1:3">
      <c r="A780">
        <f t="shared" si="40"/>
        <v>77.799999999999855</v>
      </c>
      <c r="B780">
        <f t="shared" si="41"/>
        <v>1.0633481676902343E-3</v>
      </c>
      <c r="C780">
        <f t="shared" si="39"/>
        <v>1.6803696977109854E-5</v>
      </c>
    </row>
    <row r="781" spans="1:3">
      <c r="A781">
        <f t="shared" si="40"/>
        <v>77.899999999999849</v>
      </c>
      <c r="B781">
        <f t="shared" si="41"/>
        <v>1.0638647353206911E-3</v>
      </c>
      <c r="C781">
        <f t="shared" si="39"/>
        <v>1.6820027196313176E-5</v>
      </c>
    </row>
    <row r="782" spans="1:3">
      <c r="A782">
        <f t="shared" si="40"/>
        <v>77.999999999999844</v>
      </c>
      <c r="B782">
        <f t="shared" si="41"/>
        <v>1.064381302951148E-3</v>
      </c>
      <c r="C782">
        <f t="shared" si="39"/>
        <v>1.6836365346704417E-5</v>
      </c>
    </row>
    <row r="783" spans="1:3">
      <c r="A783">
        <f t="shared" si="40"/>
        <v>78.099999999999838</v>
      </c>
      <c r="B783">
        <f t="shared" si="41"/>
        <v>1.0648978705816048E-3</v>
      </c>
      <c r="C783">
        <f t="shared" si="39"/>
        <v>1.6852711428283574E-5</v>
      </c>
    </row>
    <row r="784" spans="1:3">
      <c r="A784">
        <f t="shared" si="40"/>
        <v>78.199999999999832</v>
      </c>
      <c r="B784">
        <f t="shared" si="41"/>
        <v>1.0654144382120617E-3</v>
      </c>
      <c r="C784">
        <f t="shared" si="39"/>
        <v>1.6869065441050654E-5</v>
      </c>
    </row>
    <row r="785" spans="1:3">
      <c r="A785">
        <f t="shared" si="40"/>
        <v>78.299999999999827</v>
      </c>
      <c r="B785">
        <f t="shared" si="41"/>
        <v>1.0659310058425185E-3</v>
      </c>
      <c r="C785">
        <f t="shared" si="39"/>
        <v>1.688542738500565E-5</v>
      </c>
    </row>
    <row r="786" spans="1:3">
      <c r="A786">
        <f t="shared" si="40"/>
        <v>78.399999999999821</v>
      </c>
      <c r="B786">
        <f t="shared" si="41"/>
        <v>1.0664475734729754E-3</v>
      </c>
      <c r="C786">
        <f t="shared" si="39"/>
        <v>1.6901797260148572E-5</v>
      </c>
    </row>
    <row r="787" spans="1:3">
      <c r="A787">
        <f t="shared" si="40"/>
        <v>78.499999999999815</v>
      </c>
      <c r="B787">
        <f t="shared" si="41"/>
        <v>1.0669641411034322E-3</v>
      </c>
      <c r="C787">
        <f t="shared" si="39"/>
        <v>1.6918175066479403E-5</v>
      </c>
    </row>
    <row r="788" spans="1:3">
      <c r="A788">
        <f t="shared" si="40"/>
        <v>78.59999999999981</v>
      </c>
      <c r="B788">
        <f t="shared" si="41"/>
        <v>1.0674807087338891E-3</v>
      </c>
      <c r="C788">
        <f t="shared" si="39"/>
        <v>1.6934560803998157E-5</v>
      </c>
    </row>
    <row r="789" spans="1:3">
      <c r="A789">
        <f t="shared" si="40"/>
        <v>78.699999999999804</v>
      </c>
      <c r="B789">
        <f t="shared" si="41"/>
        <v>1.0679972763643459E-3</v>
      </c>
      <c r="C789">
        <f t="shared" si="39"/>
        <v>1.6950954472704831E-5</v>
      </c>
    </row>
    <row r="790" spans="1:3">
      <c r="A790">
        <f t="shared" si="40"/>
        <v>78.799999999999798</v>
      </c>
      <c r="B790">
        <f t="shared" si="41"/>
        <v>1.0685138439948028E-3</v>
      </c>
      <c r="C790">
        <f t="shared" si="39"/>
        <v>1.696735607259942E-5</v>
      </c>
    </row>
    <row r="791" spans="1:3">
      <c r="A791">
        <f t="shared" si="40"/>
        <v>78.899999999999793</v>
      </c>
      <c r="B791">
        <f t="shared" si="41"/>
        <v>1.0690304116252596E-3</v>
      </c>
      <c r="C791">
        <f t="shared" si="39"/>
        <v>1.6983765603681929E-5</v>
      </c>
    </row>
    <row r="792" spans="1:3">
      <c r="A792">
        <f t="shared" si="40"/>
        <v>78.999999999999787</v>
      </c>
      <c r="B792">
        <f t="shared" si="41"/>
        <v>1.0695469792557164E-3</v>
      </c>
      <c r="C792">
        <f t="shared" si="39"/>
        <v>1.7000183065952361E-5</v>
      </c>
    </row>
    <row r="793" spans="1:3">
      <c r="A793">
        <f t="shared" si="40"/>
        <v>79.099999999999781</v>
      </c>
      <c r="B793">
        <f t="shared" si="41"/>
        <v>1.0700635468861733E-3</v>
      </c>
      <c r="C793">
        <f t="shared" si="39"/>
        <v>1.7016608459410709E-5</v>
      </c>
    </row>
    <row r="794" spans="1:3">
      <c r="A794">
        <f t="shared" si="40"/>
        <v>79.199999999999775</v>
      </c>
      <c r="B794">
        <f t="shared" si="41"/>
        <v>1.0705801145166301E-3</v>
      </c>
      <c r="C794">
        <f t="shared" si="39"/>
        <v>1.7033041784056976E-5</v>
      </c>
    </row>
    <row r="795" spans="1:3">
      <c r="A795">
        <f t="shared" si="40"/>
        <v>79.29999999999977</v>
      </c>
      <c r="B795">
        <f t="shared" si="41"/>
        <v>1.071096682147087E-3</v>
      </c>
      <c r="C795">
        <f t="shared" si="39"/>
        <v>1.7049483039891166E-5</v>
      </c>
    </row>
    <row r="796" spans="1:3">
      <c r="A796">
        <f t="shared" si="40"/>
        <v>79.399999999999764</v>
      </c>
      <c r="B796">
        <f t="shared" si="41"/>
        <v>1.0716132497775438E-3</v>
      </c>
      <c r="C796">
        <f t="shared" si="39"/>
        <v>1.7065932226913272E-5</v>
      </c>
    </row>
    <row r="797" spans="1:3">
      <c r="A797">
        <f t="shared" si="40"/>
        <v>79.499999999999758</v>
      </c>
      <c r="B797">
        <f t="shared" si="41"/>
        <v>1.0721298174080007E-3</v>
      </c>
      <c r="C797">
        <f t="shared" si="39"/>
        <v>1.7082389345123294E-5</v>
      </c>
    </row>
    <row r="798" spans="1:3">
      <c r="A798">
        <f t="shared" si="40"/>
        <v>79.599999999999753</v>
      </c>
      <c r="B798">
        <f t="shared" si="41"/>
        <v>1.0726463850384575E-3</v>
      </c>
      <c r="C798">
        <f t="shared" si="39"/>
        <v>1.7098854394521242E-5</v>
      </c>
    </row>
    <row r="799" spans="1:3">
      <c r="A799">
        <f t="shared" si="40"/>
        <v>79.699999999999747</v>
      </c>
      <c r="B799">
        <f t="shared" si="41"/>
        <v>1.0731629526689144E-3</v>
      </c>
      <c r="C799">
        <f t="shared" si="39"/>
        <v>1.71153273751071E-5</v>
      </c>
    </row>
    <row r="800" spans="1:3">
      <c r="A800">
        <f t="shared" si="40"/>
        <v>79.799999999999741</v>
      </c>
      <c r="B800">
        <f t="shared" si="41"/>
        <v>1.0736795202993712E-3</v>
      </c>
      <c r="C800">
        <f t="shared" si="39"/>
        <v>1.713180828688088E-5</v>
      </c>
    </row>
    <row r="801" spans="1:3">
      <c r="A801">
        <f t="shared" si="40"/>
        <v>79.899999999999736</v>
      </c>
      <c r="B801">
        <f t="shared" si="41"/>
        <v>1.0741960879298281E-3</v>
      </c>
      <c r="C801">
        <f t="shared" si="39"/>
        <v>1.714829712984258E-5</v>
      </c>
    </row>
    <row r="802" spans="1:3">
      <c r="A802">
        <f t="shared" si="40"/>
        <v>79.99999999999973</v>
      </c>
      <c r="B802">
        <f t="shared" si="41"/>
        <v>1.0747126555602849E-3</v>
      </c>
      <c r="C802">
        <f t="shared" ref="C802:C865" si="42">f2Oc*(B802/f1Oc)^2</f>
        <v>1.7164793903992203E-5</v>
      </c>
    </row>
    <row r="803" spans="1:3">
      <c r="A803">
        <f t="shared" si="40"/>
        <v>80.099999999999724</v>
      </c>
      <c r="B803">
        <f t="shared" si="41"/>
        <v>1.0752292231907417E-3</v>
      </c>
      <c r="C803">
        <f t="shared" si="42"/>
        <v>1.7181298609329738E-5</v>
      </c>
    </row>
    <row r="804" spans="1:3">
      <c r="A804">
        <f t="shared" si="40"/>
        <v>80.199999999999719</v>
      </c>
      <c r="B804">
        <f t="shared" si="41"/>
        <v>1.0757457908211986E-3</v>
      </c>
      <c r="C804">
        <f t="shared" si="42"/>
        <v>1.7197811245855203E-5</v>
      </c>
    </row>
    <row r="805" spans="1:3">
      <c r="A805">
        <f t="shared" si="40"/>
        <v>80.299999999999713</v>
      </c>
      <c r="B805">
        <f t="shared" si="41"/>
        <v>1.0762623584516554E-3</v>
      </c>
      <c r="C805">
        <f t="shared" si="42"/>
        <v>1.7214331813568577E-5</v>
      </c>
    </row>
    <row r="806" spans="1:3">
      <c r="A806">
        <f t="shared" si="40"/>
        <v>80.399999999999707</v>
      </c>
      <c r="B806">
        <f t="shared" si="41"/>
        <v>1.0767789260821123E-3</v>
      </c>
      <c r="C806">
        <f t="shared" si="42"/>
        <v>1.723086031246987E-5</v>
      </c>
    </row>
    <row r="807" spans="1:3">
      <c r="A807">
        <f t="shared" ref="A807:A870" si="43">A806+dt</f>
        <v>80.499999999999702</v>
      </c>
      <c r="B807">
        <f t="shared" ref="B807:B870" si="44">B806+veOc*dt</f>
        <v>1.0772954937125691E-3</v>
      </c>
      <c r="C807">
        <f t="shared" si="42"/>
        <v>1.7247396742559083E-5</v>
      </c>
    </row>
    <row r="808" spans="1:3">
      <c r="A808">
        <f t="shared" si="43"/>
        <v>80.599999999999696</v>
      </c>
      <c r="B808">
        <f t="shared" si="44"/>
        <v>1.077812061343026E-3</v>
      </c>
      <c r="C808">
        <f t="shared" si="42"/>
        <v>1.7263941103836215E-5</v>
      </c>
    </row>
    <row r="809" spans="1:3">
      <c r="A809">
        <f t="shared" si="43"/>
        <v>80.69999999999969</v>
      </c>
      <c r="B809">
        <f t="shared" si="44"/>
        <v>1.0783286289734828E-3</v>
      </c>
      <c r="C809">
        <f t="shared" si="42"/>
        <v>1.728049339630127E-5</v>
      </c>
    </row>
    <row r="810" spans="1:3">
      <c r="A810">
        <f t="shared" si="43"/>
        <v>80.799999999999685</v>
      </c>
      <c r="B810">
        <f t="shared" si="44"/>
        <v>1.0788451966039397E-3</v>
      </c>
      <c r="C810">
        <f t="shared" si="42"/>
        <v>1.7297053619954238E-5</v>
      </c>
    </row>
    <row r="811" spans="1:3">
      <c r="A811">
        <f t="shared" si="43"/>
        <v>80.899999999999679</v>
      </c>
      <c r="B811">
        <f t="shared" si="44"/>
        <v>1.0793617642343965E-3</v>
      </c>
      <c r="C811">
        <f t="shared" si="42"/>
        <v>1.7313621774795129E-5</v>
      </c>
    </row>
    <row r="812" spans="1:3">
      <c r="A812">
        <f t="shared" si="43"/>
        <v>80.999999999999673</v>
      </c>
      <c r="B812">
        <f t="shared" si="44"/>
        <v>1.0798783318648534E-3</v>
      </c>
      <c r="C812">
        <f t="shared" si="42"/>
        <v>1.7330197860823935E-5</v>
      </c>
    </row>
    <row r="813" spans="1:3">
      <c r="A813">
        <f t="shared" si="43"/>
        <v>81.099999999999667</v>
      </c>
      <c r="B813">
        <f t="shared" si="44"/>
        <v>1.0803948994953102E-3</v>
      </c>
      <c r="C813">
        <f t="shared" si="42"/>
        <v>1.7346781878040668E-5</v>
      </c>
    </row>
    <row r="814" spans="1:3">
      <c r="A814">
        <f t="shared" si="43"/>
        <v>81.199999999999662</v>
      </c>
      <c r="B814">
        <f t="shared" si="44"/>
        <v>1.080911467125767E-3</v>
      </c>
      <c r="C814">
        <f t="shared" si="42"/>
        <v>1.7363373826445313E-5</v>
      </c>
    </row>
    <row r="815" spans="1:3">
      <c r="A815">
        <f t="shared" si="43"/>
        <v>81.299999999999656</v>
      </c>
      <c r="B815">
        <f t="shared" si="44"/>
        <v>1.0814280347562239E-3</v>
      </c>
      <c r="C815">
        <f t="shared" si="42"/>
        <v>1.7379973706037878E-5</v>
      </c>
    </row>
    <row r="816" spans="1:3">
      <c r="A816">
        <f t="shared" si="43"/>
        <v>81.39999999999965</v>
      </c>
      <c r="B816">
        <f t="shared" si="44"/>
        <v>1.0819446023866807E-3</v>
      </c>
      <c r="C816">
        <f t="shared" si="42"/>
        <v>1.7396581516818366E-5</v>
      </c>
    </row>
    <row r="817" spans="1:3">
      <c r="A817">
        <f t="shared" si="43"/>
        <v>81.499999999999645</v>
      </c>
      <c r="B817">
        <f t="shared" si="44"/>
        <v>1.0824611700171376E-3</v>
      </c>
      <c r="C817">
        <f t="shared" si="42"/>
        <v>1.7413197258786766E-5</v>
      </c>
    </row>
    <row r="818" spans="1:3">
      <c r="A818">
        <f t="shared" si="43"/>
        <v>81.599999999999639</v>
      </c>
      <c r="B818">
        <f t="shared" si="44"/>
        <v>1.0829777376475944E-3</v>
      </c>
      <c r="C818">
        <f t="shared" si="42"/>
        <v>1.7429820931943089E-5</v>
      </c>
    </row>
    <row r="819" spans="1:3">
      <c r="A819">
        <f t="shared" si="43"/>
        <v>81.699999999999633</v>
      </c>
      <c r="B819">
        <f t="shared" si="44"/>
        <v>1.0834943052780513E-3</v>
      </c>
      <c r="C819">
        <f t="shared" si="42"/>
        <v>1.7446452536287328E-5</v>
      </c>
    </row>
    <row r="820" spans="1:3">
      <c r="A820">
        <f t="shared" si="43"/>
        <v>81.799999999999628</v>
      </c>
      <c r="B820">
        <f t="shared" si="44"/>
        <v>1.0840108729085081E-3</v>
      </c>
      <c r="C820">
        <f t="shared" si="42"/>
        <v>1.7463092071819487E-5</v>
      </c>
    </row>
    <row r="821" spans="1:3">
      <c r="A821">
        <f t="shared" si="43"/>
        <v>81.899999999999622</v>
      </c>
      <c r="B821">
        <f t="shared" si="44"/>
        <v>1.084527440538965E-3</v>
      </c>
      <c r="C821">
        <f t="shared" si="42"/>
        <v>1.7479739538539568E-5</v>
      </c>
    </row>
    <row r="822" spans="1:3">
      <c r="A822">
        <f t="shared" si="43"/>
        <v>81.999999999999616</v>
      </c>
      <c r="B822">
        <f t="shared" si="44"/>
        <v>1.0850440081694218E-3</v>
      </c>
      <c r="C822">
        <f t="shared" si="42"/>
        <v>1.7496394936447572E-5</v>
      </c>
    </row>
    <row r="823" spans="1:3">
      <c r="A823">
        <f t="shared" si="43"/>
        <v>82.099999999999611</v>
      </c>
      <c r="B823">
        <f t="shared" si="44"/>
        <v>1.0855605757998787E-3</v>
      </c>
      <c r="C823">
        <f t="shared" si="42"/>
        <v>1.7513058265543486E-5</v>
      </c>
    </row>
    <row r="824" spans="1:3">
      <c r="A824">
        <f t="shared" si="43"/>
        <v>82.199999999999605</v>
      </c>
      <c r="B824">
        <f t="shared" si="44"/>
        <v>1.0860771434303355E-3</v>
      </c>
      <c r="C824">
        <f t="shared" si="42"/>
        <v>1.7529729525827322E-5</v>
      </c>
    </row>
    <row r="825" spans="1:3">
      <c r="A825">
        <f t="shared" si="43"/>
        <v>82.299999999999599</v>
      </c>
      <c r="B825">
        <f t="shared" si="44"/>
        <v>1.0865937110607923E-3</v>
      </c>
      <c r="C825">
        <f t="shared" si="42"/>
        <v>1.7546408717299078E-5</v>
      </c>
    </row>
    <row r="826" spans="1:3">
      <c r="A826">
        <f t="shared" si="43"/>
        <v>82.399999999999594</v>
      </c>
      <c r="B826">
        <f t="shared" si="44"/>
        <v>1.0871102786912492E-3</v>
      </c>
      <c r="C826">
        <f t="shared" si="42"/>
        <v>1.7563095839958753E-5</v>
      </c>
    </row>
    <row r="827" spans="1:3">
      <c r="A827">
        <f t="shared" si="43"/>
        <v>82.499999999999588</v>
      </c>
      <c r="B827">
        <f t="shared" si="44"/>
        <v>1.087626846321706E-3</v>
      </c>
      <c r="C827">
        <f t="shared" si="42"/>
        <v>1.7579790893806344E-5</v>
      </c>
    </row>
    <row r="828" spans="1:3">
      <c r="A828">
        <f t="shared" si="43"/>
        <v>82.599999999999582</v>
      </c>
      <c r="B828">
        <f t="shared" si="44"/>
        <v>1.0881434139521629E-3</v>
      </c>
      <c r="C828">
        <f t="shared" si="42"/>
        <v>1.7596493878841854E-5</v>
      </c>
    </row>
    <row r="829" spans="1:3">
      <c r="A829">
        <f t="shared" si="43"/>
        <v>82.699999999999577</v>
      </c>
      <c r="B829">
        <f t="shared" si="44"/>
        <v>1.0886599815826197E-3</v>
      </c>
      <c r="C829">
        <f t="shared" si="42"/>
        <v>1.7613204795065288E-5</v>
      </c>
    </row>
    <row r="830" spans="1:3">
      <c r="A830">
        <f t="shared" si="43"/>
        <v>82.799999999999571</v>
      </c>
      <c r="B830">
        <f t="shared" si="44"/>
        <v>1.0891765492130766E-3</v>
      </c>
      <c r="C830">
        <f t="shared" si="42"/>
        <v>1.762992364247664E-5</v>
      </c>
    </row>
    <row r="831" spans="1:3">
      <c r="A831">
        <f t="shared" si="43"/>
        <v>82.899999999999565</v>
      </c>
      <c r="B831">
        <f t="shared" si="44"/>
        <v>1.0896931168435334E-3</v>
      </c>
      <c r="C831">
        <f t="shared" si="42"/>
        <v>1.7646650421075909E-5</v>
      </c>
    </row>
    <row r="832" spans="1:3">
      <c r="A832">
        <f t="shared" si="43"/>
        <v>82.999999999999559</v>
      </c>
      <c r="B832">
        <f t="shared" si="44"/>
        <v>1.0902096844739903E-3</v>
      </c>
      <c r="C832">
        <f t="shared" si="42"/>
        <v>1.7663385130863097E-5</v>
      </c>
    </row>
    <row r="833" spans="1:3">
      <c r="A833">
        <f t="shared" si="43"/>
        <v>83.099999999999554</v>
      </c>
      <c r="B833">
        <f t="shared" si="44"/>
        <v>1.0907262521044471E-3</v>
      </c>
      <c r="C833">
        <f t="shared" si="42"/>
        <v>1.7680127771838201E-5</v>
      </c>
    </row>
    <row r="834" spans="1:3">
      <c r="A834">
        <f t="shared" si="43"/>
        <v>83.199999999999548</v>
      </c>
      <c r="B834">
        <f t="shared" si="44"/>
        <v>1.091242819734904E-3</v>
      </c>
      <c r="C834">
        <f t="shared" si="42"/>
        <v>1.7696878344001228E-5</v>
      </c>
    </row>
    <row r="835" spans="1:3">
      <c r="A835">
        <f t="shared" si="43"/>
        <v>83.299999999999542</v>
      </c>
      <c r="B835">
        <f t="shared" si="44"/>
        <v>1.0917593873653608E-3</v>
      </c>
      <c r="C835">
        <f t="shared" si="42"/>
        <v>1.7713636847352171E-5</v>
      </c>
    </row>
    <row r="836" spans="1:3">
      <c r="A836">
        <f t="shared" si="43"/>
        <v>83.399999999999537</v>
      </c>
      <c r="B836">
        <f t="shared" si="44"/>
        <v>1.0922759549958176E-3</v>
      </c>
      <c r="C836">
        <f t="shared" si="42"/>
        <v>1.7730403281891037E-5</v>
      </c>
    </row>
    <row r="837" spans="1:3">
      <c r="A837">
        <f t="shared" si="43"/>
        <v>83.499999999999531</v>
      </c>
      <c r="B837">
        <f t="shared" si="44"/>
        <v>1.0927925226262745E-3</v>
      </c>
      <c r="C837">
        <f t="shared" si="42"/>
        <v>1.7747177647617819E-5</v>
      </c>
    </row>
    <row r="838" spans="1:3">
      <c r="A838">
        <f t="shared" si="43"/>
        <v>83.599999999999525</v>
      </c>
      <c r="B838">
        <f t="shared" si="44"/>
        <v>1.0933090902567313E-3</v>
      </c>
      <c r="C838">
        <f t="shared" si="42"/>
        <v>1.776395994453252E-5</v>
      </c>
    </row>
    <row r="839" spans="1:3">
      <c r="A839">
        <f t="shared" si="43"/>
        <v>83.69999999999952</v>
      </c>
      <c r="B839">
        <f t="shared" si="44"/>
        <v>1.0938256578871882E-3</v>
      </c>
      <c r="C839">
        <f t="shared" si="42"/>
        <v>1.7780750172635144E-5</v>
      </c>
    </row>
    <row r="840" spans="1:3">
      <c r="A840">
        <f t="shared" si="43"/>
        <v>83.799999999999514</v>
      </c>
      <c r="B840">
        <f t="shared" si="44"/>
        <v>1.094342225517645E-3</v>
      </c>
      <c r="C840">
        <f t="shared" si="42"/>
        <v>1.7797548331925685E-5</v>
      </c>
    </row>
    <row r="841" spans="1:3">
      <c r="A841">
        <f t="shared" si="43"/>
        <v>83.899999999999508</v>
      </c>
      <c r="B841">
        <f t="shared" si="44"/>
        <v>1.0948587931481019E-3</v>
      </c>
      <c r="C841">
        <f t="shared" si="42"/>
        <v>1.7814354422404141E-5</v>
      </c>
    </row>
    <row r="842" spans="1:3">
      <c r="A842">
        <f t="shared" si="43"/>
        <v>83.999999999999503</v>
      </c>
      <c r="B842">
        <f t="shared" si="44"/>
        <v>1.0953753607785587E-3</v>
      </c>
      <c r="C842">
        <f t="shared" si="42"/>
        <v>1.783116844407052E-5</v>
      </c>
    </row>
    <row r="843" spans="1:3">
      <c r="A843">
        <f t="shared" si="43"/>
        <v>84.099999999999497</v>
      </c>
      <c r="B843">
        <f t="shared" si="44"/>
        <v>1.0958919284090156E-3</v>
      </c>
      <c r="C843">
        <f t="shared" si="42"/>
        <v>1.7847990396924811E-5</v>
      </c>
    </row>
    <row r="844" spans="1:3">
      <c r="A844">
        <f t="shared" si="43"/>
        <v>84.199999999999491</v>
      </c>
      <c r="B844">
        <f t="shared" si="44"/>
        <v>1.0964084960394724E-3</v>
      </c>
      <c r="C844">
        <f t="shared" si="42"/>
        <v>1.7864820280967029E-5</v>
      </c>
    </row>
    <row r="845" spans="1:3">
      <c r="A845">
        <f t="shared" si="43"/>
        <v>84.299999999999486</v>
      </c>
      <c r="B845">
        <f t="shared" si="44"/>
        <v>1.0969250636699293E-3</v>
      </c>
      <c r="C845">
        <f t="shared" si="42"/>
        <v>1.7881658096197159E-5</v>
      </c>
    </row>
    <row r="846" spans="1:3">
      <c r="A846">
        <f t="shared" si="43"/>
        <v>84.39999999999948</v>
      </c>
      <c r="B846">
        <f t="shared" si="44"/>
        <v>1.0974416313003861E-3</v>
      </c>
      <c r="C846">
        <f t="shared" si="42"/>
        <v>1.7898503842615216E-5</v>
      </c>
    </row>
    <row r="847" spans="1:3">
      <c r="A847">
        <f t="shared" si="43"/>
        <v>84.499999999999474</v>
      </c>
      <c r="B847">
        <f t="shared" si="44"/>
        <v>1.0979581989308429E-3</v>
      </c>
      <c r="C847">
        <f t="shared" si="42"/>
        <v>1.7915357520221189E-5</v>
      </c>
    </row>
    <row r="848" spans="1:3">
      <c r="A848">
        <f t="shared" si="43"/>
        <v>84.599999999999469</v>
      </c>
      <c r="B848">
        <f t="shared" si="44"/>
        <v>1.0984747665612998E-3</v>
      </c>
      <c r="C848">
        <f t="shared" si="42"/>
        <v>1.7932219129015081E-5</v>
      </c>
    </row>
    <row r="849" spans="1:3">
      <c r="A849">
        <f t="shared" si="43"/>
        <v>84.699999999999463</v>
      </c>
      <c r="B849">
        <f t="shared" si="44"/>
        <v>1.0989913341917566E-3</v>
      </c>
      <c r="C849">
        <f t="shared" si="42"/>
        <v>1.7949088668996892E-5</v>
      </c>
    </row>
    <row r="850" spans="1:3">
      <c r="A850">
        <f t="shared" si="43"/>
        <v>84.799999999999457</v>
      </c>
      <c r="B850">
        <f t="shared" si="44"/>
        <v>1.0995079018222135E-3</v>
      </c>
      <c r="C850">
        <f t="shared" si="42"/>
        <v>1.796596614016662E-5</v>
      </c>
    </row>
    <row r="851" spans="1:3">
      <c r="A851">
        <f t="shared" si="43"/>
        <v>84.899999999999451</v>
      </c>
      <c r="B851">
        <f t="shared" si="44"/>
        <v>1.1000244694526703E-3</v>
      </c>
      <c r="C851">
        <f t="shared" si="42"/>
        <v>1.7982851542524267E-5</v>
      </c>
    </row>
    <row r="852" spans="1:3">
      <c r="A852">
        <f t="shared" si="43"/>
        <v>84.999999999999446</v>
      </c>
      <c r="B852">
        <f t="shared" si="44"/>
        <v>1.1005410370831272E-3</v>
      </c>
      <c r="C852">
        <f t="shared" si="42"/>
        <v>1.7999744876069833E-5</v>
      </c>
    </row>
    <row r="853" spans="1:3">
      <c r="A853">
        <f t="shared" si="43"/>
        <v>85.09999999999944</v>
      </c>
      <c r="B853">
        <f t="shared" si="44"/>
        <v>1.101057604713584E-3</v>
      </c>
      <c r="C853">
        <f t="shared" si="42"/>
        <v>1.8016646140803319E-5</v>
      </c>
    </row>
    <row r="854" spans="1:3">
      <c r="A854">
        <f t="shared" si="43"/>
        <v>85.199999999999434</v>
      </c>
      <c r="B854">
        <f t="shared" si="44"/>
        <v>1.1015741723440409E-3</v>
      </c>
      <c r="C854">
        <f t="shared" si="42"/>
        <v>1.8033555336724724E-5</v>
      </c>
    </row>
    <row r="855" spans="1:3">
      <c r="A855">
        <f t="shared" si="43"/>
        <v>85.299999999999429</v>
      </c>
      <c r="B855">
        <f t="shared" si="44"/>
        <v>1.1020907399744977E-3</v>
      </c>
      <c r="C855">
        <f t="shared" si="42"/>
        <v>1.8050472463834049E-5</v>
      </c>
    </row>
    <row r="856" spans="1:3">
      <c r="A856">
        <f t="shared" si="43"/>
        <v>85.399999999999423</v>
      </c>
      <c r="B856">
        <f t="shared" si="44"/>
        <v>1.1026073076049546E-3</v>
      </c>
      <c r="C856">
        <f t="shared" si="42"/>
        <v>1.8067397522131289E-5</v>
      </c>
    </row>
    <row r="857" spans="1:3">
      <c r="A857">
        <f t="shared" si="43"/>
        <v>85.499999999999417</v>
      </c>
      <c r="B857">
        <f t="shared" si="44"/>
        <v>1.1031238752354114E-3</v>
      </c>
      <c r="C857">
        <f t="shared" si="42"/>
        <v>1.8084330511616456E-5</v>
      </c>
    </row>
    <row r="858" spans="1:3">
      <c r="A858">
        <f t="shared" si="43"/>
        <v>85.599999999999412</v>
      </c>
      <c r="B858">
        <f t="shared" si="44"/>
        <v>1.1036404428658682E-3</v>
      </c>
      <c r="C858">
        <f t="shared" si="42"/>
        <v>1.8101271432289536E-5</v>
      </c>
    </row>
    <row r="859" spans="1:3">
      <c r="A859">
        <f t="shared" si="43"/>
        <v>85.699999999999406</v>
      </c>
      <c r="B859">
        <f t="shared" si="44"/>
        <v>1.1041570104963251E-3</v>
      </c>
      <c r="C859">
        <f t="shared" si="42"/>
        <v>1.8118220284150535E-5</v>
      </c>
    </row>
    <row r="860" spans="1:3">
      <c r="A860">
        <f t="shared" si="43"/>
        <v>85.7999999999994</v>
      </c>
      <c r="B860">
        <f t="shared" si="44"/>
        <v>1.1046735781267819E-3</v>
      </c>
      <c r="C860">
        <f t="shared" si="42"/>
        <v>1.813517706719945E-5</v>
      </c>
    </row>
    <row r="861" spans="1:3">
      <c r="A861">
        <f t="shared" si="43"/>
        <v>85.899999999999395</v>
      </c>
      <c r="B861">
        <f t="shared" si="44"/>
        <v>1.1051901457572388E-3</v>
      </c>
      <c r="C861">
        <f t="shared" si="42"/>
        <v>1.8152141781436287E-5</v>
      </c>
    </row>
    <row r="862" spans="1:3">
      <c r="A862">
        <f t="shared" si="43"/>
        <v>85.999999999999389</v>
      </c>
      <c r="B862">
        <f t="shared" si="44"/>
        <v>1.1057067133876956E-3</v>
      </c>
      <c r="C862">
        <f t="shared" si="42"/>
        <v>1.8169114426861044E-5</v>
      </c>
    </row>
    <row r="863" spans="1:3">
      <c r="A863">
        <f t="shared" si="43"/>
        <v>86.099999999999383</v>
      </c>
      <c r="B863">
        <f t="shared" si="44"/>
        <v>1.1062232810181525E-3</v>
      </c>
      <c r="C863">
        <f t="shared" si="42"/>
        <v>1.8186095003473721E-5</v>
      </c>
    </row>
    <row r="864" spans="1:3">
      <c r="A864">
        <f t="shared" si="43"/>
        <v>86.199999999999378</v>
      </c>
      <c r="B864">
        <f t="shared" si="44"/>
        <v>1.1067398486486093E-3</v>
      </c>
      <c r="C864">
        <f t="shared" si="42"/>
        <v>1.8203083511274317E-5</v>
      </c>
    </row>
    <row r="865" spans="1:3">
      <c r="A865">
        <f t="shared" si="43"/>
        <v>86.299999999999372</v>
      </c>
      <c r="B865">
        <f t="shared" si="44"/>
        <v>1.1072564162790662E-3</v>
      </c>
      <c r="C865">
        <f t="shared" si="42"/>
        <v>1.8220079950262829E-5</v>
      </c>
    </row>
    <row r="866" spans="1:3">
      <c r="A866">
        <f t="shared" si="43"/>
        <v>86.399999999999366</v>
      </c>
      <c r="B866">
        <f t="shared" si="44"/>
        <v>1.107772983909523E-3</v>
      </c>
      <c r="C866">
        <f t="shared" ref="C866:C929" si="45">f2Oc*(B866/f1Oc)^2</f>
        <v>1.8237084320439264E-5</v>
      </c>
    </row>
    <row r="867" spans="1:3">
      <c r="A867">
        <f t="shared" si="43"/>
        <v>86.499999999999361</v>
      </c>
      <c r="B867">
        <f t="shared" si="44"/>
        <v>1.1082895515399799E-3</v>
      </c>
      <c r="C867">
        <f t="shared" si="45"/>
        <v>1.8254096621803615E-5</v>
      </c>
    </row>
    <row r="868" spans="1:3">
      <c r="A868">
        <f t="shared" si="43"/>
        <v>86.599999999999355</v>
      </c>
      <c r="B868">
        <f t="shared" si="44"/>
        <v>1.1088061191704367E-3</v>
      </c>
      <c r="C868">
        <f t="shared" si="45"/>
        <v>1.8271116854355885E-5</v>
      </c>
    </row>
    <row r="869" spans="1:3">
      <c r="A869">
        <f t="shared" si="43"/>
        <v>86.699999999999349</v>
      </c>
      <c r="B869">
        <f t="shared" si="44"/>
        <v>1.1093226868008935E-3</v>
      </c>
      <c r="C869">
        <f t="shared" si="45"/>
        <v>1.8288145018096071E-5</v>
      </c>
    </row>
    <row r="870" spans="1:3">
      <c r="A870">
        <f t="shared" si="43"/>
        <v>86.799999999999343</v>
      </c>
      <c r="B870">
        <f t="shared" si="44"/>
        <v>1.1098392544313504E-3</v>
      </c>
      <c r="C870">
        <f t="shared" si="45"/>
        <v>1.830518111302418E-5</v>
      </c>
    </row>
    <row r="871" spans="1:3">
      <c r="A871">
        <f t="shared" ref="A871:A934" si="46">A870+dt</f>
        <v>86.899999999999338</v>
      </c>
      <c r="B871">
        <f t="shared" ref="B871:B934" si="47">B870+veOc*dt</f>
        <v>1.1103558220618072E-3</v>
      </c>
      <c r="C871">
        <f t="shared" si="45"/>
        <v>1.8322225139140209E-5</v>
      </c>
    </row>
    <row r="872" spans="1:3">
      <c r="A872">
        <f t="shared" si="46"/>
        <v>86.999999999999332</v>
      </c>
      <c r="B872">
        <f t="shared" si="47"/>
        <v>1.1108723896922641E-3</v>
      </c>
      <c r="C872">
        <f t="shared" si="45"/>
        <v>1.8339277096444153E-5</v>
      </c>
    </row>
    <row r="873" spans="1:3">
      <c r="A873">
        <f t="shared" si="46"/>
        <v>87.099999999999326</v>
      </c>
      <c r="B873">
        <f t="shared" si="47"/>
        <v>1.1113889573227209E-3</v>
      </c>
      <c r="C873">
        <f t="shared" si="45"/>
        <v>1.8356336984936017E-5</v>
      </c>
    </row>
    <row r="874" spans="1:3">
      <c r="A874">
        <f t="shared" si="46"/>
        <v>87.199999999999321</v>
      </c>
      <c r="B874">
        <f t="shared" si="47"/>
        <v>1.1119055249531778E-3</v>
      </c>
      <c r="C874">
        <f t="shared" si="45"/>
        <v>1.8373404804615801E-5</v>
      </c>
    </row>
    <row r="875" spans="1:3">
      <c r="A875">
        <f t="shared" si="46"/>
        <v>87.299999999999315</v>
      </c>
      <c r="B875">
        <f t="shared" si="47"/>
        <v>1.1124220925836346E-3</v>
      </c>
      <c r="C875">
        <f t="shared" si="45"/>
        <v>1.8390480555483507E-5</v>
      </c>
    </row>
    <row r="876" spans="1:3">
      <c r="A876">
        <f t="shared" si="46"/>
        <v>87.399999999999309</v>
      </c>
      <c r="B876">
        <f t="shared" si="47"/>
        <v>1.1129386602140915E-3</v>
      </c>
      <c r="C876">
        <f t="shared" si="45"/>
        <v>1.8407564237539129E-5</v>
      </c>
    </row>
    <row r="877" spans="1:3">
      <c r="A877">
        <f t="shared" si="46"/>
        <v>87.499999999999304</v>
      </c>
      <c r="B877">
        <f t="shared" si="47"/>
        <v>1.1134552278445483E-3</v>
      </c>
      <c r="C877">
        <f t="shared" si="45"/>
        <v>1.8424655850782667E-5</v>
      </c>
    </row>
    <row r="878" spans="1:3">
      <c r="A878">
        <f t="shared" si="46"/>
        <v>87.599999999999298</v>
      </c>
      <c r="B878">
        <f t="shared" si="47"/>
        <v>1.1139717954750052E-3</v>
      </c>
      <c r="C878">
        <f t="shared" si="45"/>
        <v>1.8441755395214129E-5</v>
      </c>
    </row>
    <row r="879" spans="1:3">
      <c r="A879">
        <f t="shared" si="46"/>
        <v>87.699999999999292</v>
      </c>
      <c r="B879">
        <f t="shared" si="47"/>
        <v>1.114488363105462E-3</v>
      </c>
      <c r="C879">
        <f t="shared" si="45"/>
        <v>1.8458862870833506E-5</v>
      </c>
    </row>
    <row r="880" spans="1:3">
      <c r="A880">
        <f t="shared" si="46"/>
        <v>87.799999999999287</v>
      </c>
      <c r="B880">
        <f t="shared" si="47"/>
        <v>1.1150049307359188E-3</v>
      </c>
      <c r="C880">
        <f t="shared" si="45"/>
        <v>1.8475978277640805E-5</v>
      </c>
    </row>
    <row r="881" spans="1:3">
      <c r="A881">
        <f t="shared" si="46"/>
        <v>87.899999999999281</v>
      </c>
      <c r="B881">
        <f t="shared" si="47"/>
        <v>1.1155214983663757E-3</v>
      </c>
      <c r="C881">
        <f t="shared" si="45"/>
        <v>1.8493101615636018E-5</v>
      </c>
    </row>
    <row r="882" spans="1:3">
      <c r="A882">
        <f t="shared" si="46"/>
        <v>87.999999999999275</v>
      </c>
      <c r="B882">
        <f t="shared" si="47"/>
        <v>1.1160380659968325E-3</v>
      </c>
      <c r="C882">
        <f t="shared" si="45"/>
        <v>1.8510232884819153E-5</v>
      </c>
    </row>
    <row r="883" spans="1:3">
      <c r="A883">
        <f t="shared" si="46"/>
        <v>88.09999999999927</v>
      </c>
      <c r="B883">
        <f t="shared" si="47"/>
        <v>1.1165546336272894E-3</v>
      </c>
      <c r="C883">
        <f t="shared" si="45"/>
        <v>1.8527372085190215E-5</v>
      </c>
    </row>
    <row r="884" spans="1:3">
      <c r="A884">
        <f t="shared" si="46"/>
        <v>88.199999999999264</v>
      </c>
      <c r="B884">
        <f t="shared" si="47"/>
        <v>1.1170712012577462E-3</v>
      </c>
      <c r="C884">
        <f t="shared" si="45"/>
        <v>1.8544519216749186E-5</v>
      </c>
    </row>
    <row r="885" spans="1:3">
      <c r="A885">
        <f t="shared" si="46"/>
        <v>88.299999999999258</v>
      </c>
      <c r="B885">
        <f t="shared" si="47"/>
        <v>1.1175877688882031E-3</v>
      </c>
      <c r="C885">
        <f t="shared" si="45"/>
        <v>1.8561674279496079E-5</v>
      </c>
    </row>
    <row r="886" spans="1:3">
      <c r="A886">
        <f t="shared" si="46"/>
        <v>88.399999999999253</v>
      </c>
      <c r="B886">
        <f t="shared" si="47"/>
        <v>1.1181043365186599E-3</v>
      </c>
      <c r="C886">
        <f t="shared" si="45"/>
        <v>1.8578837273430889E-5</v>
      </c>
    </row>
    <row r="887" spans="1:3">
      <c r="A887">
        <f t="shared" si="46"/>
        <v>88.499999999999247</v>
      </c>
      <c r="B887">
        <f t="shared" si="47"/>
        <v>1.1186209041491168E-3</v>
      </c>
      <c r="C887">
        <f t="shared" si="45"/>
        <v>1.8596008198553621E-5</v>
      </c>
    </row>
    <row r="888" spans="1:3">
      <c r="A888">
        <f t="shared" si="46"/>
        <v>88.599999999999241</v>
      </c>
      <c r="B888">
        <f t="shared" si="47"/>
        <v>1.1191374717795736E-3</v>
      </c>
      <c r="C888">
        <f t="shared" si="45"/>
        <v>1.8613187054864266E-5</v>
      </c>
    </row>
    <row r="889" spans="1:3">
      <c r="A889">
        <f t="shared" si="46"/>
        <v>88.699999999999235</v>
      </c>
      <c r="B889">
        <f t="shared" si="47"/>
        <v>1.1196540394100305E-3</v>
      </c>
      <c r="C889">
        <f t="shared" si="45"/>
        <v>1.8630373842362834E-5</v>
      </c>
    </row>
    <row r="890" spans="1:3">
      <c r="A890">
        <f t="shared" si="46"/>
        <v>88.79999999999923</v>
      </c>
      <c r="B890">
        <f t="shared" si="47"/>
        <v>1.1201706070404873E-3</v>
      </c>
      <c r="C890">
        <f t="shared" si="45"/>
        <v>1.8647568561049322E-5</v>
      </c>
    </row>
    <row r="891" spans="1:3">
      <c r="A891">
        <f t="shared" si="46"/>
        <v>88.899999999999224</v>
      </c>
      <c r="B891">
        <f t="shared" si="47"/>
        <v>1.1206871746709441E-3</v>
      </c>
      <c r="C891">
        <f t="shared" si="45"/>
        <v>1.8664771210923728E-5</v>
      </c>
    </row>
    <row r="892" spans="1:3">
      <c r="A892">
        <f t="shared" si="46"/>
        <v>88.999999999999218</v>
      </c>
      <c r="B892">
        <f t="shared" si="47"/>
        <v>1.121203742301401E-3</v>
      </c>
      <c r="C892">
        <f t="shared" si="45"/>
        <v>1.8681981791986054E-5</v>
      </c>
    </row>
    <row r="893" spans="1:3">
      <c r="A893">
        <f t="shared" si="46"/>
        <v>89.099999999999213</v>
      </c>
      <c r="B893">
        <f t="shared" si="47"/>
        <v>1.1217203099318578E-3</v>
      </c>
      <c r="C893">
        <f t="shared" si="45"/>
        <v>1.86992003042363E-5</v>
      </c>
    </row>
    <row r="894" spans="1:3">
      <c r="A894">
        <f t="shared" si="46"/>
        <v>89.199999999999207</v>
      </c>
      <c r="B894">
        <f t="shared" si="47"/>
        <v>1.1222368775623147E-3</v>
      </c>
      <c r="C894">
        <f t="shared" si="45"/>
        <v>1.8716426747674462E-5</v>
      </c>
    </row>
    <row r="895" spans="1:3">
      <c r="A895">
        <f t="shared" si="46"/>
        <v>89.299999999999201</v>
      </c>
      <c r="B895">
        <f t="shared" si="47"/>
        <v>1.1227534451927715E-3</v>
      </c>
      <c r="C895">
        <f t="shared" si="45"/>
        <v>1.8733661122300546E-5</v>
      </c>
    </row>
    <row r="896" spans="1:3">
      <c r="A896">
        <f t="shared" si="46"/>
        <v>89.399999999999196</v>
      </c>
      <c r="B896">
        <f t="shared" si="47"/>
        <v>1.1232700128232284E-3</v>
      </c>
      <c r="C896">
        <f t="shared" si="45"/>
        <v>1.8750903428114543E-5</v>
      </c>
    </row>
    <row r="897" spans="1:3">
      <c r="A897">
        <f t="shared" si="46"/>
        <v>89.49999999999919</v>
      </c>
      <c r="B897">
        <f t="shared" si="47"/>
        <v>1.1237865804536852E-3</v>
      </c>
      <c r="C897">
        <f t="shared" si="45"/>
        <v>1.8768153665116463E-5</v>
      </c>
    </row>
    <row r="898" spans="1:3">
      <c r="A898">
        <f t="shared" si="46"/>
        <v>89.599999999999184</v>
      </c>
      <c r="B898">
        <f t="shared" si="47"/>
        <v>1.1243031480841421E-3</v>
      </c>
      <c r="C898">
        <f t="shared" si="45"/>
        <v>1.8785411833306302E-5</v>
      </c>
    </row>
    <row r="899" spans="1:3">
      <c r="A899">
        <f t="shared" si="46"/>
        <v>89.699999999999179</v>
      </c>
      <c r="B899">
        <f t="shared" si="47"/>
        <v>1.1248197157145989E-3</v>
      </c>
      <c r="C899">
        <f t="shared" si="45"/>
        <v>1.8802677932684057E-5</v>
      </c>
    </row>
    <row r="900" spans="1:3">
      <c r="A900">
        <f t="shared" si="46"/>
        <v>89.799999999999173</v>
      </c>
      <c r="B900">
        <f t="shared" si="47"/>
        <v>1.1253362833450558E-3</v>
      </c>
      <c r="C900">
        <f t="shared" si="45"/>
        <v>1.8819951963249736E-5</v>
      </c>
    </row>
    <row r="901" spans="1:3">
      <c r="A901">
        <f t="shared" si="46"/>
        <v>89.899999999999167</v>
      </c>
      <c r="B901">
        <f t="shared" si="47"/>
        <v>1.1258528509755126E-3</v>
      </c>
      <c r="C901">
        <f t="shared" si="45"/>
        <v>1.8837233925003336E-5</v>
      </c>
    </row>
    <row r="902" spans="1:3">
      <c r="A902">
        <f t="shared" si="46"/>
        <v>89.999999999999162</v>
      </c>
      <c r="B902">
        <f t="shared" si="47"/>
        <v>1.1263694186059694E-3</v>
      </c>
      <c r="C902">
        <f t="shared" si="45"/>
        <v>1.885452381794485E-5</v>
      </c>
    </row>
    <row r="903" spans="1:3">
      <c r="A903">
        <f t="shared" si="46"/>
        <v>90.099999999999156</v>
      </c>
      <c r="B903">
        <f t="shared" si="47"/>
        <v>1.1268859862364263E-3</v>
      </c>
      <c r="C903">
        <f t="shared" si="45"/>
        <v>1.8871821642074283E-5</v>
      </c>
    </row>
    <row r="904" spans="1:3">
      <c r="A904">
        <f t="shared" si="46"/>
        <v>90.19999999999915</v>
      </c>
      <c r="B904">
        <f t="shared" si="47"/>
        <v>1.1274025538668831E-3</v>
      </c>
      <c r="C904">
        <f t="shared" si="45"/>
        <v>1.8889127397391632E-5</v>
      </c>
    </row>
    <row r="905" spans="1:3">
      <c r="A905">
        <f t="shared" si="46"/>
        <v>90.299999999999145</v>
      </c>
      <c r="B905">
        <f t="shared" si="47"/>
        <v>1.12791912149734E-3</v>
      </c>
      <c r="C905">
        <f t="shared" si="45"/>
        <v>1.8906441083896904E-5</v>
      </c>
    </row>
    <row r="906" spans="1:3">
      <c r="A906">
        <f t="shared" si="46"/>
        <v>90.399999999999139</v>
      </c>
      <c r="B906">
        <f t="shared" si="47"/>
        <v>1.1284356891277968E-3</v>
      </c>
      <c r="C906">
        <f t="shared" si="45"/>
        <v>1.8923762701590095E-5</v>
      </c>
    </row>
    <row r="907" spans="1:3">
      <c r="A907">
        <f t="shared" si="46"/>
        <v>90.499999999999133</v>
      </c>
      <c r="B907">
        <f t="shared" si="47"/>
        <v>1.1289522567582537E-3</v>
      </c>
      <c r="C907">
        <f t="shared" si="45"/>
        <v>1.8941092250471206E-5</v>
      </c>
    </row>
    <row r="908" spans="1:3">
      <c r="A908">
        <f t="shared" si="46"/>
        <v>90.599999999999127</v>
      </c>
      <c r="B908">
        <f t="shared" si="47"/>
        <v>1.1294688243887105E-3</v>
      </c>
      <c r="C908">
        <f t="shared" si="45"/>
        <v>1.8958429730540232E-5</v>
      </c>
    </row>
    <row r="909" spans="1:3">
      <c r="A909">
        <f t="shared" si="46"/>
        <v>90.699999999999122</v>
      </c>
      <c r="B909">
        <f t="shared" si="47"/>
        <v>1.1299853920191674E-3</v>
      </c>
      <c r="C909">
        <f t="shared" si="45"/>
        <v>1.8975775141797178E-5</v>
      </c>
    </row>
    <row r="910" spans="1:3">
      <c r="A910">
        <f t="shared" si="46"/>
        <v>90.799999999999116</v>
      </c>
      <c r="B910">
        <f t="shared" si="47"/>
        <v>1.1305019596496242E-3</v>
      </c>
      <c r="C910">
        <f t="shared" si="45"/>
        <v>1.8993128484242051E-5</v>
      </c>
    </row>
    <row r="911" spans="1:3">
      <c r="A911">
        <f t="shared" si="46"/>
        <v>90.89999999999911</v>
      </c>
      <c r="B911">
        <f t="shared" si="47"/>
        <v>1.1310185272800811E-3</v>
      </c>
      <c r="C911">
        <f t="shared" si="45"/>
        <v>1.9010489757874835E-5</v>
      </c>
    </row>
    <row r="912" spans="1:3">
      <c r="A912">
        <f t="shared" si="46"/>
        <v>90.999999999999105</v>
      </c>
      <c r="B912">
        <f t="shared" si="47"/>
        <v>1.1315350949105379E-3</v>
      </c>
      <c r="C912">
        <f t="shared" si="45"/>
        <v>1.9027858962695536E-5</v>
      </c>
    </row>
    <row r="913" spans="1:3">
      <c r="A913">
        <f t="shared" si="46"/>
        <v>91.099999999999099</v>
      </c>
      <c r="B913">
        <f t="shared" si="47"/>
        <v>1.1320516625409947E-3</v>
      </c>
      <c r="C913">
        <f t="shared" si="45"/>
        <v>1.904523609870416E-5</v>
      </c>
    </row>
    <row r="914" spans="1:3">
      <c r="A914">
        <f t="shared" si="46"/>
        <v>91.199999999999093</v>
      </c>
      <c r="B914">
        <f t="shared" si="47"/>
        <v>1.1325682301714516E-3</v>
      </c>
      <c r="C914">
        <f t="shared" si="45"/>
        <v>1.9062621165900703E-5</v>
      </c>
    </row>
    <row r="915" spans="1:3">
      <c r="A915">
        <f t="shared" si="46"/>
        <v>91.299999999999088</v>
      </c>
      <c r="B915">
        <f t="shared" si="47"/>
        <v>1.1330847978019084E-3</v>
      </c>
      <c r="C915">
        <f t="shared" si="45"/>
        <v>1.9080014164285163E-5</v>
      </c>
    </row>
    <row r="916" spans="1:3">
      <c r="A916">
        <f t="shared" si="46"/>
        <v>91.399999999999082</v>
      </c>
      <c r="B916">
        <f t="shared" si="47"/>
        <v>1.1336013654323653E-3</v>
      </c>
      <c r="C916">
        <f t="shared" si="45"/>
        <v>1.9097415093857545E-5</v>
      </c>
    </row>
    <row r="917" spans="1:3">
      <c r="A917">
        <f t="shared" si="46"/>
        <v>91.499999999999076</v>
      </c>
      <c r="B917">
        <f t="shared" si="47"/>
        <v>1.1341179330628221E-3</v>
      </c>
      <c r="C917">
        <f t="shared" si="45"/>
        <v>1.9114823954617839E-5</v>
      </c>
    </row>
    <row r="918" spans="1:3">
      <c r="A918">
        <f t="shared" si="46"/>
        <v>91.599999999999071</v>
      </c>
      <c r="B918">
        <f t="shared" si="47"/>
        <v>1.134634500693279E-3</v>
      </c>
      <c r="C918">
        <f t="shared" si="45"/>
        <v>1.9132240746566057E-5</v>
      </c>
    </row>
    <row r="919" spans="1:3">
      <c r="A919">
        <f t="shared" si="46"/>
        <v>91.699999999999065</v>
      </c>
      <c r="B919">
        <f t="shared" si="47"/>
        <v>1.1351510683237358E-3</v>
      </c>
      <c r="C919">
        <f t="shared" si="45"/>
        <v>1.9149665469702197E-5</v>
      </c>
    </row>
    <row r="920" spans="1:3">
      <c r="A920">
        <f t="shared" si="46"/>
        <v>91.799999999999059</v>
      </c>
      <c r="B920">
        <f t="shared" si="47"/>
        <v>1.1356676359541927E-3</v>
      </c>
      <c r="C920">
        <f t="shared" si="45"/>
        <v>1.9167098124026253E-5</v>
      </c>
    </row>
    <row r="921" spans="1:3">
      <c r="A921">
        <f t="shared" si="46"/>
        <v>91.899999999999054</v>
      </c>
      <c r="B921">
        <f t="shared" si="47"/>
        <v>1.1361842035846495E-3</v>
      </c>
      <c r="C921">
        <f t="shared" si="45"/>
        <v>1.9184538709538229E-5</v>
      </c>
    </row>
    <row r="922" spans="1:3">
      <c r="A922">
        <f t="shared" si="46"/>
        <v>91.999999999999048</v>
      </c>
      <c r="B922">
        <f t="shared" si="47"/>
        <v>1.1367007712151064E-3</v>
      </c>
      <c r="C922">
        <f t="shared" si="45"/>
        <v>1.9201987226238121E-5</v>
      </c>
    </row>
    <row r="923" spans="1:3">
      <c r="A923">
        <f t="shared" si="46"/>
        <v>92.099999999999042</v>
      </c>
      <c r="B923">
        <f t="shared" si="47"/>
        <v>1.1372173388455632E-3</v>
      </c>
      <c r="C923">
        <f t="shared" si="45"/>
        <v>1.9219443674125935E-5</v>
      </c>
    </row>
    <row r="924" spans="1:3">
      <c r="A924">
        <f t="shared" si="46"/>
        <v>92.199999999999037</v>
      </c>
      <c r="B924">
        <f t="shared" si="47"/>
        <v>1.13773390647602E-3</v>
      </c>
      <c r="C924">
        <f t="shared" si="45"/>
        <v>1.9236908053201666E-5</v>
      </c>
    </row>
    <row r="925" spans="1:3">
      <c r="A925">
        <f t="shared" si="46"/>
        <v>92.299999999999031</v>
      </c>
      <c r="B925">
        <f t="shared" si="47"/>
        <v>1.1382504741064769E-3</v>
      </c>
      <c r="C925">
        <f t="shared" si="45"/>
        <v>1.9254380363465316E-5</v>
      </c>
    </row>
    <row r="926" spans="1:3">
      <c r="A926">
        <f t="shared" si="46"/>
        <v>92.399999999999025</v>
      </c>
      <c r="B926">
        <f t="shared" si="47"/>
        <v>1.1387670417369337E-3</v>
      </c>
      <c r="C926">
        <f t="shared" si="45"/>
        <v>1.9271860604916882E-5</v>
      </c>
    </row>
    <row r="927" spans="1:3">
      <c r="A927">
        <f t="shared" si="46"/>
        <v>92.499999999999019</v>
      </c>
      <c r="B927">
        <f t="shared" si="47"/>
        <v>1.1392836093673906E-3</v>
      </c>
      <c r="C927">
        <f t="shared" si="45"/>
        <v>1.9289348777556374E-5</v>
      </c>
    </row>
    <row r="928" spans="1:3">
      <c r="A928">
        <f t="shared" si="46"/>
        <v>92.599999999999014</v>
      </c>
      <c r="B928">
        <f t="shared" si="47"/>
        <v>1.1398001769978474E-3</v>
      </c>
      <c r="C928">
        <f t="shared" si="45"/>
        <v>1.9306844881383782E-5</v>
      </c>
    </row>
    <row r="929" spans="1:3">
      <c r="A929">
        <f t="shared" si="46"/>
        <v>92.699999999999008</v>
      </c>
      <c r="B929">
        <f t="shared" si="47"/>
        <v>1.1403167446283043E-3</v>
      </c>
      <c r="C929">
        <f t="shared" si="45"/>
        <v>1.932434891639911E-5</v>
      </c>
    </row>
    <row r="930" spans="1:3">
      <c r="A930">
        <f t="shared" si="46"/>
        <v>92.799999999999002</v>
      </c>
      <c r="B930">
        <f t="shared" si="47"/>
        <v>1.1408333122587611E-3</v>
      </c>
      <c r="C930">
        <f t="shared" ref="C930:C993" si="48">f2Oc*(B930/f1Oc)^2</f>
        <v>1.9341860882602354E-5</v>
      </c>
    </row>
    <row r="931" spans="1:3">
      <c r="A931">
        <f t="shared" si="46"/>
        <v>92.899999999998997</v>
      </c>
      <c r="B931">
        <f t="shared" si="47"/>
        <v>1.141349879889218E-3</v>
      </c>
      <c r="C931">
        <f t="shared" si="48"/>
        <v>1.9359380779993517E-5</v>
      </c>
    </row>
    <row r="932" spans="1:3">
      <c r="A932">
        <f t="shared" si="46"/>
        <v>92.999999999998991</v>
      </c>
      <c r="B932">
        <f t="shared" si="47"/>
        <v>1.1418664475196748E-3</v>
      </c>
      <c r="C932">
        <f t="shared" si="48"/>
        <v>1.9376908608572599E-5</v>
      </c>
    </row>
    <row r="933" spans="1:3">
      <c r="A933">
        <f t="shared" si="46"/>
        <v>93.099999999998985</v>
      </c>
      <c r="B933">
        <f t="shared" si="47"/>
        <v>1.1423830151501317E-3</v>
      </c>
      <c r="C933">
        <f t="shared" si="48"/>
        <v>1.9394444368339601E-5</v>
      </c>
    </row>
    <row r="934" spans="1:3">
      <c r="A934">
        <f t="shared" si="46"/>
        <v>93.19999999999898</v>
      </c>
      <c r="B934">
        <f t="shared" si="47"/>
        <v>1.1428995827805885E-3</v>
      </c>
      <c r="C934">
        <f t="shared" si="48"/>
        <v>1.9411988059294522E-5</v>
      </c>
    </row>
    <row r="935" spans="1:3">
      <c r="A935">
        <f t="shared" ref="A935:A998" si="49">A934+dt</f>
        <v>93.299999999998974</v>
      </c>
      <c r="B935">
        <f t="shared" ref="B935:B998" si="50">B934+veOc*dt</f>
        <v>1.1434161504110453E-3</v>
      </c>
      <c r="C935">
        <f t="shared" si="48"/>
        <v>1.9429539681437363E-5</v>
      </c>
    </row>
    <row r="936" spans="1:3">
      <c r="A936">
        <f t="shared" si="49"/>
        <v>93.399999999998968</v>
      </c>
      <c r="B936">
        <f t="shared" si="50"/>
        <v>1.1439327180415022E-3</v>
      </c>
      <c r="C936">
        <f t="shared" si="48"/>
        <v>1.9447099234768123E-5</v>
      </c>
    </row>
    <row r="937" spans="1:3">
      <c r="A937">
        <f t="shared" si="49"/>
        <v>93.499999999998963</v>
      </c>
      <c r="B937">
        <f t="shared" si="50"/>
        <v>1.144449285671959E-3</v>
      </c>
      <c r="C937">
        <f t="shared" si="48"/>
        <v>1.9464666719286803E-5</v>
      </c>
    </row>
    <row r="938" spans="1:3">
      <c r="A938">
        <f t="shared" si="49"/>
        <v>93.599999999998957</v>
      </c>
      <c r="B938">
        <f t="shared" si="50"/>
        <v>1.1449658533024159E-3</v>
      </c>
      <c r="C938">
        <f t="shared" si="48"/>
        <v>1.9482242134993399E-5</v>
      </c>
    </row>
    <row r="939" spans="1:3">
      <c r="A939">
        <f t="shared" si="49"/>
        <v>93.699999999998951</v>
      </c>
      <c r="B939">
        <f t="shared" si="50"/>
        <v>1.1454824209328727E-3</v>
      </c>
      <c r="C939">
        <f t="shared" si="48"/>
        <v>1.9499825481887914E-5</v>
      </c>
    </row>
    <row r="940" spans="1:3">
      <c r="A940">
        <f t="shared" si="49"/>
        <v>93.799999999998946</v>
      </c>
      <c r="B940">
        <f t="shared" si="50"/>
        <v>1.1459989885633296E-3</v>
      </c>
      <c r="C940">
        <f t="shared" si="48"/>
        <v>1.9517416759970348E-5</v>
      </c>
    </row>
    <row r="941" spans="1:3">
      <c r="A941">
        <f t="shared" si="49"/>
        <v>93.89999999999894</v>
      </c>
      <c r="B941">
        <f t="shared" si="50"/>
        <v>1.1465155561937864E-3</v>
      </c>
      <c r="C941">
        <f t="shared" si="48"/>
        <v>1.9535015969240702E-5</v>
      </c>
    </row>
    <row r="942" spans="1:3">
      <c r="A942">
        <f t="shared" si="49"/>
        <v>93.999999999998934</v>
      </c>
      <c r="B942">
        <f t="shared" si="50"/>
        <v>1.1470321238242433E-3</v>
      </c>
      <c r="C942">
        <f t="shared" si="48"/>
        <v>1.9552623109698975E-5</v>
      </c>
    </row>
    <row r="943" spans="1:3">
      <c r="A943">
        <f t="shared" si="49"/>
        <v>94.099999999998929</v>
      </c>
      <c r="B943">
        <f t="shared" si="50"/>
        <v>1.1475486914547001E-3</v>
      </c>
      <c r="C943">
        <f t="shared" si="48"/>
        <v>1.9570238181345165E-5</v>
      </c>
    </row>
    <row r="944" spans="1:3">
      <c r="A944">
        <f t="shared" si="49"/>
        <v>94.199999999998923</v>
      </c>
      <c r="B944">
        <f t="shared" si="50"/>
        <v>1.148065259085157E-3</v>
      </c>
      <c r="C944">
        <f t="shared" si="48"/>
        <v>1.9587861184179274E-5</v>
      </c>
    </row>
    <row r="945" spans="1:3">
      <c r="A945">
        <f t="shared" si="49"/>
        <v>94.299999999998917</v>
      </c>
      <c r="B945">
        <f t="shared" si="50"/>
        <v>1.1485818267156138E-3</v>
      </c>
      <c r="C945">
        <f t="shared" si="48"/>
        <v>1.9605492118201309E-5</v>
      </c>
    </row>
    <row r="946" spans="1:3">
      <c r="A946">
        <f t="shared" si="49"/>
        <v>94.399999999998911</v>
      </c>
      <c r="B946">
        <f t="shared" si="50"/>
        <v>1.1490983943460706E-3</v>
      </c>
      <c r="C946">
        <f t="shared" si="48"/>
        <v>1.9623130983411256E-5</v>
      </c>
    </row>
    <row r="947" spans="1:3">
      <c r="A947">
        <f t="shared" si="49"/>
        <v>94.499999999998906</v>
      </c>
      <c r="B947">
        <f t="shared" si="50"/>
        <v>1.1496149619765275E-3</v>
      </c>
      <c r="C947">
        <f t="shared" si="48"/>
        <v>1.9640777779809123E-5</v>
      </c>
    </row>
    <row r="948" spans="1:3">
      <c r="A948">
        <f t="shared" si="49"/>
        <v>94.5999999999989</v>
      </c>
      <c r="B948">
        <f t="shared" si="50"/>
        <v>1.1501315296069843E-3</v>
      </c>
      <c r="C948">
        <f t="shared" si="48"/>
        <v>1.965843250739491E-5</v>
      </c>
    </row>
    <row r="949" spans="1:3">
      <c r="A949">
        <f t="shared" si="49"/>
        <v>94.699999999998894</v>
      </c>
      <c r="B949">
        <f t="shared" si="50"/>
        <v>1.1506480972374412E-3</v>
      </c>
      <c r="C949">
        <f t="shared" si="48"/>
        <v>1.9676095166168615E-5</v>
      </c>
    </row>
    <row r="950" spans="1:3">
      <c r="A950">
        <f t="shared" si="49"/>
        <v>94.799999999998889</v>
      </c>
      <c r="B950">
        <f t="shared" si="50"/>
        <v>1.151164664867898E-3</v>
      </c>
      <c r="C950">
        <f t="shared" si="48"/>
        <v>1.9693765756130237E-5</v>
      </c>
    </row>
    <row r="951" spans="1:3">
      <c r="A951">
        <f t="shared" si="49"/>
        <v>94.899999999998883</v>
      </c>
      <c r="B951">
        <f t="shared" si="50"/>
        <v>1.1516812324983549E-3</v>
      </c>
      <c r="C951">
        <f t="shared" si="48"/>
        <v>1.9711444277279779E-5</v>
      </c>
    </row>
    <row r="952" spans="1:3">
      <c r="A952">
        <f t="shared" si="49"/>
        <v>94.999999999998877</v>
      </c>
      <c r="B952">
        <f t="shared" si="50"/>
        <v>1.1521978001288117E-3</v>
      </c>
      <c r="C952">
        <f t="shared" si="48"/>
        <v>1.9729130729617243E-5</v>
      </c>
    </row>
    <row r="953" spans="1:3">
      <c r="A953">
        <f t="shared" si="49"/>
        <v>95.099999999998872</v>
      </c>
      <c r="B953">
        <f t="shared" si="50"/>
        <v>1.1527143677592686E-3</v>
      </c>
      <c r="C953">
        <f t="shared" si="48"/>
        <v>1.9746825113142623E-5</v>
      </c>
    </row>
    <row r="954" spans="1:3">
      <c r="A954">
        <f t="shared" si="49"/>
        <v>95.199999999998866</v>
      </c>
      <c r="B954">
        <f t="shared" si="50"/>
        <v>1.1532309353897254E-3</v>
      </c>
      <c r="C954">
        <f t="shared" si="48"/>
        <v>1.9764527427855929E-5</v>
      </c>
    </row>
    <row r="955" spans="1:3">
      <c r="A955">
        <f t="shared" si="49"/>
        <v>95.29999999999886</v>
      </c>
      <c r="B955">
        <f t="shared" si="50"/>
        <v>1.1537475030201823E-3</v>
      </c>
      <c r="C955">
        <f t="shared" si="48"/>
        <v>1.9782237673757145E-5</v>
      </c>
    </row>
    <row r="956" spans="1:3">
      <c r="A956">
        <f t="shared" si="49"/>
        <v>95.399999999998855</v>
      </c>
      <c r="B956">
        <f t="shared" si="50"/>
        <v>1.1542640706506391E-3</v>
      </c>
      <c r="C956">
        <f t="shared" si="48"/>
        <v>1.9799955850846283E-5</v>
      </c>
    </row>
    <row r="957" spans="1:3">
      <c r="A957">
        <f t="shared" si="49"/>
        <v>95.499999999998849</v>
      </c>
      <c r="B957">
        <f t="shared" si="50"/>
        <v>1.1547806382810959E-3</v>
      </c>
      <c r="C957">
        <f t="shared" si="48"/>
        <v>1.9817681959123341E-5</v>
      </c>
    </row>
    <row r="958" spans="1:3">
      <c r="A958">
        <f t="shared" si="49"/>
        <v>95.599999999998843</v>
      </c>
      <c r="B958">
        <f t="shared" si="50"/>
        <v>1.1552972059115528E-3</v>
      </c>
      <c r="C958">
        <f t="shared" si="48"/>
        <v>1.9835415998588315E-5</v>
      </c>
    </row>
    <row r="959" spans="1:3">
      <c r="A959">
        <f t="shared" si="49"/>
        <v>95.699999999998838</v>
      </c>
      <c r="B959">
        <f t="shared" si="50"/>
        <v>1.1558137735420096E-3</v>
      </c>
      <c r="C959">
        <f t="shared" si="48"/>
        <v>1.9853157969241212E-5</v>
      </c>
    </row>
    <row r="960" spans="1:3">
      <c r="A960">
        <f t="shared" si="49"/>
        <v>95.799999999998832</v>
      </c>
      <c r="B960">
        <f t="shared" si="50"/>
        <v>1.1563303411724665E-3</v>
      </c>
      <c r="C960">
        <f t="shared" si="48"/>
        <v>1.9870907871082024E-5</v>
      </c>
    </row>
    <row r="961" spans="1:3">
      <c r="A961">
        <f t="shared" si="49"/>
        <v>95.899999999998826</v>
      </c>
      <c r="B961">
        <f t="shared" si="50"/>
        <v>1.1568469088029233E-3</v>
      </c>
      <c r="C961">
        <f t="shared" si="48"/>
        <v>1.9888665704110756E-5</v>
      </c>
    </row>
    <row r="962" spans="1:3">
      <c r="A962">
        <f t="shared" si="49"/>
        <v>95.99999999999882</v>
      </c>
      <c r="B962">
        <f t="shared" si="50"/>
        <v>1.1573634764333802E-3</v>
      </c>
      <c r="C962">
        <f t="shared" si="48"/>
        <v>1.9906431468327404E-5</v>
      </c>
    </row>
    <row r="963" spans="1:3">
      <c r="A963">
        <f t="shared" si="49"/>
        <v>96.099999999998815</v>
      </c>
      <c r="B963">
        <f t="shared" si="50"/>
        <v>1.157880044063837E-3</v>
      </c>
      <c r="C963">
        <f t="shared" si="48"/>
        <v>1.9924205163731982E-5</v>
      </c>
    </row>
    <row r="964" spans="1:3">
      <c r="A964">
        <f t="shared" si="49"/>
        <v>96.199999999998809</v>
      </c>
      <c r="B964">
        <f t="shared" si="50"/>
        <v>1.1583966116942939E-3</v>
      </c>
      <c r="C964">
        <f t="shared" si="48"/>
        <v>1.9941986790324472E-5</v>
      </c>
    </row>
    <row r="965" spans="1:3">
      <c r="A965">
        <f t="shared" si="49"/>
        <v>96.299999999998803</v>
      </c>
      <c r="B965">
        <f t="shared" si="50"/>
        <v>1.1589131793247507E-3</v>
      </c>
      <c r="C965">
        <f t="shared" si="48"/>
        <v>1.9959776348104879E-5</v>
      </c>
    </row>
    <row r="966" spans="1:3">
      <c r="A966">
        <f t="shared" si="49"/>
        <v>96.399999999998798</v>
      </c>
      <c r="B966">
        <f t="shared" si="50"/>
        <v>1.1594297469552076E-3</v>
      </c>
      <c r="C966">
        <f t="shared" si="48"/>
        <v>1.9977573837073208E-5</v>
      </c>
    </row>
    <row r="967" spans="1:3">
      <c r="A967">
        <f t="shared" si="49"/>
        <v>96.499999999998792</v>
      </c>
      <c r="B967">
        <f t="shared" si="50"/>
        <v>1.1599463145856644E-3</v>
      </c>
      <c r="C967">
        <f t="shared" si="48"/>
        <v>1.9995379257229453E-5</v>
      </c>
    </row>
    <row r="968" spans="1:3">
      <c r="A968">
        <f t="shared" si="49"/>
        <v>96.599999999998786</v>
      </c>
      <c r="B968">
        <f t="shared" si="50"/>
        <v>1.1604628822161212E-3</v>
      </c>
      <c r="C968">
        <f t="shared" si="48"/>
        <v>2.0013192608573618E-5</v>
      </c>
    </row>
    <row r="969" spans="1:3">
      <c r="A969">
        <f t="shared" si="49"/>
        <v>96.699999999998781</v>
      </c>
      <c r="B969">
        <f t="shared" si="50"/>
        <v>1.1609794498465781E-3</v>
      </c>
      <c r="C969">
        <f t="shared" si="48"/>
        <v>2.0031013891105702E-5</v>
      </c>
    </row>
    <row r="970" spans="1:3">
      <c r="A970">
        <f t="shared" si="49"/>
        <v>96.799999999998775</v>
      </c>
      <c r="B970">
        <f t="shared" si="50"/>
        <v>1.1614960174770349E-3</v>
      </c>
      <c r="C970">
        <f t="shared" si="48"/>
        <v>2.0048843104825705E-5</v>
      </c>
    </row>
    <row r="971" spans="1:3">
      <c r="A971">
        <f t="shared" si="49"/>
        <v>96.899999999998769</v>
      </c>
      <c r="B971">
        <f t="shared" si="50"/>
        <v>1.1620125851074918E-3</v>
      </c>
      <c r="C971">
        <f t="shared" si="48"/>
        <v>2.0066680249733632E-5</v>
      </c>
    </row>
    <row r="972" spans="1:3">
      <c r="A972">
        <f t="shared" si="49"/>
        <v>96.999999999998764</v>
      </c>
      <c r="B972">
        <f t="shared" si="50"/>
        <v>1.1625291527379486E-3</v>
      </c>
      <c r="C972">
        <f t="shared" si="48"/>
        <v>2.0084525325829471E-5</v>
      </c>
    </row>
    <row r="973" spans="1:3">
      <c r="A973">
        <f t="shared" si="49"/>
        <v>97.099999999998758</v>
      </c>
      <c r="B973">
        <f t="shared" si="50"/>
        <v>1.1630457203684055E-3</v>
      </c>
      <c r="C973">
        <f t="shared" si="48"/>
        <v>2.0102378333113232E-5</v>
      </c>
    </row>
    <row r="974" spans="1:3">
      <c r="A974">
        <f t="shared" si="49"/>
        <v>97.199999999998752</v>
      </c>
      <c r="B974">
        <f t="shared" si="50"/>
        <v>1.1635622879988623E-3</v>
      </c>
      <c r="C974">
        <f t="shared" si="48"/>
        <v>2.012023927158491E-5</v>
      </c>
    </row>
    <row r="975" spans="1:3">
      <c r="A975">
        <f t="shared" si="49"/>
        <v>97.299999999998747</v>
      </c>
      <c r="B975">
        <f t="shared" si="50"/>
        <v>1.1640788556293192E-3</v>
      </c>
      <c r="C975">
        <f t="shared" si="48"/>
        <v>2.0138108141244507E-5</v>
      </c>
    </row>
    <row r="976" spans="1:3">
      <c r="A976">
        <f t="shared" si="49"/>
        <v>97.399999999998741</v>
      </c>
      <c r="B976">
        <f t="shared" si="50"/>
        <v>1.164595423259776E-3</v>
      </c>
      <c r="C976">
        <f t="shared" si="48"/>
        <v>2.0155984942092027E-5</v>
      </c>
    </row>
    <row r="977" spans="1:3">
      <c r="A977">
        <f t="shared" si="49"/>
        <v>97.499999999998735</v>
      </c>
      <c r="B977">
        <f t="shared" si="50"/>
        <v>1.1651119908902329E-3</v>
      </c>
      <c r="C977">
        <f t="shared" si="48"/>
        <v>2.0173869674127463E-5</v>
      </c>
    </row>
    <row r="978" spans="1:3">
      <c r="A978">
        <f t="shared" si="49"/>
        <v>97.59999999999873</v>
      </c>
      <c r="B978">
        <f t="shared" si="50"/>
        <v>1.1656285585206897E-3</v>
      </c>
      <c r="C978">
        <f t="shared" si="48"/>
        <v>2.0191762337350815E-5</v>
      </c>
    </row>
    <row r="979" spans="1:3">
      <c r="A979">
        <f t="shared" si="49"/>
        <v>97.699999999998724</v>
      </c>
      <c r="B979">
        <f t="shared" si="50"/>
        <v>1.1661451261511465E-3</v>
      </c>
      <c r="C979">
        <f t="shared" si="48"/>
        <v>2.0209662931762087E-5</v>
      </c>
    </row>
    <row r="980" spans="1:3">
      <c r="A980">
        <f t="shared" si="49"/>
        <v>97.799999999998718</v>
      </c>
      <c r="B980">
        <f t="shared" si="50"/>
        <v>1.1666616937816034E-3</v>
      </c>
      <c r="C980">
        <f t="shared" si="48"/>
        <v>2.0227571457361288E-5</v>
      </c>
    </row>
    <row r="981" spans="1:3">
      <c r="A981">
        <f t="shared" si="49"/>
        <v>97.899999999998712</v>
      </c>
      <c r="B981">
        <f t="shared" si="50"/>
        <v>1.1671782614120602E-3</v>
      </c>
      <c r="C981">
        <f t="shared" si="48"/>
        <v>2.0245487914148398E-5</v>
      </c>
    </row>
    <row r="982" spans="1:3">
      <c r="A982">
        <f t="shared" si="49"/>
        <v>97.999999999998707</v>
      </c>
      <c r="B982">
        <f t="shared" si="50"/>
        <v>1.1676948290425171E-3</v>
      </c>
      <c r="C982">
        <f t="shared" si="48"/>
        <v>2.0263412302123428E-5</v>
      </c>
    </row>
    <row r="983" spans="1:3">
      <c r="A983">
        <f t="shared" si="49"/>
        <v>98.099999999998701</v>
      </c>
      <c r="B983">
        <f t="shared" si="50"/>
        <v>1.1682113966729739E-3</v>
      </c>
      <c r="C983">
        <f t="shared" si="48"/>
        <v>2.0281344621286377E-5</v>
      </c>
    </row>
    <row r="984" spans="1:3">
      <c r="A984">
        <f t="shared" si="49"/>
        <v>98.199999999998695</v>
      </c>
      <c r="B984">
        <f t="shared" si="50"/>
        <v>1.1687279643034308E-3</v>
      </c>
      <c r="C984">
        <f t="shared" si="48"/>
        <v>2.0299284871637245E-5</v>
      </c>
    </row>
    <row r="985" spans="1:3">
      <c r="A985">
        <f t="shared" si="49"/>
        <v>98.29999999999869</v>
      </c>
      <c r="B985">
        <f t="shared" si="50"/>
        <v>1.1692445319338876E-3</v>
      </c>
      <c r="C985">
        <f t="shared" si="48"/>
        <v>2.031723305317603E-5</v>
      </c>
    </row>
    <row r="986" spans="1:3">
      <c r="A986">
        <f t="shared" si="49"/>
        <v>98.399999999998684</v>
      </c>
      <c r="B986">
        <f t="shared" si="50"/>
        <v>1.1697610995643445E-3</v>
      </c>
      <c r="C986">
        <f t="shared" si="48"/>
        <v>2.0335189165902741E-5</v>
      </c>
    </row>
    <row r="987" spans="1:3">
      <c r="A987">
        <f t="shared" si="49"/>
        <v>98.499999999998678</v>
      </c>
      <c r="B987">
        <f t="shared" si="50"/>
        <v>1.1702776671948013E-3</v>
      </c>
      <c r="C987">
        <f t="shared" si="48"/>
        <v>2.0353153209817361E-5</v>
      </c>
    </row>
    <row r="988" spans="1:3">
      <c r="A988">
        <f t="shared" si="49"/>
        <v>98.599999999998673</v>
      </c>
      <c r="B988">
        <f t="shared" si="50"/>
        <v>1.1707942348252582E-3</v>
      </c>
      <c r="C988">
        <f t="shared" si="48"/>
        <v>2.0371125184919907E-5</v>
      </c>
    </row>
    <row r="989" spans="1:3">
      <c r="A989">
        <f t="shared" si="49"/>
        <v>98.699999999998667</v>
      </c>
      <c r="B989">
        <f t="shared" si="50"/>
        <v>1.171310802455715E-3</v>
      </c>
      <c r="C989">
        <f t="shared" si="48"/>
        <v>2.0389105091210376E-5</v>
      </c>
    </row>
    <row r="990" spans="1:3">
      <c r="A990">
        <f t="shared" si="49"/>
        <v>98.799999999998661</v>
      </c>
      <c r="B990">
        <f t="shared" si="50"/>
        <v>1.1718273700861718E-3</v>
      </c>
      <c r="C990">
        <f t="shared" si="48"/>
        <v>2.0407092928688758E-5</v>
      </c>
    </row>
    <row r="991" spans="1:3">
      <c r="A991">
        <f t="shared" si="49"/>
        <v>98.899999999998656</v>
      </c>
      <c r="B991">
        <f t="shared" si="50"/>
        <v>1.1723439377166287E-3</v>
      </c>
      <c r="C991">
        <f t="shared" si="48"/>
        <v>2.0425088697355059E-5</v>
      </c>
    </row>
    <row r="992" spans="1:3">
      <c r="A992">
        <f t="shared" si="49"/>
        <v>98.99999999999865</v>
      </c>
      <c r="B992">
        <f t="shared" si="50"/>
        <v>1.1728605053470855E-3</v>
      </c>
      <c r="C992">
        <f t="shared" si="48"/>
        <v>2.0443092397209279E-5</v>
      </c>
    </row>
    <row r="993" spans="1:3">
      <c r="A993">
        <f t="shared" si="49"/>
        <v>99.099999999998644</v>
      </c>
      <c r="B993">
        <f t="shared" si="50"/>
        <v>1.1733770729775424E-3</v>
      </c>
      <c r="C993">
        <f t="shared" si="48"/>
        <v>2.0461104028251416E-5</v>
      </c>
    </row>
    <row r="994" spans="1:3">
      <c r="A994">
        <f t="shared" si="49"/>
        <v>99.199999999998639</v>
      </c>
      <c r="B994">
        <f t="shared" si="50"/>
        <v>1.1738936406079992E-3</v>
      </c>
      <c r="C994">
        <f t="shared" ref="C994:C1002" si="51">f2Oc*(B994/f1Oc)^2</f>
        <v>2.0479123590481472E-5</v>
      </c>
    </row>
    <row r="995" spans="1:3">
      <c r="A995">
        <f t="shared" si="49"/>
        <v>99.299999999998633</v>
      </c>
      <c r="B995">
        <f t="shared" si="50"/>
        <v>1.1744102082384561E-3</v>
      </c>
      <c r="C995">
        <f t="shared" si="51"/>
        <v>2.049715108389945E-5</v>
      </c>
    </row>
    <row r="996" spans="1:3">
      <c r="A996">
        <f t="shared" si="49"/>
        <v>99.399999999998627</v>
      </c>
      <c r="B996">
        <f t="shared" si="50"/>
        <v>1.1749267758689129E-3</v>
      </c>
      <c r="C996">
        <f t="shared" si="51"/>
        <v>2.0515186508505345E-5</v>
      </c>
    </row>
    <row r="997" spans="1:3">
      <c r="A997">
        <f t="shared" si="49"/>
        <v>99.499999999998622</v>
      </c>
      <c r="B997">
        <f t="shared" si="50"/>
        <v>1.1754433434993698E-3</v>
      </c>
      <c r="C997">
        <f t="shared" si="51"/>
        <v>2.0533229864299163E-5</v>
      </c>
    </row>
    <row r="998" spans="1:3">
      <c r="A998">
        <f t="shared" si="49"/>
        <v>99.599999999998616</v>
      </c>
      <c r="B998">
        <f t="shared" si="50"/>
        <v>1.1759599111298266E-3</v>
      </c>
      <c r="C998">
        <f t="shared" si="51"/>
        <v>2.05512811512809E-5</v>
      </c>
    </row>
    <row r="999" spans="1:3">
      <c r="A999">
        <f t="shared" ref="A999:A1002" si="52">A998+dt</f>
        <v>99.69999999999861</v>
      </c>
      <c r="B999">
        <f t="shared" ref="B999:B1002" si="53">B998+veOc*dt</f>
        <v>1.1764764787602835E-3</v>
      </c>
      <c r="C999">
        <f t="shared" si="51"/>
        <v>2.0569340369450553E-5</v>
      </c>
    </row>
    <row r="1000" spans="1:3">
      <c r="A1000">
        <f t="shared" si="52"/>
        <v>99.799999999998604</v>
      </c>
      <c r="B1000">
        <f t="shared" si="53"/>
        <v>1.1769930463907403E-3</v>
      </c>
      <c r="C1000">
        <f t="shared" si="51"/>
        <v>2.0587407518808125E-5</v>
      </c>
    </row>
    <row r="1001" spans="1:3">
      <c r="A1001">
        <f t="shared" si="52"/>
        <v>99.899999999998599</v>
      </c>
      <c r="B1001">
        <f t="shared" si="53"/>
        <v>1.1775096140211971E-3</v>
      </c>
      <c r="C1001">
        <f t="shared" si="51"/>
        <v>2.0605482599353614E-5</v>
      </c>
    </row>
    <row r="1002" spans="1:3">
      <c r="A1002">
        <f t="shared" si="52"/>
        <v>99.999999999998593</v>
      </c>
      <c r="B1002">
        <f t="shared" si="53"/>
        <v>1.178026181651654E-3</v>
      </c>
      <c r="C1002">
        <f t="shared" si="51"/>
        <v>2.0623565611087025E-5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K1002"/>
  <sheetViews>
    <sheetView workbookViewId="0">
      <selection activeCell="L10" sqref="L10"/>
    </sheetView>
  </sheetViews>
  <sheetFormatPr defaultRowHeight="15"/>
  <cols>
    <col min="4" max="4" width="12" bestFit="1" customWidth="1"/>
    <col min="6" max="6" width="12.28515625" customWidth="1"/>
    <col min="7" max="7" width="13" customWidth="1"/>
    <col min="8" max="8" width="14" customWidth="1"/>
    <col min="9" max="9" width="11.42578125" customWidth="1"/>
  </cols>
  <sheetData>
    <row r="1" spans="2:11">
      <c r="B1" t="s">
        <v>25</v>
      </c>
      <c r="C1" t="s">
        <v>40</v>
      </c>
      <c r="D1" t="s">
        <v>67</v>
      </c>
      <c r="E1" t="s">
        <v>68</v>
      </c>
      <c r="F1" t="s">
        <v>72</v>
      </c>
      <c r="G1" t="s">
        <v>76</v>
      </c>
      <c r="H1" t="s">
        <v>78</v>
      </c>
      <c r="I1" t="s">
        <v>83</v>
      </c>
      <c r="J1" t="s">
        <v>84</v>
      </c>
      <c r="K1" t="s">
        <v>83</v>
      </c>
    </row>
    <row r="2" spans="2:11">
      <c r="B2">
        <v>0</v>
      </c>
      <c r="C2">
        <f>re0Oc</f>
        <v>6.6145855119480841E-4</v>
      </c>
      <c r="D2">
        <f t="shared" ref="D2:D33" si="0">f3Oc*(C2/f1Oc)^3</f>
        <v>1.2122620652039613E-9</v>
      </c>
      <c r="E2">
        <v>0</v>
      </c>
      <c r="F2" s="20">
        <v>1.19E-9</v>
      </c>
      <c r="G2" s="20">
        <v>1.1857973302509301E-9</v>
      </c>
      <c r="H2" s="20">
        <v>9.8860693358595403E-10</v>
      </c>
      <c r="I2" s="20">
        <v>1.21214742874971E-9</v>
      </c>
      <c r="J2">
        <v>0</v>
      </c>
      <c r="K2" s="20">
        <v>1.21214742874971E-9</v>
      </c>
    </row>
    <row r="3" spans="2:11">
      <c r="B3">
        <f t="shared" ref="B3:B34" si="1">B2+dt</f>
        <v>0.1</v>
      </c>
      <c r="C3">
        <f t="shared" ref="C3:C34" si="2">C2+veOc*dt</f>
        <v>6.6197511882526525E-4</v>
      </c>
      <c r="D3">
        <f t="shared" si="0"/>
        <v>1.2151044406470753E-9</v>
      </c>
      <c r="E3">
        <v>1.1000000000000001</v>
      </c>
      <c r="F3" s="20">
        <v>1.19E-9</v>
      </c>
      <c r="G3" s="20">
        <v>1.1857973302509301E-9</v>
      </c>
      <c r="H3" s="20">
        <v>9.8860693358595403E-10</v>
      </c>
      <c r="I3" s="20">
        <v>1.21214742874971E-9</v>
      </c>
      <c r="J3">
        <v>1</v>
      </c>
      <c r="K3" s="20">
        <v>1.21214742874971E-9</v>
      </c>
    </row>
    <row r="4" spans="2:11">
      <c r="B4">
        <f t="shared" si="1"/>
        <v>0.2</v>
      </c>
      <c r="C4">
        <f t="shared" si="2"/>
        <v>6.624916864557221E-4</v>
      </c>
      <c r="D4">
        <f t="shared" si="0"/>
        <v>1.2179512556090271E-9</v>
      </c>
      <c r="E4">
        <v>2</v>
      </c>
      <c r="F4" s="20">
        <v>1.19E-9</v>
      </c>
      <c r="G4" s="20">
        <v>1.1857973302509301E-9</v>
      </c>
      <c r="H4" s="20">
        <v>9.8860693358595403E-10</v>
      </c>
      <c r="I4" s="20">
        <v>1.2660129377223701E-9</v>
      </c>
      <c r="J4">
        <v>2</v>
      </c>
      <c r="K4" s="20">
        <v>1.2660129377223701E-9</v>
      </c>
    </row>
    <row r="5" spans="2:11">
      <c r="B5">
        <f t="shared" si="1"/>
        <v>0.30000000000000004</v>
      </c>
      <c r="C5">
        <f t="shared" si="2"/>
        <v>6.6300825408617894E-4</v>
      </c>
      <c r="D5">
        <f t="shared" si="0"/>
        <v>1.2208025135541643E-9</v>
      </c>
      <c r="E5">
        <v>3</v>
      </c>
      <c r="F5" s="20">
        <v>1.19E-9</v>
      </c>
      <c r="G5" s="20">
        <v>1.1857973302509301E-9</v>
      </c>
      <c r="H5" s="20">
        <v>9.8860693358595403E-10</v>
      </c>
      <c r="I5" s="20">
        <v>1.2660129377223701E-9</v>
      </c>
      <c r="J5">
        <v>3.0099999999999798</v>
      </c>
      <c r="K5" s="20">
        <v>1.2660129377223701E-9</v>
      </c>
    </row>
    <row r="6" spans="2:11">
      <c r="B6">
        <f t="shared" si="1"/>
        <v>0.4</v>
      </c>
      <c r="C6">
        <f t="shared" si="2"/>
        <v>6.6352482171663579E-4</v>
      </c>
      <c r="D6">
        <f t="shared" si="0"/>
        <v>1.2236582179468341E-9</v>
      </c>
      <c r="E6">
        <v>4</v>
      </c>
      <c r="F6" s="20">
        <v>1.19E-9</v>
      </c>
      <c r="G6" s="20">
        <v>1.1857973302509301E-9</v>
      </c>
      <c r="H6" s="20">
        <v>9.8860693358595403E-10</v>
      </c>
      <c r="I6" s="20">
        <v>1.32145105217632E-9</v>
      </c>
      <c r="J6">
        <v>4.0099999999999598</v>
      </c>
      <c r="K6" s="20">
        <v>1.32145105217632E-9</v>
      </c>
    </row>
    <row r="7" spans="2:11">
      <c r="B7">
        <f t="shared" si="1"/>
        <v>0.5</v>
      </c>
      <c r="C7">
        <f t="shared" si="2"/>
        <v>6.6404138934709263E-4</v>
      </c>
      <c r="D7">
        <f t="shared" si="0"/>
        <v>1.2265183722513838E-9</v>
      </c>
      <c r="E7">
        <v>5.0999999999999996</v>
      </c>
      <c r="F7" s="20">
        <v>1.19E-9</v>
      </c>
      <c r="G7" s="20">
        <v>1.1857973302509301E-9</v>
      </c>
      <c r="H7" s="20">
        <v>9.8860693358595403E-10</v>
      </c>
      <c r="I7" s="20">
        <v>1.32145105217632E-9</v>
      </c>
      <c r="J7">
        <v>5.0099999999999403</v>
      </c>
      <c r="K7" s="20">
        <v>1.32145105217632E-9</v>
      </c>
    </row>
    <row r="8" spans="2:11">
      <c r="B8">
        <f t="shared" si="1"/>
        <v>0.6</v>
      </c>
      <c r="C8">
        <f t="shared" si="2"/>
        <v>6.6455795697754948E-4</v>
      </c>
      <c r="D8">
        <f t="shared" si="0"/>
        <v>1.2293829799321602E-9</v>
      </c>
      <c r="E8">
        <v>6.1</v>
      </c>
      <c r="F8" s="20">
        <v>1.19E-9</v>
      </c>
      <c r="G8" s="20">
        <v>1.1857973302509301E-9</v>
      </c>
      <c r="H8" s="20">
        <v>9.8860693358595403E-10</v>
      </c>
      <c r="I8" s="20">
        <v>1.37848439952863E-9</v>
      </c>
      <c r="J8">
        <v>6.0099999999999199</v>
      </c>
      <c r="K8" s="20">
        <v>1.37848439952863E-9</v>
      </c>
    </row>
    <row r="9" spans="2:11">
      <c r="B9">
        <f t="shared" si="1"/>
        <v>0.7</v>
      </c>
      <c r="C9">
        <f t="shared" si="2"/>
        <v>6.6507452460800632E-4</v>
      </c>
      <c r="D9">
        <f t="shared" si="0"/>
        <v>1.2322520444535112E-9</v>
      </c>
      <c r="E9">
        <v>7.1</v>
      </c>
      <c r="F9" s="20">
        <v>1.19E-9</v>
      </c>
      <c r="G9" s="20">
        <v>1.1857973302509301E-9</v>
      </c>
      <c r="H9" s="20">
        <v>9.8860693358595403E-10</v>
      </c>
      <c r="I9" s="20">
        <v>1.40801366975666E-9</v>
      </c>
      <c r="J9">
        <v>7.0099999999999003</v>
      </c>
      <c r="K9" s="20">
        <v>1.37848439952863E-9</v>
      </c>
    </row>
    <row r="10" spans="2:11">
      <c r="B10">
        <f t="shared" si="1"/>
        <v>0.79999999999999993</v>
      </c>
      <c r="C10">
        <f t="shared" si="2"/>
        <v>6.6559109223846317E-4</v>
      </c>
      <c r="D10">
        <f t="shared" si="0"/>
        <v>1.2351255692797841E-9</v>
      </c>
      <c r="E10">
        <v>8.1</v>
      </c>
      <c r="F10" s="20">
        <v>1.4100000000000001E-9</v>
      </c>
      <c r="G10" s="20">
        <v>1.1857973302509301E-9</v>
      </c>
      <c r="H10" s="20">
        <v>9.8860693358595403E-10</v>
      </c>
      <c r="I10" s="20">
        <v>1.4371356071962799E-9</v>
      </c>
      <c r="J10">
        <v>8.0099999999998701</v>
      </c>
      <c r="K10" s="20">
        <v>1.4371356071962799E-9</v>
      </c>
    </row>
    <row r="11" spans="2:11">
      <c r="B11">
        <f t="shared" si="1"/>
        <v>0.89999999999999991</v>
      </c>
      <c r="C11">
        <f t="shared" si="2"/>
        <v>6.6610765986892001E-4</v>
      </c>
      <c r="D11">
        <f t="shared" si="0"/>
        <v>1.2380035578753264E-9</v>
      </c>
      <c r="E11">
        <v>9.1</v>
      </c>
      <c r="F11" s="20">
        <v>1.4100000000000001E-9</v>
      </c>
      <c r="G11" s="20">
        <v>1.1857973302509301E-9</v>
      </c>
      <c r="H11" s="20">
        <v>9.8860693358595403E-10</v>
      </c>
      <c r="I11" s="20">
        <v>1.4680042160944999E-9</v>
      </c>
      <c r="J11">
        <v>9.0099999999998506</v>
      </c>
      <c r="K11" s="20">
        <v>1.4371356071962799E-9</v>
      </c>
    </row>
    <row r="12" spans="2:11">
      <c r="B12">
        <f t="shared" si="1"/>
        <v>0.99999999999999989</v>
      </c>
      <c r="C12">
        <f t="shared" si="2"/>
        <v>6.6662422749937686E-4</v>
      </c>
      <c r="D12">
        <f t="shared" si="0"/>
        <v>1.240886013704485E-9</v>
      </c>
      <c r="E12">
        <v>10.1</v>
      </c>
      <c r="F12" s="20">
        <v>1.4100000000000001E-9</v>
      </c>
      <c r="G12" s="20">
        <v>1.1857973302509301E-9</v>
      </c>
      <c r="H12" s="20">
        <v>9.8860693358595403E-10</v>
      </c>
      <c r="I12" s="20">
        <v>1.49742730259629E-9</v>
      </c>
      <c r="J12">
        <v>10.009999999999801</v>
      </c>
      <c r="K12" s="20">
        <v>1.49742730259629E-9</v>
      </c>
    </row>
    <row r="13" spans="2:11">
      <c r="B13">
        <f t="shared" si="1"/>
        <v>1.0999999999999999</v>
      </c>
      <c r="C13">
        <f t="shared" si="2"/>
        <v>6.6714079512983371E-4</v>
      </c>
      <c r="D13">
        <f t="shared" si="0"/>
        <v>1.2437729402316069E-9</v>
      </c>
      <c r="E13">
        <v>11.1</v>
      </c>
      <c r="F13" s="20">
        <v>1.4100000000000001E-9</v>
      </c>
      <c r="G13" s="20">
        <v>1.1857973302509301E-9</v>
      </c>
      <c r="H13" s="20">
        <v>9.8860693358595403E-10</v>
      </c>
      <c r="I13" s="20">
        <v>1.52976545003565E-9</v>
      </c>
      <c r="J13">
        <v>11.009999999999801</v>
      </c>
      <c r="K13" s="20">
        <v>1.49742730259629E-9</v>
      </c>
    </row>
    <row r="14" spans="2:11">
      <c r="B14">
        <f t="shared" si="1"/>
        <v>1.2</v>
      </c>
      <c r="C14">
        <f t="shared" si="2"/>
        <v>6.6765736276029055E-4</v>
      </c>
      <c r="D14">
        <f t="shared" si="0"/>
        <v>1.2466643409210402E-9</v>
      </c>
      <c r="E14">
        <v>12.1</v>
      </c>
      <c r="F14" s="20">
        <v>1.4100000000000001E-9</v>
      </c>
      <c r="G14" s="20">
        <v>1.1857973302509301E-9</v>
      </c>
      <c r="H14" s="20">
        <v>9.8860693358595403E-10</v>
      </c>
      <c r="I14" s="20">
        <v>1.5752126141884601E-9</v>
      </c>
      <c r="J14">
        <v>12.009999999999801</v>
      </c>
      <c r="K14" s="20">
        <v>1.55938211314564E-9</v>
      </c>
    </row>
    <row r="15" spans="2:11">
      <c r="B15">
        <f t="shared" si="1"/>
        <v>1.3</v>
      </c>
      <c r="C15">
        <f t="shared" si="2"/>
        <v>6.681739303907474E-4</v>
      </c>
      <c r="D15">
        <f t="shared" si="0"/>
        <v>1.2495602192371318E-9</v>
      </c>
      <c r="E15">
        <v>13.1</v>
      </c>
      <c r="F15" s="20">
        <v>1.4100000000000001E-9</v>
      </c>
      <c r="G15" s="20">
        <v>1.1857973302509301E-9</v>
      </c>
      <c r="H15" s="20">
        <v>9.8860693358595403E-10</v>
      </c>
      <c r="I15" s="20">
        <v>1.6230226662613299E-9</v>
      </c>
      <c r="J15">
        <v>13.009999999999801</v>
      </c>
      <c r="K15" s="20">
        <v>1.57605840375926E-9</v>
      </c>
    </row>
    <row r="16" spans="2:11">
      <c r="B16">
        <f t="shared" si="1"/>
        <v>1.4000000000000001</v>
      </c>
      <c r="C16">
        <f t="shared" si="2"/>
        <v>6.6869049802120424E-4</v>
      </c>
      <c r="D16">
        <f t="shared" si="0"/>
        <v>1.252460578644229E-9</v>
      </c>
      <c r="E16">
        <v>14.1</v>
      </c>
      <c r="F16" s="20">
        <v>1.4100000000000001E-9</v>
      </c>
      <c r="G16" s="20">
        <v>1.1857973302509301E-9</v>
      </c>
      <c r="H16" s="20">
        <v>9.8860693358595403E-10</v>
      </c>
      <c r="I16" s="20">
        <v>1.64035060008094E-9</v>
      </c>
      <c r="J16">
        <v>14.0099999999997</v>
      </c>
      <c r="K16" s="20">
        <v>1.6230226662613299E-9</v>
      </c>
    </row>
    <row r="17" spans="2:11">
      <c r="B17">
        <f t="shared" si="1"/>
        <v>1.5000000000000002</v>
      </c>
      <c r="C17">
        <f t="shared" si="2"/>
        <v>6.6920706565166109E-4</v>
      </c>
      <c r="D17">
        <f t="shared" si="0"/>
        <v>1.25536542260668E-9</v>
      </c>
      <c r="E17">
        <v>15.1</v>
      </c>
      <c r="F17" s="20">
        <v>1.6600000000000001E-9</v>
      </c>
      <c r="G17" s="20">
        <v>1.65548216735012E-9</v>
      </c>
      <c r="H17" s="20">
        <v>9.8860693358595403E-10</v>
      </c>
      <c r="I17" s="20">
        <v>1.6883715893603599E-9</v>
      </c>
      <c r="J17">
        <v>15.0099999999997</v>
      </c>
      <c r="K17" s="20">
        <v>1.6883715893603599E-9</v>
      </c>
    </row>
    <row r="18" spans="2:11">
      <c r="B18">
        <f t="shared" si="1"/>
        <v>1.6000000000000003</v>
      </c>
      <c r="C18">
        <f t="shared" si="2"/>
        <v>6.6972363328211793E-4</v>
      </c>
      <c r="D18">
        <f t="shared" si="0"/>
        <v>1.2582747545888305E-9</v>
      </c>
      <c r="E18">
        <v>16.100000000000001</v>
      </c>
      <c r="F18" s="20">
        <v>1.6600000000000001E-9</v>
      </c>
      <c r="G18" s="20">
        <v>1.65548216735012E-9</v>
      </c>
      <c r="H18" s="20">
        <v>9.8860693358595403E-10</v>
      </c>
      <c r="I18" s="20">
        <v>1.72234716870994E-9</v>
      </c>
      <c r="J18">
        <v>16.0099999999997</v>
      </c>
      <c r="K18" s="20">
        <v>1.6883715893603599E-9</v>
      </c>
    </row>
    <row r="19" spans="2:11">
      <c r="B19">
        <f t="shared" si="1"/>
        <v>1.7000000000000004</v>
      </c>
      <c r="C19">
        <f t="shared" si="2"/>
        <v>6.7024020091257478E-4</v>
      </c>
      <c r="D19">
        <f t="shared" si="0"/>
        <v>1.2611885780550287E-9</v>
      </c>
      <c r="E19">
        <v>17.100000000000001</v>
      </c>
      <c r="F19" s="20">
        <v>1.6600000000000001E-9</v>
      </c>
      <c r="G19" s="20">
        <v>1.65548216735012E-9</v>
      </c>
      <c r="H19" s="20">
        <v>9.8860693358595403E-10</v>
      </c>
      <c r="I19" s="20">
        <v>1.7719173770152701E-9</v>
      </c>
      <c r="J19">
        <v>17.009999999999899</v>
      </c>
      <c r="K19" s="20">
        <v>1.75545150985974E-9</v>
      </c>
    </row>
    <row r="20" spans="2:11">
      <c r="B20">
        <f t="shared" si="1"/>
        <v>1.8000000000000005</v>
      </c>
      <c r="C20">
        <f t="shared" si="2"/>
        <v>6.7075676854303162E-4</v>
      </c>
      <c r="D20">
        <f t="shared" si="0"/>
        <v>1.264106896469622E-9</v>
      </c>
      <c r="E20">
        <v>18.100000000000001</v>
      </c>
      <c r="F20" s="20">
        <v>1.6600000000000001E-9</v>
      </c>
      <c r="G20" s="20">
        <v>1.65548216735012E-9</v>
      </c>
      <c r="H20" s="20">
        <v>9.8860693358595403E-10</v>
      </c>
      <c r="I20" s="20">
        <v>1.7913025500105399E-9</v>
      </c>
      <c r="J20">
        <v>18</v>
      </c>
      <c r="K20" s="20">
        <v>1.75545150985974E-9</v>
      </c>
    </row>
    <row r="21" spans="2:11">
      <c r="B21">
        <f t="shared" si="1"/>
        <v>1.9000000000000006</v>
      </c>
      <c r="C21">
        <f t="shared" si="2"/>
        <v>6.7127333617348847E-4</v>
      </c>
      <c r="D21">
        <f t="shared" si="0"/>
        <v>1.2670297132969575E-9</v>
      </c>
      <c r="E21">
        <v>19</v>
      </c>
      <c r="F21" s="20">
        <v>1.6600000000000001E-9</v>
      </c>
      <c r="G21" s="20">
        <v>1.65548216735012E-9</v>
      </c>
      <c r="H21" s="20">
        <v>9.8860693358595403E-10</v>
      </c>
      <c r="I21" s="20">
        <v>1.84185362465364E-9</v>
      </c>
      <c r="J21">
        <v>19.000000000000199</v>
      </c>
      <c r="K21" s="20">
        <v>1.8242850551764499E-9</v>
      </c>
    </row>
    <row r="22" spans="2:11">
      <c r="B22">
        <f t="shared" si="1"/>
        <v>2.0000000000000004</v>
      </c>
      <c r="C22">
        <f t="shared" si="2"/>
        <v>6.7178990380394531E-4</v>
      </c>
      <c r="D22">
        <f t="shared" si="0"/>
        <v>1.2699570320013823E-9</v>
      </c>
      <c r="E22">
        <v>20</v>
      </c>
      <c r="F22" s="20">
        <v>1.6600000000000001E-9</v>
      </c>
      <c r="G22" s="20">
        <v>1.65548216735012E-9</v>
      </c>
      <c r="H22" s="20">
        <v>9.8860693358595403E-10</v>
      </c>
      <c r="I22" s="20">
        <v>1.86137788235537E-9</v>
      </c>
      <c r="J22">
        <v>20.000000000000298</v>
      </c>
      <c r="K22" s="20">
        <v>1.8242850551764499E-9</v>
      </c>
    </row>
    <row r="23" spans="2:11">
      <c r="B23">
        <f t="shared" si="1"/>
        <v>2.1000000000000005</v>
      </c>
      <c r="C23">
        <f t="shared" si="2"/>
        <v>6.7230647143440216E-4</v>
      </c>
      <c r="D23">
        <f t="shared" si="0"/>
        <v>1.2728888560472441E-9</v>
      </c>
      <c r="E23">
        <v>21</v>
      </c>
      <c r="F23" s="20">
        <v>1.6600000000000001E-9</v>
      </c>
      <c r="G23" s="20">
        <v>1.65548216735012E-9</v>
      </c>
      <c r="H23" s="20">
        <v>9.8860693358595403E-10</v>
      </c>
      <c r="I23" s="20">
        <v>1.9140400442129499E-9</v>
      </c>
      <c r="J23">
        <v>21.000000000000501</v>
      </c>
      <c r="K23" s="20">
        <v>1.8948948527275E-9</v>
      </c>
    </row>
    <row r="24" spans="2:11">
      <c r="B24">
        <f t="shared" si="1"/>
        <v>2.2000000000000006</v>
      </c>
      <c r="C24">
        <f t="shared" si="2"/>
        <v>6.7282303906485901E-4</v>
      </c>
      <c r="D24">
        <f t="shared" si="0"/>
        <v>1.2758251888988905E-9</v>
      </c>
      <c r="E24">
        <v>22</v>
      </c>
      <c r="F24" s="20">
        <v>1.6600000000000001E-9</v>
      </c>
      <c r="G24" s="20">
        <v>1.65548216735012E-9</v>
      </c>
      <c r="H24" s="20">
        <v>9.8860693358595403E-10</v>
      </c>
      <c r="I24" s="20">
        <v>1.9496840858098799E-9</v>
      </c>
      <c r="J24">
        <v>22.0000000000006</v>
      </c>
      <c r="K24" s="20">
        <v>1.8948948527275E-9</v>
      </c>
    </row>
    <row r="25" spans="2:11">
      <c r="B25">
        <f t="shared" si="1"/>
        <v>2.3000000000000007</v>
      </c>
      <c r="C25">
        <f t="shared" si="2"/>
        <v>6.7333960669531585E-4</v>
      </c>
      <c r="D25">
        <f t="shared" si="0"/>
        <v>1.2787660340206681E-9</v>
      </c>
      <c r="E25">
        <v>23</v>
      </c>
      <c r="F25" s="20">
        <v>1.9300000000000002E-9</v>
      </c>
      <c r="G25" s="20">
        <v>1.65548216735012E-9</v>
      </c>
      <c r="H25" s="20">
        <v>9.8860693358595403E-10</v>
      </c>
      <c r="I25" s="20">
        <v>1.98805950026655E-9</v>
      </c>
      <c r="J25">
        <v>23.000000000000799</v>
      </c>
      <c r="K25" s="20">
        <v>1.9673035299298698E-9</v>
      </c>
    </row>
    <row r="26" spans="2:11">
      <c r="B26">
        <f t="shared" si="1"/>
        <v>2.4000000000000008</v>
      </c>
      <c r="C26">
        <f t="shared" si="2"/>
        <v>6.738561743257727E-4</v>
      </c>
      <c r="D26">
        <f t="shared" si="0"/>
        <v>1.2817113948769253E-9</v>
      </c>
      <c r="E26">
        <v>24</v>
      </c>
      <c r="F26" s="20">
        <v>1.9300000000000002E-9</v>
      </c>
      <c r="G26" s="20">
        <v>1.65548216735012E-9</v>
      </c>
      <c r="H26" s="20">
        <v>9.8860693358595403E-10</v>
      </c>
      <c r="I26" s="20">
        <v>2.0257636855456199E-9</v>
      </c>
      <c r="J26">
        <v>24.000000000000998</v>
      </c>
      <c r="K26" s="20">
        <v>1.9673035299298698E-9</v>
      </c>
    </row>
    <row r="27" spans="2:11">
      <c r="B27">
        <f t="shared" si="1"/>
        <v>2.5000000000000009</v>
      </c>
      <c r="C27">
        <f t="shared" si="2"/>
        <v>6.7437274195622954E-4</v>
      </c>
      <c r="D27">
        <f t="shared" si="0"/>
        <v>1.2846612749320082E-9</v>
      </c>
      <c r="E27">
        <v>25</v>
      </c>
      <c r="F27" s="20">
        <v>1.9300000000000002E-9</v>
      </c>
      <c r="G27" s="20">
        <v>1.65548216735012E-9</v>
      </c>
      <c r="H27" s="20">
        <v>9.8860693358595403E-10</v>
      </c>
      <c r="I27" s="20">
        <v>2.0803827194689802E-9</v>
      </c>
      <c r="J27">
        <v>25.000000000001101</v>
      </c>
      <c r="K27" s="20">
        <v>2.0415337142005901E-9</v>
      </c>
    </row>
    <row r="28" spans="2:11">
      <c r="B28">
        <f t="shared" si="1"/>
        <v>2.600000000000001</v>
      </c>
      <c r="C28">
        <f t="shared" si="2"/>
        <v>6.7488930958668639E-4</v>
      </c>
      <c r="D28">
        <f t="shared" si="0"/>
        <v>1.2876156776502644E-9</v>
      </c>
      <c r="E28">
        <v>26</v>
      </c>
      <c r="F28" s="20">
        <v>1.9300000000000002E-9</v>
      </c>
      <c r="G28" s="20">
        <v>1.65548216735012E-9</v>
      </c>
      <c r="H28" s="20">
        <v>9.8860693358595403E-10</v>
      </c>
      <c r="I28" s="20">
        <v>2.1036227578258001E-9</v>
      </c>
      <c r="J28">
        <v>26.0000000000013</v>
      </c>
      <c r="K28" s="20">
        <v>2.0620840339968998E-9</v>
      </c>
    </row>
    <row r="29" spans="2:11">
      <c r="B29">
        <f t="shared" si="1"/>
        <v>2.7000000000000011</v>
      </c>
      <c r="C29">
        <f t="shared" si="2"/>
        <v>6.7540587721714323E-4</v>
      </c>
      <c r="D29">
        <f t="shared" si="0"/>
        <v>1.2905746064960413E-9</v>
      </c>
      <c r="E29">
        <v>27</v>
      </c>
      <c r="F29" s="20">
        <v>1.9300000000000002E-9</v>
      </c>
      <c r="G29" s="20">
        <v>1.65548216735012E-9</v>
      </c>
      <c r="H29" s="20">
        <v>9.8860693358595403E-10</v>
      </c>
      <c r="I29" s="20">
        <v>2.1747986551024499E-9</v>
      </c>
      <c r="J29">
        <v>27.0000000000014</v>
      </c>
      <c r="K29" s="20">
        <v>2.11760803295662E-9</v>
      </c>
    </row>
    <row r="30" spans="2:11">
      <c r="B30">
        <f t="shared" si="1"/>
        <v>2.8000000000000012</v>
      </c>
      <c r="C30">
        <f t="shared" si="2"/>
        <v>6.7592244484760008E-4</v>
      </c>
      <c r="D30">
        <f t="shared" si="0"/>
        <v>1.2935380649336864E-9</v>
      </c>
      <c r="E30">
        <v>28</v>
      </c>
      <c r="F30" s="20">
        <v>1.9300000000000002E-9</v>
      </c>
      <c r="G30" s="20">
        <v>1.65548216735012E-9</v>
      </c>
      <c r="H30" s="20">
        <v>9.8860693358595403E-10</v>
      </c>
      <c r="I30" s="20">
        <v>2.2169574717997699E-9</v>
      </c>
      <c r="J30">
        <v>28.000000000001599</v>
      </c>
      <c r="K30" s="20">
        <v>2.16057086379458E-9</v>
      </c>
    </row>
    <row r="31" spans="2:11">
      <c r="B31">
        <f t="shared" si="1"/>
        <v>2.9000000000000012</v>
      </c>
      <c r="C31">
        <f t="shared" si="2"/>
        <v>6.7643901247805692E-4</v>
      </c>
      <c r="D31">
        <f t="shared" si="0"/>
        <v>1.2965060564275467E-9</v>
      </c>
      <c r="E31">
        <v>29</v>
      </c>
      <c r="F31" s="20">
        <v>1.9300000000000002E-9</v>
      </c>
      <c r="G31" s="20">
        <v>1.65548216735012E-9</v>
      </c>
      <c r="H31" s="20">
        <v>9.8860693358595403E-10</v>
      </c>
      <c r="I31" s="20">
        <v>2.25652455518974E-9</v>
      </c>
      <c r="J31">
        <v>29.000000000001702</v>
      </c>
      <c r="K31" s="20">
        <v>2.1955491136149901E-9</v>
      </c>
    </row>
    <row r="32" spans="2:11">
      <c r="B32">
        <f t="shared" si="1"/>
        <v>3.0000000000000013</v>
      </c>
      <c r="C32">
        <f t="shared" si="2"/>
        <v>6.7695558010851377E-4</v>
      </c>
      <c r="D32">
        <f t="shared" si="0"/>
        <v>1.2994785844419703E-9</v>
      </c>
      <c r="E32">
        <v>30</v>
      </c>
      <c r="F32" s="20">
        <v>2.2400000000000001E-9</v>
      </c>
      <c r="G32" s="20">
        <v>2.23522676072744E-9</v>
      </c>
      <c r="H32" s="20">
        <v>1.93087291716006E-9</v>
      </c>
      <c r="I32" s="20">
        <v>2.2990817514551402E-9</v>
      </c>
      <c r="J32">
        <v>30.000000000001901</v>
      </c>
      <c r="K32" s="20">
        <v>2.2753795835926802E-9</v>
      </c>
    </row>
    <row r="33" spans="2:11">
      <c r="B33">
        <f t="shared" si="1"/>
        <v>3.1000000000000014</v>
      </c>
      <c r="C33">
        <f t="shared" si="2"/>
        <v>6.7747214773897061E-4</v>
      </c>
      <c r="D33">
        <f t="shared" si="0"/>
        <v>1.3024556524413036E-9</v>
      </c>
      <c r="E33">
        <v>31</v>
      </c>
      <c r="F33" s="20">
        <v>2.2400000000000001E-9</v>
      </c>
      <c r="G33" s="20">
        <v>2.23522676072744E-9</v>
      </c>
      <c r="H33" s="20">
        <v>1.93087291716006E-9</v>
      </c>
      <c r="I33" s="20">
        <v>2.3400935878697601E-9</v>
      </c>
      <c r="J33">
        <v>31.000000000002</v>
      </c>
      <c r="K33" s="20">
        <v>2.2753795835926802E-9</v>
      </c>
    </row>
    <row r="34" spans="2:11">
      <c r="B34">
        <f t="shared" si="1"/>
        <v>3.2000000000000015</v>
      </c>
      <c r="C34">
        <f t="shared" si="2"/>
        <v>6.7798871536942746E-4</v>
      </c>
      <c r="D34">
        <f t="shared" ref="D34:D65" si="3">f3Oc*(C34/f1Oc)^3</f>
        <v>1.3054372638898942E-9</v>
      </c>
      <c r="E34">
        <v>32</v>
      </c>
      <c r="F34" s="20">
        <v>2.2400000000000001E-9</v>
      </c>
      <c r="G34" s="20">
        <v>2.23522676072744E-9</v>
      </c>
      <c r="H34" s="20">
        <v>1.93087291716006E-9</v>
      </c>
      <c r="I34" s="20">
        <v>2.4167399948007898E-9</v>
      </c>
      <c r="J34">
        <v>32.000000000002203</v>
      </c>
      <c r="K34" s="20">
        <v>2.3571220703066902E-9</v>
      </c>
    </row>
    <row r="35" spans="2:11">
      <c r="B35">
        <f t="shared" ref="B35:B66" si="4">B34+dt</f>
        <v>3.3000000000000016</v>
      </c>
      <c r="C35">
        <f t="shared" ref="C35:C66" si="5">C34+veOc*dt</f>
        <v>6.7850528299988431E-4</v>
      </c>
      <c r="D35">
        <f t="shared" si="3"/>
        <v>1.3084234222520905E-9</v>
      </c>
      <c r="E35">
        <v>33</v>
      </c>
      <c r="F35" s="20">
        <v>2.2400000000000001E-9</v>
      </c>
      <c r="G35" s="20">
        <v>2.23522676072744E-9</v>
      </c>
      <c r="H35" s="20">
        <v>1.93087291716006E-9</v>
      </c>
      <c r="I35" s="20">
        <v>2.4252798508650101E-9</v>
      </c>
      <c r="J35">
        <v>33.000000000001997</v>
      </c>
      <c r="K35" s="20">
        <v>2.3571220703066902E-9</v>
      </c>
    </row>
    <row r="36" spans="2:11">
      <c r="B36">
        <f t="shared" si="4"/>
        <v>3.4000000000000017</v>
      </c>
      <c r="C36">
        <f t="shared" si="5"/>
        <v>6.7902185063034115E-4</v>
      </c>
      <c r="D36">
        <f t="shared" si="3"/>
        <v>1.311414130992238E-9</v>
      </c>
      <c r="E36">
        <v>34</v>
      </c>
      <c r="F36" s="20">
        <v>2.2400000000000001E-9</v>
      </c>
      <c r="G36" s="20">
        <v>2.23522676072744E-9</v>
      </c>
      <c r="H36" s="20">
        <v>1.93087291716006E-9</v>
      </c>
      <c r="I36" s="20">
        <v>2.5043158815876699E-9</v>
      </c>
      <c r="J36">
        <v>34.000000000001798</v>
      </c>
      <c r="K36" s="20">
        <v>2.4407992011740301E-9</v>
      </c>
    </row>
    <row r="37" spans="2:11">
      <c r="B37">
        <f t="shared" si="4"/>
        <v>3.5000000000000018</v>
      </c>
      <c r="C37">
        <f t="shared" si="5"/>
        <v>6.79538418260798E-4</v>
      </c>
      <c r="D37">
        <f t="shared" si="3"/>
        <v>1.3144093935746846E-9</v>
      </c>
      <c r="E37">
        <v>35</v>
      </c>
      <c r="F37" s="20">
        <v>2.2400000000000001E-9</v>
      </c>
      <c r="G37" s="20">
        <v>2.23522676072744E-9</v>
      </c>
      <c r="H37" s="20">
        <v>1.93087291716006E-9</v>
      </c>
      <c r="I37" s="20">
        <v>2.5129575505118102E-9</v>
      </c>
      <c r="J37">
        <v>35.000000000001599</v>
      </c>
      <c r="K37" s="20">
        <v>2.4407992011740301E-9</v>
      </c>
    </row>
    <row r="38" spans="2:11">
      <c r="B38">
        <f t="shared" si="4"/>
        <v>3.6000000000000019</v>
      </c>
      <c r="C38">
        <f t="shared" si="5"/>
        <v>6.8005498589125484E-4</v>
      </c>
      <c r="D38">
        <f t="shared" si="3"/>
        <v>1.3174092134637782E-9</v>
      </c>
      <c r="E38">
        <v>36</v>
      </c>
      <c r="F38" s="20">
        <v>2.2400000000000001E-9</v>
      </c>
      <c r="G38" s="20">
        <v>2.23522676072744E-9</v>
      </c>
      <c r="H38" s="20">
        <v>1.93087291716006E-9</v>
      </c>
      <c r="I38" s="20">
        <v>2.59379855871632E-9</v>
      </c>
      <c r="J38">
        <v>36.0000000000014</v>
      </c>
      <c r="K38" s="20">
        <v>2.5264336036116801E-9</v>
      </c>
    </row>
    <row r="39" spans="2:11">
      <c r="B39">
        <f t="shared" si="4"/>
        <v>3.700000000000002</v>
      </c>
      <c r="C39">
        <f t="shared" si="5"/>
        <v>6.8057155352171169E-4</v>
      </c>
      <c r="D39">
        <f t="shared" si="3"/>
        <v>1.3204135941238656E-9</v>
      </c>
      <c r="E39">
        <v>37</v>
      </c>
      <c r="F39" s="20">
        <v>2.4100000000000002E-9</v>
      </c>
      <c r="G39" s="20">
        <v>2.23522676072744E-9</v>
      </c>
      <c r="H39" s="20">
        <v>1.93087291716006E-9</v>
      </c>
      <c r="I39" s="20">
        <v>2.6203082962323601E-9</v>
      </c>
      <c r="J39">
        <v>37.000000000001201</v>
      </c>
      <c r="K39" s="20">
        <v>2.52680484376302E-9</v>
      </c>
    </row>
    <row r="40" spans="2:11">
      <c r="B40">
        <f t="shared" si="4"/>
        <v>3.800000000000002</v>
      </c>
      <c r="C40">
        <f t="shared" si="5"/>
        <v>6.8108812115216853E-4</v>
      </c>
      <c r="D40">
        <f t="shared" si="3"/>
        <v>1.3234225390192944E-9</v>
      </c>
      <c r="E40">
        <v>38</v>
      </c>
      <c r="F40" s="20">
        <v>2.57E-9</v>
      </c>
      <c r="G40" s="20">
        <v>2.23522676072744E-9</v>
      </c>
      <c r="H40" s="20">
        <v>1.93087291716006E-9</v>
      </c>
      <c r="I40" s="20">
        <v>2.6849537086380299E-9</v>
      </c>
      <c r="J40">
        <v>38.000000000001002</v>
      </c>
      <c r="K40" s="20">
        <v>2.6140479050366501E-9</v>
      </c>
    </row>
    <row r="41" spans="2:11">
      <c r="B41">
        <f t="shared" si="4"/>
        <v>3.9000000000000021</v>
      </c>
      <c r="C41">
        <f t="shared" si="5"/>
        <v>6.8160468878262538E-4</v>
      </c>
      <c r="D41">
        <f t="shared" si="3"/>
        <v>1.3264360516144115E-9</v>
      </c>
      <c r="E41">
        <v>39</v>
      </c>
      <c r="F41" s="20">
        <v>2.57E-9</v>
      </c>
      <c r="G41" s="20">
        <v>2.23522676072744E-9</v>
      </c>
      <c r="H41" s="20">
        <v>1.93087291716006E-9</v>
      </c>
      <c r="I41" s="20">
        <v>2.7316853490777799E-9</v>
      </c>
      <c r="J41">
        <v>39.000000000000803</v>
      </c>
      <c r="K41" s="20">
        <v>2.6388682826844602E-9</v>
      </c>
    </row>
    <row r="42" spans="2:11">
      <c r="B42">
        <f t="shared" si="4"/>
        <v>4.0000000000000018</v>
      </c>
      <c r="C42">
        <f t="shared" si="5"/>
        <v>6.8212125641308222E-4</v>
      </c>
      <c r="D42">
        <f t="shared" si="3"/>
        <v>1.3294541353735648E-9</v>
      </c>
      <c r="E42">
        <v>40</v>
      </c>
      <c r="F42" s="20">
        <v>2.57E-9</v>
      </c>
      <c r="G42" s="20">
        <v>2.23522676072744E-9</v>
      </c>
      <c r="H42" s="20">
        <v>1.93087291716006E-9</v>
      </c>
      <c r="I42" s="20">
        <v>2.7786850085569701E-9</v>
      </c>
      <c r="J42">
        <v>40.000000000000597</v>
      </c>
      <c r="K42" s="20">
        <v>2.7036647328659301E-9</v>
      </c>
    </row>
    <row r="43" spans="2:11">
      <c r="B43">
        <f t="shared" si="4"/>
        <v>4.1000000000000014</v>
      </c>
      <c r="C43">
        <f t="shared" si="5"/>
        <v>6.8263782404353907E-4</v>
      </c>
      <c r="D43">
        <f t="shared" si="3"/>
        <v>1.3324767937611012E-9</v>
      </c>
      <c r="E43">
        <v>41</v>
      </c>
      <c r="F43" s="20">
        <v>2.57E-9</v>
      </c>
      <c r="G43" s="20">
        <v>2.23522676072744E-9</v>
      </c>
      <c r="H43" s="20">
        <v>1.93087291716006E-9</v>
      </c>
      <c r="I43" s="20">
        <v>2.8269788481865299E-9</v>
      </c>
      <c r="J43">
        <v>41.000000000000398</v>
      </c>
      <c r="K43" s="20">
        <v>2.7530504256155198E-9</v>
      </c>
    </row>
    <row r="44" spans="2:11">
      <c r="B44">
        <f t="shared" si="4"/>
        <v>4.2000000000000011</v>
      </c>
      <c r="C44">
        <f t="shared" si="5"/>
        <v>6.8315439167399592E-4</v>
      </c>
      <c r="D44">
        <f t="shared" si="3"/>
        <v>1.3355040302413688E-9</v>
      </c>
      <c r="E44">
        <v>42</v>
      </c>
      <c r="F44" s="20">
        <v>2.57E-9</v>
      </c>
      <c r="G44" s="20">
        <v>2.23522676072744E-9</v>
      </c>
      <c r="H44" s="20">
        <v>1.93087291716006E-9</v>
      </c>
      <c r="I44" s="20">
        <v>2.89274990537597E-9</v>
      </c>
      <c r="J44">
        <v>42.000000000000199</v>
      </c>
      <c r="K44" s="20">
        <v>2.7953067145165198E-9</v>
      </c>
    </row>
    <row r="45" spans="2:11">
      <c r="B45">
        <f t="shared" si="4"/>
        <v>4.3000000000000007</v>
      </c>
      <c r="C45">
        <f t="shared" si="5"/>
        <v>6.8367095930445276E-4</v>
      </c>
      <c r="D45">
        <f t="shared" si="3"/>
        <v>1.3385358482787138E-9</v>
      </c>
      <c r="E45">
        <v>43</v>
      </c>
      <c r="F45" s="20">
        <v>2.57E-9</v>
      </c>
      <c r="G45" s="20">
        <v>2.23522676072744E-9</v>
      </c>
      <c r="H45" s="20">
        <v>1.93087291716006E-9</v>
      </c>
      <c r="I45" s="20">
        <v>2.9626762693931601E-9</v>
      </c>
      <c r="J45">
        <v>43</v>
      </c>
      <c r="K45" s="20">
        <v>2.88899647740543E-9</v>
      </c>
    </row>
    <row r="46" spans="2:11">
      <c r="B46">
        <f t="shared" si="4"/>
        <v>4.4000000000000004</v>
      </c>
      <c r="C46">
        <f t="shared" si="5"/>
        <v>6.8418752693490961E-4</v>
      </c>
      <c r="D46">
        <f t="shared" si="3"/>
        <v>1.3415722513374839E-9</v>
      </c>
      <c r="E46">
        <v>44</v>
      </c>
      <c r="F46" s="20">
        <v>2.6599999999999999E-9</v>
      </c>
      <c r="G46" s="20">
        <v>2.23522676072744E-9</v>
      </c>
      <c r="H46" s="20">
        <v>1.93087291716006E-9</v>
      </c>
      <c r="I46" s="20">
        <v>2.9919543502123302E-9</v>
      </c>
      <c r="J46">
        <v>44.009999999999799</v>
      </c>
      <c r="K46" s="20">
        <v>2.88899647740543E-9</v>
      </c>
    </row>
    <row r="47" spans="2:11">
      <c r="B47">
        <f t="shared" si="4"/>
        <v>4.5</v>
      </c>
      <c r="C47">
        <f t="shared" si="5"/>
        <v>6.8470409456536645E-4</v>
      </c>
      <c r="D47">
        <f t="shared" si="3"/>
        <v>1.3446132428820264E-9</v>
      </c>
      <c r="E47">
        <v>45</v>
      </c>
      <c r="F47" s="20">
        <v>2.9400000000000002E-9</v>
      </c>
      <c r="G47" s="20">
        <v>2.9366163478858399E-9</v>
      </c>
      <c r="H47" s="20">
        <v>1.93087291716006E-9</v>
      </c>
      <c r="I47" s="20">
        <v>3.06213709487098E-9</v>
      </c>
      <c r="J47">
        <v>45.0099999999996</v>
      </c>
      <c r="K47" s="20">
        <v>2.98475664894964E-9</v>
      </c>
    </row>
    <row r="48" spans="2:11">
      <c r="B48">
        <f t="shared" si="4"/>
        <v>4.5999999999999996</v>
      </c>
      <c r="C48">
        <f t="shared" si="5"/>
        <v>6.852206621958233E-4</v>
      </c>
      <c r="D48">
        <f t="shared" si="3"/>
        <v>1.3476588263766884E-9</v>
      </c>
      <c r="E48">
        <v>46</v>
      </c>
      <c r="F48" s="20">
        <v>2.9400000000000002E-9</v>
      </c>
      <c r="G48" s="20">
        <v>2.9366163478858399E-9</v>
      </c>
      <c r="H48" s="20">
        <v>1.93087291716006E-9</v>
      </c>
      <c r="I48" s="20">
        <v>3.0938561460973101E-9</v>
      </c>
      <c r="J48">
        <v>46.009999999999401</v>
      </c>
      <c r="K48" s="20">
        <v>2.98475664894964E-9</v>
      </c>
    </row>
    <row r="49" spans="2:11">
      <c r="B49">
        <f t="shared" si="4"/>
        <v>4.6999999999999993</v>
      </c>
      <c r="C49">
        <f t="shared" si="5"/>
        <v>6.8573722982628014E-4</v>
      </c>
      <c r="D49">
        <f t="shared" si="3"/>
        <v>1.3507090052858182E-9</v>
      </c>
      <c r="E49">
        <v>47</v>
      </c>
      <c r="F49" s="20">
        <v>2.9400000000000002E-9</v>
      </c>
      <c r="G49" s="20">
        <v>2.9366163478858399E-9</v>
      </c>
      <c r="H49" s="20">
        <v>1.93087291716006E-9</v>
      </c>
      <c r="I49" s="20">
        <v>3.18324696696281E-9</v>
      </c>
      <c r="J49">
        <v>47.009999999999202</v>
      </c>
      <c r="K49" s="20">
        <v>3.08260985656616E-9</v>
      </c>
    </row>
    <row r="50" spans="2:11">
      <c r="B50">
        <f t="shared" si="4"/>
        <v>4.7999999999999989</v>
      </c>
      <c r="C50">
        <f t="shared" si="5"/>
        <v>6.8625379745673699E-4</v>
      </c>
      <c r="D50">
        <f t="shared" si="3"/>
        <v>1.3537637830737622E-9</v>
      </c>
      <c r="E50">
        <v>48</v>
      </c>
      <c r="F50" s="20">
        <v>2.9400000000000002E-9</v>
      </c>
      <c r="G50" s="20">
        <v>2.9366163478858399E-9</v>
      </c>
      <c r="H50" s="20">
        <v>1.93087291716006E-9</v>
      </c>
      <c r="I50" s="20">
        <v>3.2164502514519899E-9</v>
      </c>
      <c r="J50">
        <v>48.009999999999003</v>
      </c>
      <c r="K50" s="20">
        <v>3.08260985656616E-9</v>
      </c>
    </row>
    <row r="51" spans="2:11">
      <c r="B51">
        <f t="shared" si="4"/>
        <v>4.8999999999999986</v>
      </c>
      <c r="C51">
        <f t="shared" si="5"/>
        <v>6.8677036508719383E-4</v>
      </c>
      <c r="D51">
        <f t="shared" si="3"/>
        <v>1.3568231632048675E-9</v>
      </c>
      <c r="E51">
        <v>49</v>
      </c>
      <c r="F51" s="20">
        <v>2.9400000000000002E-9</v>
      </c>
      <c r="G51" s="20">
        <v>2.9366163478858399E-9</v>
      </c>
      <c r="H51" s="20">
        <v>1.93087291716006E-9</v>
      </c>
      <c r="I51" s="20">
        <v>3.2892789108704801E-9</v>
      </c>
      <c r="J51">
        <v>49.009999999998797</v>
      </c>
      <c r="K51" s="20">
        <v>3.1825787276719799E-9</v>
      </c>
    </row>
    <row r="52" spans="2:11">
      <c r="B52">
        <f t="shared" si="4"/>
        <v>4.9999999999999982</v>
      </c>
      <c r="C52">
        <f t="shared" si="5"/>
        <v>6.8728693271765068E-4</v>
      </c>
      <c r="D52">
        <f t="shared" si="3"/>
        <v>1.3598871491434833E-9</v>
      </c>
      <c r="E52">
        <v>50</v>
      </c>
      <c r="F52" s="20">
        <v>2.9400000000000002E-9</v>
      </c>
      <c r="G52" s="20">
        <v>2.9366163478858399E-9</v>
      </c>
      <c r="H52" s="20">
        <v>1.93087291716006E-9</v>
      </c>
      <c r="I52" s="20">
        <v>3.3225744295296702E-9</v>
      </c>
      <c r="J52">
        <v>50.009999999998598</v>
      </c>
      <c r="K52" s="20">
        <v>3.2045213467847899E-9</v>
      </c>
    </row>
    <row r="53" spans="2:11">
      <c r="B53">
        <f t="shared" si="4"/>
        <v>5.0999999999999979</v>
      </c>
      <c r="C53">
        <f t="shared" si="5"/>
        <v>6.8780350034810752E-4</v>
      </c>
      <c r="D53">
        <f t="shared" si="3"/>
        <v>1.3629557443539543E-9</v>
      </c>
      <c r="E53">
        <v>51</v>
      </c>
      <c r="F53" s="20">
        <v>2.9400000000000002E-9</v>
      </c>
      <c r="G53" s="20">
        <v>2.9366163478858399E-9</v>
      </c>
      <c r="H53" s="20">
        <v>1.93087291716006E-9</v>
      </c>
      <c r="I53" s="20">
        <v>3.3976919036031498E-9</v>
      </c>
      <c r="J53">
        <v>51.009999999998399</v>
      </c>
      <c r="K53" s="20">
        <v>3.2846858896841E-9</v>
      </c>
    </row>
    <row r="54" spans="2:11">
      <c r="B54">
        <f t="shared" si="4"/>
        <v>5.1999999999999975</v>
      </c>
      <c r="C54">
        <f t="shared" si="5"/>
        <v>6.8832006797856437E-4</v>
      </c>
      <c r="D54">
        <f t="shared" si="3"/>
        <v>1.3660289523006293E-9</v>
      </c>
      <c r="E54">
        <v>52</v>
      </c>
      <c r="F54" s="20">
        <v>3.1599999999999998E-9</v>
      </c>
      <c r="G54" s="20">
        <v>2.9366163478858399E-9</v>
      </c>
      <c r="H54" s="20">
        <v>1.93087291716006E-9</v>
      </c>
      <c r="I54" s="20">
        <v>3.4505513003300499E-9</v>
      </c>
      <c r="J54">
        <v>52.0099999999982</v>
      </c>
      <c r="K54" s="20">
        <v>3.3152560847995698E-9</v>
      </c>
    </row>
    <row r="55" spans="2:11">
      <c r="B55">
        <f t="shared" si="4"/>
        <v>5.2999999999999972</v>
      </c>
      <c r="C55">
        <f t="shared" si="5"/>
        <v>6.8883663560902122E-4</v>
      </c>
      <c r="D55">
        <f t="shared" si="3"/>
        <v>1.3691067764478552E-9</v>
      </c>
      <c r="E55">
        <v>53</v>
      </c>
      <c r="F55" s="20">
        <v>3.34E-9</v>
      </c>
      <c r="G55" s="20">
        <v>2.9366163478858399E-9</v>
      </c>
      <c r="H55" s="20">
        <v>1.93087291716006E-9</v>
      </c>
      <c r="I55" s="20">
        <v>3.5083748703477802E-9</v>
      </c>
      <c r="J55">
        <v>53.009999999998001</v>
      </c>
      <c r="K55" s="20">
        <v>3.3889539700195199E-9</v>
      </c>
    </row>
    <row r="56" spans="2:11">
      <c r="B56">
        <f t="shared" si="4"/>
        <v>5.3999999999999968</v>
      </c>
      <c r="C56">
        <f t="shared" si="5"/>
        <v>6.8935320323947806E-4</v>
      </c>
      <c r="D56">
        <f t="shared" si="3"/>
        <v>1.3721892202599794E-9</v>
      </c>
      <c r="E56">
        <v>54</v>
      </c>
      <c r="F56" s="20">
        <v>3.34E-9</v>
      </c>
      <c r="G56" s="20">
        <v>2.9366163478858399E-9</v>
      </c>
      <c r="H56" s="20">
        <v>1.93087291716006E-9</v>
      </c>
      <c r="I56" s="20">
        <v>3.5630480752854801E-9</v>
      </c>
      <c r="J56">
        <v>54.009999999997802</v>
      </c>
      <c r="K56" s="20">
        <v>3.4460216070819301E-9</v>
      </c>
    </row>
    <row r="57" spans="2:11">
      <c r="B57">
        <f t="shared" si="4"/>
        <v>5.4999999999999964</v>
      </c>
      <c r="C57">
        <f t="shared" si="5"/>
        <v>6.8986977086993491E-4</v>
      </c>
      <c r="D57">
        <f t="shared" si="3"/>
        <v>1.3752762872013492E-9</v>
      </c>
      <c r="E57">
        <v>55</v>
      </c>
      <c r="F57" s="20">
        <v>3.34E-9</v>
      </c>
      <c r="G57" s="20">
        <v>2.9366163478858399E-9</v>
      </c>
      <c r="H57" s="20">
        <v>1.93087291716006E-9</v>
      </c>
      <c r="I57" s="20">
        <v>3.6406215328566498E-9</v>
      </c>
      <c r="J57">
        <v>55.009999999997603</v>
      </c>
      <c r="K57" s="20">
        <v>3.49540559609524E-9</v>
      </c>
    </row>
    <row r="58" spans="2:11">
      <c r="B58">
        <f t="shared" si="4"/>
        <v>5.5999999999999961</v>
      </c>
      <c r="C58">
        <f t="shared" si="5"/>
        <v>6.9038633850039175E-4</v>
      </c>
      <c r="D58">
        <f t="shared" si="3"/>
        <v>1.3783679807363121E-9</v>
      </c>
      <c r="E58">
        <v>56</v>
      </c>
      <c r="F58" s="20">
        <v>3.34E-9</v>
      </c>
      <c r="G58" s="20">
        <v>2.9366163478858399E-9</v>
      </c>
      <c r="H58" s="20">
        <v>1.93087291716006E-9</v>
      </c>
      <c r="I58" s="20">
        <v>3.7208615603421999E-9</v>
      </c>
      <c r="J58">
        <v>56.009999999997397</v>
      </c>
      <c r="K58" s="20">
        <v>3.55944067485353E-9</v>
      </c>
    </row>
    <row r="59" spans="2:11">
      <c r="B59">
        <f t="shared" si="4"/>
        <v>5.6999999999999957</v>
      </c>
      <c r="C59">
        <f t="shared" si="5"/>
        <v>6.909029061308486E-4</v>
      </c>
      <c r="D59">
        <f t="shared" si="3"/>
        <v>1.3814643043292154E-9</v>
      </c>
      <c r="E59">
        <v>57</v>
      </c>
      <c r="F59" s="20">
        <v>3.34E-9</v>
      </c>
      <c r="G59" s="20">
        <v>2.9366163478858399E-9</v>
      </c>
      <c r="H59" s="20">
        <v>1.93087291716006E-9</v>
      </c>
      <c r="I59" s="20">
        <v>3.7759040334961398E-9</v>
      </c>
      <c r="J59">
        <v>57.009999999997198</v>
      </c>
      <c r="K59" s="20">
        <v>3.60406339532865E-9</v>
      </c>
    </row>
    <row r="60" spans="2:11">
      <c r="B60">
        <f t="shared" si="4"/>
        <v>5.7999999999999954</v>
      </c>
      <c r="C60">
        <f t="shared" si="5"/>
        <v>6.9141947376130544E-4</v>
      </c>
      <c r="D60">
        <f t="shared" si="3"/>
        <v>1.3845652614444061E-9</v>
      </c>
      <c r="E60">
        <v>58</v>
      </c>
      <c r="F60" s="20">
        <v>3.34E-9</v>
      </c>
      <c r="G60" s="20">
        <v>2.9366163478858399E-9</v>
      </c>
      <c r="H60" s="20">
        <v>1.93087291716006E-9</v>
      </c>
      <c r="I60" s="20">
        <v>3.8384680861065798E-9</v>
      </c>
      <c r="J60">
        <v>58.009999999997</v>
      </c>
      <c r="K60" s="20">
        <v>3.7149499951364302E-9</v>
      </c>
    </row>
    <row r="61" spans="2:11">
      <c r="B61">
        <f t="shared" si="4"/>
        <v>5.899999999999995</v>
      </c>
      <c r="C61">
        <f t="shared" si="5"/>
        <v>6.9193604139176229E-4</v>
      </c>
      <c r="D61">
        <f t="shared" si="3"/>
        <v>1.3876708555462327E-9</v>
      </c>
      <c r="E61">
        <v>59</v>
      </c>
      <c r="F61" s="20">
        <v>3.4699999999999998E-9</v>
      </c>
      <c r="G61" s="20">
        <v>2.9366163478858399E-9</v>
      </c>
      <c r="H61" s="20">
        <v>1.93087291716006E-9</v>
      </c>
      <c r="I61" s="20">
        <v>3.8952252576338498E-9</v>
      </c>
      <c r="J61">
        <v>59.009999999996801</v>
      </c>
      <c r="K61" s="20">
        <v>3.7149499951364302E-9</v>
      </c>
    </row>
    <row r="62" spans="2:11">
      <c r="B62">
        <f t="shared" si="4"/>
        <v>5.9999999999999947</v>
      </c>
      <c r="C62">
        <f t="shared" si="5"/>
        <v>6.9245260902221913E-4</v>
      </c>
      <c r="D62">
        <f t="shared" si="3"/>
        <v>1.3907810900990407E-9</v>
      </c>
      <c r="E62">
        <v>60</v>
      </c>
      <c r="F62" s="20">
        <v>3.77E-9</v>
      </c>
      <c r="G62" s="20">
        <v>3.7712361663282702E-9</v>
      </c>
      <c r="H62" s="20">
        <v>3.3365484008525799E-9</v>
      </c>
      <c r="I62" s="20">
        <v>3.9581505154434602E-9</v>
      </c>
      <c r="J62">
        <v>60.009999999996602</v>
      </c>
      <c r="K62" s="20">
        <v>3.82808802293553E-9</v>
      </c>
    </row>
    <row r="63" spans="2:11">
      <c r="B63">
        <f t="shared" si="4"/>
        <v>6.0999999999999943</v>
      </c>
      <c r="C63">
        <f t="shared" si="5"/>
        <v>6.9296917665267598E-4</v>
      </c>
      <c r="D63">
        <f t="shared" si="3"/>
        <v>1.3938959685671782E-9</v>
      </c>
      <c r="E63">
        <v>61</v>
      </c>
      <c r="F63" s="20">
        <v>3.77E-9</v>
      </c>
      <c r="G63" s="20">
        <v>3.7712361663282702E-9</v>
      </c>
      <c r="H63" s="20">
        <v>3.3365484008525799E-9</v>
      </c>
      <c r="I63" s="20">
        <v>4.0175106333237199E-9</v>
      </c>
      <c r="J63">
        <v>61.009999999996403</v>
      </c>
      <c r="K63" s="20">
        <v>3.82808802293553E-9</v>
      </c>
    </row>
    <row r="64" spans="2:11">
      <c r="B64">
        <f t="shared" si="4"/>
        <v>6.199999999999994</v>
      </c>
      <c r="C64">
        <f t="shared" si="5"/>
        <v>6.9348574428313282E-4</v>
      </c>
      <c r="D64">
        <f t="shared" si="3"/>
        <v>1.3970154944149925E-9</v>
      </c>
      <c r="E64">
        <v>62</v>
      </c>
      <c r="F64" s="20">
        <v>3.77E-9</v>
      </c>
      <c r="G64" s="20">
        <v>3.7712361663282702E-9</v>
      </c>
      <c r="H64" s="20">
        <v>3.3365484008525799E-9</v>
      </c>
      <c r="I64" s="20">
        <v>4.1215142520369698E-9</v>
      </c>
      <c r="J64">
        <v>62.009999999996197</v>
      </c>
      <c r="K64" s="20">
        <v>3.9435001061429202E-9</v>
      </c>
    </row>
    <row r="65" spans="2:11">
      <c r="B65">
        <f t="shared" si="4"/>
        <v>6.2999999999999936</v>
      </c>
      <c r="C65">
        <f t="shared" si="5"/>
        <v>6.9400231191358967E-4</v>
      </c>
      <c r="D65">
        <f t="shared" si="3"/>
        <v>1.4001396711068312E-9</v>
      </c>
      <c r="E65">
        <v>63</v>
      </c>
      <c r="F65" s="20">
        <v>3.77E-9</v>
      </c>
      <c r="G65" s="20">
        <v>3.7712361663282702E-9</v>
      </c>
      <c r="H65" s="20">
        <v>3.3365484008525799E-9</v>
      </c>
      <c r="I65" s="20">
        <v>4.1417790721268902E-9</v>
      </c>
      <c r="J65">
        <v>63.009999999995998</v>
      </c>
      <c r="K65" s="20">
        <v>3.9702291482907301E-9</v>
      </c>
    </row>
    <row r="66" spans="2:11">
      <c r="B66">
        <f t="shared" si="4"/>
        <v>6.3999999999999932</v>
      </c>
      <c r="C66">
        <f t="shared" si="5"/>
        <v>6.9451887954404652E-4</v>
      </c>
      <c r="D66">
        <f t="shared" ref="D66:D97" si="6">f3Oc*(C66/f1Oc)^3</f>
        <v>1.403268502107041E-9</v>
      </c>
      <c r="E66">
        <v>64</v>
      </c>
      <c r="F66" s="20">
        <v>3.77E-9</v>
      </c>
      <c r="G66" s="20">
        <v>3.7712361663282702E-9</v>
      </c>
      <c r="H66" s="20">
        <v>3.3365484008525799E-9</v>
      </c>
      <c r="I66" s="20">
        <v>4.24771799805391E-9</v>
      </c>
      <c r="J66">
        <v>64.009999999995799</v>
      </c>
      <c r="K66" s="20">
        <v>4.0612088721756099E-9</v>
      </c>
    </row>
    <row r="67" spans="2:11">
      <c r="B67">
        <f t="shared" ref="B67:B102" si="7">B66+dt</f>
        <v>6.4999999999999929</v>
      </c>
      <c r="C67">
        <f t="shared" ref="C67:C102" si="8">C66+veOc*dt</f>
        <v>6.9503544717450336E-4</v>
      </c>
      <c r="D67">
        <f t="shared" si="6"/>
        <v>1.40640199087997E-9</v>
      </c>
      <c r="E67">
        <v>65</v>
      </c>
      <c r="F67" s="20">
        <v>3.77E-9</v>
      </c>
      <c r="G67" s="20">
        <v>3.7712361663282702E-9</v>
      </c>
      <c r="H67" s="20">
        <v>3.3365484008525799E-9</v>
      </c>
      <c r="I67" s="20">
        <v>4.26833462987721E-9</v>
      </c>
      <c r="J67">
        <v>65.009999999996396</v>
      </c>
      <c r="K67" s="20">
        <v>4.0969204008311102E-9</v>
      </c>
    </row>
    <row r="68" spans="2:11">
      <c r="B68">
        <f t="shared" si="7"/>
        <v>6.5999999999999925</v>
      </c>
      <c r="C68">
        <f t="shared" si="8"/>
        <v>6.9555201480496021E-4</v>
      </c>
      <c r="D68">
        <f t="shared" si="6"/>
        <v>1.4095401408899654E-9</v>
      </c>
      <c r="E68">
        <v>66</v>
      </c>
      <c r="F68" s="20">
        <v>3.8899999999999996E-9</v>
      </c>
      <c r="G68" s="20">
        <v>3.7712361663282702E-9</v>
      </c>
      <c r="H68" s="20">
        <v>3.3365484008525799E-9</v>
      </c>
      <c r="I68" s="20">
        <v>4.3765216986799503E-9</v>
      </c>
      <c r="J68">
        <v>66.009999999996893</v>
      </c>
      <c r="K68" s="20">
        <v>4.1812369484506103E-9</v>
      </c>
    </row>
    <row r="69" spans="2:11">
      <c r="B69">
        <f t="shared" si="7"/>
        <v>6.6999999999999922</v>
      </c>
      <c r="C69">
        <f t="shared" si="8"/>
        <v>6.9606858243541705E-4</v>
      </c>
      <c r="D69">
        <f t="shared" si="6"/>
        <v>1.4126829556013737E-9</v>
      </c>
      <c r="E69">
        <v>67</v>
      </c>
      <c r="F69" s="20">
        <v>4.0499999999999999E-9</v>
      </c>
      <c r="G69" s="20">
        <v>3.7712361663282702E-9</v>
      </c>
      <c r="H69" s="20">
        <v>3.3365484008525799E-9</v>
      </c>
      <c r="I69" s="20">
        <v>4.4184980227381397E-9</v>
      </c>
      <c r="J69">
        <v>67.009999999997405</v>
      </c>
      <c r="K69" s="20">
        <v>4.2456581655386803E-9</v>
      </c>
    </row>
    <row r="70" spans="2:11">
      <c r="B70">
        <f t="shared" si="7"/>
        <v>6.7999999999999918</v>
      </c>
      <c r="C70">
        <f t="shared" si="8"/>
        <v>6.965851500658739E-4</v>
      </c>
      <c r="D70">
        <f t="shared" si="6"/>
        <v>1.4158304384785439E-9</v>
      </c>
      <c r="E70">
        <v>68</v>
      </c>
      <c r="F70" s="20">
        <v>4.2400000000000002E-9</v>
      </c>
      <c r="G70" s="20">
        <v>3.7712361663282702E-9</v>
      </c>
      <c r="H70" s="20">
        <v>3.3365484008525799E-9</v>
      </c>
      <c r="I70" s="20">
        <v>4.5079523403706601E-9</v>
      </c>
      <c r="J70">
        <v>68.009999999997902</v>
      </c>
      <c r="K70" s="20">
        <v>4.3036069623849001E-9</v>
      </c>
    </row>
    <row r="71" spans="2:11">
      <c r="B71">
        <f t="shared" si="7"/>
        <v>6.8999999999999915</v>
      </c>
      <c r="C71">
        <f t="shared" si="8"/>
        <v>6.9710171769633074E-4</v>
      </c>
      <c r="D71">
        <f t="shared" si="6"/>
        <v>1.4189825929858211E-9</v>
      </c>
      <c r="E71">
        <v>69</v>
      </c>
      <c r="F71" s="20">
        <v>4.2400000000000002E-9</v>
      </c>
      <c r="G71" s="20">
        <v>3.7712361663282702E-9</v>
      </c>
      <c r="H71" s="20">
        <v>3.3365484008525799E-9</v>
      </c>
      <c r="I71" s="20">
        <v>4.5521502122449596E-9</v>
      </c>
      <c r="J71">
        <v>69.009999999998399</v>
      </c>
      <c r="K71" s="20">
        <v>4.3754814329689698E-9</v>
      </c>
    </row>
    <row r="72" spans="2:11">
      <c r="B72">
        <f t="shared" si="7"/>
        <v>6.9999999999999911</v>
      </c>
      <c r="C72">
        <f t="shared" si="8"/>
        <v>6.9761828532678759E-4</v>
      </c>
      <c r="D72">
        <f t="shared" si="6"/>
        <v>1.422139422587554E-9</v>
      </c>
      <c r="E72">
        <v>70</v>
      </c>
      <c r="F72" s="20">
        <v>4.2400000000000002E-9</v>
      </c>
      <c r="G72" s="20">
        <v>3.7712361663282702E-9</v>
      </c>
      <c r="H72" s="20">
        <v>3.3365484008525799E-9</v>
      </c>
      <c r="I72" s="20">
        <v>4.6418853490674301E-9</v>
      </c>
      <c r="J72">
        <v>70.009999999998897</v>
      </c>
      <c r="K72" s="20">
        <v>4.42834154139549E-9</v>
      </c>
    </row>
    <row r="73" spans="2:11">
      <c r="B73">
        <f t="shared" si="7"/>
        <v>7.0999999999999908</v>
      </c>
      <c r="C73">
        <f t="shared" si="8"/>
        <v>6.9813485295724443E-4</v>
      </c>
      <c r="D73">
        <f t="shared" si="6"/>
        <v>1.4253009307480898E-9</v>
      </c>
      <c r="E73">
        <v>71</v>
      </c>
      <c r="F73" s="20">
        <v>4.2400000000000002E-9</v>
      </c>
      <c r="G73" s="20">
        <v>3.7712361663282702E-9</v>
      </c>
      <c r="H73" s="20">
        <v>3.3365484008525799E-9</v>
      </c>
      <c r="I73" s="20">
        <v>4.75662936570872E-9</v>
      </c>
      <c r="J73">
        <v>71.009999999999394</v>
      </c>
      <c r="K73" s="20">
        <v>4.5078022528961698E-9</v>
      </c>
    </row>
    <row r="74" spans="2:11">
      <c r="B74">
        <f t="shared" si="7"/>
        <v>7.1999999999999904</v>
      </c>
      <c r="C74">
        <f t="shared" si="8"/>
        <v>6.9865142058770128E-4</v>
      </c>
      <c r="D74">
        <f t="shared" si="6"/>
        <v>1.4284671209317752E-9</v>
      </c>
      <c r="E74">
        <v>72</v>
      </c>
      <c r="F74" s="20">
        <v>4.2400000000000002E-9</v>
      </c>
      <c r="G74" s="20">
        <v>3.7712361663282702E-9</v>
      </c>
      <c r="H74" s="20">
        <v>3.3365484008525799E-9</v>
      </c>
      <c r="I74" s="20">
        <v>4.7999369031323002E-9</v>
      </c>
      <c r="J74">
        <v>72.009999999999906</v>
      </c>
      <c r="K74" s="20">
        <v>4.5554633128993702E-9</v>
      </c>
    </row>
    <row r="75" spans="2:11">
      <c r="B75">
        <f t="shared" si="7"/>
        <v>7.2999999999999901</v>
      </c>
      <c r="C75">
        <f t="shared" si="8"/>
        <v>6.9916798821815813E-4</v>
      </c>
      <c r="D75">
        <f t="shared" si="6"/>
        <v>1.4316379966029582E-9</v>
      </c>
      <c r="E75">
        <v>73</v>
      </c>
      <c r="F75" s="20">
        <v>4.3299999999999997E-9</v>
      </c>
      <c r="G75" s="20">
        <v>3.7712361663282702E-9</v>
      </c>
      <c r="H75" s="20">
        <v>3.3365484008525799E-9</v>
      </c>
      <c r="I75" s="20">
        <v>4.8960430536667297E-9</v>
      </c>
      <c r="J75">
        <v>73.000000000000398</v>
      </c>
      <c r="K75" s="20">
        <v>4.6849949043135404E-9</v>
      </c>
    </row>
    <row r="76" spans="2:11">
      <c r="B76">
        <f t="shared" si="7"/>
        <v>7.3999999999999897</v>
      </c>
      <c r="C76">
        <f t="shared" si="8"/>
        <v>6.9968455584861497E-4</v>
      </c>
      <c r="D76">
        <f t="shared" si="6"/>
        <v>1.4348135612259855E-9</v>
      </c>
      <c r="E76">
        <v>74</v>
      </c>
      <c r="F76" s="20">
        <v>4.5100000000000003E-9</v>
      </c>
      <c r="G76" s="20">
        <v>3.97209955647059E-9</v>
      </c>
      <c r="H76" s="20">
        <v>3.3365484008525799E-9</v>
      </c>
      <c r="I76" s="20">
        <v>4.9414705549205596E-9</v>
      </c>
      <c r="J76">
        <v>74.000000000000995</v>
      </c>
      <c r="K76" s="20">
        <v>4.7069039709129502E-9</v>
      </c>
    </row>
    <row r="77" spans="2:11">
      <c r="B77">
        <f t="shared" si="7"/>
        <v>7.4999999999999893</v>
      </c>
      <c r="C77">
        <f t="shared" si="8"/>
        <v>7.0020112347907182E-4</v>
      </c>
      <c r="D77">
        <f t="shared" si="6"/>
        <v>1.4379938182652054E-9</v>
      </c>
      <c r="E77">
        <v>75</v>
      </c>
      <c r="F77" s="20">
        <v>4.7500000000000003E-9</v>
      </c>
      <c r="G77" s="20">
        <v>4.7506714535576601E-9</v>
      </c>
      <c r="H77" s="20">
        <v>3.3365484008525799E-9</v>
      </c>
      <c r="I77" s="20">
        <v>5.0374157614301E-9</v>
      </c>
      <c r="J77">
        <v>75.000000000001506</v>
      </c>
      <c r="K77" s="20">
        <v>4.8169589430550002E-9</v>
      </c>
    </row>
    <row r="78" spans="2:11">
      <c r="B78">
        <f t="shared" si="7"/>
        <v>7.599999999999989</v>
      </c>
      <c r="C78">
        <f t="shared" si="8"/>
        <v>7.0071769110952866E-4</v>
      </c>
      <c r="D78">
        <f t="shared" si="6"/>
        <v>1.4411787711849642E-9</v>
      </c>
      <c r="E78">
        <v>76.099999999999994</v>
      </c>
      <c r="F78" s="20">
        <v>4.7500000000000003E-9</v>
      </c>
      <c r="G78" s="20">
        <v>4.7506714535576601E-9</v>
      </c>
      <c r="H78" s="20">
        <v>3.3365484008525799E-9</v>
      </c>
      <c r="I78" s="20">
        <v>5.1100119328388598E-9</v>
      </c>
      <c r="J78">
        <v>76.000000000002004</v>
      </c>
      <c r="K78" s="20">
        <v>4.8482950236286197E-9</v>
      </c>
    </row>
    <row r="79" spans="2:11">
      <c r="B79">
        <f t="shared" si="7"/>
        <v>7.6999999999999886</v>
      </c>
      <c r="C79">
        <f t="shared" si="8"/>
        <v>7.0123425873998551E-4</v>
      </c>
      <c r="D79">
        <f t="shared" si="6"/>
        <v>1.4443684234496106E-9</v>
      </c>
      <c r="E79">
        <v>77.099999999999994</v>
      </c>
      <c r="F79" s="20">
        <v>4.7500000000000003E-9</v>
      </c>
      <c r="G79" s="20">
        <v>4.7506714535576601E-9</v>
      </c>
      <c r="H79" s="20">
        <v>3.3365484008525799E-9</v>
      </c>
      <c r="I79" s="20">
        <v>5.2063990216418897E-9</v>
      </c>
      <c r="J79">
        <v>77.000000000002501</v>
      </c>
      <c r="K79" s="20">
        <v>4.9513780565407501E-9</v>
      </c>
    </row>
    <row r="80" spans="2:11">
      <c r="B80">
        <f t="shared" si="7"/>
        <v>7.7999999999999883</v>
      </c>
      <c r="C80">
        <f t="shared" si="8"/>
        <v>7.0175082637044235E-4</v>
      </c>
      <c r="D80">
        <f t="shared" si="6"/>
        <v>1.4475627785234901E-9</v>
      </c>
      <c r="E80">
        <v>78.099999999999994</v>
      </c>
      <c r="F80" s="20">
        <v>4.7500000000000003E-9</v>
      </c>
      <c r="G80" s="20">
        <v>4.7506714535576601E-9</v>
      </c>
      <c r="H80" s="20">
        <v>3.3365484008525799E-9</v>
      </c>
      <c r="I80" s="20">
        <v>5.2565548692072603E-9</v>
      </c>
      <c r="J80">
        <v>78.000000000002998</v>
      </c>
      <c r="K80" s="20">
        <v>4.9926269164967299E-9</v>
      </c>
    </row>
    <row r="81" spans="2:11">
      <c r="B81">
        <f t="shared" si="7"/>
        <v>7.8999999999999879</v>
      </c>
      <c r="C81">
        <f t="shared" si="8"/>
        <v>7.022673940008992E-4</v>
      </c>
      <c r="D81">
        <f t="shared" si="6"/>
        <v>1.4507618398709507E-9</v>
      </c>
      <c r="E81">
        <v>79.099999999999994</v>
      </c>
      <c r="F81" s="20">
        <v>4.7500000000000003E-9</v>
      </c>
      <c r="G81" s="20">
        <v>4.7506714535576601E-9</v>
      </c>
      <c r="H81" s="20">
        <v>3.3365484008525799E-9</v>
      </c>
      <c r="I81" s="20">
        <v>5.3555974913910301E-9</v>
      </c>
      <c r="J81">
        <v>79.000000000003496</v>
      </c>
      <c r="K81" s="20">
        <v>5.0882748721877904E-9</v>
      </c>
    </row>
    <row r="82" spans="2:11">
      <c r="B82">
        <f t="shared" si="7"/>
        <v>7.9999999999999876</v>
      </c>
      <c r="C82">
        <f t="shared" si="8"/>
        <v>7.0278396163135604E-4</v>
      </c>
      <c r="D82">
        <f t="shared" si="6"/>
        <v>1.4539656109563401E-9</v>
      </c>
      <c r="E82">
        <v>80.099999999999994</v>
      </c>
      <c r="F82" s="20">
        <v>4.7500000000000003E-9</v>
      </c>
      <c r="G82" s="20">
        <v>4.7506714535576601E-9</v>
      </c>
      <c r="H82" s="20">
        <v>3.3365484008525799E-9</v>
      </c>
      <c r="I82" s="20">
        <v>5.4059075093909203E-9</v>
      </c>
      <c r="J82">
        <v>80.000000000003993</v>
      </c>
      <c r="K82" s="20">
        <v>5.1604853460699503E-9</v>
      </c>
    </row>
    <row r="83" spans="2:11">
      <c r="B83">
        <f t="shared" si="7"/>
        <v>8.0999999999999872</v>
      </c>
      <c r="C83">
        <f t="shared" si="8"/>
        <v>7.0330052926181289E-4</v>
      </c>
      <c r="D83">
        <f t="shared" si="6"/>
        <v>1.457174095244005E-9</v>
      </c>
      <c r="E83">
        <v>81.099999999999994</v>
      </c>
      <c r="F83" s="20">
        <v>4.9300000000000001E-9</v>
      </c>
      <c r="G83" s="20">
        <v>4.7506714535576601E-9</v>
      </c>
      <c r="H83" s="20">
        <v>3.3365484008525799E-9</v>
      </c>
      <c r="I83" s="20">
        <v>5.5069967316145104E-9</v>
      </c>
      <c r="J83">
        <v>81.000000000004505</v>
      </c>
      <c r="K83" s="20">
        <v>5.22767201741311E-9</v>
      </c>
    </row>
    <row r="84" spans="2:11">
      <c r="B84">
        <f t="shared" si="7"/>
        <v>8.1999999999999869</v>
      </c>
      <c r="C84">
        <f t="shared" si="8"/>
        <v>7.0381709689226973E-4</v>
      </c>
      <c r="D84">
        <f t="shared" si="6"/>
        <v>1.4603872961982935E-9</v>
      </c>
      <c r="E84">
        <v>82.1</v>
      </c>
      <c r="F84" s="20">
        <v>5.0899999999999996E-9</v>
      </c>
      <c r="G84" s="20">
        <v>4.7506714535576601E-9</v>
      </c>
      <c r="H84" s="20">
        <v>3.3365484008525799E-9</v>
      </c>
      <c r="I84" s="20">
        <v>5.5808047416583702E-9</v>
      </c>
      <c r="J84">
        <v>82.000000000005002</v>
      </c>
      <c r="K84" s="20">
        <v>5.30782164031267E-9</v>
      </c>
    </row>
    <row r="85" spans="2:11">
      <c r="B85">
        <f t="shared" si="7"/>
        <v>8.2999999999999865</v>
      </c>
      <c r="C85">
        <f t="shared" si="8"/>
        <v>7.0433366452272658E-4</v>
      </c>
      <c r="D85">
        <f t="shared" si="6"/>
        <v>1.4636052172835526E-9</v>
      </c>
      <c r="E85">
        <v>83.1</v>
      </c>
      <c r="F85" s="20">
        <v>5.3000000000000003E-9</v>
      </c>
      <c r="G85" s="20">
        <v>4.7506714535576601E-9</v>
      </c>
      <c r="H85" s="20">
        <v>3.3365484008525799E-9</v>
      </c>
      <c r="I85" s="20">
        <v>5.66157749403492E-9</v>
      </c>
      <c r="J85">
        <v>83.000000000005599</v>
      </c>
      <c r="K85" s="20">
        <v>5.3695921196337102E-9</v>
      </c>
    </row>
    <row r="86" spans="2:11">
      <c r="B86">
        <f t="shared" si="7"/>
        <v>8.3999999999999861</v>
      </c>
      <c r="C86">
        <f t="shared" si="8"/>
        <v>7.0485023215318343E-4</v>
      </c>
      <c r="D86">
        <f t="shared" si="6"/>
        <v>1.4668278619641294E-9</v>
      </c>
      <c r="E86">
        <v>84.1</v>
      </c>
      <c r="F86" s="20">
        <v>5.3000000000000003E-9</v>
      </c>
      <c r="G86" s="20">
        <v>4.7506714535576601E-9</v>
      </c>
      <c r="H86" s="20">
        <v>3.3365484008525799E-9</v>
      </c>
      <c r="I86" s="20">
        <v>5.7893318222583802E-9</v>
      </c>
      <c r="J86">
        <v>84.000000000006096</v>
      </c>
      <c r="K86" s="20">
        <v>5.4578137114839703E-9</v>
      </c>
    </row>
    <row r="87" spans="2:11">
      <c r="B87">
        <f t="shared" si="7"/>
        <v>8.4999999999999858</v>
      </c>
      <c r="C87">
        <f t="shared" si="8"/>
        <v>7.0536679978364027E-4</v>
      </c>
      <c r="D87">
        <f t="shared" si="6"/>
        <v>1.470055233704371E-9</v>
      </c>
      <c r="E87">
        <v>85.1</v>
      </c>
      <c r="F87" s="20">
        <v>5.3000000000000003E-9</v>
      </c>
      <c r="G87" s="20">
        <v>4.7506714535576601E-9</v>
      </c>
      <c r="H87" s="20">
        <v>3.3365484008525799E-9</v>
      </c>
      <c r="I87" s="20">
        <v>5.8416153373867903E-9</v>
      </c>
      <c r="J87">
        <v>85.000000000006594</v>
      </c>
      <c r="K87" s="20">
        <v>5.5140578062665896E-9</v>
      </c>
    </row>
    <row r="88" spans="2:11">
      <c r="B88">
        <f t="shared" si="7"/>
        <v>8.5999999999999854</v>
      </c>
      <c r="C88">
        <f t="shared" si="8"/>
        <v>7.0588336741409712E-4</v>
      </c>
      <c r="D88">
        <f t="shared" si="6"/>
        <v>1.4732873359686266E-9</v>
      </c>
      <c r="E88">
        <v>86.1</v>
      </c>
      <c r="F88" s="20">
        <v>5.3000000000000003E-9</v>
      </c>
      <c r="G88" s="20">
        <v>4.7506714535576601E-9</v>
      </c>
      <c r="H88" s="20">
        <v>3.3365484008525799E-9</v>
      </c>
      <c r="I88" s="20">
        <v>5.9487912539421803E-9</v>
      </c>
      <c r="J88">
        <v>86.000000000007105</v>
      </c>
      <c r="K88" s="20">
        <v>5.6610917047287497E-9</v>
      </c>
    </row>
    <row r="89" spans="2:11">
      <c r="B89">
        <f t="shared" si="7"/>
        <v>8.6999999999999851</v>
      </c>
      <c r="C89">
        <f t="shared" si="8"/>
        <v>7.0639993504455396E-4</v>
      </c>
      <c r="D89">
        <f t="shared" si="6"/>
        <v>1.4765241722212407E-9</v>
      </c>
      <c r="E89">
        <v>87.1</v>
      </c>
      <c r="F89" s="20">
        <v>5.3000000000000003E-9</v>
      </c>
      <c r="G89" s="20">
        <v>4.7506714535576601E-9</v>
      </c>
      <c r="H89" s="20">
        <v>3.3365484008525799E-9</v>
      </c>
      <c r="I89" s="20">
        <v>6.02434870627833E-9</v>
      </c>
      <c r="J89">
        <v>87.000000000007603</v>
      </c>
      <c r="K89" s="20">
        <v>5.6879929225712704E-9</v>
      </c>
    </row>
    <row r="90" spans="2:11">
      <c r="B90">
        <f t="shared" si="7"/>
        <v>8.7999999999999847</v>
      </c>
      <c r="C90">
        <f t="shared" si="8"/>
        <v>7.0691650267501081E-4</v>
      </c>
      <c r="D90">
        <f t="shared" si="6"/>
        <v>1.4797657459265619E-9</v>
      </c>
      <c r="E90">
        <v>88.1</v>
      </c>
      <c r="F90" s="20">
        <v>5.45E-9</v>
      </c>
      <c r="G90" s="20">
        <v>4.7506714535576601E-9</v>
      </c>
      <c r="H90" s="20">
        <v>3.3365484008525799E-9</v>
      </c>
      <c r="I90" s="20">
        <v>6.1106850223116103E-9</v>
      </c>
      <c r="J90">
        <v>88.0000000000081</v>
      </c>
      <c r="K90" s="20">
        <v>5.81071644243718E-9</v>
      </c>
    </row>
    <row r="91" spans="2:11">
      <c r="B91">
        <f t="shared" si="7"/>
        <v>8.8999999999999844</v>
      </c>
      <c r="C91">
        <f t="shared" si="8"/>
        <v>7.0743307030546765E-4</v>
      </c>
      <c r="D91">
        <f t="shared" si="6"/>
        <v>1.4830120605489374E-9</v>
      </c>
      <c r="E91">
        <v>89.1</v>
      </c>
      <c r="F91" s="20">
        <v>5.6299999999999998E-9</v>
      </c>
      <c r="G91" s="20">
        <v>5.0868685015956097E-9</v>
      </c>
      <c r="H91" s="20">
        <v>3.3365484008525799E-9</v>
      </c>
      <c r="I91" s="20">
        <v>6.1892541799166503E-9</v>
      </c>
      <c r="J91">
        <v>89.000000000008598</v>
      </c>
      <c r="K91" s="20">
        <v>5.8476707182902303E-9</v>
      </c>
    </row>
    <row r="92" spans="2:11">
      <c r="B92">
        <f t="shared" si="7"/>
        <v>8.999999999999984</v>
      </c>
      <c r="C92">
        <f t="shared" si="8"/>
        <v>7.079496379359245E-4</v>
      </c>
      <c r="D92">
        <f t="shared" si="6"/>
        <v>1.4862631195527149E-9</v>
      </c>
      <c r="E92">
        <v>90.1</v>
      </c>
      <c r="F92" s="20">
        <v>5.8900000000000001E-9</v>
      </c>
      <c r="G92" s="20">
        <v>5.8865074470769904E-9</v>
      </c>
      <c r="H92" s="20">
        <v>5.2983152846872202E-9</v>
      </c>
      <c r="I92" s="20">
        <v>6.2760323143728502E-9</v>
      </c>
      <c r="J92">
        <v>90.000000000009095</v>
      </c>
      <c r="K92" s="20">
        <v>5.9629546468088999E-9</v>
      </c>
    </row>
    <row r="93" spans="2:11">
      <c r="B93">
        <f t="shared" si="7"/>
        <v>9.0999999999999837</v>
      </c>
      <c r="C93">
        <f t="shared" si="8"/>
        <v>7.0846620556638134E-4</v>
      </c>
      <c r="D93">
        <f t="shared" si="6"/>
        <v>1.4895189264022414E-9</v>
      </c>
      <c r="E93">
        <v>91.1</v>
      </c>
      <c r="F93" s="20">
        <v>5.8900000000000001E-9</v>
      </c>
      <c r="G93" s="20">
        <v>5.8865074470769904E-9</v>
      </c>
      <c r="H93" s="20">
        <v>5.2983152846872202E-9</v>
      </c>
      <c r="I93" s="20">
        <v>6.3569838622381497E-9</v>
      </c>
      <c r="J93">
        <v>91.000000000009607</v>
      </c>
      <c r="K93" s="20">
        <v>6.0101368325957902E-9</v>
      </c>
    </row>
    <row r="94" spans="2:11">
      <c r="B94">
        <f t="shared" si="7"/>
        <v>9.1999999999999833</v>
      </c>
      <c r="C94">
        <f t="shared" si="8"/>
        <v>7.0898277319683819E-4</v>
      </c>
      <c r="D94">
        <f t="shared" si="6"/>
        <v>1.4927794845618643E-9</v>
      </c>
      <c r="E94">
        <v>92.1</v>
      </c>
      <c r="F94" s="20">
        <v>5.8900000000000001E-9</v>
      </c>
      <c r="G94" s="20">
        <v>5.8865074470769904E-9</v>
      </c>
      <c r="H94" s="20">
        <v>5.2983152846872202E-9</v>
      </c>
      <c r="I94" s="20">
        <v>6.4915958032838199E-9</v>
      </c>
      <c r="J94">
        <v>92.000000000010203</v>
      </c>
      <c r="K94" s="20">
        <v>6.1178289452608803E-9</v>
      </c>
    </row>
    <row r="95" spans="2:11">
      <c r="B95">
        <f t="shared" si="7"/>
        <v>9.2999999999999829</v>
      </c>
      <c r="C95">
        <f t="shared" si="8"/>
        <v>7.0949934082729503E-4</v>
      </c>
      <c r="D95">
        <f t="shared" si="6"/>
        <v>1.4960447974959309E-9</v>
      </c>
      <c r="E95">
        <v>93.1</v>
      </c>
      <c r="F95" s="20">
        <v>5.8900000000000001E-9</v>
      </c>
      <c r="G95" s="20">
        <v>5.8865074470769904E-9</v>
      </c>
      <c r="H95" s="20">
        <v>5.2983152846872202E-9</v>
      </c>
      <c r="I95" s="20">
        <v>6.52705087898445E-9</v>
      </c>
      <c r="J95">
        <v>93.000000000010701</v>
      </c>
      <c r="K95" s="20">
        <v>6.1982643350989801E-9</v>
      </c>
    </row>
    <row r="96" spans="2:11">
      <c r="B96">
        <f t="shared" si="7"/>
        <v>9.3999999999999826</v>
      </c>
      <c r="C96">
        <f t="shared" si="8"/>
        <v>7.1001590845775188E-4</v>
      </c>
      <c r="D96">
        <f t="shared" si="6"/>
        <v>1.4993148686687893E-9</v>
      </c>
      <c r="E96">
        <v>94.1</v>
      </c>
      <c r="F96" s="20">
        <v>5.8900000000000001E-9</v>
      </c>
      <c r="G96" s="20">
        <v>5.8865074470769904E-9</v>
      </c>
      <c r="H96" s="20">
        <v>5.2983152846872202E-9</v>
      </c>
      <c r="I96" s="20">
        <v>6.6645541432817596E-9</v>
      </c>
      <c r="J96">
        <v>94.000000000011198</v>
      </c>
      <c r="K96" s="20">
        <v>6.2753619652101296E-9</v>
      </c>
    </row>
    <row r="97" spans="2:11">
      <c r="B97">
        <f t="shared" si="7"/>
        <v>9.4999999999999822</v>
      </c>
      <c r="C97">
        <f t="shared" si="8"/>
        <v>7.1053247608820873E-4</v>
      </c>
      <c r="D97">
        <f t="shared" si="6"/>
        <v>1.502589701544785E-9</v>
      </c>
      <c r="E97">
        <v>95.1</v>
      </c>
      <c r="F97" s="20">
        <v>6.0099999999999997E-9</v>
      </c>
      <c r="G97" s="20">
        <v>5.8865074470769904E-9</v>
      </c>
      <c r="H97" s="20">
        <v>5.2983152846872202E-9</v>
      </c>
      <c r="I97" s="20">
        <v>6.7004920662064196E-9</v>
      </c>
      <c r="J97">
        <v>95.000000000011696</v>
      </c>
      <c r="K97" s="20">
        <v>6.3642224687077596E-9</v>
      </c>
    </row>
    <row r="98" spans="2:11">
      <c r="B98">
        <f t="shared" si="7"/>
        <v>9.5999999999999819</v>
      </c>
      <c r="C98">
        <f t="shared" si="8"/>
        <v>7.1104904371866557E-4</v>
      </c>
      <c r="D98">
        <f t="shared" ref="D98:D161" si="9">f3Oc*(C98/f1Oc)^3</f>
        <v>1.5058692995882668E-9</v>
      </c>
      <c r="E98">
        <v>96.1</v>
      </c>
      <c r="F98" s="20">
        <v>6.2099999999999999E-9</v>
      </c>
      <c r="G98" s="20">
        <v>5.8865074470769904E-9</v>
      </c>
      <c r="H98" s="20">
        <v>5.2983152846872202E-9</v>
      </c>
      <c r="I98" s="20">
        <v>6.8405740255601098E-9</v>
      </c>
      <c r="J98">
        <v>96.000000000012193</v>
      </c>
      <c r="K98" s="20">
        <v>6.4355763340736501E-9</v>
      </c>
    </row>
    <row r="99" spans="2:11">
      <c r="B99">
        <f t="shared" si="7"/>
        <v>9.6999999999999815</v>
      </c>
      <c r="C99">
        <f t="shared" si="8"/>
        <v>7.1156561134912242E-4</v>
      </c>
      <c r="D99">
        <f t="shared" si="9"/>
        <v>1.509153666263581E-9</v>
      </c>
      <c r="E99">
        <v>97.1</v>
      </c>
      <c r="F99" s="20">
        <v>6.2900000000000004E-9</v>
      </c>
      <c r="G99" s="20">
        <v>5.8865074470769904E-9</v>
      </c>
      <c r="H99" s="20">
        <v>5.2983152846872202E-9</v>
      </c>
      <c r="I99" s="20">
        <v>6.9013737887826303E-9</v>
      </c>
      <c r="J99">
        <v>97.000000000012705</v>
      </c>
      <c r="K99" s="20">
        <v>6.5329946219953103E-9</v>
      </c>
    </row>
    <row r="100" spans="2:11">
      <c r="B100">
        <f t="shared" si="7"/>
        <v>9.7999999999999812</v>
      </c>
      <c r="C100">
        <f t="shared" si="8"/>
        <v>7.1208217897957926E-4</v>
      </c>
      <c r="D100">
        <f t="shared" si="9"/>
        <v>1.512442805035076E-9</v>
      </c>
      <c r="E100">
        <v>98.1</v>
      </c>
      <c r="F100" s="20">
        <v>6.5199999999999998E-9</v>
      </c>
      <c r="G100" s="20">
        <v>5.8865074470769904E-9</v>
      </c>
      <c r="H100" s="20">
        <v>5.2983152846872202E-9</v>
      </c>
      <c r="I100" s="20">
        <v>7.0195084856689303E-9</v>
      </c>
      <c r="J100">
        <v>98.000000000013202</v>
      </c>
      <c r="K100" s="20">
        <v>6.5984946792684396E-9</v>
      </c>
    </row>
    <row r="101" spans="2:11">
      <c r="B101">
        <f t="shared" si="7"/>
        <v>9.8999999999999808</v>
      </c>
      <c r="C101">
        <f t="shared" si="8"/>
        <v>7.1259874661003611E-4</v>
      </c>
      <c r="D101">
        <f t="shared" si="9"/>
        <v>1.5157367193670983E-9</v>
      </c>
      <c r="E101">
        <v>99.1</v>
      </c>
      <c r="F101" s="20">
        <v>6.5199999999999998E-9</v>
      </c>
      <c r="G101" s="20">
        <v>5.8865074470769904E-9</v>
      </c>
      <c r="H101" s="20">
        <v>5.2983152846872202E-9</v>
      </c>
      <c r="I101" s="20">
        <v>7.1647416623174203E-9</v>
      </c>
      <c r="J101">
        <v>99.000000000013699</v>
      </c>
      <c r="K101" s="20">
        <v>6.7049460035565603E-9</v>
      </c>
    </row>
    <row r="102" spans="2:11">
      <c r="B102">
        <f t="shared" si="7"/>
        <v>9.9999999999999805</v>
      </c>
      <c r="C102">
        <f t="shared" si="8"/>
        <v>7.1311531424049295E-4</v>
      </c>
      <c r="D102">
        <f t="shared" si="9"/>
        <v>1.5190354127239953E-9</v>
      </c>
      <c r="E102">
        <v>100.1</v>
      </c>
      <c r="F102" s="20">
        <v>6.5199999999999998E-9</v>
      </c>
      <c r="G102" s="20">
        <v>5.8865074470769904E-9</v>
      </c>
      <c r="H102" s="20">
        <v>5.2983152846872202E-9</v>
      </c>
      <c r="I102" s="20">
        <v>7.20138004939824E-9</v>
      </c>
      <c r="J102">
        <v>100.000000000014</v>
      </c>
      <c r="K102" s="20">
        <v>6.7964687926916796E-9</v>
      </c>
    </row>
    <row r="103" spans="2:11">
      <c r="B103">
        <f t="shared" ref="B103:B166" si="10">B102+dt</f>
        <v>10.09999999999998</v>
      </c>
      <c r="C103">
        <f t="shared" ref="C103:C166" si="11">C102+veOc*dt</f>
        <v>7.136318818709498E-4</v>
      </c>
      <c r="D103">
        <f t="shared" si="9"/>
        <v>1.5223388885701147E-9</v>
      </c>
    </row>
    <row r="104" spans="2:11">
      <c r="B104">
        <f t="shared" si="10"/>
        <v>10.19999999999998</v>
      </c>
      <c r="C104">
        <f t="shared" si="11"/>
        <v>7.1414844950140664E-4</v>
      </c>
      <c r="D104">
        <f t="shared" si="9"/>
        <v>1.5256471503698038E-9</v>
      </c>
    </row>
    <row r="105" spans="2:11">
      <c r="B105">
        <f t="shared" si="10"/>
        <v>10.299999999999979</v>
      </c>
      <c r="C105">
        <f t="shared" si="11"/>
        <v>7.1466501713186349E-4</v>
      </c>
      <c r="D105">
        <f t="shared" si="9"/>
        <v>1.5289602015874106E-9</v>
      </c>
    </row>
    <row r="106" spans="2:11">
      <c r="B106">
        <f t="shared" si="10"/>
        <v>10.399999999999979</v>
      </c>
      <c r="C106">
        <f t="shared" si="11"/>
        <v>7.1518158476232033E-4</v>
      </c>
      <c r="D106">
        <f t="shared" si="9"/>
        <v>1.5322780456872803E-9</v>
      </c>
    </row>
    <row r="107" spans="2:11">
      <c r="B107">
        <f t="shared" si="10"/>
        <v>10.499999999999979</v>
      </c>
      <c r="C107">
        <f t="shared" si="11"/>
        <v>7.1569815239277718E-4</v>
      </c>
      <c r="D107">
        <f t="shared" si="9"/>
        <v>1.5356006861337621E-9</v>
      </c>
    </row>
    <row r="108" spans="2:11">
      <c r="B108">
        <f t="shared" si="10"/>
        <v>10.599999999999978</v>
      </c>
      <c r="C108">
        <f t="shared" si="11"/>
        <v>7.1621472002323403E-4</v>
      </c>
      <c r="D108">
        <f t="shared" si="9"/>
        <v>1.5389281263912024E-9</v>
      </c>
    </row>
    <row r="109" spans="2:11">
      <c r="B109">
        <f t="shared" si="10"/>
        <v>10.699999999999978</v>
      </c>
      <c r="C109">
        <f t="shared" si="11"/>
        <v>7.1673128765369087E-4</v>
      </c>
      <c r="D109">
        <f t="shared" si="9"/>
        <v>1.5422603699239488E-9</v>
      </c>
    </row>
    <row r="110" spans="2:11">
      <c r="B110">
        <f t="shared" si="10"/>
        <v>10.799999999999978</v>
      </c>
      <c r="C110">
        <f t="shared" si="11"/>
        <v>7.1724785528414772E-4</v>
      </c>
      <c r="D110">
        <f t="shared" si="9"/>
        <v>1.5455974201963487E-9</v>
      </c>
    </row>
    <row r="111" spans="2:11">
      <c r="B111">
        <f t="shared" si="10"/>
        <v>10.899999999999977</v>
      </c>
      <c r="C111">
        <f t="shared" si="11"/>
        <v>7.1776442291460456E-4</v>
      </c>
      <c r="D111">
        <f t="shared" si="9"/>
        <v>1.548939280672749E-9</v>
      </c>
    </row>
    <row r="112" spans="2:11">
      <c r="B112">
        <f t="shared" si="10"/>
        <v>10.999999999999977</v>
      </c>
      <c r="C112">
        <f t="shared" si="11"/>
        <v>7.1828099054506141E-4</v>
      </c>
      <c r="D112">
        <f t="shared" si="9"/>
        <v>1.5522859548174976E-9</v>
      </c>
    </row>
    <row r="113" spans="2:4">
      <c r="B113">
        <f t="shared" si="10"/>
        <v>11.099999999999977</v>
      </c>
      <c r="C113">
        <f t="shared" si="11"/>
        <v>7.1879755817551825E-4</v>
      </c>
      <c r="D113">
        <f t="shared" si="9"/>
        <v>1.5556374460949418E-9</v>
      </c>
    </row>
    <row r="114" spans="2:4">
      <c r="B114">
        <f t="shared" si="10"/>
        <v>11.199999999999976</v>
      </c>
      <c r="C114">
        <f t="shared" si="11"/>
        <v>7.193141258059751E-4</v>
      </c>
      <c r="D114">
        <f t="shared" si="9"/>
        <v>1.5589937579694294E-9</v>
      </c>
    </row>
    <row r="115" spans="2:4">
      <c r="B115">
        <f t="shared" si="10"/>
        <v>11.299999999999976</v>
      </c>
      <c r="C115">
        <f t="shared" si="11"/>
        <v>7.1983069343643194E-4</v>
      </c>
      <c r="D115">
        <f t="shared" si="9"/>
        <v>1.5623548939053062E-9</v>
      </c>
    </row>
    <row r="116" spans="2:4">
      <c r="B116">
        <f t="shared" si="10"/>
        <v>11.399999999999975</v>
      </c>
      <c r="C116">
        <f t="shared" si="11"/>
        <v>7.2034726106688879E-4</v>
      </c>
      <c r="D116">
        <f t="shared" si="9"/>
        <v>1.5657208573669203E-9</v>
      </c>
    </row>
    <row r="117" spans="2:4">
      <c r="B117">
        <f t="shared" si="10"/>
        <v>11.499999999999975</v>
      </c>
      <c r="C117">
        <f t="shared" si="11"/>
        <v>7.2086382869734564E-4</v>
      </c>
      <c r="D117">
        <f t="shared" si="9"/>
        <v>1.5690916518186187E-9</v>
      </c>
    </row>
    <row r="118" spans="2:4">
      <c r="B118">
        <f t="shared" si="10"/>
        <v>11.599999999999975</v>
      </c>
      <c r="C118">
        <f t="shared" si="11"/>
        <v>7.2138039632780248E-4</v>
      </c>
      <c r="D118">
        <f t="shared" si="9"/>
        <v>1.5724672807247497E-9</v>
      </c>
    </row>
    <row r="119" spans="2:4">
      <c r="B119">
        <f t="shared" si="10"/>
        <v>11.699999999999974</v>
      </c>
      <c r="C119">
        <f t="shared" si="11"/>
        <v>7.2189696395825933E-4</v>
      </c>
      <c r="D119">
        <f t="shared" si="9"/>
        <v>1.5758477475496596E-9</v>
      </c>
    </row>
    <row r="120" spans="2:4">
      <c r="B120">
        <f t="shared" si="10"/>
        <v>11.799999999999974</v>
      </c>
      <c r="C120">
        <f t="shared" si="11"/>
        <v>7.2241353158871617E-4</v>
      </c>
      <c r="D120">
        <f t="shared" si="9"/>
        <v>1.579233055757696E-9</v>
      </c>
    </row>
    <row r="121" spans="2:4">
      <c r="B121">
        <f t="shared" si="10"/>
        <v>11.899999999999974</v>
      </c>
      <c r="C121">
        <f t="shared" si="11"/>
        <v>7.2293009921917302E-4</v>
      </c>
      <c r="D121">
        <f t="shared" si="9"/>
        <v>1.5826232088132066E-9</v>
      </c>
    </row>
    <row r="122" spans="2:4">
      <c r="B122">
        <f t="shared" si="10"/>
        <v>11.999999999999973</v>
      </c>
      <c r="C122">
        <f t="shared" si="11"/>
        <v>7.2344666684962986E-4</v>
      </c>
      <c r="D122">
        <f t="shared" si="9"/>
        <v>1.5860182101805381E-9</v>
      </c>
    </row>
    <row r="123" spans="2:4">
      <c r="B123">
        <f t="shared" si="10"/>
        <v>12.099999999999973</v>
      </c>
      <c r="C123">
        <f t="shared" si="11"/>
        <v>7.2396323448008671E-4</v>
      </c>
      <c r="D123">
        <f t="shared" si="9"/>
        <v>1.5894180633240395E-9</v>
      </c>
    </row>
    <row r="124" spans="2:4">
      <c r="B124">
        <f t="shared" si="10"/>
        <v>12.199999999999973</v>
      </c>
      <c r="C124">
        <f t="shared" si="11"/>
        <v>7.2447980211054355E-4</v>
      </c>
      <c r="D124">
        <f t="shared" si="9"/>
        <v>1.5928227717080556E-9</v>
      </c>
    </row>
    <row r="125" spans="2:4">
      <c r="B125">
        <f t="shared" si="10"/>
        <v>12.299999999999972</v>
      </c>
      <c r="C125">
        <f t="shared" si="11"/>
        <v>7.249963697410004E-4</v>
      </c>
      <c r="D125">
        <f t="shared" si="9"/>
        <v>1.5962323387969349E-9</v>
      </c>
    </row>
    <row r="126" spans="2:4">
      <c r="B126">
        <f t="shared" si="10"/>
        <v>12.399999999999972</v>
      </c>
      <c r="C126">
        <f t="shared" si="11"/>
        <v>7.2551293737145724E-4</v>
      </c>
      <c r="D126">
        <f t="shared" si="9"/>
        <v>1.5996467680550246E-9</v>
      </c>
    </row>
    <row r="127" spans="2:4">
      <c r="B127">
        <f t="shared" si="10"/>
        <v>12.499999999999972</v>
      </c>
      <c r="C127">
        <f t="shared" si="11"/>
        <v>7.2602950500191409E-4</v>
      </c>
      <c r="D127">
        <f t="shared" si="9"/>
        <v>1.6030660629466723E-9</v>
      </c>
    </row>
    <row r="128" spans="2:4">
      <c r="B128">
        <f t="shared" si="10"/>
        <v>12.599999999999971</v>
      </c>
      <c r="C128">
        <f t="shared" si="11"/>
        <v>7.2654607263237094E-4</v>
      </c>
      <c r="D128">
        <f t="shared" si="9"/>
        <v>1.6064902269362251E-9</v>
      </c>
    </row>
    <row r="129" spans="2:4">
      <c r="B129">
        <f t="shared" si="10"/>
        <v>12.699999999999971</v>
      </c>
      <c r="C129">
        <f t="shared" si="11"/>
        <v>7.2706264026282778E-4</v>
      </c>
      <c r="D129">
        <f t="shared" si="9"/>
        <v>1.6099192634880304E-9</v>
      </c>
    </row>
    <row r="130" spans="2:4">
      <c r="B130">
        <f t="shared" si="10"/>
        <v>12.799999999999971</v>
      </c>
      <c r="C130">
        <f t="shared" si="11"/>
        <v>7.2757920789328463E-4</v>
      </c>
      <c r="D130">
        <f t="shared" si="9"/>
        <v>1.6133531760664354E-9</v>
      </c>
    </row>
    <row r="131" spans="2:4">
      <c r="B131">
        <f t="shared" si="10"/>
        <v>12.89999999999997</v>
      </c>
      <c r="C131">
        <f t="shared" si="11"/>
        <v>7.2809577552374147E-4</v>
      </c>
      <c r="D131">
        <f t="shared" si="9"/>
        <v>1.6167919681357874E-9</v>
      </c>
    </row>
    <row r="132" spans="2:4">
      <c r="B132">
        <f t="shared" si="10"/>
        <v>12.99999999999997</v>
      </c>
      <c r="C132">
        <f t="shared" si="11"/>
        <v>7.2861234315419832E-4</v>
      </c>
      <c r="D132">
        <f t="shared" si="9"/>
        <v>1.6202356431604346E-9</v>
      </c>
    </row>
    <row r="133" spans="2:4">
      <c r="B133">
        <f t="shared" si="10"/>
        <v>13.099999999999969</v>
      </c>
      <c r="C133">
        <f t="shared" si="11"/>
        <v>7.2912891078465516E-4</v>
      </c>
      <c r="D133">
        <f t="shared" si="9"/>
        <v>1.623684204604723E-9</v>
      </c>
    </row>
    <row r="134" spans="2:4">
      <c r="B134">
        <f t="shared" si="10"/>
        <v>13.199999999999969</v>
      </c>
      <c r="C134">
        <f t="shared" si="11"/>
        <v>7.2964547841511201E-4</v>
      </c>
      <c r="D134">
        <f t="shared" si="9"/>
        <v>1.6271376559329998E-9</v>
      </c>
    </row>
    <row r="135" spans="2:4">
      <c r="B135">
        <f t="shared" si="10"/>
        <v>13.299999999999969</v>
      </c>
      <c r="C135">
        <f t="shared" si="11"/>
        <v>7.3016204604556885E-4</v>
      </c>
      <c r="D135">
        <f t="shared" si="9"/>
        <v>1.6305960006096136E-9</v>
      </c>
    </row>
    <row r="136" spans="2:4">
      <c r="B136">
        <f t="shared" si="10"/>
        <v>13.399999999999968</v>
      </c>
      <c r="C136">
        <f t="shared" si="11"/>
        <v>7.306786136760257E-4</v>
      </c>
      <c r="D136">
        <f t="shared" si="9"/>
        <v>1.6340592420989106E-9</v>
      </c>
    </row>
    <row r="137" spans="2:4">
      <c r="B137">
        <f t="shared" si="10"/>
        <v>13.499999999999968</v>
      </c>
      <c r="C137">
        <f t="shared" si="11"/>
        <v>7.3119518130648254E-4</v>
      </c>
      <c r="D137">
        <f t="shared" si="9"/>
        <v>1.6375273838652388E-9</v>
      </c>
    </row>
    <row r="138" spans="2:4">
      <c r="B138">
        <f t="shared" si="10"/>
        <v>13.599999999999968</v>
      </c>
      <c r="C138">
        <f t="shared" si="11"/>
        <v>7.3171174893693939E-4</v>
      </c>
      <c r="D138">
        <f t="shared" si="9"/>
        <v>1.6410004293729453E-9</v>
      </c>
    </row>
    <row r="139" spans="2:4">
      <c r="B139">
        <f t="shared" si="10"/>
        <v>13.699999999999967</v>
      </c>
      <c r="C139">
        <f t="shared" si="11"/>
        <v>7.3222831656739624E-4</v>
      </c>
      <c r="D139">
        <f t="shared" si="9"/>
        <v>1.6444783820863773E-9</v>
      </c>
    </row>
    <row r="140" spans="2:4">
      <c r="B140">
        <f t="shared" si="10"/>
        <v>13.799999999999967</v>
      </c>
      <c r="C140">
        <f t="shared" si="11"/>
        <v>7.3274488419785308E-4</v>
      </c>
      <c r="D140">
        <f t="shared" si="9"/>
        <v>1.6479612454698823E-9</v>
      </c>
    </row>
    <row r="141" spans="2:4">
      <c r="B141">
        <f t="shared" si="10"/>
        <v>13.899999999999967</v>
      </c>
      <c r="C141">
        <f t="shared" si="11"/>
        <v>7.3326145182830993E-4</v>
      </c>
      <c r="D141">
        <f t="shared" si="9"/>
        <v>1.6514490229878085E-9</v>
      </c>
    </row>
    <row r="142" spans="2:4">
      <c r="B142">
        <f t="shared" si="10"/>
        <v>13.999999999999966</v>
      </c>
      <c r="C142">
        <f t="shared" si="11"/>
        <v>7.3377801945876677E-4</v>
      </c>
      <c r="D142">
        <f t="shared" si="9"/>
        <v>1.6549417181045014E-9</v>
      </c>
    </row>
    <row r="143" spans="2:4">
      <c r="B143">
        <f t="shared" si="10"/>
        <v>14.099999999999966</v>
      </c>
      <c r="C143">
        <f t="shared" si="11"/>
        <v>7.3429458708922362E-4</v>
      </c>
      <c r="D143">
        <f t="shared" si="9"/>
        <v>1.6584393342843088E-9</v>
      </c>
    </row>
    <row r="144" spans="2:4">
      <c r="B144">
        <f t="shared" si="10"/>
        <v>14.199999999999966</v>
      </c>
      <c r="C144">
        <f t="shared" si="11"/>
        <v>7.3481115471968046E-4</v>
      </c>
      <c r="D144">
        <f t="shared" si="9"/>
        <v>1.6619418749915788E-9</v>
      </c>
    </row>
    <row r="145" spans="2:4">
      <c r="B145">
        <f t="shared" si="10"/>
        <v>14.299999999999965</v>
      </c>
      <c r="C145">
        <f t="shared" si="11"/>
        <v>7.3532772235013731E-4</v>
      </c>
      <c r="D145">
        <f t="shared" si="9"/>
        <v>1.6654493436906582E-9</v>
      </c>
    </row>
    <row r="146" spans="2:4">
      <c r="B146">
        <f t="shared" si="10"/>
        <v>14.399999999999965</v>
      </c>
      <c r="C146">
        <f t="shared" si="11"/>
        <v>7.3584428998059415E-4</v>
      </c>
      <c r="D146">
        <f t="shared" si="9"/>
        <v>1.6689617438458943E-9</v>
      </c>
    </row>
    <row r="147" spans="2:4">
      <c r="B147">
        <f t="shared" si="10"/>
        <v>14.499999999999964</v>
      </c>
      <c r="C147">
        <f t="shared" si="11"/>
        <v>7.36360857611051E-4</v>
      </c>
      <c r="D147">
        <f t="shared" si="9"/>
        <v>1.6724790789216347E-9</v>
      </c>
    </row>
    <row r="148" spans="2:4">
      <c r="B148">
        <f t="shared" si="10"/>
        <v>14.599999999999964</v>
      </c>
      <c r="C148">
        <f t="shared" si="11"/>
        <v>7.3687742524150784E-4</v>
      </c>
      <c r="D148">
        <f t="shared" si="9"/>
        <v>1.6760013523822264E-9</v>
      </c>
    </row>
    <row r="149" spans="2:4">
      <c r="B149">
        <f t="shared" si="10"/>
        <v>14.699999999999964</v>
      </c>
      <c r="C149">
        <f t="shared" si="11"/>
        <v>7.3739399287196469E-4</v>
      </c>
      <c r="D149">
        <f t="shared" si="9"/>
        <v>1.6795285676920182E-9</v>
      </c>
    </row>
    <row r="150" spans="2:4">
      <c r="B150">
        <f t="shared" si="10"/>
        <v>14.799999999999963</v>
      </c>
      <c r="C150">
        <f t="shared" si="11"/>
        <v>7.3791056050242154E-4</v>
      </c>
      <c r="D150">
        <f t="shared" si="9"/>
        <v>1.6830607283153548E-9</v>
      </c>
    </row>
    <row r="151" spans="2:4">
      <c r="B151">
        <f t="shared" si="10"/>
        <v>14.899999999999963</v>
      </c>
      <c r="C151">
        <f t="shared" si="11"/>
        <v>7.3842712813287838E-4</v>
      </c>
      <c r="D151">
        <f t="shared" si="9"/>
        <v>1.6865978377165847E-9</v>
      </c>
    </row>
    <row r="152" spans="2:4">
      <c r="B152">
        <f t="shared" si="10"/>
        <v>14.999999999999963</v>
      </c>
      <c r="C152">
        <f t="shared" si="11"/>
        <v>7.3894369576333523E-4</v>
      </c>
      <c r="D152">
        <f t="shared" si="9"/>
        <v>1.6901398993600557E-9</v>
      </c>
    </row>
    <row r="153" spans="2:4">
      <c r="B153">
        <f t="shared" si="10"/>
        <v>15.099999999999962</v>
      </c>
      <c r="C153">
        <f t="shared" si="11"/>
        <v>7.3946026339379207E-4</v>
      </c>
      <c r="D153">
        <f t="shared" si="9"/>
        <v>1.6936869167101144E-9</v>
      </c>
    </row>
    <row r="154" spans="2:4">
      <c r="B154">
        <f t="shared" si="10"/>
        <v>15.199999999999962</v>
      </c>
      <c r="C154">
        <f t="shared" si="11"/>
        <v>7.3997683102424892E-4</v>
      </c>
      <c r="D154">
        <f t="shared" si="9"/>
        <v>1.6972388932311088E-9</v>
      </c>
    </row>
    <row r="155" spans="2:4">
      <c r="B155">
        <f t="shared" si="10"/>
        <v>15.299999999999962</v>
      </c>
      <c r="C155">
        <f t="shared" si="11"/>
        <v>7.4049339865470576E-4</v>
      </c>
      <c r="D155">
        <f t="shared" si="9"/>
        <v>1.7007958323873853E-9</v>
      </c>
    </row>
    <row r="156" spans="2:4">
      <c r="B156">
        <f t="shared" si="10"/>
        <v>15.399999999999961</v>
      </c>
      <c r="C156">
        <f t="shared" si="11"/>
        <v>7.4100996628516261E-4</v>
      </c>
      <c r="D156">
        <f t="shared" si="9"/>
        <v>1.7043577376432923E-9</v>
      </c>
    </row>
    <row r="157" spans="2:4">
      <c r="B157">
        <f t="shared" si="10"/>
        <v>15.499999999999961</v>
      </c>
      <c r="C157">
        <f t="shared" si="11"/>
        <v>7.4152653391561945E-4</v>
      </c>
      <c r="D157">
        <f t="shared" si="9"/>
        <v>1.7079246124631765E-9</v>
      </c>
    </row>
    <row r="158" spans="2:4">
      <c r="B158">
        <f t="shared" si="10"/>
        <v>15.599999999999961</v>
      </c>
      <c r="C158">
        <f t="shared" si="11"/>
        <v>7.420431015460763E-4</v>
      </c>
      <c r="D158">
        <f t="shared" si="9"/>
        <v>1.7114964603113862E-9</v>
      </c>
    </row>
    <row r="159" spans="2:4">
      <c r="B159">
        <f t="shared" si="10"/>
        <v>15.69999999999996</v>
      </c>
      <c r="C159">
        <f t="shared" si="11"/>
        <v>7.4255966917653315E-4</v>
      </c>
      <c r="D159">
        <f t="shared" si="9"/>
        <v>1.7150732846522669E-9</v>
      </c>
    </row>
    <row r="160" spans="2:4">
      <c r="B160">
        <f t="shared" si="10"/>
        <v>15.79999999999996</v>
      </c>
      <c r="C160">
        <f t="shared" si="11"/>
        <v>7.4307623680698999E-4</v>
      </c>
      <c r="D160">
        <f t="shared" si="9"/>
        <v>1.718655088950167E-9</v>
      </c>
    </row>
    <row r="161" spans="2:4">
      <c r="B161">
        <f t="shared" si="10"/>
        <v>15.899999999999959</v>
      </c>
      <c r="C161">
        <f t="shared" si="11"/>
        <v>7.4359280443744684E-4</v>
      </c>
      <c r="D161">
        <f t="shared" si="9"/>
        <v>1.7222418766694335E-9</v>
      </c>
    </row>
    <row r="162" spans="2:4">
      <c r="B162">
        <f t="shared" si="10"/>
        <v>15.999999999999959</v>
      </c>
      <c r="C162">
        <f t="shared" si="11"/>
        <v>7.4410937206790368E-4</v>
      </c>
      <c r="D162">
        <f t="shared" ref="D162:D225" si="12">f3Oc*(C162/f1Oc)^3</f>
        <v>1.7258336512744142E-9</v>
      </c>
    </row>
    <row r="163" spans="2:4">
      <c r="B163">
        <f t="shared" si="10"/>
        <v>16.099999999999959</v>
      </c>
      <c r="C163">
        <f t="shared" si="11"/>
        <v>7.4462593969836053E-4</v>
      </c>
      <c r="D163">
        <f t="shared" si="12"/>
        <v>1.7294304162294557E-9</v>
      </c>
    </row>
    <row r="164" spans="2:4">
      <c r="B164">
        <f t="shared" si="10"/>
        <v>16.19999999999996</v>
      </c>
      <c r="C164">
        <f t="shared" si="11"/>
        <v>7.4514250732881737E-4</v>
      </c>
      <c r="D164">
        <f t="shared" si="12"/>
        <v>1.7330321749989057E-9</v>
      </c>
    </row>
    <row r="165" spans="2:4">
      <c r="B165">
        <f t="shared" si="10"/>
        <v>16.299999999999962</v>
      </c>
      <c r="C165">
        <f t="shared" si="11"/>
        <v>7.4565907495927422E-4</v>
      </c>
      <c r="D165">
        <f t="shared" si="12"/>
        <v>1.7366389310471119E-9</v>
      </c>
    </row>
    <row r="166" spans="2:4">
      <c r="B166">
        <f t="shared" si="10"/>
        <v>16.399999999999963</v>
      </c>
      <c r="C166">
        <f t="shared" si="11"/>
        <v>7.4617564258973106E-4</v>
      </c>
      <c r="D166">
        <f t="shared" si="12"/>
        <v>1.740250687838421E-9</v>
      </c>
    </row>
    <row r="167" spans="2:4">
      <c r="B167">
        <f t="shared" ref="B167:B230" si="13">B166+dt</f>
        <v>16.499999999999964</v>
      </c>
      <c r="C167">
        <f t="shared" ref="C167:C230" si="14">C166+veOc*dt</f>
        <v>7.4669221022018791E-4</v>
      </c>
      <c r="D167">
        <f t="shared" si="12"/>
        <v>1.7438674488371817E-9</v>
      </c>
    </row>
    <row r="168" spans="2:4">
      <c r="B168">
        <f t="shared" si="13"/>
        <v>16.599999999999966</v>
      </c>
      <c r="C168">
        <f t="shared" si="14"/>
        <v>7.4720877785064475E-4</v>
      </c>
      <c r="D168">
        <f t="shared" si="12"/>
        <v>1.7474892175077391E-9</v>
      </c>
    </row>
    <row r="169" spans="2:4">
      <c r="B169">
        <f t="shared" si="13"/>
        <v>16.699999999999967</v>
      </c>
      <c r="C169">
        <f t="shared" si="14"/>
        <v>7.477253454811016E-4</v>
      </c>
      <c r="D169">
        <f t="shared" si="12"/>
        <v>1.7511159973144415E-9</v>
      </c>
    </row>
    <row r="170" spans="2:4">
      <c r="B170">
        <f t="shared" si="13"/>
        <v>16.799999999999969</v>
      </c>
      <c r="C170">
        <f t="shared" si="14"/>
        <v>7.4824191311155845E-4</v>
      </c>
      <c r="D170">
        <f t="shared" si="12"/>
        <v>1.7547477917216365E-9</v>
      </c>
    </row>
    <row r="171" spans="2:4">
      <c r="B171">
        <f t="shared" si="13"/>
        <v>16.89999999999997</v>
      </c>
      <c r="C171">
        <f t="shared" si="14"/>
        <v>7.4875848074201529E-4</v>
      </c>
      <c r="D171">
        <f t="shared" si="12"/>
        <v>1.7583846041936712E-9</v>
      </c>
    </row>
    <row r="172" spans="2:4">
      <c r="B172">
        <f t="shared" si="13"/>
        <v>16.999999999999972</v>
      </c>
      <c r="C172">
        <f t="shared" si="14"/>
        <v>7.4927504837247214E-4</v>
      </c>
      <c r="D172">
        <f t="shared" si="12"/>
        <v>1.7620264381948928E-9</v>
      </c>
    </row>
    <row r="173" spans="2:4">
      <c r="B173">
        <f t="shared" si="13"/>
        <v>17.099999999999973</v>
      </c>
      <c r="C173">
        <f t="shared" si="14"/>
        <v>7.4979161600292898E-4</v>
      </c>
      <c r="D173">
        <f t="shared" si="12"/>
        <v>1.7656732971896491E-9</v>
      </c>
    </row>
    <row r="174" spans="2:4">
      <c r="B174">
        <f t="shared" si="13"/>
        <v>17.199999999999974</v>
      </c>
      <c r="C174">
        <f t="shared" si="14"/>
        <v>7.5030818363338583E-4</v>
      </c>
      <c r="D174">
        <f t="shared" si="12"/>
        <v>1.7693251846422871E-9</v>
      </c>
    </row>
    <row r="175" spans="2:4">
      <c r="B175">
        <f t="shared" si="13"/>
        <v>17.299999999999976</v>
      </c>
      <c r="C175">
        <f t="shared" si="14"/>
        <v>7.5082475126384267E-4</v>
      </c>
      <c r="D175">
        <f t="shared" si="12"/>
        <v>1.7729821040171537E-9</v>
      </c>
    </row>
    <row r="176" spans="2:4">
      <c r="B176">
        <f t="shared" si="13"/>
        <v>17.399999999999977</v>
      </c>
      <c r="C176">
        <f t="shared" si="14"/>
        <v>7.5134131889429952E-4</v>
      </c>
      <c r="D176">
        <f t="shared" si="12"/>
        <v>1.7766440587785976E-9</v>
      </c>
    </row>
    <row r="177" spans="2:4">
      <c r="B177">
        <f t="shared" si="13"/>
        <v>17.499999999999979</v>
      </c>
      <c r="C177">
        <f t="shared" si="14"/>
        <v>7.5185788652475636E-4</v>
      </c>
      <c r="D177">
        <f t="shared" si="12"/>
        <v>1.7803110523909643E-9</v>
      </c>
    </row>
    <row r="178" spans="2:4">
      <c r="B178">
        <f t="shared" si="13"/>
        <v>17.59999999999998</v>
      </c>
      <c r="C178">
        <f t="shared" si="14"/>
        <v>7.5237445415521321E-4</v>
      </c>
      <c r="D178">
        <f t="shared" si="12"/>
        <v>1.7839830883186022E-9</v>
      </c>
    </row>
    <row r="179" spans="2:4">
      <c r="B179">
        <f t="shared" si="13"/>
        <v>17.699999999999982</v>
      </c>
      <c r="C179">
        <f t="shared" si="14"/>
        <v>7.5289102178567005E-4</v>
      </c>
      <c r="D179">
        <f t="shared" si="12"/>
        <v>1.7876601700258582E-9</v>
      </c>
    </row>
    <row r="180" spans="2:4">
      <c r="B180">
        <f t="shared" si="13"/>
        <v>17.799999999999983</v>
      </c>
      <c r="C180">
        <f t="shared" si="14"/>
        <v>7.534075894161269E-4</v>
      </c>
      <c r="D180">
        <f t="shared" si="12"/>
        <v>1.7913423009770799E-9</v>
      </c>
    </row>
    <row r="181" spans="2:4">
      <c r="B181">
        <f t="shared" si="13"/>
        <v>17.899999999999984</v>
      </c>
      <c r="C181">
        <f t="shared" si="14"/>
        <v>7.5392415704658375E-4</v>
      </c>
      <c r="D181">
        <f t="shared" si="12"/>
        <v>1.7950294846366142E-9</v>
      </c>
    </row>
    <row r="182" spans="2:4">
      <c r="B182">
        <f t="shared" si="13"/>
        <v>17.999999999999986</v>
      </c>
      <c r="C182">
        <f t="shared" si="14"/>
        <v>7.5444072467704059E-4</v>
      </c>
      <c r="D182">
        <f t="shared" si="12"/>
        <v>1.7987217244688091E-9</v>
      </c>
    </row>
    <row r="183" spans="2:4">
      <c r="B183">
        <f t="shared" si="13"/>
        <v>18.099999999999987</v>
      </c>
      <c r="C183">
        <f t="shared" si="14"/>
        <v>7.5495729230749744E-4</v>
      </c>
      <c r="D183">
        <f t="shared" si="12"/>
        <v>1.8024190239380111E-9</v>
      </c>
    </row>
    <row r="184" spans="2:4">
      <c r="B184">
        <f t="shared" si="13"/>
        <v>18.199999999999989</v>
      </c>
      <c r="C184">
        <f t="shared" si="14"/>
        <v>7.5547385993795428E-4</v>
      </c>
      <c r="D184">
        <f t="shared" si="12"/>
        <v>1.8061213865085682E-9</v>
      </c>
    </row>
    <row r="185" spans="2:4">
      <c r="B185">
        <f t="shared" si="13"/>
        <v>18.29999999999999</v>
      </c>
      <c r="C185">
        <f t="shared" si="14"/>
        <v>7.5599042756841113E-4</v>
      </c>
      <c r="D185">
        <f t="shared" si="12"/>
        <v>1.8098288156448286E-9</v>
      </c>
    </row>
    <row r="186" spans="2:4">
      <c r="B186">
        <f t="shared" si="13"/>
        <v>18.399999999999991</v>
      </c>
      <c r="C186">
        <f t="shared" si="14"/>
        <v>7.5650699519886797E-4</v>
      </c>
      <c r="D186">
        <f t="shared" si="12"/>
        <v>1.8135413148111372E-9</v>
      </c>
    </row>
    <row r="187" spans="2:4">
      <c r="B187">
        <f t="shared" si="13"/>
        <v>18.499999999999993</v>
      </c>
      <c r="C187">
        <f t="shared" si="14"/>
        <v>7.5702356282932482E-4</v>
      </c>
      <c r="D187">
        <f t="shared" si="12"/>
        <v>1.8172588874718426E-9</v>
      </c>
    </row>
    <row r="188" spans="2:4">
      <c r="B188">
        <f t="shared" si="13"/>
        <v>18.599999999999994</v>
      </c>
      <c r="C188">
        <f t="shared" si="14"/>
        <v>7.5754013045978166E-4</v>
      </c>
      <c r="D188">
        <f t="shared" si="12"/>
        <v>1.8209815370912925E-9</v>
      </c>
    </row>
    <row r="189" spans="2:4">
      <c r="B189">
        <f t="shared" si="13"/>
        <v>18.699999999999996</v>
      </c>
      <c r="C189">
        <f t="shared" si="14"/>
        <v>7.5805669809023851E-4</v>
      </c>
      <c r="D189">
        <f t="shared" si="12"/>
        <v>1.8247092671338331E-9</v>
      </c>
    </row>
    <row r="190" spans="2:4">
      <c r="B190">
        <f t="shared" si="13"/>
        <v>18.799999999999997</v>
      </c>
      <c r="C190">
        <f t="shared" si="14"/>
        <v>7.5857326572069536E-4</v>
      </c>
      <c r="D190">
        <f t="shared" si="12"/>
        <v>1.8284420810638135E-9</v>
      </c>
    </row>
    <row r="191" spans="2:4">
      <c r="B191">
        <f t="shared" si="13"/>
        <v>18.899999999999999</v>
      </c>
      <c r="C191">
        <f t="shared" si="14"/>
        <v>7.590898333511522E-4</v>
      </c>
      <c r="D191">
        <f t="shared" si="12"/>
        <v>1.8321799823455793E-9</v>
      </c>
    </row>
    <row r="192" spans="2:4">
      <c r="B192">
        <f t="shared" si="13"/>
        <v>19</v>
      </c>
      <c r="C192">
        <f t="shared" si="14"/>
        <v>7.5960640098160905E-4</v>
      </c>
      <c r="D192">
        <f t="shared" si="12"/>
        <v>1.8359229744434784E-9</v>
      </c>
    </row>
    <row r="193" spans="2:4">
      <c r="B193">
        <f t="shared" si="13"/>
        <v>19.100000000000001</v>
      </c>
      <c r="C193">
        <f t="shared" si="14"/>
        <v>7.6012296861206589E-4</v>
      </c>
      <c r="D193">
        <f t="shared" si="12"/>
        <v>1.8396710608218592E-9</v>
      </c>
    </row>
    <row r="194" spans="2:4">
      <c r="B194">
        <f t="shared" si="13"/>
        <v>19.200000000000003</v>
      </c>
      <c r="C194">
        <f t="shared" si="14"/>
        <v>7.6063953624252274E-4</v>
      </c>
      <c r="D194">
        <f t="shared" si="12"/>
        <v>1.8434242449450672E-9</v>
      </c>
    </row>
    <row r="195" spans="2:4">
      <c r="B195">
        <f t="shared" si="13"/>
        <v>19.300000000000004</v>
      </c>
      <c r="C195">
        <f t="shared" si="14"/>
        <v>7.6115610387297958E-4</v>
      </c>
      <c r="D195">
        <f t="shared" si="12"/>
        <v>1.8471825302774506E-9</v>
      </c>
    </row>
    <row r="196" spans="2:4">
      <c r="B196">
        <f t="shared" si="13"/>
        <v>19.400000000000006</v>
      </c>
      <c r="C196">
        <f t="shared" si="14"/>
        <v>7.6167267150343643E-4</v>
      </c>
      <c r="D196">
        <f t="shared" si="12"/>
        <v>1.8509459202833566E-9</v>
      </c>
    </row>
    <row r="197" spans="2:4">
      <c r="B197">
        <f t="shared" si="13"/>
        <v>19.500000000000007</v>
      </c>
      <c r="C197">
        <f t="shared" si="14"/>
        <v>7.6218923913389327E-4</v>
      </c>
      <c r="D197">
        <f t="shared" si="12"/>
        <v>1.8547144184271325E-9</v>
      </c>
    </row>
    <row r="198" spans="2:4">
      <c r="B198">
        <f t="shared" si="13"/>
        <v>19.600000000000009</v>
      </c>
      <c r="C198">
        <f t="shared" si="14"/>
        <v>7.6270580676435012E-4</v>
      </c>
      <c r="D198">
        <f t="shared" si="12"/>
        <v>1.8584880281731257E-9</v>
      </c>
    </row>
    <row r="199" spans="2:4">
      <c r="B199">
        <f t="shared" si="13"/>
        <v>19.70000000000001</v>
      </c>
      <c r="C199">
        <f t="shared" si="14"/>
        <v>7.6322237439480696E-4</v>
      </c>
      <c r="D199">
        <f t="shared" si="12"/>
        <v>1.8622667529856834E-9</v>
      </c>
    </row>
    <row r="200" spans="2:4">
      <c r="B200">
        <f t="shared" si="13"/>
        <v>19.800000000000011</v>
      </c>
      <c r="C200">
        <f t="shared" si="14"/>
        <v>7.6373894202526381E-4</v>
      </c>
      <c r="D200">
        <f t="shared" si="12"/>
        <v>1.8660505963291531E-9</v>
      </c>
    </row>
    <row r="201" spans="2:4">
      <c r="B201">
        <f t="shared" si="13"/>
        <v>19.900000000000013</v>
      </c>
      <c r="C201">
        <f t="shared" si="14"/>
        <v>7.6425550965572066E-4</v>
      </c>
      <c r="D201">
        <f t="shared" si="12"/>
        <v>1.8698395616678822E-9</v>
      </c>
    </row>
    <row r="202" spans="2:4">
      <c r="B202">
        <f t="shared" si="13"/>
        <v>20.000000000000014</v>
      </c>
      <c r="C202">
        <f t="shared" si="14"/>
        <v>7.647720772861775E-4</v>
      </c>
      <c r="D202">
        <f t="shared" si="12"/>
        <v>1.8736336524662189E-9</v>
      </c>
    </row>
    <row r="203" spans="2:4">
      <c r="B203">
        <f t="shared" si="13"/>
        <v>20.100000000000016</v>
      </c>
      <c r="C203">
        <f t="shared" si="14"/>
        <v>7.6528864491663435E-4</v>
      </c>
      <c r="D203">
        <f t="shared" si="12"/>
        <v>1.8774328721885077E-9</v>
      </c>
    </row>
    <row r="204" spans="2:4">
      <c r="B204">
        <f t="shared" si="13"/>
        <v>20.200000000000017</v>
      </c>
      <c r="C204">
        <f t="shared" si="14"/>
        <v>7.6580521254709119E-4</v>
      </c>
      <c r="D204">
        <f t="shared" si="12"/>
        <v>1.8812372242990984E-9</v>
      </c>
    </row>
    <row r="205" spans="2:4">
      <c r="B205">
        <f t="shared" si="13"/>
        <v>20.300000000000018</v>
      </c>
      <c r="C205">
        <f t="shared" si="14"/>
        <v>7.6632178017754804E-4</v>
      </c>
      <c r="D205">
        <f t="shared" si="12"/>
        <v>1.8850467122623376E-9</v>
      </c>
    </row>
    <row r="206" spans="2:4">
      <c r="B206">
        <f t="shared" si="13"/>
        <v>20.40000000000002</v>
      </c>
      <c r="C206">
        <f t="shared" si="14"/>
        <v>7.6683834780800488E-4</v>
      </c>
      <c r="D206">
        <f t="shared" si="12"/>
        <v>1.8888613395425726E-9</v>
      </c>
    </row>
    <row r="207" spans="2:4">
      <c r="B207">
        <f t="shared" si="13"/>
        <v>20.500000000000021</v>
      </c>
      <c r="C207">
        <f t="shared" si="14"/>
        <v>7.6735491543846173E-4</v>
      </c>
      <c r="D207">
        <f t="shared" si="12"/>
        <v>1.8926811096041501E-9</v>
      </c>
    </row>
    <row r="208" spans="2:4">
      <c r="B208">
        <f t="shared" si="13"/>
        <v>20.600000000000023</v>
      </c>
      <c r="C208">
        <f t="shared" si="14"/>
        <v>7.6787148306891857E-4</v>
      </c>
      <c r="D208">
        <f t="shared" si="12"/>
        <v>1.8965060259114187E-9</v>
      </c>
    </row>
    <row r="209" spans="2:4">
      <c r="B209">
        <f t="shared" si="13"/>
        <v>20.700000000000024</v>
      </c>
      <c r="C209">
        <f t="shared" si="14"/>
        <v>7.6838805069937542E-4</v>
      </c>
      <c r="D209">
        <f t="shared" si="12"/>
        <v>1.9003360919287249E-9</v>
      </c>
    </row>
    <row r="210" spans="2:4">
      <c r="B210">
        <f t="shared" si="13"/>
        <v>20.800000000000026</v>
      </c>
      <c r="C210">
        <f t="shared" si="14"/>
        <v>7.6890461832983226E-4</v>
      </c>
      <c r="D210">
        <f t="shared" si="12"/>
        <v>1.904171311120416E-9</v>
      </c>
    </row>
    <row r="211" spans="2:4">
      <c r="B211">
        <f t="shared" si="13"/>
        <v>20.900000000000027</v>
      </c>
      <c r="C211">
        <f t="shared" si="14"/>
        <v>7.6942118596028911E-4</v>
      </c>
      <c r="D211">
        <f t="shared" si="12"/>
        <v>1.9080116869508408E-9</v>
      </c>
    </row>
    <row r="212" spans="2:4">
      <c r="B212">
        <f t="shared" si="13"/>
        <v>21.000000000000028</v>
      </c>
      <c r="C212">
        <f t="shared" si="14"/>
        <v>7.6993775359074596E-4</v>
      </c>
      <c r="D212">
        <f t="shared" si="12"/>
        <v>1.9118572228843445E-9</v>
      </c>
    </row>
    <row r="213" spans="2:4">
      <c r="B213">
        <f t="shared" si="13"/>
        <v>21.10000000000003</v>
      </c>
      <c r="C213">
        <f t="shared" si="14"/>
        <v>7.704543212212028E-4</v>
      </c>
      <c r="D213">
        <f t="shared" si="12"/>
        <v>1.915707922385275E-9</v>
      </c>
    </row>
    <row r="214" spans="2:4">
      <c r="B214">
        <f t="shared" si="13"/>
        <v>21.200000000000031</v>
      </c>
      <c r="C214">
        <f t="shared" si="14"/>
        <v>7.7097088885165965E-4</v>
      </c>
      <c r="D214">
        <f t="shared" si="12"/>
        <v>1.9195637889179796E-9</v>
      </c>
    </row>
    <row r="215" spans="2:4">
      <c r="B215">
        <f t="shared" si="13"/>
        <v>21.300000000000033</v>
      </c>
      <c r="C215">
        <f t="shared" si="14"/>
        <v>7.7148745648211649E-4</v>
      </c>
      <c r="D215">
        <f t="shared" si="12"/>
        <v>1.9234248259468061E-9</v>
      </c>
    </row>
    <row r="216" spans="2:4">
      <c r="B216">
        <f t="shared" si="13"/>
        <v>21.400000000000034</v>
      </c>
      <c r="C216">
        <f t="shared" si="14"/>
        <v>7.7200402411257334E-4</v>
      </c>
      <c r="D216">
        <f t="shared" si="12"/>
        <v>1.9272910369361015E-9</v>
      </c>
    </row>
    <row r="217" spans="2:4">
      <c r="B217">
        <f t="shared" si="13"/>
        <v>21.500000000000036</v>
      </c>
      <c r="C217">
        <f t="shared" si="14"/>
        <v>7.7252059174303018E-4</v>
      </c>
      <c r="D217">
        <f t="shared" si="12"/>
        <v>1.9311624253502131E-9</v>
      </c>
    </row>
    <row r="218" spans="2:4">
      <c r="B218">
        <f t="shared" si="13"/>
        <v>21.600000000000037</v>
      </c>
      <c r="C218">
        <f t="shared" si="14"/>
        <v>7.7303715937348703E-4</v>
      </c>
      <c r="D218">
        <f t="shared" si="12"/>
        <v>1.9350389946534884E-9</v>
      </c>
    </row>
    <row r="219" spans="2:4">
      <c r="B219">
        <f t="shared" si="13"/>
        <v>21.700000000000038</v>
      </c>
      <c r="C219">
        <f t="shared" si="14"/>
        <v>7.7355372700394387E-4</v>
      </c>
      <c r="D219">
        <f t="shared" si="12"/>
        <v>1.9389207483102747E-9</v>
      </c>
    </row>
    <row r="220" spans="2:4">
      <c r="B220">
        <f t="shared" si="13"/>
        <v>21.80000000000004</v>
      </c>
      <c r="C220">
        <f t="shared" si="14"/>
        <v>7.7407029463440072E-4</v>
      </c>
      <c r="D220">
        <f t="shared" si="12"/>
        <v>1.9428076897849203E-9</v>
      </c>
    </row>
    <row r="221" spans="2:4">
      <c r="B221">
        <f t="shared" si="13"/>
        <v>21.900000000000041</v>
      </c>
      <c r="C221">
        <f t="shared" si="14"/>
        <v>7.7458686226485756E-4</v>
      </c>
      <c r="D221">
        <f t="shared" si="12"/>
        <v>1.94669982254177E-9</v>
      </c>
    </row>
    <row r="222" spans="2:4">
      <c r="B222">
        <f t="shared" si="13"/>
        <v>22.000000000000043</v>
      </c>
      <c r="C222">
        <f t="shared" si="14"/>
        <v>7.7510342989531441E-4</v>
      </c>
      <c r="D222">
        <f t="shared" si="12"/>
        <v>1.9505971500451729E-9</v>
      </c>
    </row>
    <row r="223" spans="2:4">
      <c r="B223">
        <f t="shared" si="13"/>
        <v>22.100000000000044</v>
      </c>
      <c r="C223">
        <f t="shared" si="14"/>
        <v>7.7561999752577126E-4</v>
      </c>
      <c r="D223">
        <f t="shared" si="12"/>
        <v>1.954499675759476E-9</v>
      </c>
    </row>
    <row r="224" spans="2:4">
      <c r="B224">
        <f t="shared" si="13"/>
        <v>22.200000000000045</v>
      </c>
      <c r="C224">
        <f t="shared" si="14"/>
        <v>7.761365651562281E-4</v>
      </c>
      <c r="D224">
        <f t="shared" si="12"/>
        <v>1.9584074031490266E-9</v>
      </c>
    </row>
    <row r="225" spans="2:4">
      <c r="B225">
        <f t="shared" si="13"/>
        <v>22.300000000000047</v>
      </c>
      <c r="C225">
        <f t="shared" si="14"/>
        <v>7.7665313278668495E-4</v>
      </c>
      <c r="D225">
        <f t="shared" si="12"/>
        <v>1.9623203356781721E-9</v>
      </c>
    </row>
    <row r="226" spans="2:4">
      <c r="B226">
        <f t="shared" si="13"/>
        <v>22.400000000000048</v>
      </c>
      <c r="C226">
        <f t="shared" si="14"/>
        <v>7.7716970041714179E-4</v>
      </c>
      <c r="D226">
        <f t="shared" ref="D226:D289" si="15">f3Oc*(C226/f1Oc)^3</f>
        <v>1.9662384768112596E-9</v>
      </c>
    </row>
    <row r="227" spans="2:4">
      <c r="B227">
        <f t="shared" si="13"/>
        <v>22.50000000000005</v>
      </c>
      <c r="C227">
        <f t="shared" si="14"/>
        <v>7.7768626804759864E-4</v>
      </c>
      <c r="D227">
        <f t="shared" si="15"/>
        <v>1.9701618300126367E-9</v>
      </c>
    </row>
    <row r="228" spans="2:4">
      <c r="B228">
        <f t="shared" si="13"/>
        <v>22.600000000000051</v>
      </c>
      <c r="C228">
        <f t="shared" si="14"/>
        <v>7.7820283567805548E-4</v>
      </c>
      <c r="D228">
        <f t="shared" si="15"/>
        <v>1.9740903987466504E-9</v>
      </c>
    </row>
    <row r="229" spans="2:4">
      <c r="B229">
        <f t="shared" si="13"/>
        <v>22.700000000000053</v>
      </c>
      <c r="C229">
        <f t="shared" si="14"/>
        <v>7.7871940330851233E-4</v>
      </c>
      <c r="D229">
        <f t="shared" si="15"/>
        <v>1.9780241864776495E-9</v>
      </c>
    </row>
    <row r="230" spans="2:4">
      <c r="B230">
        <f t="shared" si="13"/>
        <v>22.800000000000054</v>
      </c>
      <c r="C230">
        <f t="shared" si="14"/>
        <v>7.7923597093896917E-4</v>
      </c>
      <c r="D230">
        <f t="shared" si="15"/>
        <v>1.9819631966699787E-9</v>
      </c>
    </row>
    <row r="231" spans="2:4">
      <c r="B231">
        <f t="shared" ref="B231:B294" si="16">B230+dt</f>
        <v>22.900000000000055</v>
      </c>
      <c r="C231">
        <f t="shared" ref="C231:C294" si="17">C230+veOc*dt</f>
        <v>7.7975253856942602E-4</v>
      </c>
      <c r="D231">
        <f t="shared" si="15"/>
        <v>1.9859074327879868E-9</v>
      </c>
    </row>
    <row r="232" spans="2:4">
      <c r="B232">
        <f t="shared" si="16"/>
        <v>23.000000000000057</v>
      </c>
      <c r="C232">
        <f t="shared" si="17"/>
        <v>7.8026910619988287E-4</v>
      </c>
      <c r="D232">
        <f t="shared" si="15"/>
        <v>1.9898568982960206E-9</v>
      </c>
    </row>
    <row r="233" spans="2:4">
      <c r="B233">
        <f t="shared" si="16"/>
        <v>23.100000000000058</v>
      </c>
      <c r="C233">
        <f t="shared" si="17"/>
        <v>7.8078567383033971E-4</v>
      </c>
      <c r="D233">
        <f t="shared" si="15"/>
        <v>1.993811596658428E-9</v>
      </c>
    </row>
    <row r="234" spans="2:4">
      <c r="B234">
        <f t="shared" si="16"/>
        <v>23.20000000000006</v>
      </c>
      <c r="C234">
        <f t="shared" si="17"/>
        <v>7.8130224146079656E-4</v>
      </c>
      <c r="D234">
        <f t="shared" si="15"/>
        <v>1.9977715313395564E-9</v>
      </c>
    </row>
    <row r="235" spans="2:4">
      <c r="B235">
        <f t="shared" si="16"/>
        <v>23.300000000000061</v>
      </c>
      <c r="C235">
        <f t="shared" si="17"/>
        <v>7.818188090912534E-4</v>
      </c>
      <c r="D235">
        <f t="shared" si="15"/>
        <v>2.0017367058037522E-9</v>
      </c>
    </row>
    <row r="236" spans="2:4">
      <c r="B236">
        <f t="shared" si="16"/>
        <v>23.400000000000063</v>
      </c>
      <c r="C236">
        <f t="shared" si="17"/>
        <v>7.8233537672171025E-4</v>
      </c>
      <c r="D236">
        <f t="shared" si="15"/>
        <v>2.0057071235153634E-9</v>
      </c>
    </row>
    <row r="237" spans="2:4">
      <c r="B237">
        <f t="shared" si="16"/>
        <v>23.500000000000064</v>
      </c>
      <c r="C237">
        <f t="shared" si="17"/>
        <v>7.8285194435216709E-4</v>
      </c>
      <c r="D237">
        <f t="shared" si="15"/>
        <v>2.0096827879387377E-9</v>
      </c>
    </row>
    <row r="238" spans="2:4">
      <c r="B238">
        <f t="shared" si="16"/>
        <v>23.600000000000065</v>
      </c>
      <c r="C238">
        <f t="shared" si="17"/>
        <v>7.8336851198262394E-4</v>
      </c>
      <c r="D238">
        <f t="shared" si="15"/>
        <v>2.0136637025382229E-9</v>
      </c>
    </row>
    <row r="239" spans="2:4">
      <c r="B239">
        <f t="shared" si="16"/>
        <v>23.700000000000067</v>
      </c>
      <c r="C239">
        <f t="shared" si="17"/>
        <v>7.8388507961308078E-4</v>
      </c>
      <c r="D239">
        <f t="shared" si="15"/>
        <v>2.0176498707781635E-9</v>
      </c>
    </row>
    <row r="240" spans="2:4">
      <c r="B240">
        <f t="shared" si="16"/>
        <v>23.800000000000068</v>
      </c>
      <c r="C240">
        <f t="shared" si="17"/>
        <v>7.8440164724353763E-4</v>
      </c>
      <c r="D240">
        <f t="shared" si="15"/>
        <v>2.0216412961229098E-9</v>
      </c>
    </row>
    <row r="241" spans="2:4">
      <c r="B241">
        <f t="shared" si="16"/>
        <v>23.90000000000007</v>
      </c>
      <c r="C241">
        <f t="shared" si="17"/>
        <v>7.8491821487399447E-4</v>
      </c>
      <c r="D241">
        <f t="shared" si="15"/>
        <v>2.0256379820368075E-9</v>
      </c>
    </row>
    <row r="242" spans="2:4">
      <c r="B242">
        <f t="shared" si="16"/>
        <v>24.000000000000071</v>
      </c>
      <c r="C242">
        <f t="shared" si="17"/>
        <v>7.8543478250445132E-4</v>
      </c>
      <c r="D242">
        <f t="shared" si="15"/>
        <v>2.0296399319842044E-9</v>
      </c>
    </row>
    <row r="243" spans="2:4">
      <c r="B243">
        <f t="shared" si="16"/>
        <v>24.100000000000072</v>
      </c>
      <c r="C243">
        <f t="shared" si="17"/>
        <v>7.8595135013490817E-4</v>
      </c>
      <c r="D243">
        <f t="shared" si="15"/>
        <v>2.0336471494294474E-9</v>
      </c>
    </row>
    <row r="244" spans="2:4">
      <c r="B244">
        <f t="shared" si="16"/>
        <v>24.200000000000074</v>
      </c>
      <c r="C244">
        <f t="shared" si="17"/>
        <v>7.8646791776536501E-4</v>
      </c>
      <c r="D244">
        <f t="shared" si="15"/>
        <v>2.0376596378368849E-9</v>
      </c>
    </row>
    <row r="245" spans="2:4">
      <c r="B245">
        <f t="shared" si="16"/>
        <v>24.300000000000075</v>
      </c>
      <c r="C245">
        <f t="shared" si="17"/>
        <v>7.8698448539582186E-4</v>
      </c>
      <c r="D245">
        <f t="shared" si="15"/>
        <v>2.0416774006708633E-9</v>
      </c>
    </row>
    <row r="246" spans="2:4">
      <c r="B246">
        <f t="shared" si="16"/>
        <v>24.400000000000077</v>
      </c>
      <c r="C246">
        <f t="shared" si="17"/>
        <v>7.875010530262787E-4</v>
      </c>
      <c r="D246">
        <f t="shared" si="15"/>
        <v>2.0457004413957312E-9</v>
      </c>
    </row>
    <row r="247" spans="2:4">
      <c r="B247">
        <f t="shared" si="16"/>
        <v>24.500000000000078</v>
      </c>
      <c r="C247">
        <f t="shared" si="17"/>
        <v>7.8801762065673555E-4</v>
      </c>
      <c r="D247">
        <f t="shared" si="15"/>
        <v>2.0497287634758336E-9</v>
      </c>
    </row>
    <row r="248" spans="2:4">
      <c r="B248">
        <f t="shared" si="16"/>
        <v>24.60000000000008</v>
      </c>
      <c r="C248">
        <f t="shared" si="17"/>
        <v>7.8853418828719239E-4</v>
      </c>
      <c r="D248">
        <f t="shared" si="15"/>
        <v>2.0537623703755195E-9</v>
      </c>
    </row>
    <row r="249" spans="2:4">
      <c r="B249">
        <f t="shared" si="16"/>
        <v>24.700000000000081</v>
      </c>
      <c r="C249">
        <f t="shared" si="17"/>
        <v>7.8905075591764924E-4</v>
      </c>
      <c r="D249">
        <f t="shared" si="15"/>
        <v>2.0578012655591359E-9</v>
      </c>
    </row>
    <row r="250" spans="2:4">
      <c r="B250">
        <f t="shared" si="16"/>
        <v>24.800000000000082</v>
      </c>
      <c r="C250">
        <f t="shared" si="17"/>
        <v>7.8956732354810608E-4</v>
      </c>
      <c r="D250">
        <f t="shared" si="15"/>
        <v>2.0618454524910297E-9</v>
      </c>
    </row>
    <row r="251" spans="2:4">
      <c r="B251">
        <f t="shared" si="16"/>
        <v>24.900000000000084</v>
      </c>
      <c r="C251">
        <f t="shared" si="17"/>
        <v>7.9008389117856293E-4</v>
      </c>
      <c r="D251">
        <f t="shared" si="15"/>
        <v>2.0658949346355487E-9</v>
      </c>
    </row>
    <row r="252" spans="2:4">
      <c r="B252">
        <f t="shared" si="16"/>
        <v>25.000000000000085</v>
      </c>
      <c r="C252">
        <f t="shared" si="17"/>
        <v>7.9060045880901977E-4</v>
      </c>
      <c r="D252">
        <f t="shared" si="15"/>
        <v>2.0699497154570396E-9</v>
      </c>
    </row>
    <row r="253" spans="2:4">
      <c r="B253">
        <f t="shared" si="16"/>
        <v>25.100000000000087</v>
      </c>
      <c r="C253">
        <f t="shared" si="17"/>
        <v>7.9111702643947662E-4</v>
      </c>
      <c r="D253">
        <f t="shared" si="15"/>
        <v>2.0740097984198508E-9</v>
      </c>
    </row>
    <row r="254" spans="2:4">
      <c r="B254">
        <f t="shared" si="16"/>
        <v>25.200000000000088</v>
      </c>
      <c r="C254">
        <f t="shared" si="17"/>
        <v>7.9163359406993347E-4</v>
      </c>
      <c r="D254">
        <f t="shared" si="15"/>
        <v>2.0780751869883287E-9</v>
      </c>
    </row>
    <row r="255" spans="2:4">
      <c r="B255">
        <f t="shared" si="16"/>
        <v>25.30000000000009</v>
      </c>
      <c r="C255">
        <f t="shared" si="17"/>
        <v>7.9215016170039031E-4</v>
      </c>
      <c r="D255">
        <f t="shared" si="15"/>
        <v>2.0821458846268221E-9</v>
      </c>
    </row>
    <row r="256" spans="2:4">
      <c r="B256">
        <f t="shared" si="16"/>
        <v>25.400000000000091</v>
      </c>
      <c r="C256">
        <f t="shared" si="17"/>
        <v>7.9266672933084716E-4</v>
      </c>
      <c r="D256">
        <f t="shared" si="15"/>
        <v>2.086221894799676E-9</v>
      </c>
    </row>
    <row r="257" spans="2:4">
      <c r="B257">
        <f t="shared" si="16"/>
        <v>25.500000000000092</v>
      </c>
      <c r="C257">
        <f t="shared" si="17"/>
        <v>7.93183296961304E-4</v>
      </c>
      <c r="D257">
        <f t="shared" si="15"/>
        <v>2.0903032209712395E-9</v>
      </c>
    </row>
    <row r="258" spans="2:4">
      <c r="B258">
        <f t="shared" si="16"/>
        <v>25.600000000000094</v>
      </c>
      <c r="C258">
        <f t="shared" si="17"/>
        <v>7.9369986459176085E-4</v>
      </c>
      <c r="D258">
        <f t="shared" si="15"/>
        <v>2.0943898666058582E-9</v>
      </c>
    </row>
    <row r="259" spans="2:4">
      <c r="B259">
        <f t="shared" si="16"/>
        <v>25.700000000000095</v>
      </c>
      <c r="C259">
        <f t="shared" si="17"/>
        <v>7.9421643222221769E-4</v>
      </c>
      <c r="D259">
        <f t="shared" si="15"/>
        <v>2.0984818351678812E-9</v>
      </c>
    </row>
    <row r="260" spans="2:4">
      <c r="B260">
        <f t="shared" si="16"/>
        <v>25.800000000000097</v>
      </c>
      <c r="C260">
        <f t="shared" si="17"/>
        <v>7.9473299985267454E-4</v>
      </c>
      <c r="D260">
        <f t="shared" si="15"/>
        <v>2.1025791301216552E-9</v>
      </c>
    </row>
    <row r="261" spans="2:4">
      <c r="B261">
        <f t="shared" si="16"/>
        <v>25.900000000000098</v>
      </c>
      <c r="C261">
        <f t="shared" si="17"/>
        <v>7.9524956748313138E-4</v>
      </c>
      <c r="D261">
        <f t="shared" si="15"/>
        <v>2.1066817549315265E-9</v>
      </c>
    </row>
    <row r="262" spans="2:4">
      <c r="B262">
        <f t="shared" si="16"/>
        <v>26.000000000000099</v>
      </c>
      <c r="C262">
        <f t="shared" si="17"/>
        <v>7.9576613511358823E-4</v>
      </c>
      <c r="D262">
        <f t="shared" si="15"/>
        <v>2.1107897130618438E-9</v>
      </c>
    </row>
    <row r="263" spans="2:4">
      <c r="B263">
        <f t="shared" si="16"/>
        <v>26.100000000000101</v>
      </c>
      <c r="C263">
        <f t="shared" si="17"/>
        <v>7.9628270274404507E-4</v>
      </c>
      <c r="D263">
        <f t="shared" si="15"/>
        <v>2.1149030079769542E-9</v>
      </c>
    </row>
    <row r="264" spans="2:4">
      <c r="B264">
        <f t="shared" si="16"/>
        <v>26.200000000000102</v>
      </c>
      <c r="C264">
        <f t="shared" si="17"/>
        <v>7.9679927037450192E-4</v>
      </c>
      <c r="D264">
        <f t="shared" si="15"/>
        <v>2.1190216431412058E-9</v>
      </c>
    </row>
    <row r="265" spans="2:4">
      <c r="B265">
        <f t="shared" si="16"/>
        <v>26.300000000000104</v>
      </c>
      <c r="C265">
        <f t="shared" si="17"/>
        <v>7.9731583800495877E-4</v>
      </c>
      <c r="D265">
        <f t="shared" si="15"/>
        <v>2.123145622018944E-9</v>
      </c>
    </row>
    <row r="266" spans="2:4">
      <c r="B266">
        <f t="shared" si="16"/>
        <v>26.400000000000105</v>
      </c>
      <c r="C266">
        <f t="shared" si="17"/>
        <v>7.9783240563541561E-4</v>
      </c>
      <c r="D266">
        <f t="shared" si="15"/>
        <v>2.1272749480745164E-9</v>
      </c>
    </row>
    <row r="267" spans="2:4">
      <c r="B267">
        <f t="shared" si="16"/>
        <v>26.500000000000107</v>
      </c>
      <c r="C267">
        <f t="shared" si="17"/>
        <v>7.9834897326587246E-4</v>
      </c>
      <c r="D267">
        <f t="shared" si="15"/>
        <v>2.1314096247722715E-9</v>
      </c>
    </row>
    <row r="268" spans="2:4">
      <c r="B268">
        <f t="shared" si="16"/>
        <v>26.600000000000108</v>
      </c>
      <c r="C268">
        <f t="shared" si="17"/>
        <v>7.988655408963293E-4</v>
      </c>
      <c r="D268">
        <f t="shared" si="15"/>
        <v>2.135549655576556E-9</v>
      </c>
    </row>
    <row r="269" spans="2:4">
      <c r="B269">
        <f t="shared" si="16"/>
        <v>26.700000000000109</v>
      </c>
      <c r="C269">
        <f t="shared" si="17"/>
        <v>7.9938210852678615E-4</v>
      </c>
      <c r="D269">
        <f t="shared" si="15"/>
        <v>2.1396950439517166E-9</v>
      </c>
    </row>
    <row r="270" spans="2:4">
      <c r="B270">
        <f t="shared" si="16"/>
        <v>26.800000000000111</v>
      </c>
      <c r="C270">
        <f t="shared" si="17"/>
        <v>7.9989867615724299E-4</v>
      </c>
      <c r="D270">
        <f t="shared" si="15"/>
        <v>2.1438457933621019E-9</v>
      </c>
    </row>
    <row r="271" spans="2:4">
      <c r="B271">
        <f t="shared" si="16"/>
        <v>26.900000000000112</v>
      </c>
      <c r="C271">
        <f t="shared" si="17"/>
        <v>8.0041524378769984E-4</v>
      </c>
      <c r="D271">
        <f t="shared" si="15"/>
        <v>2.1480019072720581E-9</v>
      </c>
    </row>
    <row r="272" spans="2:4">
      <c r="B272">
        <f t="shared" si="16"/>
        <v>27.000000000000114</v>
      </c>
      <c r="C272">
        <f t="shared" si="17"/>
        <v>8.0093181141815668E-4</v>
      </c>
      <c r="D272">
        <f t="shared" si="15"/>
        <v>2.1521633891459337E-9</v>
      </c>
    </row>
    <row r="273" spans="2:4">
      <c r="B273">
        <f t="shared" si="16"/>
        <v>27.100000000000115</v>
      </c>
      <c r="C273">
        <f t="shared" si="17"/>
        <v>8.0144837904861353E-4</v>
      </c>
      <c r="D273">
        <f t="shared" si="15"/>
        <v>2.1563302424480757E-9</v>
      </c>
    </row>
    <row r="274" spans="2:4">
      <c r="B274">
        <f t="shared" si="16"/>
        <v>27.200000000000117</v>
      </c>
      <c r="C274">
        <f t="shared" si="17"/>
        <v>8.0196494667907038E-4</v>
      </c>
      <c r="D274">
        <f t="shared" si="15"/>
        <v>2.1605024706428304E-9</v>
      </c>
    </row>
    <row r="275" spans="2:4">
      <c r="B275">
        <f t="shared" si="16"/>
        <v>27.300000000000118</v>
      </c>
      <c r="C275">
        <f t="shared" si="17"/>
        <v>8.0248151430952722E-4</v>
      </c>
      <c r="D275">
        <f t="shared" si="15"/>
        <v>2.1646800771945454E-9</v>
      </c>
    </row>
    <row r="276" spans="2:4">
      <c r="B276">
        <f t="shared" si="16"/>
        <v>27.400000000000119</v>
      </c>
      <c r="C276">
        <f t="shared" si="17"/>
        <v>8.0299808193998407E-4</v>
      </c>
      <c r="D276">
        <f t="shared" si="15"/>
        <v>2.1688630655675685E-9</v>
      </c>
    </row>
    <row r="277" spans="2:4">
      <c r="B277">
        <f t="shared" si="16"/>
        <v>27.500000000000121</v>
      </c>
      <c r="C277">
        <f t="shared" si="17"/>
        <v>8.0351464957044091E-4</v>
      </c>
      <c r="D277">
        <f t="shared" si="15"/>
        <v>2.1730514392262468E-9</v>
      </c>
    </row>
    <row r="278" spans="2:4">
      <c r="B278">
        <f t="shared" si="16"/>
        <v>27.600000000000122</v>
      </c>
      <c r="C278">
        <f t="shared" si="17"/>
        <v>8.0403121720089776E-4</v>
      </c>
      <c r="D278">
        <f t="shared" si="15"/>
        <v>2.1772452016349277E-9</v>
      </c>
    </row>
    <row r="279" spans="2:4">
      <c r="B279">
        <f t="shared" si="16"/>
        <v>27.700000000000124</v>
      </c>
      <c r="C279">
        <f t="shared" si="17"/>
        <v>8.045477848313546E-4</v>
      </c>
      <c r="D279">
        <f t="shared" si="15"/>
        <v>2.1814443562579588E-9</v>
      </c>
    </row>
    <row r="280" spans="2:4">
      <c r="B280">
        <f t="shared" si="16"/>
        <v>27.800000000000125</v>
      </c>
      <c r="C280">
        <f t="shared" si="17"/>
        <v>8.0506435246181145E-4</v>
      </c>
      <c r="D280">
        <f t="shared" si="15"/>
        <v>2.1856489065596869E-9</v>
      </c>
    </row>
    <row r="281" spans="2:4">
      <c r="B281">
        <f t="shared" si="16"/>
        <v>27.900000000000126</v>
      </c>
      <c r="C281">
        <f t="shared" si="17"/>
        <v>8.0558092009226829E-4</v>
      </c>
      <c r="D281">
        <f t="shared" si="15"/>
        <v>2.1898588560044596E-9</v>
      </c>
    </row>
    <row r="282" spans="2:4">
      <c r="B282">
        <f t="shared" si="16"/>
        <v>28.000000000000128</v>
      </c>
      <c r="C282">
        <f t="shared" si="17"/>
        <v>8.0609748772272514E-4</v>
      </c>
      <c r="D282">
        <f t="shared" si="15"/>
        <v>2.1940742080566252E-9</v>
      </c>
    </row>
    <row r="283" spans="2:4">
      <c r="B283">
        <f t="shared" si="16"/>
        <v>28.100000000000129</v>
      </c>
      <c r="C283">
        <f t="shared" si="17"/>
        <v>8.0661405535318198E-4</v>
      </c>
      <c r="D283">
        <f t="shared" si="15"/>
        <v>2.1982949661805294E-9</v>
      </c>
    </row>
    <row r="284" spans="2:4">
      <c r="B284">
        <f t="shared" si="16"/>
        <v>28.200000000000131</v>
      </c>
      <c r="C284">
        <f t="shared" si="17"/>
        <v>8.0713062298363883E-4</v>
      </c>
      <c r="D284">
        <f t="shared" si="15"/>
        <v>2.2025211338405192E-9</v>
      </c>
    </row>
    <row r="285" spans="2:4">
      <c r="B285">
        <f t="shared" si="16"/>
        <v>28.300000000000132</v>
      </c>
      <c r="C285">
        <f t="shared" si="17"/>
        <v>8.0764719061409568E-4</v>
      </c>
      <c r="D285">
        <f t="shared" si="15"/>
        <v>2.2067527145009432E-9</v>
      </c>
    </row>
    <row r="286" spans="2:4">
      <c r="B286">
        <f t="shared" si="16"/>
        <v>28.400000000000134</v>
      </c>
      <c r="C286">
        <f t="shared" si="17"/>
        <v>8.0816375824455252E-4</v>
      </c>
      <c r="D286">
        <f t="shared" si="15"/>
        <v>2.2109897116261484E-9</v>
      </c>
    </row>
    <row r="287" spans="2:4">
      <c r="B287">
        <f t="shared" si="16"/>
        <v>28.500000000000135</v>
      </c>
      <c r="C287">
        <f t="shared" si="17"/>
        <v>8.0868032587500937E-4</v>
      </c>
      <c r="D287">
        <f t="shared" si="15"/>
        <v>2.2152321286804821E-9</v>
      </c>
    </row>
    <row r="288" spans="2:4">
      <c r="B288">
        <f t="shared" si="16"/>
        <v>28.600000000000136</v>
      </c>
      <c r="C288">
        <f t="shared" si="17"/>
        <v>8.0919689350546621E-4</v>
      </c>
      <c r="D288">
        <f t="shared" si="15"/>
        <v>2.2194799691282918E-9</v>
      </c>
    </row>
    <row r="289" spans="2:4">
      <c r="B289">
        <f t="shared" si="16"/>
        <v>28.700000000000138</v>
      </c>
      <c r="C289">
        <f t="shared" si="17"/>
        <v>8.0971346113592306E-4</v>
      </c>
      <c r="D289">
        <f t="shared" si="15"/>
        <v>2.2237332364339236E-9</v>
      </c>
    </row>
    <row r="290" spans="2:4">
      <c r="B290">
        <f t="shared" si="16"/>
        <v>28.800000000000139</v>
      </c>
      <c r="C290">
        <f t="shared" si="17"/>
        <v>8.102300287663799E-4</v>
      </c>
      <c r="D290">
        <f t="shared" ref="D290:D353" si="18">f3Oc*(C290/f1Oc)^3</f>
        <v>2.2279919340617281E-9</v>
      </c>
    </row>
    <row r="291" spans="2:4">
      <c r="B291">
        <f t="shared" si="16"/>
        <v>28.900000000000141</v>
      </c>
      <c r="C291">
        <f t="shared" si="17"/>
        <v>8.1074659639683675E-4</v>
      </c>
      <c r="D291">
        <f t="shared" si="18"/>
        <v>2.2322560654760487E-9</v>
      </c>
    </row>
    <row r="292" spans="2:4">
      <c r="B292">
        <f t="shared" si="16"/>
        <v>29.000000000000142</v>
      </c>
      <c r="C292">
        <f t="shared" si="17"/>
        <v>8.1126316402729359E-4</v>
      </c>
      <c r="D292">
        <f t="shared" si="18"/>
        <v>2.2365256341412343E-9</v>
      </c>
    </row>
    <row r="293" spans="2:4">
      <c r="B293">
        <f t="shared" si="16"/>
        <v>29.100000000000144</v>
      </c>
      <c r="C293">
        <f t="shared" si="17"/>
        <v>8.1177973165775044E-4</v>
      </c>
      <c r="D293">
        <f t="shared" si="18"/>
        <v>2.240800643521632E-9</v>
      </c>
    </row>
    <row r="294" spans="2:4">
      <c r="B294">
        <f t="shared" si="16"/>
        <v>29.200000000000145</v>
      </c>
      <c r="C294">
        <f t="shared" si="17"/>
        <v>8.1229629928820728E-4</v>
      </c>
      <c r="D294">
        <f t="shared" si="18"/>
        <v>2.24508109708159E-9</v>
      </c>
    </row>
    <row r="295" spans="2:4">
      <c r="B295">
        <f t="shared" ref="B295:B358" si="19">B294+dt</f>
        <v>29.300000000000146</v>
      </c>
      <c r="C295">
        <f t="shared" ref="C295:C358" si="20">C294+veOc*dt</f>
        <v>8.1281286691866413E-4</v>
      </c>
      <c r="D295">
        <f t="shared" si="18"/>
        <v>2.2493669982854543E-9</v>
      </c>
    </row>
    <row r="296" spans="2:4">
      <c r="B296">
        <f t="shared" si="19"/>
        <v>29.400000000000148</v>
      </c>
      <c r="C296">
        <f t="shared" si="20"/>
        <v>8.1332943454912098E-4</v>
      </c>
      <c r="D296">
        <f t="shared" si="18"/>
        <v>2.2536583505975728E-9</v>
      </c>
    </row>
    <row r="297" spans="2:4">
      <c r="B297">
        <f t="shared" si="19"/>
        <v>29.500000000000149</v>
      </c>
      <c r="C297">
        <f t="shared" si="20"/>
        <v>8.1384600217957782E-4</v>
      </c>
      <c r="D297">
        <f t="shared" si="18"/>
        <v>2.2579551574822937E-9</v>
      </c>
    </row>
    <row r="298" spans="2:4">
      <c r="B298">
        <f t="shared" si="19"/>
        <v>29.600000000000151</v>
      </c>
      <c r="C298">
        <f t="shared" si="20"/>
        <v>8.1436256981003467E-4</v>
      </c>
      <c r="D298">
        <f t="shared" si="18"/>
        <v>2.2622574224039627E-9</v>
      </c>
    </row>
    <row r="299" spans="2:4">
      <c r="B299">
        <f t="shared" si="19"/>
        <v>29.700000000000152</v>
      </c>
      <c r="C299">
        <f t="shared" si="20"/>
        <v>8.1487913744049151E-4</v>
      </c>
      <c r="D299">
        <f t="shared" si="18"/>
        <v>2.2665651488269297E-9</v>
      </c>
    </row>
    <row r="300" spans="2:4">
      <c r="B300">
        <f t="shared" si="19"/>
        <v>29.800000000000153</v>
      </c>
      <c r="C300">
        <f t="shared" si="20"/>
        <v>8.1539570507094836E-4</v>
      </c>
      <c r="D300">
        <f t="shared" si="18"/>
        <v>2.2708783402155388E-9</v>
      </c>
    </row>
    <row r="301" spans="2:4">
      <c r="B301">
        <f t="shared" si="19"/>
        <v>29.900000000000155</v>
      </c>
      <c r="C301">
        <f t="shared" si="20"/>
        <v>8.159122727014052E-4</v>
      </c>
      <c r="D301">
        <f t="shared" si="18"/>
        <v>2.275197000034139E-9</v>
      </c>
    </row>
    <row r="302" spans="2:4">
      <c r="B302">
        <f t="shared" si="19"/>
        <v>30.000000000000156</v>
      </c>
      <c r="C302">
        <f t="shared" si="20"/>
        <v>8.1642884033186205E-4</v>
      </c>
      <c r="D302">
        <f t="shared" si="18"/>
        <v>2.2795211317470769E-9</v>
      </c>
    </row>
    <row r="303" spans="2:4">
      <c r="B303">
        <f t="shared" si="19"/>
        <v>30.100000000000158</v>
      </c>
      <c r="C303">
        <f t="shared" si="20"/>
        <v>8.1694540796231889E-4</v>
      </c>
      <c r="D303">
        <f t="shared" si="18"/>
        <v>2.283850738818701E-9</v>
      </c>
    </row>
    <row r="304" spans="2:4">
      <c r="B304">
        <f t="shared" si="19"/>
        <v>30.200000000000159</v>
      </c>
      <c r="C304">
        <f t="shared" si="20"/>
        <v>8.1746197559277574E-4</v>
      </c>
      <c r="D304">
        <f t="shared" si="18"/>
        <v>2.2881858247133576E-9</v>
      </c>
    </row>
    <row r="305" spans="2:4">
      <c r="B305">
        <f t="shared" si="19"/>
        <v>30.300000000000161</v>
      </c>
      <c r="C305">
        <f t="shared" si="20"/>
        <v>8.1797854322323258E-4</v>
      </c>
      <c r="D305">
        <f t="shared" si="18"/>
        <v>2.2925263928953943E-9</v>
      </c>
    </row>
    <row r="306" spans="2:4">
      <c r="B306">
        <f t="shared" si="19"/>
        <v>30.400000000000162</v>
      </c>
      <c r="C306">
        <f t="shared" si="20"/>
        <v>8.1849511085368943E-4</v>
      </c>
      <c r="D306">
        <f t="shared" si="18"/>
        <v>2.2968724468291583E-9</v>
      </c>
    </row>
    <row r="307" spans="2:4">
      <c r="B307">
        <f t="shared" si="19"/>
        <v>30.500000000000163</v>
      </c>
      <c r="C307">
        <f t="shared" si="20"/>
        <v>8.1901167848414628E-4</v>
      </c>
      <c r="D307">
        <f t="shared" si="18"/>
        <v>2.3012239899789973E-9</v>
      </c>
    </row>
    <row r="308" spans="2:4">
      <c r="B308">
        <f t="shared" si="19"/>
        <v>30.600000000000165</v>
      </c>
      <c r="C308">
        <f t="shared" si="20"/>
        <v>8.1952824611460312E-4</v>
      </c>
      <c r="D308">
        <f t="shared" si="18"/>
        <v>2.3055810258092599E-9</v>
      </c>
    </row>
    <row r="309" spans="2:4">
      <c r="B309">
        <f t="shared" si="19"/>
        <v>30.700000000000166</v>
      </c>
      <c r="C309">
        <f t="shared" si="20"/>
        <v>8.2004481374505997E-4</v>
      </c>
      <c r="D309">
        <f t="shared" si="18"/>
        <v>2.3099435577842906E-9</v>
      </c>
    </row>
    <row r="310" spans="2:4">
      <c r="B310">
        <f t="shared" si="19"/>
        <v>30.800000000000168</v>
      </c>
      <c r="C310">
        <f t="shared" si="20"/>
        <v>8.2056138137551681E-4</v>
      </c>
      <c r="D310">
        <f t="shared" si="18"/>
        <v>2.3143115893684372E-9</v>
      </c>
    </row>
    <row r="311" spans="2:4">
      <c r="B311">
        <f t="shared" si="19"/>
        <v>30.900000000000169</v>
      </c>
      <c r="C311">
        <f t="shared" si="20"/>
        <v>8.2107794900597366E-4</v>
      </c>
      <c r="D311">
        <f t="shared" si="18"/>
        <v>2.3186851240260487E-9</v>
      </c>
    </row>
    <row r="312" spans="2:4">
      <c r="B312">
        <f t="shared" si="19"/>
        <v>31.000000000000171</v>
      </c>
      <c r="C312">
        <f t="shared" si="20"/>
        <v>8.215945166364305E-4</v>
      </c>
      <c r="D312">
        <f t="shared" si="18"/>
        <v>2.3230641652214709E-9</v>
      </c>
    </row>
    <row r="313" spans="2:4">
      <c r="B313">
        <f t="shared" si="19"/>
        <v>31.100000000000172</v>
      </c>
      <c r="C313">
        <f t="shared" si="20"/>
        <v>8.2211108426688735E-4</v>
      </c>
      <c r="D313">
        <f t="shared" si="18"/>
        <v>2.3274487164190524E-9</v>
      </c>
    </row>
    <row r="314" spans="2:4">
      <c r="B314">
        <f t="shared" si="19"/>
        <v>31.200000000000173</v>
      </c>
      <c r="C314">
        <f t="shared" si="20"/>
        <v>8.2262765189734419E-4</v>
      </c>
      <c r="D314">
        <f t="shared" si="18"/>
        <v>2.3318387810831393E-9</v>
      </c>
    </row>
    <row r="315" spans="2:4">
      <c r="B315">
        <f t="shared" si="19"/>
        <v>31.300000000000175</v>
      </c>
      <c r="C315">
        <f t="shared" si="20"/>
        <v>8.2314421952780104E-4</v>
      </c>
      <c r="D315">
        <f t="shared" si="18"/>
        <v>2.3362343626780803E-9</v>
      </c>
    </row>
    <row r="316" spans="2:4">
      <c r="B316">
        <f t="shared" si="19"/>
        <v>31.400000000000176</v>
      </c>
      <c r="C316">
        <f t="shared" si="20"/>
        <v>8.2366078715825789E-4</v>
      </c>
      <c r="D316">
        <f t="shared" si="18"/>
        <v>2.3406354646682214E-9</v>
      </c>
    </row>
    <row r="317" spans="2:4">
      <c r="B317">
        <f t="shared" si="19"/>
        <v>31.500000000000178</v>
      </c>
      <c r="C317">
        <f t="shared" si="20"/>
        <v>8.2417735478871473E-4</v>
      </c>
      <c r="D317">
        <f t="shared" si="18"/>
        <v>2.3450420905179118E-9</v>
      </c>
    </row>
    <row r="318" spans="2:4">
      <c r="B318">
        <f t="shared" si="19"/>
        <v>31.600000000000179</v>
      </c>
      <c r="C318">
        <f t="shared" si="20"/>
        <v>8.2469392241917158E-4</v>
      </c>
      <c r="D318">
        <f t="shared" si="18"/>
        <v>2.349454243691496E-9</v>
      </c>
    </row>
    <row r="319" spans="2:4">
      <c r="B319">
        <f t="shared" si="19"/>
        <v>31.70000000000018</v>
      </c>
      <c r="C319">
        <f t="shared" si="20"/>
        <v>8.2521049004962842E-4</v>
      </c>
      <c r="D319">
        <f t="shared" si="18"/>
        <v>2.3538719276533233E-9</v>
      </c>
    </row>
    <row r="320" spans="2:4">
      <c r="B320">
        <f t="shared" si="19"/>
        <v>31.800000000000182</v>
      </c>
      <c r="C320">
        <f t="shared" si="20"/>
        <v>8.2572705768008527E-4</v>
      </c>
      <c r="D320">
        <f t="shared" si="18"/>
        <v>2.35829514586774E-9</v>
      </c>
    </row>
    <row r="321" spans="2:4">
      <c r="B321">
        <f t="shared" si="19"/>
        <v>31.900000000000183</v>
      </c>
      <c r="C321">
        <f t="shared" si="20"/>
        <v>8.2624362531054211E-4</v>
      </c>
      <c r="D321">
        <f t="shared" si="18"/>
        <v>2.3627239017990937E-9</v>
      </c>
    </row>
    <row r="322" spans="2:4">
      <c r="B322">
        <f t="shared" si="19"/>
        <v>32.000000000000185</v>
      </c>
      <c r="C322">
        <f t="shared" si="20"/>
        <v>8.2676019294099896E-4</v>
      </c>
      <c r="D322">
        <f t="shared" si="18"/>
        <v>2.367158198911732E-9</v>
      </c>
    </row>
    <row r="323" spans="2:4">
      <c r="B323">
        <f t="shared" si="19"/>
        <v>32.100000000000186</v>
      </c>
      <c r="C323">
        <f t="shared" si="20"/>
        <v>8.272767605714558E-4</v>
      </c>
      <c r="D323">
        <f t="shared" si="18"/>
        <v>2.371598040670003E-9</v>
      </c>
    </row>
    <row r="324" spans="2:4">
      <c r="B324">
        <f t="shared" si="19"/>
        <v>32.200000000000188</v>
      </c>
      <c r="C324">
        <f t="shared" si="20"/>
        <v>8.2779332820191265E-4</v>
      </c>
      <c r="D324">
        <f t="shared" si="18"/>
        <v>2.3760434305382524E-9</v>
      </c>
    </row>
    <row r="325" spans="2:4">
      <c r="B325">
        <f t="shared" si="19"/>
        <v>32.300000000000189</v>
      </c>
      <c r="C325">
        <f t="shared" si="20"/>
        <v>8.2830989583236949E-4</v>
      </c>
      <c r="D325">
        <f t="shared" si="18"/>
        <v>2.3804943719808285E-9</v>
      </c>
    </row>
    <row r="326" spans="2:4">
      <c r="B326">
        <f t="shared" si="19"/>
        <v>32.40000000000019</v>
      </c>
      <c r="C326">
        <f t="shared" si="20"/>
        <v>8.2882646346282634E-4</v>
      </c>
      <c r="D326">
        <f t="shared" si="18"/>
        <v>2.3849508684620794E-9</v>
      </c>
    </row>
    <row r="327" spans="2:4">
      <c r="B327">
        <f t="shared" si="19"/>
        <v>32.500000000000192</v>
      </c>
      <c r="C327">
        <f t="shared" si="20"/>
        <v>8.2934303109328319E-4</v>
      </c>
      <c r="D327">
        <f t="shared" si="18"/>
        <v>2.3894129234463501E-9</v>
      </c>
    </row>
    <row r="328" spans="2:4">
      <c r="B328">
        <f t="shared" si="19"/>
        <v>32.600000000000193</v>
      </c>
      <c r="C328">
        <f t="shared" si="20"/>
        <v>8.2985959872374003E-4</v>
      </c>
      <c r="D328">
        <f t="shared" si="18"/>
        <v>2.3938805403979896E-9</v>
      </c>
    </row>
    <row r="329" spans="2:4">
      <c r="B329">
        <f t="shared" si="19"/>
        <v>32.700000000000195</v>
      </c>
      <c r="C329">
        <f t="shared" si="20"/>
        <v>8.3037616635419688E-4</v>
      </c>
      <c r="D329">
        <f t="shared" si="18"/>
        <v>2.3983537227813445E-9</v>
      </c>
    </row>
    <row r="330" spans="2:4">
      <c r="B330">
        <f t="shared" si="19"/>
        <v>32.800000000000196</v>
      </c>
      <c r="C330">
        <f t="shared" si="20"/>
        <v>8.3089273398465372E-4</v>
      </c>
      <c r="D330">
        <f t="shared" si="18"/>
        <v>2.4028324740607625E-9</v>
      </c>
    </row>
    <row r="331" spans="2:4">
      <c r="B331">
        <f t="shared" si="19"/>
        <v>32.900000000000198</v>
      </c>
      <c r="C331">
        <f t="shared" si="20"/>
        <v>8.3140930161511057E-4</v>
      </c>
      <c r="D331">
        <f t="shared" si="18"/>
        <v>2.4073167977005915E-9</v>
      </c>
    </row>
    <row r="332" spans="2:4">
      <c r="B332">
        <f t="shared" si="19"/>
        <v>33.000000000000199</v>
      </c>
      <c r="C332">
        <f t="shared" si="20"/>
        <v>8.3192586924556741E-4</v>
      </c>
      <c r="D332">
        <f t="shared" si="18"/>
        <v>2.4118066971651775E-9</v>
      </c>
    </row>
    <row r="333" spans="2:4">
      <c r="B333">
        <f t="shared" si="19"/>
        <v>33.1000000000002</v>
      </c>
      <c r="C333">
        <f t="shared" si="20"/>
        <v>8.3244243687602426E-4</v>
      </c>
      <c r="D333">
        <f t="shared" si="18"/>
        <v>2.4163021759188685E-9</v>
      </c>
    </row>
    <row r="334" spans="2:4">
      <c r="B334">
        <f t="shared" si="19"/>
        <v>33.200000000000202</v>
      </c>
      <c r="C334">
        <f t="shared" si="20"/>
        <v>8.329590045064811E-4</v>
      </c>
      <c r="D334">
        <f t="shared" si="18"/>
        <v>2.4208032374260134E-9</v>
      </c>
    </row>
    <row r="335" spans="2:4">
      <c r="B335">
        <f t="shared" si="19"/>
        <v>33.300000000000203</v>
      </c>
      <c r="C335">
        <f t="shared" si="20"/>
        <v>8.3347557213693795E-4</v>
      </c>
      <c r="D335">
        <f t="shared" si="18"/>
        <v>2.4253098851509563E-9</v>
      </c>
    </row>
    <row r="336" spans="2:4">
      <c r="B336">
        <f t="shared" si="19"/>
        <v>33.400000000000205</v>
      </c>
      <c r="C336">
        <f t="shared" si="20"/>
        <v>8.3399213976739479E-4</v>
      </c>
      <c r="D336">
        <f t="shared" si="18"/>
        <v>2.4298221225580462E-9</v>
      </c>
    </row>
    <row r="337" spans="2:4">
      <c r="B337">
        <f t="shared" si="19"/>
        <v>33.500000000000206</v>
      </c>
      <c r="C337">
        <f t="shared" si="20"/>
        <v>8.3450870739785164E-4</v>
      </c>
      <c r="D337">
        <f t="shared" si="18"/>
        <v>2.434339953111631E-9</v>
      </c>
    </row>
    <row r="338" spans="2:4">
      <c r="B338">
        <f t="shared" si="19"/>
        <v>33.600000000000207</v>
      </c>
      <c r="C338">
        <f t="shared" si="20"/>
        <v>8.3502527502830849E-4</v>
      </c>
      <c r="D338">
        <f t="shared" si="18"/>
        <v>2.4388633802760568E-9</v>
      </c>
    </row>
    <row r="339" spans="2:4">
      <c r="B339">
        <f t="shared" si="19"/>
        <v>33.700000000000209</v>
      </c>
      <c r="C339">
        <f t="shared" si="20"/>
        <v>8.3554184265876533E-4</v>
      </c>
      <c r="D339">
        <f t="shared" si="18"/>
        <v>2.4433924075156713E-9</v>
      </c>
    </row>
    <row r="340" spans="2:4">
      <c r="B340">
        <f t="shared" si="19"/>
        <v>33.80000000000021</v>
      </c>
      <c r="C340">
        <f t="shared" si="20"/>
        <v>8.3605841028922218E-4</v>
      </c>
      <c r="D340">
        <f t="shared" si="18"/>
        <v>2.4479270382948225E-9</v>
      </c>
    </row>
    <row r="341" spans="2:4">
      <c r="B341">
        <f t="shared" si="19"/>
        <v>33.900000000000212</v>
      </c>
      <c r="C341">
        <f t="shared" si="20"/>
        <v>8.3657497791967902E-4</v>
      </c>
      <c r="D341">
        <f t="shared" si="18"/>
        <v>2.4524672760778571E-9</v>
      </c>
    </row>
    <row r="342" spans="2:4">
      <c r="B342">
        <f t="shared" si="19"/>
        <v>34.000000000000213</v>
      </c>
      <c r="C342">
        <f t="shared" si="20"/>
        <v>8.3709154555013587E-4</v>
      </c>
      <c r="D342">
        <f t="shared" si="18"/>
        <v>2.4570131243291228E-9</v>
      </c>
    </row>
    <row r="343" spans="2:4">
      <c r="B343">
        <f t="shared" si="19"/>
        <v>34.100000000000215</v>
      </c>
      <c r="C343">
        <f t="shared" si="20"/>
        <v>8.3760811318059271E-4</v>
      </c>
      <c r="D343">
        <f t="shared" si="18"/>
        <v>2.4615645865129675E-9</v>
      </c>
    </row>
    <row r="344" spans="2:4">
      <c r="B344">
        <f t="shared" si="19"/>
        <v>34.200000000000216</v>
      </c>
      <c r="C344">
        <f t="shared" si="20"/>
        <v>8.3812468081104956E-4</v>
      </c>
      <c r="D344">
        <f t="shared" si="18"/>
        <v>2.4661216660937363E-9</v>
      </c>
    </row>
    <row r="345" spans="2:4">
      <c r="B345">
        <f t="shared" si="19"/>
        <v>34.300000000000217</v>
      </c>
      <c r="C345">
        <f t="shared" si="20"/>
        <v>8.386412484415064E-4</v>
      </c>
      <c r="D345">
        <f t="shared" si="18"/>
        <v>2.4706843665357782E-9</v>
      </c>
    </row>
    <row r="346" spans="2:4">
      <c r="B346">
        <f t="shared" si="19"/>
        <v>34.400000000000219</v>
      </c>
      <c r="C346">
        <f t="shared" si="20"/>
        <v>8.3915781607196325E-4</v>
      </c>
      <c r="D346">
        <f t="shared" si="18"/>
        <v>2.4752526913034401E-9</v>
      </c>
    </row>
    <row r="347" spans="2:4">
      <c r="B347">
        <f t="shared" si="19"/>
        <v>34.50000000000022</v>
      </c>
      <c r="C347">
        <f t="shared" si="20"/>
        <v>8.396743837024201E-4</v>
      </c>
      <c r="D347">
        <f t="shared" si="18"/>
        <v>2.4798266438610699E-9</v>
      </c>
    </row>
    <row r="348" spans="2:4">
      <c r="B348">
        <f t="shared" si="19"/>
        <v>34.600000000000222</v>
      </c>
      <c r="C348">
        <f t="shared" si="20"/>
        <v>8.4019095133287694E-4</v>
      </c>
      <c r="D348">
        <f t="shared" si="18"/>
        <v>2.4844062276730136E-9</v>
      </c>
    </row>
    <row r="349" spans="2:4">
      <c r="B349">
        <f t="shared" si="19"/>
        <v>34.700000000000223</v>
      </c>
      <c r="C349">
        <f t="shared" si="20"/>
        <v>8.4070751896333379E-4</v>
      </c>
      <c r="D349">
        <f t="shared" si="18"/>
        <v>2.48899144620362E-9</v>
      </c>
    </row>
    <row r="350" spans="2:4">
      <c r="B350">
        <f t="shared" si="19"/>
        <v>34.800000000000225</v>
      </c>
      <c r="C350">
        <f t="shared" si="20"/>
        <v>8.4122408659379063E-4</v>
      </c>
      <c r="D350">
        <f t="shared" si="18"/>
        <v>2.493582302917236E-9</v>
      </c>
    </row>
    <row r="351" spans="2:4">
      <c r="B351">
        <f t="shared" si="19"/>
        <v>34.900000000000226</v>
      </c>
      <c r="C351">
        <f t="shared" si="20"/>
        <v>8.4174065422424748E-4</v>
      </c>
      <c r="D351">
        <f t="shared" si="18"/>
        <v>2.4981788012782076E-9</v>
      </c>
    </row>
    <row r="352" spans="2:4">
      <c r="B352">
        <f t="shared" si="19"/>
        <v>35.000000000000227</v>
      </c>
      <c r="C352">
        <f t="shared" si="20"/>
        <v>8.4225722185470432E-4</v>
      </c>
      <c r="D352">
        <f t="shared" si="18"/>
        <v>2.5027809447508858E-9</v>
      </c>
    </row>
    <row r="353" spans="2:4">
      <c r="B353">
        <f t="shared" si="19"/>
        <v>35.100000000000229</v>
      </c>
      <c r="C353">
        <f t="shared" si="20"/>
        <v>8.4277378948516117E-4</v>
      </c>
      <c r="D353">
        <f t="shared" si="18"/>
        <v>2.5073887367996135E-9</v>
      </c>
    </row>
    <row r="354" spans="2:4">
      <c r="B354">
        <f t="shared" si="19"/>
        <v>35.20000000000023</v>
      </c>
      <c r="C354">
        <f t="shared" si="20"/>
        <v>8.4329035711561801E-4</v>
      </c>
      <c r="D354">
        <f t="shared" ref="D354:D417" si="21">f3Oc*(C354/f1Oc)^3</f>
        <v>2.5120021808887392E-9</v>
      </c>
    </row>
    <row r="355" spans="2:4">
      <c r="B355">
        <f t="shared" si="19"/>
        <v>35.300000000000232</v>
      </c>
      <c r="C355">
        <f t="shared" si="20"/>
        <v>8.4380692474607486E-4</v>
      </c>
      <c r="D355">
        <f t="shared" si="21"/>
        <v>2.5166212804826118E-9</v>
      </c>
    </row>
    <row r="356" spans="2:4">
      <c r="B356">
        <f t="shared" si="19"/>
        <v>35.400000000000233</v>
      </c>
      <c r="C356">
        <f t="shared" si="20"/>
        <v>8.443234923765317E-4</v>
      </c>
      <c r="D356">
        <f t="shared" si="21"/>
        <v>2.5212460390455774E-9</v>
      </c>
    </row>
    <row r="357" spans="2:4">
      <c r="B357">
        <f t="shared" si="19"/>
        <v>35.500000000000234</v>
      </c>
      <c r="C357">
        <f t="shared" si="20"/>
        <v>8.4484006000698855E-4</v>
      </c>
      <c r="D357">
        <f t="shared" si="21"/>
        <v>2.5258764600419831E-9</v>
      </c>
    </row>
    <row r="358" spans="2:4">
      <c r="B358">
        <f t="shared" si="19"/>
        <v>35.600000000000236</v>
      </c>
      <c r="C358">
        <f t="shared" si="20"/>
        <v>8.453566276374454E-4</v>
      </c>
      <c r="D358">
        <f t="shared" si="21"/>
        <v>2.5305125469361774E-9</v>
      </c>
    </row>
    <row r="359" spans="2:4">
      <c r="B359">
        <f t="shared" ref="B359:B422" si="22">B358+dt</f>
        <v>35.700000000000237</v>
      </c>
      <c r="C359">
        <f t="shared" ref="C359:C422" si="23">C358+veOc*dt</f>
        <v>8.4587319526790224E-4</v>
      </c>
      <c r="D359">
        <f t="shared" si="21"/>
        <v>2.5351543031925065E-9</v>
      </c>
    </row>
    <row r="360" spans="2:4">
      <c r="B360">
        <f t="shared" si="22"/>
        <v>35.800000000000239</v>
      </c>
      <c r="C360">
        <f t="shared" si="23"/>
        <v>8.4638976289835909E-4</v>
      </c>
      <c r="D360">
        <f t="shared" si="21"/>
        <v>2.5398017322753186E-9</v>
      </c>
    </row>
    <row r="361" spans="2:4">
      <c r="B361">
        <f t="shared" si="22"/>
        <v>35.90000000000024</v>
      </c>
      <c r="C361">
        <f t="shared" si="23"/>
        <v>8.4690633052881593E-4</v>
      </c>
      <c r="D361">
        <f t="shared" si="21"/>
        <v>2.5444548376489615E-9</v>
      </c>
    </row>
    <row r="362" spans="2:4">
      <c r="B362">
        <f t="shared" si="22"/>
        <v>36.000000000000242</v>
      </c>
      <c r="C362">
        <f t="shared" si="23"/>
        <v>8.4742289815927278E-4</v>
      </c>
      <c r="D362">
        <f t="shared" si="21"/>
        <v>2.5491136227777805E-9</v>
      </c>
    </row>
    <row r="363" spans="2:4">
      <c r="B363">
        <f t="shared" si="22"/>
        <v>36.100000000000243</v>
      </c>
      <c r="C363">
        <f t="shared" si="23"/>
        <v>8.4793946578972962E-4</v>
      </c>
      <c r="D363">
        <f t="shared" si="21"/>
        <v>2.5537780911261239E-9</v>
      </c>
    </row>
    <row r="364" spans="2:4">
      <c r="B364">
        <f t="shared" si="22"/>
        <v>36.200000000000244</v>
      </c>
      <c r="C364">
        <f t="shared" si="23"/>
        <v>8.4845603342018647E-4</v>
      </c>
      <c r="D364">
        <f t="shared" si="21"/>
        <v>2.558448246158339E-9</v>
      </c>
    </row>
    <row r="365" spans="2:4">
      <c r="B365">
        <f t="shared" si="22"/>
        <v>36.300000000000246</v>
      </c>
      <c r="C365">
        <f t="shared" si="23"/>
        <v>8.4897260105064331E-4</v>
      </c>
      <c r="D365">
        <f t="shared" si="21"/>
        <v>2.5631240913387732E-9</v>
      </c>
    </row>
    <row r="366" spans="2:4">
      <c r="B366">
        <f t="shared" si="22"/>
        <v>36.400000000000247</v>
      </c>
      <c r="C366">
        <f t="shared" si="23"/>
        <v>8.4948916868110016E-4</v>
      </c>
      <c r="D366">
        <f t="shared" si="21"/>
        <v>2.5678056301317742E-9</v>
      </c>
    </row>
    <row r="367" spans="2:4">
      <c r="B367">
        <f t="shared" si="22"/>
        <v>36.500000000000249</v>
      </c>
      <c r="C367">
        <f t="shared" si="23"/>
        <v>8.50005736311557E-4</v>
      </c>
      <c r="D367">
        <f t="shared" si="21"/>
        <v>2.5724928660016888E-9</v>
      </c>
    </row>
    <row r="368" spans="2:4">
      <c r="B368">
        <f t="shared" si="22"/>
        <v>36.60000000000025</v>
      </c>
      <c r="C368">
        <f t="shared" si="23"/>
        <v>8.5052230394201385E-4</v>
      </c>
      <c r="D368">
        <f t="shared" si="21"/>
        <v>2.5771858024128645E-9</v>
      </c>
    </row>
    <row r="369" spans="2:4">
      <c r="B369">
        <f t="shared" si="22"/>
        <v>36.700000000000252</v>
      </c>
      <c r="C369">
        <f t="shared" si="23"/>
        <v>8.510388715724707E-4</v>
      </c>
      <c r="D369">
        <f t="shared" si="21"/>
        <v>2.5818844428296481E-9</v>
      </c>
    </row>
    <row r="370" spans="2:4">
      <c r="B370">
        <f t="shared" si="22"/>
        <v>36.800000000000253</v>
      </c>
      <c r="C370">
        <f t="shared" si="23"/>
        <v>8.5155543920292754E-4</v>
      </c>
      <c r="D370">
        <f t="shared" si="21"/>
        <v>2.5865887907163889E-9</v>
      </c>
    </row>
    <row r="371" spans="2:4">
      <c r="B371">
        <f t="shared" si="22"/>
        <v>36.900000000000254</v>
      </c>
      <c r="C371">
        <f t="shared" si="23"/>
        <v>8.5207200683338439E-4</v>
      </c>
      <c r="D371">
        <f t="shared" si="21"/>
        <v>2.5912988495374315E-9</v>
      </c>
    </row>
    <row r="372" spans="2:4">
      <c r="B372">
        <f t="shared" si="22"/>
        <v>37.000000000000256</v>
      </c>
      <c r="C372">
        <f t="shared" si="23"/>
        <v>8.5258857446384123E-4</v>
      </c>
      <c r="D372">
        <f t="shared" si="21"/>
        <v>2.5960146227571244E-9</v>
      </c>
    </row>
    <row r="373" spans="2:4">
      <c r="B373">
        <f t="shared" si="22"/>
        <v>37.100000000000257</v>
      </c>
      <c r="C373">
        <f t="shared" si="23"/>
        <v>8.5310514209429808E-4</v>
      </c>
      <c r="D373">
        <f t="shared" si="21"/>
        <v>2.6007361138398155E-9</v>
      </c>
    </row>
    <row r="374" spans="2:4">
      <c r="B374">
        <f t="shared" si="22"/>
        <v>37.200000000000259</v>
      </c>
      <c r="C374">
        <f t="shared" si="23"/>
        <v>8.5362170972475492E-4</v>
      </c>
      <c r="D374">
        <f t="shared" si="21"/>
        <v>2.6054633262498509E-9</v>
      </c>
    </row>
    <row r="375" spans="2:4">
      <c r="B375">
        <f t="shared" si="22"/>
        <v>37.30000000000026</v>
      </c>
      <c r="C375">
        <f t="shared" si="23"/>
        <v>8.5413827735521177E-4</v>
      </c>
      <c r="D375">
        <f t="shared" si="21"/>
        <v>2.6101962634515793E-9</v>
      </c>
    </row>
    <row r="376" spans="2:4">
      <c r="B376">
        <f t="shared" si="22"/>
        <v>37.400000000000261</v>
      </c>
      <c r="C376">
        <f t="shared" si="23"/>
        <v>8.5465484498566861E-4</v>
      </c>
      <c r="D376">
        <f t="shared" si="21"/>
        <v>2.6149349289093471E-9</v>
      </c>
    </row>
    <row r="377" spans="2:4">
      <c r="B377">
        <f t="shared" si="22"/>
        <v>37.500000000000263</v>
      </c>
      <c r="C377">
        <f t="shared" si="23"/>
        <v>8.5517141261612546E-4</v>
      </c>
      <c r="D377">
        <f t="shared" si="21"/>
        <v>2.6196793260875014E-9</v>
      </c>
    </row>
    <row r="378" spans="2:4">
      <c r="B378">
        <f t="shared" si="22"/>
        <v>37.600000000000264</v>
      </c>
      <c r="C378">
        <f t="shared" si="23"/>
        <v>8.556879802465823E-4</v>
      </c>
      <c r="D378">
        <f t="shared" si="21"/>
        <v>2.6244294584503899E-9</v>
      </c>
    </row>
    <row r="379" spans="2:4">
      <c r="B379">
        <f t="shared" si="22"/>
        <v>37.700000000000266</v>
      </c>
      <c r="C379">
        <f t="shared" si="23"/>
        <v>8.5620454787703915E-4</v>
      </c>
      <c r="D379">
        <f t="shared" si="21"/>
        <v>2.6291853294623617E-9</v>
      </c>
    </row>
    <row r="380" spans="2:4">
      <c r="B380">
        <f t="shared" si="22"/>
        <v>37.800000000000267</v>
      </c>
      <c r="C380">
        <f t="shared" si="23"/>
        <v>8.56721115507496E-4</v>
      </c>
      <c r="D380">
        <f t="shared" si="21"/>
        <v>2.6339469425877613E-9</v>
      </c>
    </row>
    <row r="381" spans="2:4">
      <c r="B381">
        <f t="shared" si="22"/>
        <v>37.900000000000269</v>
      </c>
      <c r="C381">
        <f t="shared" si="23"/>
        <v>8.5723768313795284E-4</v>
      </c>
      <c r="D381">
        <f t="shared" si="21"/>
        <v>2.6387143012909361E-9</v>
      </c>
    </row>
    <row r="382" spans="2:4">
      <c r="B382">
        <f t="shared" si="22"/>
        <v>38.00000000000027</v>
      </c>
      <c r="C382">
        <f t="shared" si="23"/>
        <v>8.5775425076840969E-4</v>
      </c>
      <c r="D382">
        <f t="shared" si="21"/>
        <v>2.6434874090362351E-9</v>
      </c>
    </row>
    <row r="383" spans="2:4">
      <c r="B383">
        <f t="shared" si="22"/>
        <v>38.100000000000271</v>
      </c>
      <c r="C383">
        <f t="shared" si="23"/>
        <v>8.5827081839886653E-4</v>
      </c>
      <c r="D383">
        <f t="shared" si="21"/>
        <v>2.6482662692880052E-9</v>
      </c>
    </row>
    <row r="384" spans="2:4">
      <c r="B384">
        <f t="shared" si="22"/>
        <v>38.200000000000273</v>
      </c>
      <c r="C384">
        <f t="shared" si="23"/>
        <v>8.5878738602932338E-4</v>
      </c>
      <c r="D384">
        <f t="shared" si="21"/>
        <v>2.6530508855105927E-9</v>
      </c>
    </row>
    <row r="385" spans="2:4">
      <c r="B385">
        <f t="shared" si="22"/>
        <v>38.300000000000274</v>
      </c>
      <c r="C385">
        <f t="shared" si="23"/>
        <v>8.5930395365978022E-4</v>
      </c>
      <c r="D385">
        <f t="shared" si="21"/>
        <v>2.6578412611683461E-9</v>
      </c>
    </row>
    <row r="386" spans="2:4">
      <c r="B386">
        <f t="shared" si="22"/>
        <v>38.400000000000276</v>
      </c>
      <c r="C386">
        <f t="shared" si="23"/>
        <v>8.5982052129023707E-4</v>
      </c>
      <c r="D386">
        <f t="shared" si="21"/>
        <v>2.662637399725612E-9</v>
      </c>
    </row>
    <row r="387" spans="2:4">
      <c r="B387">
        <f t="shared" si="22"/>
        <v>38.500000000000277</v>
      </c>
      <c r="C387">
        <f t="shared" si="23"/>
        <v>8.6033708892069391E-4</v>
      </c>
      <c r="D387">
        <f t="shared" si="21"/>
        <v>2.6674393046467399E-9</v>
      </c>
    </row>
    <row r="388" spans="2:4">
      <c r="B388">
        <f t="shared" si="22"/>
        <v>38.600000000000279</v>
      </c>
      <c r="C388">
        <f t="shared" si="23"/>
        <v>8.6085365655115076E-4</v>
      </c>
      <c r="D388">
        <f t="shared" si="21"/>
        <v>2.6722469793960733E-9</v>
      </c>
    </row>
    <row r="389" spans="2:4">
      <c r="B389">
        <f t="shared" si="22"/>
        <v>38.70000000000028</v>
      </c>
      <c r="C389">
        <f t="shared" si="23"/>
        <v>8.6137022418160761E-4</v>
      </c>
      <c r="D389">
        <f t="shared" si="21"/>
        <v>2.6770604274379614E-9</v>
      </c>
    </row>
    <row r="390" spans="2:4">
      <c r="B390">
        <f t="shared" si="22"/>
        <v>38.800000000000281</v>
      </c>
      <c r="C390">
        <f t="shared" si="23"/>
        <v>8.6188679181206445E-4</v>
      </c>
      <c r="D390">
        <f t="shared" si="21"/>
        <v>2.6818796522367519E-9</v>
      </c>
    </row>
    <row r="391" spans="2:4">
      <c r="B391">
        <f t="shared" si="22"/>
        <v>38.900000000000283</v>
      </c>
      <c r="C391">
        <f t="shared" si="23"/>
        <v>8.624033594425213E-4</v>
      </c>
      <c r="D391">
        <f t="shared" si="21"/>
        <v>2.6867046572567915E-9</v>
      </c>
    </row>
    <row r="392" spans="2:4">
      <c r="B392">
        <f t="shared" si="22"/>
        <v>39.000000000000284</v>
      </c>
      <c r="C392">
        <f t="shared" si="23"/>
        <v>8.6291992707297814E-4</v>
      </c>
      <c r="D392">
        <f t="shared" si="21"/>
        <v>2.6915354459624278E-9</v>
      </c>
    </row>
    <row r="393" spans="2:4">
      <c r="B393">
        <f t="shared" si="22"/>
        <v>39.100000000000286</v>
      </c>
      <c r="C393">
        <f t="shared" si="23"/>
        <v>8.6343649470343499E-4</v>
      </c>
      <c r="D393">
        <f t="shared" si="21"/>
        <v>2.6963720218180083E-9</v>
      </c>
    </row>
    <row r="394" spans="2:4">
      <c r="B394">
        <f t="shared" si="22"/>
        <v>39.200000000000287</v>
      </c>
      <c r="C394">
        <f t="shared" si="23"/>
        <v>8.6395306233389183E-4</v>
      </c>
      <c r="D394">
        <f t="shared" si="21"/>
        <v>2.70121438828788E-9</v>
      </c>
    </row>
    <row r="395" spans="2:4">
      <c r="B395">
        <f t="shared" si="22"/>
        <v>39.300000000000288</v>
      </c>
      <c r="C395">
        <f t="shared" si="23"/>
        <v>8.6446962996434868E-4</v>
      </c>
      <c r="D395">
        <f t="shared" si="21"/>
        <v>2.7060625488363906E-9</v>
      </c>
    </row>
    <row r="396" spans="2:4">
      <c r="B396">
        <f t="shared" si="22"/>
        <v>39.40000000000029</v>
      </c>
      <c r="C396">
        <f t="shared" si="23"/>
        <v>8.6498619759480552E-4</v>
      </c>
      <c r="D396">
        <f t="shared" si="21"/>
        <v>2.710916506927888E-9</v>
      </c>
    </row>
    <row r="397" spans="2:4">
      <c r="B397">
        <f t="shared" si="22"/>
        <v>39.500000000000291</v>
      </c>
      <c r="C397">
        <f t="shared" si="23"/>
        <v>8.6550276522526237E-4</v>
      </c>
      <c r="D397">
        <f t="shared" si="21"/>
        <v>2.7157762660267174E-9</v>
      </c>
    </row>
    <row r="398" spans="2:4">
      <c r="B398">
        <f t="shared" si="22"/>
        <v>39.600000000000293</v>
      </c>
      <c r="C398">
        <f t="shared" si="23"/>
        <v>8.6601933285571921E-4</v>
      </c>
      <c r="D398">
        <f t="shared" si="21"/>
        <v>2.7206418295972275E-9</v>
      </c>
    </row>
    <row r="399" spans="2:4">
      <c r="B399">
        <f t="shared" si="22"/>
        <v>39.700000000000294</v>
      </c>
      <c r="C399">
        <f t="shared" si="23"/>
        <v>8.6653590048617606E-4</v>
      </c>
      <c r="D399">
        <f t="shared" si="21"/>
        <v>2.7255132011037652E-9</v>
      </c>
    </row>
    <row r="400" spans="2:4">
      <c r="B400">
        <f t="shared" si="22"/>
        <v>39.800000000000296</v>
      </c>
      <c r="C400">
        <f t="shared" si="23"/>
        <v>8.6705246811663291E-4</v>
      </c>
      <c r="D400">
        <f t="shared" si="21"/>
        <v>2.7303903840106788E-9</v>
      </c>
    </row>
    <row r="401" spans="2:4">
      <c r="B401">
        <f t="shared" si="22"/>
        <v>39.900000000000297</v>
      </c>
      <c r="C401">
        <f t="shared" si="23"/>
        <v>8.6756903574708975E-4</v>
      </c>
      <c r="D401">
        <f t="shared" si="21"/>
        <v>2.735273381782314E-9</v>
      </c>
    </row>
    <row r="402" spans="2:4">
      <c r="B402">
        <f t="shared" si="22"/>
        <v>40.000000000000298</v>
      </c>
      <c r="C402">
        <f t="shared" si="23"/>
        <v>8.680856033775466E-4</v>
      </c>
      <c r="D402">
        <f t="shared" si="21"/>
        <v>2.7401621978830195E-9</v>
      </c>
    </row>
    <row r="403" spans="2:4">
      <c r="B403">
        <f t="shared" si="22"/>
        <v>40.1000000000003</v>
      </c>
      <c r="C403">
        <f t="shared" si="23"/>
        <v>8.6860217100800344E-4</v>
      </c>
      <c r="D403">
        <f t="shared" si="21"/>
        <v>2.7450568357771425E-9</v>
      </c>
    </row>
    <row r="404" spans="2:4">
      <c r="B404">
        <f t="shared" si="22"/>
        <v>40.200000000000301</v>
      </c>
      <c r="C404">
        <f t="shared" si="23"/>
        <v>8.6911873863846029E-4</v>
      </c>
      <c r="D404">
        <f t="shared" si="21"/>
        <v>2.7499572989290297E-9</v>
      </c>
    </row>
    <row r="405" spans="2:4">
      <c r="B405">
        <f t="shared" si="22"/>
        <v>40.300000000000303</v>
      </c>
      <c r="C405">
        <f t="shared" si="23"/>
        <v>8.6963530626891713E-4</v>
      </c>
      <c r="D405">
        <f t="shared" si="21"/>
        <v>2.7548635908030296E-9</v>
      </c>
    </row>
    <row r="406" spans="2:4">
      <c r="B406">
        <f t="shared" si="22"/>
        <v>40.400000000000304</v>
      </c>
      <c r="C406">
        <f t="shared" si="23"/>
        <v>8.7015187389937398E-4</v>
      </c>
      <c r="D406">
        <f t="shared" si="21"/>
        <v>2.7597757148634877E-9</v>
      </c>
    </row>
    <row r="407" spans="2:4">
      <c r="B407">
        <f t="shared" si="22"/>
        <v>40.500000000000306</v>
      </c>
      <c r="C407">
        <f t="shared" si="23"/>
        <v>8.7066844152983082E-4</v>
      </c>
      <c r="D407">
        <f t="shared" si="21"/>
        <v>2.7646936745747521E-9</v>
      </c>
    </row>
    <row r="408" spans="2:4">
      <c r="B408">
        <f t="shared" si="22"/>
        <v>40.600000000000307</v>
      </c>
      <c r="C408">
        <f t="shared" si="23"/>
        <v>8.7118500916028767E-4</v>
      </c>
      <c r="D408">
        <f t="shared" si="21"/>
        <v>2.7696174734011705E-9</v>
      </c>
    </row>
    <row r="409" spans="2:4">
      <c r="B409">
        <f t="shared" si="22"/>
        <v>40.700000000000308</v>
      </c>
      <c r="C409">
        <f t="shared" si="23"/>
        <v>8.7170157679074451E-4</v>
      </c>
      <c r="D409">
        <f t="shared" si="21"/>
        <v>2.7745471148070892E-9</v>
      </c>
    </row>
    <row r="410" spans="2:4">
      <c r="B410">
        <f t="shared" si="22"/>
        <v>40.80000000000031</v>
      </c>
      <c r="C410">
        <f t="shared" si="23"/>
        <v>8.7221814442120136E-4</v>
      </c>
      <c r="D410">
        <f t="shared" si="21"/>
        <v>2.7794826022568568E-9</v>
      </c>
    </row>
    <row r="411" spans="2:4">
      <c r="B411">
        <f t="shared" si="22"/>
        <v>40.900000000000311</v>
      </c>
      <c r="C411">
        <f t="shared" si="23"/>
        <v>8.7273471205165821E-4</v>
      </c>
      <c r="D411">
        <f t="shared" si="21"/>
        <v>2.7844239392148203E-9</v>
      </c>
    </row>
    <row r="412" spans="2:4">
      <c r="B412">
        <f t="shared" si="22"/>
        <v>41.000000000000313</v>
      </c>
      <c r="C412">
        <f t="shared" si="23"/>
        <v>8.7325127968211505E-4</v>
      </c>
      <c r="D412">
        <f t="shared" si="21"/>
        <v>2.7893711291453261E-9</v>
      </c>
    </row>
    <row r="413" spans="2:4">
      <c r="B413">
        <f t="shared" si="22"/>
        <v>41.100000000000314</v>
      </c>
      <c r="C413">
        <f t="shared" si="23"/>
        <v>8.737678473125719E-4</v>
      </c>
      <c r="D413">
        <f t="shared" si="21"/>
        <v>2.7943241755127234E-9</v>
      </c>
    </row>
    <row r="414" spans="2:4">
      <c r="B414">
        <f t="shared" si="22"/>
        <v>41.200000000000315</v>
      </c>
      <c r="C414">
        <f t="shared" si="23"/>
        <v>8.7428441494302874E-4</v>
      </c>
      <c r="D414">
        <f t="shared" si="21"/>
        <v>2.799283081781359E-9</v>
      </c>
    </row>
    <row r="415" spans="2:4">
      <c r="B415">
        <f t="shared" si="22"/>
        <v>41.300000000000317</v>
      </c>
      <c r="C415">
        <f t="shared" si="23"/>
        <v>8.7480098257348559E-4</v>
      </c>
      <c r="D415">
        <f t="shared" si="21"/>
        <v>2.804247851415578E-9</v>
      </c>
    </row>
    <row r="416" spans="2:4">
      <c r="B416">
        <f t="shared" si="22"/>
        <v>41.400000000000318</v>
      </c>
      <c r="C416">
        <f t="shared" si="23"/>
        <v>8.7531755020394243E-4</v>
      </c>
      <c r="D416">
        <f t="shared" si="21"/>
        <v>2.8092184878797293E-9</v>
      </c>
    </row>
    <row r="417" spans="2:4">
      <c r="B417">
        <f t="shared" si="22"/>
        <v>41.50000000000032</v>
      </c>
      <c r="C417">
        <f t="shared" si="23"/>
        <v>8.7583411783439928E-4</v>
      </c>
      <c r="D417">
        <f t="shared" si="21"/>
        <v>2.8141949946381604E-9</v>
      </c>
    </row>
    <row r="418" spans="2:4">
      <c r="B418">
        <f t="shared" si="22"/>
        <v>41.600000000000321</v>
      </c>
      <c r="C418">
        <f t="shared" si="23"/>
        <v>8.7635068546485612E-4</v>
      </c>
      <c r="D418">
        <f t="shared" ref="D418:D481" si="24">f3Oc*(C418/f1Oc)^3</f>
        <v>2.8191773751552181E-9</v>
      </c>
    </row>
    <row r="419" spans="2:4">
      <c r="B419">
        <f t="shared" si="22"/>
        <v>41.700000000000323</v>
      </c>
      <c r="C419">
        <f t="shared" si="23"/>
        <v>8.7686725309531297E-4</v>
      </c>
      <c r="D419">
        <f t="shared" si="24"/>
        <v>2.8241656328952504E-9</v>
      </c>
    </row>
    <row r="420" spans="2:4">
      <c r="B420">
        <f t="shared" si="22"/>
        <v>41.800000000000324</v>
      </c>
      <c r="C420">
        <f t="shared" si="23"/>
        <v>8.7738382072576981E-4</v>
      </c>
      <c r="D420">
        <f t="shared" si="24"/>
        <v>2.8291597713226041E-9</v>
      </c>
    </row>
    <row r="421" spans="2:4">
      <c r="B421">
        <f t="shared" si="22"/>
        <v>41.900000000000325</v>
      </c>
      <c r="C421">
        <f t="shared" si="23"/>
        <v>8.7790038835622666E-4</v>
      </c>
      <c r="D421">
        <f t="shared" si="24"/>
        <v>2.8341597939016267E-9</v>
      </c>
    </row>
    <row r="422" spans="2:4">
      <c r="B422">
        <f t="shared" si="22"/>
        <v>42.000000000000327</v>
      </c>
      <c r="C422">
        <f t="shared" si="23"/>
        <v>8.7841695598668351E-4</v>
      </c>
      <c r="D422">
        <f t="shared" si="24"/>
        <v>2.839165704096665E-9</v>
      </c>
    </row>
    <row r="423" spans="2:4">
      <c r="B423">
        <f t="shared" ref="B423:B486" si="25">B422+dt</f>
        <v>42.100000000000328</v>
      </c>
      <c r="C423">
        <f t="shared" ref="C423:C486" si="26">C422+veOc*dt</f>
        <v>8.7893352361714035E-4</v>
      </c>
      <c r="D423">
        <f t="shared" si="24"/>
        <v>2.8441775053720691E-9</v>
      </c>
    </row>
    <row r="424" spans="2:4">
      <c r="B424">
        <f t="shared" si="25"/>
        <v>42.20000000000033</v>
      </c>
      <c r="C424">
        <f t="shared" si="26"/>
        <v>8.794500912475972E-4</v>
      </c>
      <c r="D424">
        <f t="shared" si="24"/>
        <v>2.8491952011921821E-9</v>
      </c>
    </row>
    <row r="425" spans="2:4">
      <c r="B425">
        <f t="shared" si="25"/>
        <v>42.300000000000331</v>
      </c>
      <c r="C425">
        <f t="shared" si="26"/>
        <v>8.7996665887805404E-4</v>
      </c>
      <c r="D425">
        <f t="shared" si="24"/>
        <v>2.854218795021353E-9</v>
      </c>
    </row>
    <row r="426" spans="2:4">
      <c r="B426">
        <f t="shared" si="25"/>
        <v>42.400000000000333</v>
      </c>
      <c r="C426">
        <f t="shared" si="26"/>
        <v>8.8048322650851089E-4</v>
      </c>
      <c r="D426">
        <f t="shared" si="24"/>
        <v>2.8592482903239298E-9</v>
      </c>
    </row>
    <row r="427" spans="2:4">
      <c r="B427">
        <f t="shared" si="25"/>
        <v>42.500000000000334</v>
      </c>
      <c r="C427">
        <f t="shared" si="26"/>
        <v>8.8099979413896773E-4</v>
      </c>
      <c r="D427">
        <f t="shared" si="24"/>
        <v>2.8642836905642592E-9</v>
      </c>
    </row>
    <row r="428" spans="2:4">
      <c r="B428">
        <f t="shared" si="25"/>
        <v>42.600000000000335</v>
      </c>
      <c r="C428">
        <f t="shared" si="26"/>
        <v>8.8151636176942458E-4</v>
      </c>
      <c r="D428">
        <f t="shared" si="24"/>
        <v>2.869324999206688E-9</v>
      </c>
    </row>
    <row r="429" spans="2:4">
      <c r="B429">
        <f t="shared" si="25"/>
        <v>42.700000000000337</v>
      </c>
      <c r="C429">
        <f t="shared" si="26"/>
        <v>8.8203292939988142E-4</v>
      </c>
      <c r="D429">
        <f t="shared" si="24"/>
        <v>2.8743722197155651E-9</v>
      </c>
    </row>
    <row r="430" spans="2:4">
      <c r="B430">
        <f t="shared" si="25"/>
        <v>42.800000000000338</v>
      </c>
      <c r="C430">
        <f t="shared" si="26"/>
        <v>8.8254949703033827E-4</v>
      </c>
      <c r="D430">
        <f t="shared" si="24"/>
        <v>2.8794253555552362E-9</v>
      </c>
    </row>
    <row r="431" spans="2:4">
      <c r="B431">
        <f t="shared" si="25"/>
        <v>42.90000000000034</v>
      </c>
      <c r="C431">
        <f t="shared" si="26"/>
        <v>8.8306606466079512E-4</v>
      </c>
      <c r="D431">
        <f t="shared" si="24"/>
        <v>2.8844844101900513E-9</v>
      </c>
    </row>
    <row r="432" spans="2:4">
      <c r="B432">
        <f t="shared" si="25"/>
        <v>43.000000000000341</v>
      </c>
      <c r="C432">
        <f t="shared" si="26"/>
        <v>8.8358263229125196E-4</v>
      </c>
      <c r="D432">
        <f t="shared" si="24"/>
        <v>2.889549387084354E-9</v>
      </c>
    </row>
    <row r="433" spans="2:4">
      <c r="B433">
        <f t="shared" si="25"/>
        <v>43.100000000000342</v>
      </c>
      <c r="C433">
        <f t="shared" si="26"/>
        <v>8.8409919992170881E-4</v>
      </c>
      <c r="D433">
        <f t="shared" si="24"/>
        <v>2.8946202897024933E-9</v>
      </c>
    </row>
    <row r="434" spans="2:4">
      <c r="B434">
        <f t="shared" si="25"/>
        <v>43.200000000000344</v>
      </c>
      <c r="C434">
        <f t="shared" si="26"/>
        <v>8.8461576755216565E-4</v>
      </c>
      <c r="D434">
        <f t="shared" si="24"/>
        <v>2.8996971215088165E-9</v>
      </c>
    </row>
    <row r="435" spans="2:4">
      <c r="B435">
        <f t="shared" si="25"/>
        <v>43.300000000000345</v>
      </c>
      <c r="C435">
        <f t="shared" si="26"/>
        <v>8.851323351826225E-4</v>
      </c>
      <c r="D435">
        <f t="shared" si="24"/>
        <v>2.9047798859676712E-9</v>
      </c>
    </row>
    <row r="436" spans="2:4">
      <c r="B436">
        <f t="shared" si="25"/>
        <v>43.400000000000347</v>
      </c>
      <c r="C436">
        <f t="shared" si="26"/>
        <v>8.8564890281307934E-4</v>
      </c>
      <c r="D436">
        <f t="shared" si="24"/>
        <v>2.9098685865434047E-9</v>
      </c>
    </row>
    <row r="437" spans="2:4">
      <c r="B437">
        <f t="shared" si="25"/>
        <v>43.500000000000348</v>
      </c>
      <c r="C437">
        <f t="shared" si="26"/>
        <v>8.8616547044353619E-4</v>
      </c>
      <c r="D437">
        <f t="shared" si="24"/>
        <v>2.9149632267003635E-9</v>
      </c>
    </row>
    <row r="438" spans="2:4">
      <c r="B438">
        <f t="shared" si="25"/>
        <v>43.60000000000035</v>
      </c>
      <c r="C438">
        <f t="shared" si="26"/>
        <v>8.8668203807399303E-4</v>
      </c>
      <c r="D438">
        <f t="shared" si="24"/>
        <v>2.9200638099028958E-9</v>
      </c>
    </row>
    <row r="439" spans="2:4">
      <c r="B439">
        <f t="shared" si="25"/>
        <v>43.700000000000351</v>
      </c>
      <c r="C439">
        <f t="shared" si="26"/>
        <v>8.8719860570444988E-4</v>
      </c>
      <c r="D439">
        <f t="shared" si="24"/>
        <v>2.9251703396153486E-9</v>
      </c>
    </row>
    <row r="440" spans="2:4">
      <c r="B440">
        <f t="shared" si="25"/>
        <v>43.800000000000352</v>
      </c>
      <c r="C440">
        <f t="shared" si="26"/>
        <v>8.8771517333490672E-4</v>
      </c>
      <c r="D440">
        <f t="shared" si="24"/>
        <v>2.930282819302071E-9</v>
      </c>
    </row>
    <row r="441" spans="2:4">
      <c r="B441">
        <f t="shared" si="25"/>
        <v>43.900000000000354</v>
      </c>
      <c r="C441">
        <f t="shared" si="26"/>
        <v>8.8823174096536357E-4</v>
      </c>
      <c r="D441">
        <f t="shared" si="24"/>
        <v>2.935401252427407E-9</v>
      </c>
    </row>
    <row r="442" spans="2:4">
      <c r="B442">
        <f t="shared" si="25"/>
        <v>44.000000000000355</v>
      </c>
      <c r="C442">
        <f t="shared" si="26"/>
        <v>8.8874830859582042E-4</v>
      </c>
      <c r="D442">
        <f t="shared" si="24"/>
        <v>2.9405256424557057E-9</v>
      </c>
    </row>
    <row r="443" spans="2:4">
      <c r="B443">
        <f t="shared" si="25"/>
        <v>44.100000000000357</v>
      </c>
      <c r="C443">
        <f t="shared" si="26"/>
        <v>8.8926487622627726E-4</v>
      </c>
      <c r="D443">
        <f t="shared" si="24"/>
        <v>2.9456559928513136E-9</v>
      </c>
    </row>
    <row r="444" spans="2:4">
      <c r="B444">
        <f t="shared" si="25"/>
        <v>44.200000000000358</v>
      </c>
      <c r="C444">
        <f t="shared" si="26"/>
        <v>8.8978144385673411E-4</v>
      </c>
      <c r="D444">
        <f t="shared" si="24"/>
        <v>2.9507923070785793E-9</v>
      </c>
    </row>
    <row r="445" spans="2:4">
      <c r="B445">
        <f t="shared" si="25"/>
        <v>44.30000000000036</v>
      </c>
      <c r="C445">
        <f t="shared" si="26"/>
        <v>8.9029801148719095E-4</v>
      </c>
      <c r="D445">
        <f t="shared" si="24"/>
        <v>2.955934588601849E-9</v>
      </c>
    </row>
    <row r="446" spans="2:4">
      <c r="B446">
        <f t="shared" si="25"/>
        <v>44.400000000000361</v>
      </c>
      <c r="C446">
        <f t="shared" si="26"/>
        <v>8.908145791176478E-4</v>
      </c>
      <c r="D446">
        <f t="shared" si="24"/>
        <v>2.9610828408854705E-9</v>
      </c>
    </row>
    <row r="447" spans="2:4">
      <c r="B447">
        <f t="shared" si="25"/>
        <v>44.500000000000362</v>
      </c>
      <c r="C447">
        <f t="shared" si="26"/>
        <v>8.9133114674810464E-4</v>
      </c>
      <c r="D447">
        <f t="shared" si="24"/>
        <v>2.9662370673937911E-9</v>
      </c>
    </row>
    <row r="448" spans="2:4">
      <c r="B448">
        <f t="shared" si="25"/>
        <v>44.600000000000364</v>
      </c>
      <c r="C448">
        <f t="shared" si="26"/>
        <v>8.9184771437856149E-4</v>
      </c>
      <c r="D448">
        <f t="shared" si="24"/>
        <v>2.9713972715911584E-9</v>
      </c>
    </row>
    <row r="449" spans="2:4">
      <c r="B449">
        <f t="shared" si="25"/>
        <v>44.700000000000365</v>
      </c>
      <c r="C449">
        <f t="shared" si="26"/>
        <v>8.9236428200901833E-4</v>
      </c>
      <c r="D449">
        <f t="shared" si="24"/>
        <v>2.9765634569419203E-9</v>
      </c>
    </row>
    <row r="450" spans="2:4">
      <c r="B450">
        <f t="shared" si="25"/>
        <v>44.800000000000367</v>
      </c>
      <c r="C450">
        <f t="shared" si="26"/>
        <v>8.9288084963947518E-4</v>
      </c>
      <c r="D450">
        <f t="shared" si="24"/>
        <v>2.9817356269104224E-9</v>
      </c>
    </row>
    <row r="451" spans="2:4">
      <c r="B451">
        <f t="shared" si="25"/>
        <v>44.900000000000368</v>
      </c>
      <c r="C451">
        <f t="shared" si="26"/>
        <v>8.9339741726993202E-4</v>
      </c>
      <c r="D451">
        <f t="shared" si="24"/>
        <v>2.9869137849610123E-9</v>
      </c>
    </row>
    <row r="452" spans="2:4">
      <c r="B452">
        <f t="shared" si="25"/>
        <v>45.000000000000369</v>
      </c>
      <c r="C452">
        <f t="shared" si="26"/>
        <v>8.9391398490038887E-4</v>
      </c>
      <c r="D452">
        <f t="shared" si="24"/>
        <v>2.9920979345580387E-9</v>
      </c>
    </row>
    <row r="453" spans="2:4">
      <c r="B453">
        <f t="shared" si="25"/>
        <v>45.100000000000371</v>
      </c>
      <c r="C453">
        <f t="shared" si="26"/>
        <v>8.9443055253084572E-4</v>
      </c>
      <c r="D453">
        <f t="shared" si="24"/>
        <v>2.9972880791658469E-9</v>
      </c>
    </row>
    <row r="454" spans="2:4">
      <c r="B454">
        <f t="shared" si="25"/>
        <v>45.200000000000372</v>
      </c>
      <c r="C454">
        <f t="shared" si="26"/>
        <v>8.9494712016130256E-4</v>
      </c>
      <c r="D454">
        <f t="shared" si="24"/>
        <v>3.0024842222487864E-9</v>
      </c>
    </row>
    <row r="455" spans="2:4">
      <c r="B455">
        <f t="shared" si="25"/>
        <v>45.300000000000374</v>
      </c>
      <c r="C455">
        <f t="shared" si="26"/>
        <v>8.9546368779175941E-4</v>
      </c>
      <c r="D455">
        <f t="shared" si="24"/>
        <v>3.0076863672712024E-9</v>
      </c>
    </row>
    <row r="456" spans="2:4">
      <c r="B456">
        <f t="shared" si="25"/>
        <v>45.400000000000375</v>
      </c>
      <c r="C456">
        <f t="shared" si="26"/>
        <v>8.9598025542221625E-4</v>
      </c>
      <c r="D456">
        <f t="shared" si="24"/>
        <v>3.0128945176974445E-9</v>
      </c>
    </row>
    <row r="457" spans="2:4">
      <c r="B457">
        <f t="shared" si="25"/>
        <v>45.500000000000377</v>
      </c>
      <c r="C457">
        <f t="shared" si="26"/>
        <v>8.964968230526731E-4</v>
      </c>
      <c r="D457">
        <f t="shared" si="24"/>
        <v>3.018108676991858E-9</v>
      </c>
    </row>
    <row r="458" spans="2:4">
      <c r="B458">
        <f t="shared" si="25"/>
        <v>45.600000000000378</v>
      </c>
      <c r="C458">
        <f t="shared" si="26"/>
        <v>8.9701339068312994E-4</v>
      </c>
      <c r="D458">
        <f t="shared" si="24"/>
        <v>3.0233288486187926E-9</v>
      </c>
    </row>
    <row r="459" spans="2:4">
      <c r="B459">
        <f t="shared" si="25"/>
        <v>45.700000000000379</v>
      </c>
      <c r="C459">
        <f t="shared" si="26"/>
        <v>8.9752995831358679E-4</v>
      </c>
      <c r="D459">
        <f t="shared" si="24"/>
        <v>3.028555036042593E-9</v>
      </c>
    </row>
    <row r="460" spans="2:4">
      <c r="B460">
        <f t="shared" si="25"/>
        <v>45.800000000000381</v>
      </c>
      <c r="C460">
        <f t="shared" si="26"/>
        <v>8.9804652594404363E-4</v>
      </c>
      <c r="D460">
        <f t="shared" si="24"/>
        <v>3.0337872427276076E-9</v>
      </c>
    </row>
    <row r="461" spans="2:4">
      <c r="B461">
        <f t="shared" si="25"/>
        <v>45.900000000000382</v>
      </c>
      <c r="C461">
        <f t="shared" si="26"/>
        <v>8.9856309357450048E-4</v>
      </c>
      <c r="D461">
        <f t="shared" si="24"/>
        <v>3.0390254721381836E-9</v>
      </c>
    </row>
    <row r="462" spans="2:4">
      <c r="B462">
        <f t="shared" si="25"/>
        <v>46.000000000000384</v>
      </c>
      <c r="C462">
        <f t="shared" si="26"/>
        <v>8.9907966120495733E-4</v>
      </c>
      <c r="D462">
        <f t="shared" si="24"/>
        <v>3.0442697277386686E-9</v>
      </c>
    </row>
    <row r="463" spans="2:4">
      <c r="B463">
        <f t="shared" si="25"/>
        <v>46.100000000000385</v>
      </c>
      <c r="C463">
        <f t="shared" si="26"/>
        <v>8.9959622883541417E-4</v>
      </c>
      <c r="D463">
        <f t="shared" si="24"/>
        <v>3.0495200129934098E-9</v>
      </c>
    </row>
    <row r="464" spans="2:4">
      <c r="B464">
        <f t="shared" si="25"/>
        <v>46.200000000000387</v>
      </c>
      <c r="C464">
        <f t="shared" si="26"/>
        <v>9.0011279646587102E-4</v>
      </c>
      <c r="D464">
        <f t="shared" si="24"/>
        <v>3.0547763313667539E-9</v>
      </c>
    </row>
    <row r="465" spans="2:4">
      <c r="B465">
        <f t="shared" si="25"/>
        <v>46.300000000000388</v>
      </c>
      <c r="C465">
        <f t="shared" si="26"/>
        <v>9.0062936409632786E-4</v>
      </c>
      <c r="D465">
        <f t="shared" si="24"/>
        <v>3.0600386863230489E-9</v>
      </c>
    </row>
    <row r="466" spans="2:4">
      <c r="B466">
        <f t="shared" si="25"/>
        <v>46.400000000000389</v>
      </c>
      <c r="C466">
        <f t="shared" si="26"/>
        <v>9.0114593172678471E-4</v>
      </c>
      <c r="D466">
        <f t="shared" si="24"/>
        <v>3.0653070813266425E-9</v>
      </c>
    </row>
    <row r="467" spans="2:4">
      <c r="B467">
        <f t="shared" si="25"/>
        <v>46.500000000000391</v>
      </c>
      <c r="C467">
        <f t="shared" si="26"/>
        <v>9.0166249935724155E-4</v>
      </c>
      <c r="D467">
        <f t="shared" si="24"/>
        <v>3.0705815198418821E-9</v>
      </c>
    </row>
    <row r="468" spans="2:4">
      <c r="B468">
        <f t="shared" si="25"/>
        <v>46.600000000000392</v>
      </c>
      <c r="C468">
        <f t="shared" si="26"/>
        <v>9.021790669876984E-4</v>
      </c>
      <c r="D468">
        <f t="shared" si="24"/>
        <v>3.0758620053331134E-9</v>
      </c>
    </row>
    <row r="469" spans="2:4">
      <c r="B469">
        <f t="shared" si="25"/>
        <v>46.700000000000394</v>
      </c>
      <c r="C469">
        <f t="shared" si="26"/>
        <v>9.0269563461815524E-4</v>
      </c>
      <c r="D469">
        <f t="shared" si="24"/>
        <v>3.0811485412646851E-9</v>
      </c>
    </row>
    <row r="470" spans="2:4">
      <c r="B470">
        <f t="shared" si="25"/>
        <v>46.800000000000395</v>
      </c>
      <c r="C470">
        <f t="shared" si="26"/>
        <v>9.0321220224861209E-4</v>
      </c>
      <c r="D470">
        <f t="shared" si="24"/>
        <v>3.0864411311009441E-9</v>
      </c>
    </row>
    <row r="471" spans="2:4">
      <c r="B471">
        <f t="shared" si="25"/>
        <v>46.900000000000396</v>
      </c>
      <c r="C471">
        <f t="shared" si="26"/>
        <v>9.0372876987906893E-4</v>
      </c>
      <c r="D471">
        <f t="shared" si="24"/>
        <v>3.0917397783062374E-9</v>
      </c>
    </row>
    <row r="472" spans="2:4">
      <c r="B472">
        <f t="shared" si="25"/>
        <v>47.000000000000398</v>
      </c>
      <c r="C472">
        <f t="shared" si="26"/>
        <v>9.0424533750952578E-4</v>
      </c>
      <c r="D472">
        <f t="shared" si="24"/>
        <v>3.0970444863449129E-9</v>
      </c>
    </row>
    <row r="473" spans="2:4">
      <c r="B473">
        <f t="shared" si="25"/>
        <v>47.100000000000399</v>
      </c>
      <c r="C473">
        <f t="shared" si="26"/>
        <v>9.0476190513998263E-4</v>
      </c>
      <c r="D473">
        <f t="shared" si="24"/>
        <v>3.1023552586813174E-9</v>
      </c>
    </row>
    <row r="474" spans="2:4">
      <c r="B474">
        <f t="shared" si="25"/>
        <v>47.200000000000401</v>
      </c>
      <c r="C474">
        <f t="shared" si="26"/>
        <v>9.0527847277043947E-4</v>
      </c>
      <c r="D474">
        <f t="shared" si="24"/>
        <v>3.1076720987797987E-9</v>
      </c>
    </row>
    <row r="475" spans="2:4">
      <c r="B475">
        <f t="shared" si="25"/>
        <v>47.300000000000402</v>
      </c>
      <c r="C475">
        <f t="shared" si="26"/>
        <v>9.0579504040089632E-4</v>
      </c>
      <c r="D475">
        <f t="shared" si="24"/>
        <v>3.1129950101047043E-9</v>
      </c>
    </row>
    <row r="476" spans="2:4">
      <c r="B476">
        <f t="shared" si="25"/>
        <v>47.400000000000404</v>
      </c>
      <c r="C476">
        <f t="shared" si="26"/>
        <v>9.0631160803135316E-4</v>
      </c>
      <c r="D476">
        <f t="shared" si="24"/>
        <v>3.118323996120382E-9</v>
      </c>
    </row>
    <row r="477" spans="2:4">
      <c r="B477">
        <f t="shared" si="25"/>
        <v>47.500000000000405</v>
      </c>
      <c r="C477">
        <f t="shared" si="26"/>
        <v>9.0682817566181001E-4</v>
      </c>
      <c r="D477">
        <f t="shared" si="24"/>
        <v>3.1236590602911774E-9</v>
      </c>
    </row>
    <row r="478" spans="2:4">
      <c r="B478">
        <f t="shared" si="25"/>
        <v>47.600000000000406</v>
      </c>
      <c r="C478">
        <f t="shared" si="26"/>
        <v>9.0734474329226685E-4</v>
      </c>
      <c r="D478">
        <f t="shared" si="24"/>
        <v>3.1290002060814384E-9</v>
      </c>
    </row>
    <row r="479" spans="2:4">
      <c r="B479">
        <f t="shared" si="25"/>
        <v>47.700000000000408</v>
      </c>
      <c r="C479">
        <f t="shared" si="26"/>
        <v>9.078613109227237E-4</v>
      </c>
      <c r="D479">
        <f t="shared" si="24"/>
        <v>3.1343474369555123E-9</v>
      </c>
    </row>
    <row r="480" spans="2:4">
      <c r="B480">
        <f t="shared" si="25"/>
        <v>47.800000000000409</v>
      </c>
      <c r="C480">
        <f t="shared" si="26"/>
        <v>9.0837787855318054E-4</v>
      </c>
      <c r="D480">
        <f t="shared" si="24"/>
        <v>3.139700756377747E-9</v>
      </c>
    </row>
    <row r="481" spans="2:4">
      <c r="B481">
        <f t="shared" si="25"/>
        <v>47.900000000000411</v>
      </c>
      <c r="C481">
        <f t="shared" si="26"/>
        <v>9.0889444618363739E-4</v>
      </c>
      <c r="D481">
        <f t="shared" si="24"/>
        <v>3.1450601678124895E-9</v>
      </c>
    </row>
    <row r="482" spans="2:4">
      <c r="B482">
        <f t="shared" si="25"/>
        <v>48.000000000000412</v>
      </c>
      <c r="C482">
        <f t="shared" si="26"/>
        <v>9.0941101381409423E-4</v>
      </c>
      <c r="D482">
        <f t="shared" ref="D482:D545" si="27">f3Oc*(C482/f1Oc)^3</f>
        <v>3.1504256747240874E-9</v>
      </c>
    </row>
    <row r="483" spans="2:4">
      <c r="B483">
        <f t="shared" si="25"/>
        <v>48.100000000000414</v>
      </c>
      <c r="C483">
        <f t="shared" si="26"/>
        <v>9.0992758144455108E-4</v>
      </c>
      <c r="D483">
        <f t="shared" si="27"/>
        <v>3.1557972805768878E-9</v>
      </c>
    </row>
    <row r="484" spans="2:4">
      <c r="B484">
        <f t="shared" si="25"/>
        <v>48.200000000000415</v>
      </c>
      <c r="C484">
        <f t="shared" si="26"/>
        <v>9.1044414907500793E-4</v>
      </c>
      <c r="D484">
        <f t="shared" si="27"/>
        <v>3.1611749888352394E-9</v>
      </c>
    </row>
    <row r="485" spans="2:4">
      <c r="B485">
        <f t="shared" si="25"/>
        <v>48.300000000000416</v>
      </c>
      <c r="C485">
        <f t="shared" si="26"/>
        <v>9.1096071670546477E-4</v>
      </c>
      <c r="D485">
        <f t="shared" si="27"/>
        <v>3.1665588029634865E-9</v>
      </c>
    </row>
    <row r="486" spans="2:4">
      <c r="B486">
        <f t="shared" si="25"/>
        <v>48.400000000000418</v>
      </c>
      <c r="C486">
        <f t="shared" si="26"/>
        <v>9.1147728433592162E-4</v>
      </c>
      <c r="D486">
        <f t="shared" si="27"/>
        <v>3.1719487264259779E-9</v>
      </c>
    </row>
    <row r="487" spans="2:4">
      <c r="B487">
        <f t="shared" ref="B487:B550" si="28">B486+dt</f>
        <v>48.500000000000419</v>
      </c>
      <c r="C487">
        <f t="shared" ref="C487:C550" si="29">C486+veOc*dt</f>
        <v>9.1199385196637846E-4</v>
      </c>
      <c r="D487">
        <f t="shared" si="27"/>
        <v>3.1773447626870609E-9</v>
      </c>
    </row>
    <row r="488" spans="2:4">
      <c r="B488">
        <f t="shared" si="28"/>
        <v>48.600000000000421</v>
      </c>
      <c r="C488">
        <f t="shared" si="29"/>
        <v>9.1251041959683531E-4</v>
      </c>
      <c r="D488">
        <f t="shared" si="27"/>
        <v>3.1827469152110828E-9</v>
      </c>
    </row>
    <row r="489" spans="2:4">
      <c r="B489">
        <f t="shared" si="28"/>
        <v>48.700000000000422</v>
      </c>
      <c r="C489">
        <f t="shared" si="29"/>
        <v>9.1302698722729215E-4</v>
      </c>
      <c r="D489">
        <f t="shared" si="27"/>
        <v>3.188155187462392E-9</v>
      </c>
    </row>
    <row r="490" spans="2:4">
      <c r="B490">
        <f t="shared" si="28"/>
        <v>48.800000000000423</v>
      </c>
      <c r="C490">
        <f t="shared" si="29"/>
        <v>9.13543554857749E-4</v>
      </c>
      <c r="D490">
        <f t="shared" si="27"/>
        <v>3.1935695829053341E-9</v>
      </c>
    </row>
    <row r="491" spans="2:4">
      <c r="B491">
        <f t="shared" si="28"/>
        <v>48.900000000000425</v>
      </c>
      <c r="C491">
        <f t="shared" si="29"/>
        <v>9.1406012248820584E-4</v>
      </c>
      <c r="D491">
        <f t="shared" si="27"/>
        <v>3.1989901050042574E-9</v>
      </c>
    </row>
    <row r="492" spans="2:4">
      <c r="B492">
        <f t="shared" si="28"/>
        <v>49.000000000000426</v>
      </c>
      <c r="C492">
        <f t="shared" si="29"/>
        <v>9.1457669011866269E-4</v>
      </c>
      <c r="D492">
        <f t="shared" si="27"/>
        <v>3.2044167572235092E-9</v>
      </c>
    </row>
    <row r="493" spans="2:4">
      <c r="B493">
        <f t="shared" si="28"/>
        <v>49.100000000000428</v>
      </c>
      <c r="C493">
        <f t="shared" si="29"/>
        <v>9.1509325774911953E-4</v>
      </c>
      <c r="D493">
        <f t="shared" si="27"/>
        <v>3.2098495430274377E-9</v>
      </c>
    </row>
    <row r="494" spans="2:4">
      <c r="B494">
        <f t="shared" si="28"/>
        <v>49.200000000000429</v>
      </c>
      <c r="C494">
        <f t="shared" si="29"/>
        <v>9.1560982537957638E-4</v>
      </c>
      <c r="D494">
        <f t="shared" si="27"/>
        <v>3.2152884658803882E-9</v>
      </c>
    </row>
    <row r="495" spans="2:4">
      <c r="B495">
        <f t="shared" si="28"/>
        <v>49.300000000000431</v>
      </c>
      <c r="C495">
        <f t="shared" si="29"/>
        <v>9.1612639301003323E-4</v>
      </c>
      <c r="D495">
        <f t="shared" si="27"/>
        <v>3.2207335292467087E-9</v>
      </c>
    </row>
    <row r="496" spans="2:4">
      <c r="B496">
        <f t="shared" si="28"/>
        <v>49.400000000000432</v>
      </c>
      <c r="C496">
        <f t="shared" si="29"/>
        <v>9.1664296064049007E-4</v>
      </c>
      <c r="D496">
        <f t="shared" si="27"/>
        <v>3.2261847365907467E-9</v>
      </c>
    </row>
    <row r="497" spans="2:4">
      <c r="B497">
        <f t="shared" si="28"/>
        <v>49.500000000000433</v>
      </c>
      <c r="C497">
        <f t="shared" si="29"/>
        <v>9.1715952827094692E-4</v>
      </c>
      <c r="D497">
        <f t="shared" si="27"/>
        <v>3.2316420913768498E-9</v>
      </c>
    </row>
    <row r="498" spans="2:4">
      <c r="B498">
        <f t="shared" si="28"/>
        <v>49.600000000000435</v>
      </c>
      <c r="C498">
        <f t="shared" si="29"/>
        <v>9.1767609590140376E-4</v>
      </c>
      <c r="D498">
        <f t="shared" si="27"/>
        <v>3.2371055970693645E-9</v>
      </c>
    </row>
    <row r="499" spans="2:4">
      <c r="B499">
        <f t="shared" si="28"/>
        <v>49.700000000000436</v>
      </c>
      <c r="C499">
        <f t="shared" si="29"/>
        <v>9.1819266353186061E-4</v>
      </c>
      <c r="D499">
        <f t="shared" si="27"/>
        <v>3.2425752571326394E-9</v>
      </c>
    </row>
    <row r="500" spans="2:4">
      <c r="B500">
        <f t="shared" si="28"/>
        <v>49.800000000000438</v>
      </c>
      <c r="C500">
        <f t="shared" si="29"/>
        <v>9.1870923116231745E-4</v>
      </c>
      <c r="D500">
        <f t="shared" si="27"/>
        <v>3.248051075031021E-9</v>
      </c>
    </row>
    <row r="501" spans="2:4">
      <c r="B501">
        <f t="shared" si="28"/>
        <v>49.900000000000439</v>
      </c>
      <c r="C501">
        <f t="shared" si="29"/>
        <v>9.192257987927743E-4</v>
      </c>
      <c r="D501">
        <f t="shared" si="27"/>
        <v>3.2535330542288568E-9</v>
      </c>
    </row>
    <row r="502" spans="2:4">
      <c r="B502">
        <f t="shared" si="28"/>
        <v>50.000000000000441</v>
      </c>
      <c r="C502">
        <f t="shared" si="29"/>
        <v>9.1974236642323114E-4</v>
      </c>
      <c r="D502">
        <f t="shared" si="27"/>
        <v>3.2590211981904958E-9</v>
      </c>
    </row>
    <row r="503" spans="2:4">
      <c r="B503">
        <f t="shared" si="28"/>
        <v>50.100000000000442</v>
      </c>
      <c r="C503">
        <f t="shared" si="29"/>
        <v>9.2025893405368799E-4</v>
      </c>
      <c r="D503">
        <f t="shared" si="27"/>
        <v>3.2645155103802813E-9</v>
      </c>
    </row>
    <row r="504" spans="2:4">
      <c r="B504">
        <f t="shared" si="28"/>
        <v>50.200000000000443</v>
      </c>
      <c r="C504">
        <f t="shared" si="29"/>
        <v>9.2077550168414484E-4</v>
      </c>
      <c r="D504">
        <f t="shared" si="27"/>
        <v>3.2700159942625638E-9</v>
      </c>
    </row>
    <row r="505" spans="2:4">
      <c r="B505">
        <f t="shared" si="28"/>
        <v>50.300000000000445</v>
      </c>
      <c r="C505">
        <f t="shared" si="29"/>
        <v>9.2129206931460168E-4</v>
      </c>
      <c r="D505">
        <f t="shared" si="27"/>
        <v>3.2755226533016888E-9</v>
      </c>
    </row>
    <row r="506" spans="2:4">
      <c r="B506">
        <f t="shared" si="28"/>
        <v>50.400000000000446</v>
      </c>
      <c r="C506">
        <f t="shared" si="29"/>
        <v>9.2180863694505853E-4</v>
      </c>
      <c r="D506">
        <f t="shared" si="27"/>
        <v>3.2810354909620057E-9</v>
      </c>
    </row>
    <row r="507" spans="2:4">
      <c r="B507">
        <f t="shared" si="28"/>
        <v>50.500000000000448</v>
      </c>
      <c r="C507">
        <f t="shared" si="29"/>
        <v>9.2232520457551537E-4</v>
      </c>
      <c r="D507">
        <f t="shared" si="27"/>
        <v>3.2865545107078598E-9</v>
      </c>
    </row>
    <row r="508" spans="2:4">
      <c r="B508">
        <f t="shared" si="28"/>
        <v>50.600000000000449</v>
      </c>
      <c r="C508">
        <f t="shared" si="29"/>
        <v>9.2284177220597222E-4</v>
      </c>
      <c r="D508">
        <f t="shared" si="27"/>
        <v>3.2920797160035994E-9</v>
      </c>
    </row>
    <row r="509" spans="2:4">
      <c r="B509">
        <f t="shared" si="28"/>
        <v>50.70000000000045</v>
      </c>
      <c r="C509">
        <f t="shared" si="29"/>
        <v>9.2335833983642906E-4</v>
      </c>
      <c r="D509">
        <f t="shared" si="27"/>
        <v>3.2976111103135721E-9</v>
      </c>
    </row>
    <row r="510" spans="2:4">
      <c r="B510">
        <f t="shared" si="28"/>
        <v>50.800000000000452</v>
      </c>
      <c r="C510">
        <f t="shared" si="29"/>
        <v>9.2387490746688591E-4</v>
      </c>
      <c r="D510">
        <f t="shared" si="27"/>
        <v>3.3031486971021246E-9</v>
      </c>
    </row>
    <row r="511" spans="2:4">
      <c r="B511">
        <f t="shared" si="28"/>
        <v>50.900000000000453</v>
      </c>
      <c r="C511">
        <f t="shared" si="29"/>
        <v>9.2439147509734275E-4</v>
      </c>
      <c r="D511">
        <f t="shared" si="27"/>
        <v>3.308692479833606E-9</v>
      </c>
    </row>
    <row r="512" spans="2:4">
      <c r="B512">
        <f t="shared" si="28"/>
        <v>51.000000000000455</v>
      </c>
      <c r="C512">
        <f t="shared" si="29"/>
        <v>9.249080427277996E-4</v>
      </c>
      <c r="D512">
        <f t="shared" si="27"/>
        <v>3.3142424619723602E-9</v>
      </c>
    </row>
    <row r="513" spans="2:4">
      <c r="B513">
        <f t="shared" si="28"/>
        <v>51.100000000000456</v>
      </c>
      <c r="C513">
        <f t="shared" si="29"/>
        <v>9.2542461035825644E-4</v>
      </c>
      <c r="D513">
        <f t="shared" si="27"/>
        <v>3.3197986469827367E-9</v>
      </c>
    </row>
    <row r="514" spans="2:4">
      <c r="B514">
        <f t="shared" si="28"/>
        <v>51.200000000000458</v>
      </c>
      <c r="C514">
        <f t="shared" si="29"/>
        <v>9.2594117798871329E-4</v>
      </c>
      <c r="D514">
        <f t="shared" si="27"/>
        <v>3.3253610383290826E-9</v>
      </c>
    </row>
    <row r="515" spans="2:4">
      <c r="B515">
        <f t="shared" si="28"/>
        <v>51.300000000000459</v>
      </c>
      <c r="C515">
        <f t="shared" si="29"/>
        <v>9.2645774561917014E-4</v>
      </c>
      <c r="D515">
        <f t="shared" si="27"/>
        <v>3.3309296394757448E-9</v>
      </c>
    </row>
    <row r="516" spans="2:4">
      <c r="B516">
        <f t="shared" si="28"/>
        <v>51.40000000000046</v>
      </c>
      <c r="C516">
        <f t="shared" si="29"/>
        <v>9.2697431324962698E-4</v>
      </c>
      <c r="D516">
        <f t="shared" si="27"/>
        <v>3.336504453887071E-9</v>
      </c>
    </row>
    <row r="517" spans="2:4">
      <c r="B517">
        <f t="shared" si="28"/>
        <v>51.500000000000462</v>
      </c>
      <c r="C517">
        <f t="shared" si="29"/>
        <v>9.2749088088008383E-4</v>
      </c>
      <c r="D517">
        <f t="shared" si="27"/>
        <v>3.3420854850274083E-9</v>
      </c>
    </row>
    <row r="518" spans="2:4">
      <c r="B518">
        <f t="shared" si="28"/>
        <v>51.600000000000463</v>
      </c>
      <c r="C518">
        <f t="shared" si="29"/>
        <v>9.2800744851054067E-4</v>
      </c>
      <c r="D518">
        <f t="shared" si="27"/>
        <v>3.3476727363611044E-9</v>
      </c>
    </row>
    <row r="519" spans="2:4">
      <c r="B519">
        <f t="shared" si="28"/>
        <v>51.700000000000465</v>
      </c>
      <c r="C519">
        <f t="shared" si="29"/>
        <v>9.2852401614099752E-4</v>
      </c>
      <c r="D519">
        <f t="shared" si="27"/>
        <v>3.3532662113525063E-9</v>
      </c>
    </row>
    <row r="520" spans="2:4">
      <c r="B520">
        <f t="shared" si="28"/>
        <v>51.800000000000466</v>
      </c>
      <c r="C520">
        <f t="shared" si="29"/>
        <v>9.2904058377145436E-4</v>
      </c>
      <c r="D520">
        <f t="shared" si="27"/>
        <v>3.3588659134659626E-9</v>
      </c>
    </row>
    <row r="521" spans="2:4">
      <c r="B521">
        <f t="shared" si="28"/>
        <v>51.900000000000468</v>
      </c>
      <c r="C521">
        <f t="shared" si="29"/>
        <v>9.2955715140191121E-4</v>
      </c>
      <c r="D521">
        <f t="shared" si="27"/>
        <v>3.3644718461658183E-9</v>
      </c>
    </row>
    <row r="522" spans="2:4">
      <c r="B522">
        <f t="shared" si="28"/>
        <v>52.000000000000469</v>
      </c>
      <c r="C522">
        <f t="shared" si="29"/>
        <v>9.3007371903236805E-4</v>
      </c>
      <c r="D522">
        <f t="shared" si="27"/>
        <v>3.3700840129164212E-9</v>
      </c>
    </row>
    <row r="523" spans="2:4">
      <c r="B523">
        <f t="shared" si="28"/>
        <v>52.10000000000047</v>
      </c>
      <c r="C523">
        <f t="shared" si="29"/>
        <v>9.305902866628249E-4</v>
      </c>
      <c r="D523">
        <f t="shared" si="27"/>
        <v>3.3757024171821198E-9</v>
      </c>
    </row>
    <row r="524" spans="2:4">
      <c r="B524">
        <f t="shared" si="28"/>
        <v>52.200000000000472</v>
      </c>
      <c r="C524">
        <f t="shared" si="29"/>
        <v>9.3110685429328174E-4</v>
      </c>
      <c r="D524">
        <f t="shared" si="27"/>
        <v>3.3813270624272607E-9</v>
      </c>
    </row>
    <row r="525" spans="2:4">
      <c r="B525">
        <f t="shared" si="28"/>
        <v>52.300000000000473</v>
      </c>
      <c r="C525">
        <f t="shared" si="29"/>
        <v>9.3162342192373859E-4</v>
      </c>
      <c r="D525">
        <f t="shared" si="27"/>
        <v>3.3869579521161913E-9</v>
      </c>
    </row>
    <row r="526" spans="2:4">
      <c r="B526">
        <f t="shared" si="28"/>
        <v>52.400000000000475</v>
      </c>
      <c r="C526">
        <f t="shared" si="29"/>
        <v>9.3213998955419544E-4</v>
      </c>
      <c r="D526">
        <f t="shared" si="27"/>
        <v>3.392595089713259E-9</v>
      </c>
    </row>
    <row r="527" spans="2:4">
      <c r="B527">
        <f t="shared" si="28"/>
        <v>52.500000000000476</v>
      </c>
      <c r="C527">
        <f t="shared" si="29"/>
        <v>9.3265655718465228E-4</v>
      </c>
      <c r="D527">
        <f t="shared" si="27"/>
        <v>3.3982384786828111E-9</v>
      </c>
    </row>
    <row r="528" spans="2:4">
      <c r="B528">
        <f t="shared" si="28"/>
        <v>52.600000000000477</v>
      </c>
      <c r="C528">
        <f t="shared" si="29"/>
        <v>9.3317312481510913E-4</v>
      </c>
      <c r="D528">
        <f t="shared" si="27"/>
        <v>3.4038881224891964E-9</v>
      </c>
    </row>
    <row r="529" spans="2:4">
      <c r="B529">
        <f t="shared" si="28"/>
        <v>52.700000000000479</v>
      </c>
      <c r="C529">
        <f t="shared" si="29"/>
        <v>9.3368969244556597E-4</v>
      </c>
      <c r="D529">
        <f t="shared" si="27"/>
        <v>3.4095440245967592E-9</v>
      </c>
    </row>
    <row r="530" spans="2:4">
      <c r="B530">
        <f t="shared" si="28"/>
        <v>52.80000000000048</v>
      </c>
      <c r="C530">
        <f t="shared" si="29"/>
        <v>9.3420626007602282E-4</v>
      </c>
      <c r="D530">
        <f t="shared" si="27"/>
        <v>3.4152061884698482E-9</v>
      </c>
    </row>
    <row r="531" spans="2:4">
      <c r="B531">
        <f t="shared" si="28"/>
        <v>52.900000000000482</v>
      </c>
      <c r="C531">
        <f t="shared" si="29"/>
        <v>9.3472282770647966E-4</v>
      </c>
      <c r="D531">
        <f t="shared" si="27"/>
        <v>3.4208746175728117E-9</v>
      </c>
    </row>
    <row r="532" spans="2:4">
      <c r="B532">
        <f t="shared" si="28"/>
        <v>53.000000000000483</v>
      </c>
      <c r="C532">
        <f t="shared" si="29"/>
        <v>9.3523939533693651E-4</v>
      </c>
      <c r="D532">
        <f t="shared" si="27"/>
        <v>3.4265493153699953E-9</v>
      </c>
    </row>
    <row r="533" spans="2:4">
      <c r="B533">
        <f t="shared" si="28"/>
        <v>53.100000000000485</v>
      </c>
      <c r="C533">
        <f t="shared" si="29"/>
        <v>9.3575596296739335E-4</v>
      </c>
      <c r="D533">
        <f t="shared" si="27"/>
        <v>3.4322302853257476E-9</v>
      </c>
    </row>
    <row r="534" spans="2:4">
      <c r="B534">
        <f t="shared" si="28"/>
        <v>53.200000000000486</v>
      </c>
      <c r="C534">
        <f t="shared" si="29"/>
        <v>9.362725305978502E-4</v>
      </c>
      <c r="D534">
        <f t="shared" si="27"/>
        <v>3.4379175309044149E-9</v>
      </c>
    </row>
    <row r="535" spans="2:4">
      <c r="B535">
        <f t="shared" si="28"/>
        <v>53.300000000000487</v>
      </c>
      <c r="C535">
        <f t="shared" si="29"/>
        <v>9.3678909822830704E-4</v>
      </c>
      <c r="D535">
        <f t="shared" si="27"/>
        <v>3.4436110555703457E-9</v>
      </c>
    </row>
    <row r="536" spans="2:4">
      <c r="B536">
        <f t="shared" si="28"/>
        <v>53.400000000000489</v>
      </c>
      <c r="C536">
        <f t="shared" si="29"/>
        <v>9.3730566585876389E-4</v>
      </c>
      <c r="D536">
        <f t="shared" si="27"/>
        <v>3.4493108627878862E-9</v>
      </c>
    </row>
    <row r="537" spans="2:4">
      <c r="B537">
        <f t="shared" si="28"/>
        <v>53.50000000000049</v>
      </c>
      <c r="C537">
        <f t="shared" si="29"/>
        <v>9.3782223348922074E-4</v>
      </c>
      <c r="D537">
        <f t="shared" si="27"/>
        <v>3.4550169560213866E-9</v>
      </c>
    </row>
    <row r="538" spans="2:4">
      <c r="B538">
        <f t="shared" si="28"/>
        <v>53.600000000000492</v>
      </c>
      <c r="C538">
        <f t="shared" si="29"/>
        <v>9.3833880111967758E-4</v>
      </c>
      <c r="D538">
        <f t="shared" si="27"/>
        <v>3.4607293387351898E-9</v>
      </c>
    </row>
    <row r="539" spans="2:4">
      <c r="B539">
        <f t="shared" si="28"/>
        <v>53.700000000000493</v>
      </c>
      <c r="C539">
        <f t="shared" si="29"/>
        <v>9.3885536875013443E-4</v>
      </c>
      <c r="D539">
        <f t="shared" si="27"/>
        <v>3.4664480143936449E-9</v>
      </c>
    </row>
    <row r="540" spans="2:4">
      <c r="B540">
        <f t="shared" si="28"/>
        <v>53.800000000000495</v>
      </c>
      <c r="C540">
        <f t="shared" si="29"/>
        <v>9.3937193638059127E-4</v>
      </c>
      <c r="D540">
        <f t="shared" si="27"/>
        <v>3.4721729864611004E-9</v>
      </c>
    </row>
    <row r="541" spans="2:4">
      <c r="B541">
        <f t="shared" si="28"/>
        <v>53.900000000000496</v>
      </c>
      <c r="C541">
        <f t="shared" si="29"/>
        <v>9.3988850401104812E-4</v>
      </c>
      <c r="D541">
        <f t="shared" si="27"/>
        <v>3.4779042584019021E-9</v>
      </c>
    </row>
    <row r="542" spans="2:4">
      <c r="B542">
        <f t="shared" si="28"/>
        <v>54.000000000000497</v>
      </c>
      <c r="C542">
        <f t="shared" si="29"/>
        <v>9.4040507164150496E-4</v>
      </c>
      <c r="D542">
        <f t="shared" si="27"/>
        <v>3.4836418336803981E-9</v>
      </c>
    </row>
    <row r="543" spans="2:4">
      <c r="B543">
        <f t="shared" si="28"/>
        <v>54.100000000000499</v>
      </c>
      <c r="C543">
        <f t="shared" si="29"/>
        <v>9.4092163927196181E-4</v>
      </c>
      <c r="D543">
        <f t="shared" si="27"/>
        <v>3.4893857157609356E-9</v>
      </c>
    </row>
    <row r="544" spans="2:4">
      <c r="B544">
        <f t="shared" si="28"/>
        <v>54.2000000000005</v>
      </c>
      <c r="C544">
        <f t="shared" si="29"/>
        <v>9.4143820690241865E-4</v>
      </c>
      <c r="D544">
        <f t="shared" si="27"/>
        <v>3.4951359081078617E-9</v>
      </c>
    </row>
    <row r="545" spans="2:4">
      <c r="B545">
        <f t="shared" si="28"/>
        <v>54.300000000000502</v>
      </c>
      <c r="C545">
        <f t="shared" si="29"/>
        <v>9.419547745328755E-4</v>
      </c>
      <c r="D545">
        <f t="shared" si="27"/>
        <v>3.5008924141855241E-9</v>
      </c>
    </row>
    <row r="546" spans="2:4">
      <c r="B546">
        <f t="shared" si="28"/>
        <v>54.400000000000503</v>
      </c>
      <c r="C546">
        <f t="shared" si="29"/>
        <v>9.4247134216333235E-4</v>
      </c>
      <c r="D546">
        <f t="shared" ref="D546:D609" si="30">f3Oc*(C546/f1Oc)^3</f>
        <v>3.5066552374582711E-9</v>
      </c>
    </row>
    <row r="547" spans="2:4">
      <c r="B547">
        <f t="shared" si="28"/>
        <v>54.500000000000504</v>
      </c>
      <c r="C547">
        <f t="shared" si="29"/>
        <v>9.4298790979378919E-4</v>
      </c>
      <c r="D547">
        <f t="shared" si="30"/>
        <v>3.512424381390447E-9</v>
      </c>
    </row>
    <row r="548" spans="2:4">
      <c r="B548">
        <f t="shared" si="28"/>
        <v>54.600000000000506</v>
      </c>
      <c r="C548">
        <f t="shared" si="29"/>
        <v>9.4350447742424604E-4</v>
      </c>
      <c r="D548">
        <f t="shared" si="30"/>
        <v>3.518199849446402E-9</v>
      </c>
    </row>
    <row r="549" spans="2:4">
      <c r="B549">
        <f t="shared" si="28"/>
        <v>54.700000000000507</v>
      </c>
      <c r="C549">
        <f t="shared" si="29"/>
        <v>9.4402104505470288E-4</v>
      </c>
      <c r="D549">
        <f t="shared" si="30"/>
        <v>3.5239816450904818E-9</v>
      </c>
    </row>
    <row r="550" spans="2:4">
      <c r="B550">
        <f t="shared" si="28"/>
        <v>54.800000000000509</v>
      </c>
      <c r="C550">
        <f t="shared" si="29"/>
        <v>9.4453761268515973E-4</v>
      </c>
      <c r="D550">
        <f t="shared" si="30"/>
        <v>3.5297697717870339E-9</v>
      </c>
    </row>
    <row r="551" spans="2:4">
      <c r="B551">
        <f t="shared" ref="B551:B614" si="31">B550+dt</f>
        <v>54.90000000000051</v>
      </c>
      <c r="C551">
        <f t="shared" ref="C551:C614" si="32">C550+veOc*dt</f>
        <v>9.4505418031561657E-4</v>
      </c>
      <c r="D551">
        <f t="shared" si="30"/>
        <v>3.5355642330004068E-9</v>
      </c>
    </row>
    <row r="552" spans="2:4">
      <c r="B552">
        <f t="shared" si="31"/>
        <v>55.000000000000512</v>
      </c>
      <c r="C552">
        <f t="shared" si="32"/>
        <v>9.4557074794607342E-4</v>
      </c>
      <c r="D552">
        <f t="shared" si="30"/>
        <v>3.5413650321949462E-9</v>
      </c>
    </row>
    <row r="553" spans="2:4">
      <c r="B553">
        <f t="shared" si="31"/>
        <v>55.100000000000513</v>
      </c>
      <c r="C553">
        <f t="shared" si="32"/>
        <v>9.4608731557653026E-4</v>
      </c>
      <c r="D553">
        <f t="shared" si="30"/>
        <v>3.5471721728350013E-9</v>
      </c>
    </row>
    <row r="554" spans="2:4">
      <c r="B554">
        <f t="shared" si="31"/>
        <v>55.200000000000514</v>
      </c>
      <c r="C554">
        <f t="shared" si="32"/>
        <v>9.4660388320698711E-4</v>
      </c>
      <c r="D554">
        <f t="shared" si="30"/>
        <v>3.5529856583849173E-9</v>
      </c>
    </row>
    <row r="555" spans="2:4">
      <c r="B555">
        <f t="shared" si="31"/>
        <v>55.300000000000516</v>
      </c>
      <c r="C555">
        <f t="shared" si="32"/>
        <v>9.4712045083744395E-4</v>
      </c>
      <c r="D555">
        <f t="shared" si="30"/>
        <v>3.5588054923090441E-9</v>
      </c>
    </row>
    <row r="556" spans="2:4">
      <c r="B556">
        <f t="shared" si="31"/>
        <v>55.400000000000517</v>
      </c>
      <c r="C556">
        <f t="shared" si="32"/>
        <v>9.476370184679008E-4</v>
      </c>
      <c r="D556">
        <f t="shared" si="30"/>
        <v>3.5646316780717261E-9</v>
      </c>
    </row>
    <row r="557" spans="2:4">
      <c r="B557">
        <f t="shared" si="31"/>
        <v>55.500000000000519</v>
      </c>
      <c r="C557">
        <f t="shared" si="32"/>
        <v>9.4815358609835765E-4</v>
      </c>
      <c r="D557">
        <f t="shared" si="30"/>
        <v>3.5704642191373125E-9</v>
      </c>
    </row>
    <row r="558" spans="2:4">
      <c r="B558">
        <f t="shared" si="31"/>
        <v>55.60000000000052</v>
      </c>
      <c r="C558">
        <f t="shared" si="32"/>
        <v>9.4867015372881449E-4</v>
      </c>
      <c r="D558">
        <f t="shared" si="30"/>
        <v>3.5763031189701498E-9</v>
      </c>
    </row>
    <row r="559" spans="2:4">
      <c r="B559">
        <f t="shared" si="31"/>
        <v>55.700000000000522</v>
      </c>
      <c r="C559">
        <f t="shared" si="32"/>
        <v>9.4918672135927134E-4</v>
      </c>
      <c r="D559">
        <f t="shared" si="30"/>
        <v>3.5821483810345853E-9</v>
      </c>
    </row>
    <row r="560" spans="2:4">
      <c r="B560">
        <f t="shared" si="31"/>
        <v>55.800000000000523</v>
      </c>
      <c r="C560">
        <f t="shared" si="32"/>
        <v>9.4970328898972818E-4</v>
      </c>
      <c r="D560">
        <f t="shared" si="30"/>
        <v>3.5880000087949669E-9</v>
      </c>
    </row>
    <row r="561" spans="2:4">
      <c r="B561">
        <f t="shared" si="31"/>
        <v>55.900000000000524</v>
      </c>
      <c r="C561">
        <f t="shared" si="32"/>
        <v>9.5021985662018503E-4</v>
      </c>
      <c r="D561">
        <f t="shared" si="30"/>
        <v>3.5938580057156419E-9</v>
      </c>
    </row>
    <row r="562" spans="2:4">
      <c r="B562">
        <f t="shared" si="31"/>
        <v>56.000000000000526</v>
      </c>
      <c r="C562">
        <f t="shared" si="32"/>
        <v>9.5073642425064187E-4</v>
      </c>
      <c r="D562">
        <f t="shared" si="30"/>
        <v>3.5997223752609569E-9</v>
      </c>
    </row>
    <row r="563" spans="2:4">
      <c r="B563">
        <f t="shared" si="31"/>
        <v>56.100000000000527</v>
      </c>
      <c r="C563">
        <f t="shared" si="32"/>
        <v>9.5125299188109872E-4</v>
      </c>
      <c r="D563">
        <f t="shared" si="30"/>
        <v>3.6055931208952601E-9</v>
      </c>
    </row>
    <row r="564" spans="2:4">
      <c r="B564">
        <f t="shared" si="31"/>
        <v>56.200000000000529</v>
      </c>
      <c r="C564">
        <f t="shared" si="32"/>
        <v>9.5176955951155556E-4</v>
      </c>
      <c r="D564">
        <f t="shared" si="30"/>
        <v>3.6114702460828997E-9</v>
      </c>
    </row>
    <row r="565" spans="2:4">
      <c r="B565">
        <f t="shared" si="31"/>
        <v>56.30000000000053</v>
      </c>
      <c r="C565">
        <f t="shared" si="32"/>
        <v>9.5228612714201241E-4</v>
      </c>
      <c r="D565">
        <f t="shared" si="30"/>
        <v>3.6173537542882198E-9</v>
      </c>
    </row>
    <row r="566" spans="2:4">
      <c r="B566">
        <f t="shared" si="31"/>
        <v>56.400000000000531</v>
      </c>
      <c r="C566">
        <f t="shared" si="32"/>
        <v>9.5280269477246925E-4</v>
      </c>
      <c r="D566">
        <f t="shared" si="30"/>
        <v>3.6232436489755702E-9</v>
      </c>
    </row>
    <row r="567" spans="2:4">
      <c r="B567">
        <f t="shared" si="31"/>
        <v>56.500000000000533</v>
      </c>
      <c r="C567">
        <f t="shared" si="32"/>
        <v>9.533192624029261E-4</v>
      </c>
      <c r="D567">
        <f t="shared" si="30"/>
        <v>3.6291399336092976E-9</v>
      </c>
    </row>
    <row r="568" spans="2:4">
      <c r="B568">
        <f t="shared" si="31"/>
        <v>56.600000000000534</v>
      </c>
      <c r="C568">
        <f t="shared" si="32"/>
        <v>9.5383583003338295E-4</v>
      </c>
      <c r="D568">
        <f t="shared" si="30"/>
        <v>3.6350426116537493E-9</v>
      </c>
    </row>
    <row r="569" spans="2:4">
      <c r="B569">
        <f t="shared" si="31"/>
        <v>56.700000000000536</v>
      </c>
      <c r="C569">
        <f t="shared" si="32"/>
        <v>9.5435239766383979E-4</v>
      </c>
      <c r="D569">
        <f t="shared" si="30"/>
        <v>3.640951686573273E-9</v>
      </c>
    </row>
    <row r="570" spans="2:4">
      <c r="B570">
        <f t="shared" si="31"/>
        <v>56.800000000000537</v>
      </c>
      <c r="C570">
        <f t="shared" si="32"/>
        <v>9.5486896529429664E-4</v>
      </c>
      <c r="D570">
        <f t="shared" si="30"/>
        <v>3.6468671618322146E-9</v>
      </c>
    </row>
    <row r="571" spans="2:4">
      <c r="B571">
        <f t="shared" si="31"/>
        <v>56.900000000000539</v>
      </c>
      <c r="C571">
        <f t="shared" si="32"/>
        <v>9.5538553292475348E-4</v>
      </c>
      <c r="D571">
        <f t="shared" si="30"/>
        <v>3.6527890408949234E-9</v>
      </c>
    </row>
    <row r="572" spans="2:4">
      <c r="B572">
        <f t="shared" si="31"/>
        <v>57.00000000000054</v>
      </c>
      <c r="C572">
        <f t="shared" si="32"/>
        <v>9.5590210055521033E-4</v>
      </c>
      <c r="D572">
        <f t="shared" si="30"/>
        <v>3.6587173272257477E-9</v>
      </c>
    </row>
    <row r="573" spans="2:4">
      <c r="B573">
        <f t="shared" si="31"/>
        <v>57.100000000000541</v>
      </c>
      <c r="C573">
        <f t="shared" si="32"/>
        <v>9.5641866818566717E-4</v>
      </c>
      <c r="D573">
        <f t="shared" si="30"/>
        <v>3.6646520242890308E-9</v>
      </c>
    </row>
    <row r="574" spans="2:4">
      <c r="B574">
        <f t="shared" si="31"/>
        <v>57.200000000000543</v>
      </c>
      <c r="C574">
        <f t="shared" si="32"/>
        <v>9.5693523581612402E-4</v>
      </c>
      <c r="D574">
        <f t="shared" si="30"/>
        <v>3.6705931355491224E-9</v>
      </c>
    </row>
    <row r="575" spans="2:4">
      <c r="B575">
        <f t="shared" si="31"/>
        <v>57.300000000000544</v>
      </c>
      <c r="C575">
        <f t="shared" si="32"/>
        <v>9.5745180344658086E-4</v>
      </c>
      <c r="D575">
        <f t="shared" si="30"/>
        <v>3.6765406644703697E-9</v>
      </c>
    </row>
    <row r="576" spans="2:4">
      <c r="B576">
        <f t="shared" si="31"/>
        <v>57.400000000000546</v>
      </c>
      <c r="C576">
        <f t="shared" si="32"/>
        <v>9.5796837107703771E-4</v>
      </c>
      <c r="D576">
        <f t="shared" si="30"/>
        <v>3.6824946145171198E-9</v>
      </c>
    </row>
    <row r="577" spans="2:4">
      <c r="B577">
        <f t="shared" si="31"/>
        <v>57.500000000000547</v>
      </c>
      <c r="C577">
        <f t="shared" si="32"/>
        <v>9.5848493870749455E-4</v>
      </c>
      <c r="D577">
        <f t="shared" si="30"/>
        <v>3.6884549891537199E-9</v>
      </c>
    </row>
    <row r="578" spans="2:4">
      <c r="B578">
        <f t="shared" si="31"/>
        <v>57.600000000000549</v>
      </c>
      <c r="C578">
        <f t="shared" si="32"/>
        <v>9.590015063379514E-4</v>
      </c>
      <c r="D578">
        <f t="shared" si="30"/>
        <v>3.6944217918445177E-9</v>
      </c>
    </row>
    <row r="579" spans="2:4">
      <c r="B579">
        <f t="shared" si="31"/>
        <v>57.70000000000055</v>
      </c>
      <c r="C579">
        <f t="shared" si="32"/>
        <v>9.5951807396840825E-4</v>
      </c>
      <c r="D579">
        <f t="shared" si="30"/>
        <v>3.7003950260538602E-9</v>
      </c>
    </row>
    <row r="580" spans="2:4">
      <c r="B580">
        <f t="shared" si="31"/>
        <v>57.800000000000551</v>
      </c>
      <c r="C580">
        <f t="shared" si="32"/>
        <v>9.6003464159886509E-4</v>
      </c>
      <c r="D580">
        <f t="shared" si="30"/>
        <v>3.7063746952460947E-9</v>
      </c>
    </row>
    <row r="581" spans="2:4">
      <c r="B581">
        <f t="shared" si="31"/>
        <v>57.900000000000553</v>
      </c>
      <c r="C581">
        <f t="shared" si="32"/>
        <v>9.6055120922932194E-4</v>
      </c>
      <c r="D581">
        <f t="shared" si="30"/>
        <v>3.7123608028855704E-9</v>
      </c>
    </row>
    <row r="582" spans="2:4">
      <c r="B582">
        <f t="shared" si="31"/>
        <v>58.000000000000554</v>
      </c>
      <c r="C582">
        <f t="shared" si="32"/>
        <v>9.6106777685977878E-4</v>
      </c>
      <c r="D582">
        <f t="shared" si="30"/>
        <v>3.7183533524366312E-9</v>
      </c>
    </row>
    <row r="583" spans="2:4">
      <c r="B583">
        <f t="shared" si="31"/>
        <v>58.100000000000556</v>
      </c>
      <c r="C583">
        <f t="shared" si="32"/>
        <v>9.6158434449023563E-4</v>
      </c>
      <c r="D583">
        <f t="shared" si="30"/>
        <v>3.7243523473636267E-9</v>
      </c>
    </row>
    <row r="584" spans="2:4">
      <c r="B584">
        <f t="shared" si="31"/>
        <v>58.200000000000557</v>
      </c>
      <c r="C584">
        <f t="shared" si="32"/>
        <v>9.6210091212069247E-4</v>
      </c>
      <c r="D584">
        <f t="shared" si="30"/>
        <v>3.7303577911309025E-9</v>
      </c>
    </row>
    <row r="585" spans="2:4">
      <c r="B585">
        <f t="shared" si="31"/>
        <v>58.300000000000558</v>
      </c>
      <c r="C585">
        <f t="shared" si="32"/>
        <v>9.6261747975114932E-4</v>
      </c>
      <c r="D585">
        <f t="shared" si="30"/>
        <v>3.7363696872028086E-9</v>
      </c>
    </row>
    <row r="586" spans="2:4">
      <c r="B586">
        <f t="shared" si="31"/>
        <v>58.40000000000056</v>
      </c>
      <c r="C586">
        <f t="shared" si="32"/>
        <v>9.6313404738160616E-4</v>
      </c>
      <c r="D586">
        <f t="shared" si="30"/>
        <v>3.7423880390436902E-9</v>
      </c>
    </row>
    <row r="587" spans="2:4">
      <c r="B587">
        <f t="shared" si="31"/>
        <v>58.500000000000561</v>
      </c>
      <c r="C587">
        <f t="shared" si="32"/>
        <v>9.6365061501206301E-4</v>
      </c>
      <c r="D587">
        <f t="shared" si="30"/>
        <v>3.7484128501178947E-9</v>
      </c>
    </row>
    <row r="588" spans="2:4">
      <c r="B588">
        <f t="shared" si="31"/>
        <v>58.600000000000563</v>
      </c>
      <c r="C588">
        <f t="shared" si="32"/>
        <v>9.6416718264251986E-4</v>
      </c>
      <c r="D588">
        <f t="shared" si="30"/>
        <v>3.7544441238897695E-9</v>
      </c>
    </row>
    <row r="589" spans="2:4">
      <c r="B589">
        <f t="shared" si="31"/>
        <v>58.700000000000564</v>
      </c>
      <c r="C589">
        <f t="shared" si="32"/>
        <v>9.646837502729767E-4</v>
      </c>
      <c r="D589">
        <f t="shared" si="30"/>
        <v>3.7604818638236629E-9</v>
      </c>
    </row>
    <row r="590" spans="2:4">
      <c r="B590">
        <f t="shared" si="31"/>
        <v>58.800000000000566</v>
      </c>
      <c r="C590">
        <f t="shared" si="32"/>
        <v>9.6520031790343355E-4</v>
      </c>
      <c r="D590">
        <f t="shared" si="30"/>
        <v>3.7665260733839238E-9</v>
      </c>
    </row>
    <row r="591" spans="2:4">
      <c r="B591">
        <f t="shared" si="31"/>
        <v>58.900000000000567</v>
      </c>
      <c r="C591">
        <f t="shared" si="32"/>
        <v>9.6571688553389039E-4</v>
      </c>
      <c r="D591">
        <f t="shared" si="30"/>
        <v>3.7725767560348955E-9</v>
      </c>
    </row>
    <row r="592" spans="2:4">
      <c r="B592">
        <f t="shared" si="31"/>
        <v>59.000000000000568</v>
      </c>
      <c r="C592">
        <f t="shared" si="32"/>
        <v>9.6623345316434724E-4</v>
      </c>
      <c r="D592">
        <f t="shared" si="30"/>
        <v>3.7786339152409263E-9</v>
      </c>
    </row>
    <row r="593" spans="2:4">
      <c r="B593">
        <f t="shared" si="31"/>
        <v>59.10000000000057</v>
      </c>
      <c r="C593">
        <f t="shared" si="32"/>
        <v>9.6675002079480408E-4</v>
      </c>
      <c r="D593">
        <f t="shared" si="30"/>
        <v>3.7846975544663659E-9</v>
      </c>
    </row>
    <row r="594" spans="2:4">
      <c r="B594">
        <f t="shared" si="31"/>
        <v>59.200000000000571</v>
      </c>
      <c r="C594">
        <f t="shared" si="32"/>
        <v>9.6726658842526093E-4</v>
      </c>
      <c r="D594">
        <f t="shared" si="30"/>
        <v>3.7907676771755584E-9</v>
      </c>
    </row>
    <row r="595" spans="2:4">
      <c r="B595">
        <f t="shared" si="31"/>
        <v>59.300000000000573</v>
      </c>
      <c r="C595">
        <f t="shared" si="32"/>
        <v>9.6778315605571777E-4</v>
      </c>
      <c r="D595">
        <f t="shared" si="30"/>
        <v>3.7968442868328538E-9</v>
      </c>
    </row>
    <row r="596" spans="2:4">
      <c r="B596">
        <f t="shared" si="31"/>
        <v>59.400000000000574</v>
      </c>
      <c r="C596">
        <f t="shared" si="32"/>
        <v>9.6829972368617462E-4</v>
      </c>
      <c r="D596">
        <f t="shared" si="30"/>
        <v>3.8029273869025978E-9</v>
      </c>
    </row>
    <row r="597" spans="2:4">
      <c r="B597">
        <f t="shared" si="31"/>
        <v>59.500000000000576</v>
      </c>
      <c r="C597">
        <f t="shared" si="32"/>
        <v>9.6881629131663146E-4</v>
      </c>
      <c r="D597">
        <f t="shared" si="30"/>
        <v>3.8090169808491393E-9</v>
      </c>
    </row>
    <row r="598" spans="2:4">
      <c r="B598">
        <f t="shared" si="31"/>
        <v>59.600000000000577</v>
      </c>
      <c r="C598">
        <f t="shared" si="32"/>
        <v>9.6933285894708831E-4</v>
      </c>
      <c r="D598">
        <f t="shared" si="30"/>
        <v>3.8151130721368241E-9</v>
      </c>
    </row>
    <row r="599" spans="2:4">
      <c r="B599">
        <f t="shared" si="31"/>
        <v>59.700000000000578</v>
      </c>
      <c r="C599">
        <f t="shared" si="32"/>
        <v>9.6984942657754516E-4</v>
      </c>
      <c r="D599">
        <f t="shared" si="30"/>
        <v>3.8212156642300022E-9</v>
      </c>
    </row>
    <row r="600" spans="2:4">
      <c r="B600">
        <f t="shared" si="31"/>
        <v>59.80000000000058</v>
      </c>
      <c r="C600">
        <f t="shared" si="32"/>
        <v>9.70365994208002E-4</v>
      </c>
      <c r="D600">
        <f t="shared" si="30"/>
        <v>3.8273247605930158E-9</v>
      </c>
    </row>
    <row r="601" spans="2:4">
      <c r="B601">
        <f t="shared" si="31"/>
        <v>59.900000000000581</v>
      </c>
      <c r="C601">
        <f t="shared" si="32"/>
        <v>9.7088256183845885E-4</v>
      </c>
      <c r="D601">
        <f t="shared" si="30"/>
        <v>3.8334403646902165E-9</v>
      </c>
    </row>
    <row r="602" spans="2:4">
      <c r="B602">
        <f t="shared" si="31"/>
        <v>60.000000000000583</v>
      </c>
      <c r="C602">
        <f t="shared" si="32"/>
        <v>9.7139912946891569E-4</v>
      </c>
      <c r="D602">
        <f t="shared" si="30"/>
        <v>3.8395624799859493E-9</v>
      </c>
    </row>
    <row r="603" spans="2:4">
      <c r="B603">
        <f t="shared" si="31"/>
        <v>60.100000000000584</v>
      </c>
      <c r="C603">
        <f t="shared" si="32"/>
        <v>9.7191569709937254E-4</v>
      </c>
      <c r="D603">
        <f t="shared" si="30"/>
        <v>3.845691109944564E-9</v>
      </c>
    </row>
    <row r="604" spans="2:4">
      <c r="B604">
        <f t="shared" si="31"/>
        <v>60.200000000000585</v>
      </c>
      <c r="C604">
        <f t="shared" si="32"/>
        <v>9.7243226472982938E-4</v>
      </c>
      <c r="D604">
        <f t="shared" si="30"/>
        <v>3.8518262580304054E-9</v>
      </c>
    </row>
    <row r="605" spans="2:4">
      <c r="B605">
        <f t="shared" si="31"/>
        <v>60.300000000000587</v>
      </c>
      <c r="C605">
        <f t="shared" si="32"/>
        <v>9.7294883236028623E-4</v>
      </c>
      <c r="D605">
        <f t="shared" si="30"/>
        <v>3.8579679277078219E-9</v>
      </c>
    </row>
    <row r="606" spans="2:4">
      <c r="B606">
        <f t="shared" si="31"/>
        <v>60.400000000000588</v>
      </c>
      <c r="C606">
        <f t="shared" si="32"/>
        <v>9.7346539999074307E-4</v>
      </c>
      <c r="D606">
        <f t="shared" si="30"/>
        <v>3.8641161224411607E-9</v>
      </c>
    </row>
    <row r="607" spans="2:4">
      <c r="B607">
        <f t="shared" si="31"/>
        <v>60.50000000000059</v>
      </c>
      <c r="C607">
        <f t="shared" si="32"/>
        <v>9.7398196762119992E-4</v>
      </c>
      <c r="D607">
        <f t="shared" si="30"/>
        <v>3.8702708456947701E-9</v>
      </c>
    </row>
    <row r="608" spans="2:4">
      <c r="B608">
        <f t="shared" si="31"/>
        <v>60.600000000000591</v>
      </c>
      <c r="C608">
        <f t="shared" si="32"/>
        <v>9.7449853525165676E-4</v>
      </c>
      <c r="D608">
        <f t="shared" si="30"/>
        <v>3.8764321009329976E-9</v>
      </c>
    </row>
    <row r="609" spans="2:4">
      <c r="B609">
        <f t="shared" si="31"/>
        <v>60.700000000000593</v>
      </c>
      <c r="C609">
        <f t="shared" si="32"/>
        <v>9.7501510288211361E-4</v>
      </c>
      <c r="D609">
        <f t="shared" si="30"/>
        <v>3.8825998916201878E-9</v>
      </c>
    </row>
    <row r="610" spans="2:4">
      <c r="B610">
        <f t="shared" si="31"/>
        <v>60.800000000000594</v>
      </c>
      <c r="C610">
        <f t="shared" si="32"/>
        <v>9.7553167051257046E-4</v>
      </c>
      <c r="D610">
        <f t="shared" ref="D610:D673" si="33">f3Oc*(C610/f1Oc)^3</f>
        <v>3.8887742212206901E-9</v>
      </c>
    </row>
    <row r="611" spans="2:4">
      <c r="B611">
        <f t="shared" si="31"/>
        <v>60.900000000000595</v>
      </c>
      <c r="C611">
        <f t="shared" si="32"/>
        <v>9.760482381430273E-4</v>
      </c>
      <c r="D611">
        <f t="shared" si="33"/>
        <v>3.8949550931988499E-9</v>
      </c>
    </row>
    <row r="612" spans="2:4">
      <c r="B612">
        <f t="shared" si="31"/>
        <v>61.000000000000597</v>
      </c>
      <c r="C612">
        <f t="shared" si="32"/>
        <v>9.7656480577348426E-4</v>
      </c>
      <c r="D612">
        <f t="shared" si="33"/>
        <v>3.9011425110190189E-9</v>
      </c>
    </row>
    <row r="613" spans="2:4">
      <c r="B613">
        <f t="shared" si="31"/>
        <v>61.100000000000598</v>
      </c>
      <c r="C613">
        <f t="shared" si="32"/>
        <v>9.770813734039411E-4</v>
      </c>
      <c r="D613">
        <f t="shared" si="33"/>
        <v>3.9073364781455404E-9</v>
      </c>
    </row>
    <row r="614" spans="2:4">
      <c r="B614">
        <f t="shared" si="31"/>
        <v>61.2000000000006</v>
      </c>
      <c r="C614">
        <f t="shared" si="32"/>
        <v>9.7759794103439795E-4</v>
      </c>
      <c r="D614">
        <f t="shared" si="33"/>
        <v>3.9135369980427608E-9</v>
      </c>
    </row>
    <row r="615" spans="2:4">
      <c r="B615">
        <f t="shared" ref="B615:B678" si="34">B614+dt</f>
        <v>61.300000000000601</v>
      </c>
      <c r="C615">
        <f t="shared" ref="C615:C678" si="35">C614+veOc*dt</f>
        <v>9.7811450866485479E-4</v>
      </c>
      <c r="D615">
        <f t="shared" si="33"/>
        <v>3.9197440741750317E-9</v>
      </c>
    </row>
    <row r="616" spans="2:4">
      <c r="B616">
        <f t="shared" si="34"/>
        <v>61.400000000000603</v>
      </c>
      <c r="C616">
        <f t="shared" si="35"/>
        <v>9.7863107629531164E-4</v>
      </c>
      <c r="D616">
        <f t="shared" si="33"/>
        <v>3.9259577100066963E-9</v>
      </c>
    </row>
    <row r="617" spans="2:4">
      <c r="B617">
        <f t="shared" si="34"/>
        <v>61.500000000000604</v>
      </c>
      <c r="C617">
        <f t="shared" si="35"/>
        <v>9.7914764392576848E-4</v>
      </c>
      <c r="D617">
        <f t="shared" si="33"/>
        <v>3.9321779090021054E-9</v>
      </c>
    </row>
    <row r="618" spans="2:4">
      <c r="B618">
        <f t="shared" si="34"/>
        <v>61.600000000000605</v>
      </c>
      <c r="C618">
        <f t="shared" si="35"/>
        <v>9.7966421155622533E-4</v>
      </c>
      <c r="D618">
        <f t="shared" si="33"/>
        <v>3.938404674625603E-9</v>
      </c>
    </row>
    <row r="619" spans="2:4">
      <c r="B619">
        <f t="shared" si="34"/>
        <v>61.700000000000607</v>
      </c>
      <c r="C619">
        <f t="shared" si="35"/>
        <v>9.8018077918668217E-4</v>
      </c>
      <c r="D619">
        <f t="shared" si="33"/>
        <v>3.9446380103415414E-9</v>
      </c>
    </row>
    <row r="620" spans="2:4">
      <c r="B620">
        <f t="shared" si="34"/>
        <v>61.800000000000608</v>
      </c>
      <c r="C620">
        <f t="shared" si="35"/>
        <v>9.8069734681713902E-4</v>
      </c>
      <c r="D620">
        <f t="shared" si="33"/>
        <v>3.9508779196142623E-9</v>
      </c>
    </row>
    <row r="621" spans="2:4">
      <c r="B621">
        <f t="shared" si="34"/>
        <v>61.90000000000061</v>
      </c>
      <c r="C621">
        <f t="shared" si="35"/>
        <v>9.8121391444759586E-4</v>
      </c>
      <c r="D621">
        <f t="shared" si="33"/>
        <v>3.9571244059081146E-9</v>
      </c>
    </row>
    <row r="622" spans="2:4">
      <c r="B622">
        <f t="shared" si="34"/>
        <v>62.000000000000611</v>
      </c>
      <c r="C622">
        <f t="shared" si="35"/>
        <v>9.8173048207805271E-4</v>
      </c>
      <c r="D622">
        <f t="shared" si="33"/>
        <v>3.9633774726874475E-9</v>
      </c>
    </row>
    <row r="623" spans="2:4">
      <c r="B623">
        <f t="shared" si="34"/>
        <v>62.100000000000612</v>
      </c>
      <c r="C623">
        <f t="shared" si="35"/>
        <v>9.8224704970850956E-4</v>
      </c>
      <c r="D623">
        <f t="shared" si="33"/>
        <v>3.9696371234166066E-9</v>
      </c>
    </row>
    <row r="624" spans="2:4">
      <c r="B624">
        <f t="shared" si="34"/>
        <v>62.200000000000614</v>
      </c>
      <c r="C624">
        <f t="shared" si="35"/>
        <v>9.827636173389664E-4</v>
      </c>
      <c r="D624">
        <f t="shared" si="33"/>
        <v>3.9759033615599394E-9</v>
      </c>
    </row>
    <row r="625" spans="2:4">
      <c r="B625">
        <f t="shared" si="34"/>
        <v>62.300000000000615</v>
      </c>
      <c r="C625">
        <f t="shared" si="35"/>
        <v>9.8328018496942325E-4</v>
      </c>
      <c r="D625">
        <f t="shared" si="33"/>
        <v>3.9821761905817948E-9</v>
      </c>
    </row>
    <row r="626" spans="2:4">
      <c r="B626">
        <f t="shared" si="34"/>
        <v>62.400000000000617</v>
      </c>
      <c r="C626">
        <f t="shared" si="35"/>
        <v>9.8379675259988009E-4</v>
      </c>
      <c r="D626">
        <f t="shared" si="33"/>
        <v>3.9884556139465178E-9</v>
      </c>
    </row>
    <row r="627" spans="2:4">
      <c r="B627">
        <f t="shared" si="34"/>
        <v>62.500000000000618</v>
      </c>
      <c r="C627">
        <f t="shared" si="35"/>
        <v>9.8431332023033694E-4</v>
      </c>
      <c r="D627">
        <f t="shared" si="33"/>
        <v>3.9947416351184574E-9</v>
      </c>
    </row>
    <row r="628" spans="2:4">
      <c r="B628">
        <f t="shared" si="34"/>
        <v>62.60000000000062</v>
      </c>
      <c r="C628">
        <f t="shared" si="35"/>
        <v>9.8482988786079378E-4</v>
      </c>
      <c r="D628">
        <f t="shared" si="33"/>
        <v>4.0010342575619618E-9</v>
      </c>
    </row>
    <row r="629" spans="2:4">
      <c r="B629">
        <f t="shared" si="34"/>
        <v>62.700000000000621</v>
      </c>
      <c r="C629">
        <f t="shared" si="35"/>
        <v>9.8534645549125063E-4</v>
      </c>
      <c r="D629">
        <f t="shared" si="33"/>
        <v>4.0073334847413751E-9</v>
      </c>
    </row>
    <row r="630" spans="2:4">
      <c r="B630">
        <f t="shared" si="34"/>
        <v>62.800000000000622</v>
      </c>
      <c r="C630">
        <f t="shared" si="35"/>
        <v>9.8586302312170747E-4</v>
      </c>
      <c r="D630">
        <f t="shared" si="33"/>
        <v>4.0136393201210464E-9</v>
      </c>
    </row>
    <row r="631" spans="2:4">
      <c r="B631">
        <f t="shared" si="34"/>
        <v>62.900000000000624</v>
      </c>
      <c r="C631">
        <f t="shared" si="35"/>
        <v>9.8637959075216432E-4</v>
      </c>
      <c r="D631">
        <f t="shared" si="33"/>
        <v>4.019951767165323E-9</v>
      </c>
    </row>
    <row r="632" spans="2:4">
      <c r="B632">
        <f t="shared" si="34"/>
        <v>63.000000000000625</v>
      </c>
      <c r="C632">
        <f t="shared" si="35"/>
        <v>9.8689615838262116E-4</v>
      </c>
      <c r="D632">
        <f t="shared" si="33"/>
        <v>4.0262708293385522E-9</v>
      </c>
    </row>
    <row r="633" spans="2:4">
      <c r="B633">
        <f t="shared" si="34"/>
        <v>63.100000000000627</v>
      </c>
      <c r="C633">
        <f t="shared" si="35"/>
        <v>9.8741272601307801E-4</v>
      </c>
      <c r="D633">
        <f t="shared" si="33"/>
        <v>4.0325965101050824E-9</v>
      </c>
    </row>
    <row r="634" spans="2:4">
      <c r="B634">
        <f t="shared" si="34"/>
        <v>63.200000000000628</v>
      </c>
      <c r="C634">
        <f t="shared" si="35"/>
        <v>9.8792929364353486E-4</v>
      </c>
      <c r="D634">
        <f t="shared" si="33"/>
        <v>4.0389288129292584E-9</v>
      </c>
    </row>
    <row r="635" spans="2:4">
      <c r="B635">
        <f t="shared" si="34"/>
        <v>63.30000000000063</v>
      </c>
      <c r="C635">
        <f t="shared" si="35"/>
        <v>9.884458612739917E-4</v>
      </c>
      <c r="D635">
        <f t="shared" si="33"/>
        <v>4.0452677412754293E-9</v>
      </c>
    </row>
    <row r="636" spans="2:4">
      <c r="B636">
        <f t="shared" si="34"/>
        <v>63.400000000000631</v>
      </c>
      <c r="C636">
        <f t="shared" si="35"/>
        <v>9.8896242890444855E-4</v>
      </c>
      <c r="D636">
        <f t="shared" si="33"/>
        <v>4.0516132986079423E-9</v>
      </c>
    </row>
    <row r="637" spans="2:4">
      <c r="B637">
        <f t="shared" si="34"/>
        <v>63.500000000000632</v>
      </c>
      <c r="C637">
        <f t="shared" si="35"/>
        <v>9.8947899653490539E-4</v>
      </c>
      <c r="D637">
        <f t="shared" si="33"/>
        <v>4.0579654883911467E-9</v>
      </c>
    </row>
    <row r="638" spans="2:4">
      <c r="B638">
        <f t="shared" si="34"/>
        <v>63.600000000000634</v>
      </c>
      <c r="C638">
        <f t="shared" si="35"/>
        <v>9.8999556416536224E-4</v>
      </c>
      <c r="D638">
        <f t="shared" si="33"/>
        <v>4.0643243140893856E-9</v>
      </c>
    </row>
    <row r="639" spans="2:4">
      <c r="B639">
        <f t="shared" si="34"/>
        <v>63.700000000000635</v>
      </c>
      <c r="C639">
        <f t="shared" si="35"/>
        <v>9.9051213179581908E-4</v>
      </c>
      <c r="D639">
        <f t="shared" si="33"/>
        <v>4.0706897791670072E-9</v>
      </c>
    </row>
    <row r="640" spans="2:4">
      <c r="B640">
        <f t="shared" si="34"/>
        <v>63.800000000000637</v>
      </c>
      <c r="C640">
        <f t="shared" si="35"/>
        <v>9.9102869942627593E-4</v>
      </c>
      <c r="D640">
        <f t="shared" si="33"/>
        <v>4.0770618870883614E-9</v>
      </c>
    </row>
    <row r="641" spans="2:4">
      <c r="B641">
        <f t="shared" si="34"/>
        <v>63.900000000000638</v>
      </c>
      <c r="C641">
        <f t="shared" si="35"/>
        <v>9.9154526705673277E-4</v>
      </c>
      <c r="D641">
        <f t="shared" si="33"/>
        <v>4.0834406413177931E-9</v>
      </c>
    </row>
    <row r="642" spans="2:4">
      <c r="B642">
        <f t="shared" si="34"/>
        <v>64.000000000000639</v>
      </c>
      <c r="C642">
        <f t="shared" si="35"/>
        <v>9.9206183468718962E-4</v>
      </c>
      <c r="D642">
        <f t="shared" si="33"/>
        <v>4.0898260453196513E-9</v>
      </c>
    </row>
    <row r="643" spans="2:4">
      <c r="B643">
        <f t="shared" si="34"/>
        <v>64.100000000000634</v>
      </c>
      <c r="C643">
        <f t="shared" si="35"/>
        <v>9.9257840231764646E-4</v>
      </c>
      <c r="D643">
        <f t="shared" si="33"/>
        <v>4.0962181025582818E-9</v>
      </c>
    </row>
    <row r="644" spans="2:4">
      <c r="B644">
        <f t="shared" si="34"/>
        <v>64.200000000000628</v>
      </c>
      <c r="C644">
        <f t="shared" si="35"/>
        <v>9.9309496994810331E-4</v>
      </c>
      <c r="D644">
        <f t="shared" si="33"/>
        <v>4.1026168164980336E-9</v>
      </c>
    </row>
    <row r="645" spans="2:4">
      <c r="B645">
        <f t="shared" si="34"/>
        <v>64.300000000000622</v>
      </c>
      <c r="C645">
        <f t="shared" si="35"/>
        <v>9.9361153757856016E-4</v>
      </c>
      <c r="D645">
        <f t="shared" si="33"/>
        <v>4.1090221906032549E-9</v>
      </c>
    </row>
    <row r="646" spans="2:4">
      <c r="B646">
        <f t="shared" si="34"/>
        <v>64.400000000000617</v>
      </c>
      <c r="C646">
        <f t="shared" si="35"/>
        <v>9.94128105209017E-4</v>
      </c>
      <c r="D646">
        <f t="shared" si="33"/>
        <v>4.1154342283382898E-9</v>
      </c>
    </row>
    <row r="647" spans="2:4">
      <c r="B647">
        <f t="shared" si="34"/>
        <v>64.500000000000611</v>
      </c>
      <c r="C647">
        <f t="shared" si="35"/>
        <v>9.9464467283947385E-4</v>
      </c>
      <c r="D647">
        <f t="shared" si="33"/>
        <v>4.1218529331674857E-9</v>
      </c>
    </row>
    <row r="648" spans="2:4">
      <c r="B648">
        <f t="shared" si="34"/>
        <v>64.600000000000605</v>
      </c>
      <c r="C648">
        <f t="shared" si="35"/>
        <v>9.9516124046993069E-4</v>
      </c>
      <c r="D648">
        <f t="shared" si="33"/>
        <v>4.1282783085551924E-9</v>
      </c>
    </row>
    <row r="649" spans="2:4">
      <c r="B649">
        <f t="shared" si="34"/>
        <v>64.7000000000006</v>
      </c>
      <c r="C649">
        <f t="shared" si="35"/>
        <v>9.9567780810038754E-4</v>
      </c>
      <c r="D649">
        <f t="shared" si="33"/>
        <v>4.1347103579657557E-9</v>
      </c>
    </row>
    <row r="650" spans="2:4">
      <c r="B650">
        <f t="shared" si="34"/>
        <v>64.800000000000594</v>
      </c>
      <c r="C650">
        <f t="shared" si="35"/>
        <v>9.9619437573084438E-4</v>
      </c>
      <c r="D650">
        <f t="shared" si="33"/>
        <v>4.1411490848635229E-9</v>
      </c>
    </row>
    <row r="651" spans="2:4">
      <c r="B651">
        <f t="shared" si="34"/>
        <v>64.900000000000588</v>
      </c>
      <c r="C651">
        <f t="shared" si="35"/>
        <v>9.9671094336130123E-4</v>
      </c>
      <c r="D651">
        <f t="shared" si="33"/>
        <v>4.1475944927128423E-9</v>
      </c>
    </row>
    <row r="652" spans="2:4">
      <c r="B652">
        <f t="shared" si="34"/>
        <v>65.000000000000583</v>
      </c>
      <c r="C652">
        <f t="shared" si="35"/>
        <v>9.9722751099175807E-4</v>
      </c>
      <c r="D652">
        <f t="shared" si="33"/>
        <v>4.1540465849780604E-9</v>
      </c>
    </row>
    <row r="653" spans="2:4">
      <c r="B653">
        <f t="shared" si="34"/>
        <v>65.100000000000577</v>
      </c>
      <c r="C653">
        <f t="shared" si="35"/>
        <v>9.9774407862221492E-4</v>
      </c>
      <c r="D653">
        <f t="shared" si="33"/>
        <v>4.1605053651235254E-9</v>
      </c>
    </row>
    <row r="654" spans="2:4">
      <c r="B654">
        <f t="shared" si="34"/>
        <v>65.200000000000571</v>
      </c>
      <c r="C654">
        <f t="shared" si="35"/>
        <v>9.9826064625267177E-4</v>
      </c>
      <c r="D654">
        <f t="shared" si="33"/>
        <v>4.1669708366135848E-9</v>
      </c>
    </row>
    <row r="655" spans="2:4">
      <c r="B655">
        <f t="shared" si="34"/>
        <v>65.300000000000566</v>
      </c>
      <c r="C655">
        <f t="shared" si="35"/>
        <v>9.9877721388312861E-4</v>
      </c>
      <c r="D655">
        <f t="shared" si="33"/>
        <v>4.1734430029125833E-9</v>
      </c>
    </row>
    <row r="656" spans="2:4">
      <c r="B656">
        <f t="shared" si="34"/>
        <v>65.40000000000056</v>
      </c>
      <c r="C656">
        <f t="shared" si="35"/>
        <v>9.9929378151358546E-4</v>
      </c>
      <c r="D656">
        <f t="shared" si="33"/>
        <v>4.1799218674848701E-9</v>
      </c>
    </row>
    <row r="657" spans="2:4">
      <c r="B657">
        <f t="shared" si="34"/>
        <v>65.500000000000554</v>
      </c>
      <c r="C657">
        <f t="shared" si="35"/>
        <v>9.998103491440423E-4</v>
      </c>
      <c r="D657">
        <f t="shared" si="33"/>
        <v>4.1864074337947934E-9</v>
      </c>
    </row>
    <row r="658" spans="2:4">
      <c r="B658">
        <f t="shared" si="34"/>
        <v>65.600000000000549</v>
      </c>
      <c r="C658">
        <f t="shared" si="35"/>
        <v>1.0003269167744991E-3</v>
      </c>
      <c r="D658">
        <f t="shared" si="33"/>
        <v>4.1928997053066988E-9</v>
      </c>
    </row>
    <row r="659" spans="2:4">
      <c r="B659">
        <f t="shared" si="34"/>
        <v>65.700000000000543</v>
      </c>
      <c r="C659">
        <f t="shared" si="35"/>
        <v>1.000843484404956E-3</v>
      </c>
      <c r="D659">
        <f t="shared" si="33"/>
        <v>4.1993986854849338E-9</v>
      </c>
    </row>
    <row r="660" spans="2:4">
      <c r="B660">
        <f t="shared" si="34"/>
        <v>65.800000000000537</v>
      </c>
      <c r="C660">
        <f t="shared" si="35"/>
        <v>1.0013600520354128E-3</v>
      </c>
      <c r="D660">
        <f t="shared" si="33"/>
        <v>4.2059043777938475E-9</v>
      </c>
    </row>
    <row r="661" spans="2:4">
      <c r="B661">
        <f t="shared" si="34"/>
        <v>65.900000000000531</v>
      </c>
      <c r="C661">
        <f t="shared" si="35"/>
        <v>1.0018766196658697E-3</v>
      </c>
      <c r="D661">
        <f t="shared" si="33"/>
        <v>4.2124167856977863E-9</v>
      </c>
    </row>
    <row r="662" spans="2:4">
      <c r="B662">
        <f t="shared" si="34"/>
        <v>66.000000000000526</v>
      </c>
      <c r="C662">
        <f t="shared" si="35"/>
        <v>1.0023931872963265E-3</v>
      </c>
      <c r="D662">
        <f t="shared" si="33"/>
        <v>4.218935912661096E-9</v>
      </c>
    </row>
    <row r="663" spans="2:4">
      <c r="B663">
        <f t="shared" si="34"/>
        <v>66.10000000000052</v>
      </c>
      <c r="C663">
        <f t="shared" si="35"/>
        <v>1.0029097549267834E-3</v>
      </c>
      <c r="D663">
        <f t="shared" si="33"/>
        <v>4.2254617621481272E-9</v>
      </c>
    </row>
    <row r="664" spans="2:4">
      <c r="B664">
        <f t="shared" si="34"/>
        <v>66.200000000000514</v>
      </c>
      <c r="C664">
        <f t="shared" si="35"/>
        <v>1.0034263225572402E-3</v>
      </c>
      <c r="D664">
        <f t="shared" si="33"/>
        <v>4.2319943376232234E-9</v>
      </c>
    </row>
    <row r="665" spans="2:4">
      <c r="B665">
        <f t="shared" si="34"/>
        <v>66.300000000000509</v>
      </c>
      <c r="C665">
        <f t="shared" si="35"/>
        <v>1.0039428901876971E-3</v>
      </c>
      <c r="D665">
        <f t="shared" si="33"/>
        <v>4.2385336425507342E-9</v>
      </c>
    </row>
    <row r="666" spans="2:4">
      <c r="B666">
        <f t="shared" si="34"/>
        <v>66.400000000000503</v>
      </c>
      <c r="C666">
        <f t="shared" si="35"/>
        <v>1.0044594578181539E-3</v>
      </c>
      <c r="D666">
        <f t="shared" si="33"/>
        <v>4.2450796803950054E-9</v>
      </c>
    </row>
    <row r="667" spans="2:4">
      <c r="B667">
        <f t="shared" si="34"/>
        <v>66.500000000000497</v>
      </c>
      <c r="C667">
        <f t="shared" si="35"/>
        <v>1.0049760254486108E-3</v>
      </c>
      <c r="D667">
        <f t="shared" si="33"/>
        <v>4.2516324546203861E-9</v>
      </c>
    </row>
    <row r="668" spans="2:4">
      <c r="B668">
        <f t="shared" si="34"/>
        <v>66.600000000000492</v>
      </c>
      <c r="C668">
        <f t="shared" si="35"/>
        <v>1.0054925930790676E-3</v>
      </c>
      <c r="D668">
        <f t="shared" si="33"/>
        <v>4.2581919686912221E-9</v>
      </c>
    </row>
    <row r="669" spans="2:4">
      <c r="B669">
        <f t="shared" si="34"/>
        <v>66.700000000000486</v>
      </c>
      <c r="C669">
        <f t="shared" si="35"/>
        <v>1.0060091607095244E-3</v>
      </c>
      <c r="D669">
        <f t="shared" si="33"/>
        <v>4.2647582260718622E-9</v>
      </c>
    </row>
    <row r="670" spans="2:4">
      <c r="B670">
        <f t="shared" si="34"/>
        <v>66.80000000000048</v>
      </c>
      <c r="C670">
        <f t="shared" si="35"/>
        <v>1.0065257283399813E-3</v>
      </c>
      <c r="D670">
        <f t="shared" si="33"/>
        <v>4.2713312302266523E-9</v>
      </c>
    </row>
    <row r="671" spans="2:4">
      <c r="B671">
        <f t="shared" si="34"/>
        <v>66.900000000000475</v>
      </c>
      <c r="C671">
        <f t="shared" si="35"/>
        <v>1.0070422959704381E-3</v>
      </c>
      <c r="D671">
        <f t="shared" si="33"/>
        <v>4.2779109846199406E-9</v>
      </c>
    </row>
    <row r="672" spans="2:4">
      <c r="B672">
        <f t="shared" si="34"/>
        <v>67.000000000000469</v>
      </c>
      <c r="C672">
        <f t="shared" si="35"/>
        <v>1.007558863600895E-3</v>
      </c>
      <c r="D672">
        <f t="shared" si="33"/>
        <v>4.2844974927160761E-9</v>
      </c>
    </row>
    <row r="673" spans="2:4">
      <c r="B673">
        <f t="shared" si="34"/>
        <v>67.100000000000463</v>
      </c>
      <c r="C673">
        <f t="shared" si="35"/>
        <v>1.0080754312313518E-3</v>
      </c>
      <c r="D673">
        <f t="shared" si="33"/>
        <v>4.2910907579794029E-9</v>
      </c>
    </row>
    <row r="674" spans="2:4">
      <c r="B674">
        <f t="shared" si="34"/>
        <v>67.200000000000458</v>
      </c>
      <c r="C674">
        <f t="shared" si="35"/>
        <v>1.0085919988618087E-3</v>
      </c>
      <c r="D674">
        <f t="shared" ref="D674:D737" si="36">f3Oc*(C674/f1Oc)^3</f>
        <v>4.2976907838742684E-9</v>
      </c>
    </row>
    <row r="675" spans="2:4">
      <c r="B675">
        <f t="shared" si="34"/>
        <v>67.300000000000452</v>
      </c>
      <c r="C675">
        <f t="shared" si="35"/>
        <v>1.0091085664922655E-3</v>
      </c>
      <c r="D675">
        <f t="shared" si="36"/>
        <v>4.3042975738650215E-9</v>
      </c>
    </row>
    <row r="676" spans="2:4">
      <c r="B676">
        <f t="shared" si="34"/>
        <v>67.400000000000446</v>
      </c>
      <c r="C676">
        <f t="shared" si="35"/>
        <v>1.0096251341227224E-3</v>
      </c>
      <c r="D676">
        <f t="shared" si="36"/>
        <v>4.3109111314160098E-9</v>
      </c>
    </row>
    <row r="677" spans="2:4">
      <c r="B677">
        <f t="shared" si="34"/>
        <v>67.500000000000441</v>
      </c>
      <c r="C677">
        <f t="shared" si="35"/>
        <v>1.0101417017531792E-3</v>
      </c>
      <c r="D677">
        <f t="shared" si="36"/>
        <v>4.3175314599915797E-9</v>
      </c>
    </row>
    <row r="678" spans="2:4">
      <c r="B678">
        <f t="shared" si="34"/>
        <v>67.600000000000435</v>
      </c>
      <c r="C678">
        <f t="shared" si="35"/>
        <v>1.0106582693836361E-3</v>
      </c>
      <c r="D678">
        <f t="shared" si="36"/>
        <v>4.3241585630560786E-9</v>
      </c>
    </row>
    <row r="679" spans="2:4">
      <c r="B679">
        <f t="shared" ref="B679:B742" si="37">B678+dt</f>
        <v>67.700000000000429</v>
      </c>
      <c r="C679">
        <f t="shared" ref="C679:C742" si="38">C678+veOc*dt</f>
        <v>1.0111748370140929E-3</v>
      </c>
      <c r="D679">
        <f t="shared" si="36"/>
        <v>4.330792444073854E-9</v>
      </c>
    </row>
    <row r="680" spans="2:4">
      <c r="B680">
        <f t="shared" si="37"/>
        <v>67.800000000000423</v>
      </c>
      <c r="C680">
        <f t="shared" si="38"/>
        <v>1.0116914046445497E-3</v>
      </c>
      <c r="D680">
        <f t="shared" si="36"/>
        <v>4.3374331065092531E-9</v>
      </c>
    </row>
    <row r="681" spans="2:4">
      <c r="B681">
        <f t="shared" si="37"/>
        <v>67.900000000000418</v>
      </c>
      <c r="C681">
        <f t="shared" si="38"/>
        <v>1.0122079722750066E-3</v>
      </c>
      <c r="D681">
        <f t="shared" si="36"/>
        <v>4.3440805538266251E-9</v>
      </c>
    </row>
    <row r="682" spans="2:4">
      <c r="B682">
        <f t="shared" si="37"/>
        <v>68.000000000000412</v>
      </c>
      <c r="C682">
        <f t="shared" si="38"/>
        <v>1.0127245399054634E-3</v>
      </c>
      <c r="D682">
        <f t="shared" si="36"/>
        <v>4.350734789490314E-9</v>
      </c>
    </row>
    <row r="683" spans="2:4">
      <c r="B683">
        <f t="shared" si="37"/>
        <v>68.100000000000406</v>
      </c>
      <c r="C683">
        <f t="shared" si="38"/>
        <v>1.0132411075359203E-3</v>
      </c>
      <c r="D683">
        <f t="shared" si="36"/>
        <v>4.3573958169646689E-9</v>
      </c>
    </row>
    <row r="684" spans="2:4">
      <c r="B684">
        <f t="shared" si="37"/>
        <v>68.200000000000401</v>
      </c>
      <c r="C684">
        <f t="shared" si="38"/>
        <v>1.0137576751663771E-3</v>
      </c>
      <c r="D684">
        <f t="shared" si="36"/>
        <v>4.3640636397140362E-9</v>
      </c>
    </row>
    <row r="685" spans="2:4">
      <c r="B685">
        <f t="shared" si="37"/>
        <v>68.300000000000395</v>
      </c>
      <c r="C685">
        <f t="shared" si="38"/>
        <v>1.014274242796834E-3</v>
      </c>
      <c r="D685">
        <f t="shared" si="36"/>
        <v>4.3707382612027643E-9</v>
      </c>
    </row>
    <row r="686" spans="2:4">
      <c r="B686">
        <f t="shared" si="37"/>
        <v>68.400000000000389</v>
      </c>
      <c r="C686">
        <f t="shared" si="38"/>
        <v>1.0147908104272908E-3</v>
      </c>
      <c r="D686">
        <f t="shared" si="36"/>
        <v>4.3774196848952005E-9</v>
      </c>
    </row>
    <row r="687" spans="2:4">
      <c r="B687">
        <f t="shared" si="37"/>
        <v>68.500000000000384</v>
      </c>
      <c r="C687">
        <f t="shared" si="38"/>
        <v>1.0153073780577477E-3</v>
      </c>
      <c r="D687">
        <f t="shared" si="36"/>
        <v>4.3841079142556913E-9</v>
      </c>
    </row>
    <row r="688" spans="2:4">
      <c r="B688">
        <f t="shared" si="37"/>
        <v>68.600000000000378</v>
      </c>
      <c r="C688">
        <f t="shared" si="38"/>
        <v>1.0158239456882045E-3</v>
      </c>
      <c r="D688">
        <f t="shared" si="36"/>
        <v>4.3908029527485842E-9</v>
      </c>
    </row>
    <row r="689" spans="2:4">
      <c r="B689">
        <f t="shared" si="37"/>
        <v>68.700000000000372</v>
      </c>
      <c r="C689">
        <f t="shared" si="38"/>
        <v>1.0163405133186614E-3</v>
      </c>
      <c r="D689">
        <f t="shared" si="36"/>
        <v>4.3975048038382289E-9</v>
      </c>
    </row>
    <row r="690" spans="2:4">
      <c r="B690">
        <f t="shared" si="37"/>
        <v>68.800000000000367</v>
      </c>
      <c r="C690">
        <f t="shared" si="38"/>
        <v>1.0168570809491182E-3</v>
      </c>
      <c r="D690">
        <f t="shared" si="36"/>
        <v>4.4042134709889689E-9</v>
      </c>
    </row>
    <row r="691" spans="2:4">
      <c r="B691">
        <f t="shared" si="37"/>
        <v>68.900000000000361</v>
      </c>
      <c r="C691">
        <f t="shared" si="38"/>
        <v>1.017373648579575E-3</v>
      </c>
      <c r="D691">
        <f t="shared" si="36"/>
        <v>4.4109289576651521E-9</v>
      </c>
    </row>
    <row r="692" spans="2:4">
      <c r="B692">
        <f t="shared" si="37"/>
        <v>69.000000000000355</v>
      </c>
      <c r="C692">
        <f t="shared" si="38"/>
        <v>1.0178902162100319E-3</v>
      </c>
      <c r="D692">
        <f t="shared" si="36"/>
        <v>4.4176512673311287E-9</v>
      </c>
    </row>
    <row r="693" spans="2:4">
      <c r="B693">
        <f t="shared" si="37"/>
        <v>69.10000000000035</v>
      </c>
      <c r="C693">
        <f t="shared" si="38"/>
        <v>1.0184067838404887E-3</v>
      </c>
      <c r="D693">
        <f t="shared" si="36"/>
        <v>4.4243804034512425E-9</v>
      </c>
    </row>
    <row r="694" spans="2:4">
      <c r="B694">
        <f t="shared" si="37"/>
        <v>69.200000000000344</v>
      </c>
      <c r="C694">
        <f t="shared" si="38"/>
        <v>1.0189233514709456E-3</v>
      </c>
      <c r="D694">
        <f t="shared" si="36"/>
        <v>4.4311163694898434E-9</v>
      </c>
    </row>
    <row r="695" spans="2:4">
      <c r="B695">
        <f t="shared" si="37"/>
        <v>69.300000000000338</v>
      </c>
      <c r="C695">
        <f t="shared" si="38"/>
        <v>1.0194399191014024E-3</v>
      </c>
      <c r="D695">
        <f t="shared" si="36"/>
        <v>4.4378591689112773E-9</v>
      </c>
    </row>
    <row r="696" spans="2:4">
      <c r="B696">
        <f t="shared" si="37"/>
        <v>69.400000000000333</v>
      </c>
      <c r="C696">
        <f t="shared" si="38"/>
        <v>1.0199564867318593E-3</v>
      </c>
      <c r="D696">
        <f t="shared" si="36"/>
        <v>4.4446088051798923E-9</v>
      </c>
    </row>
    <row r="697" spans="2:4">
      <c r="B697">
        <f t="shared" si="37"/>
        <v>69.500000000000327</v>
      </c>
      <c r="C697">
        <f t="shared" si="38"/>
        <v>1.0204730543623161E-3</v>
      </c>
      <c r="D697">
        <f t="shared" si="36"/>
        <v>4.4513652817600358E-9</v>
      </c>
    </row>
    <row r="698" spans="2:4">
      <c r="B698">
        <f t="shared" si="37"/>
        <v>69.600000000000321</v>
      </c>
      <c r="C698">
        <f t="shared" si="38"/>
        <v>1.020989621992773E-3</v>
      </c>
      <c r="D698">
        <f t="shared" si="36"/>
        <v>4.4581286021160576E-9</v>
      </c>
    </row>
    <row r="699" spans="2:4">
      <c r="B699">
        <f t="shared" si="37"/>
        <v>69.700000000000315</v>
      </c>
      <c r="C699">
        <f t="shared" si="38"/>
        <v>1.0215061896232298E-3</v>
      </c>
      <c r="D699">
        <f t="shared" si="36"/>
        <v>4.4648987697122986E-9</v>
      </c>
    </row>
    <row r="700" spans="2:4">
      <c r="B700">
        <f t="shared" si="37"/>
        <v>69.80000000000031</v>
      </c>
      <c r="C700">
        <f t="shared" si="38"/>
        <v>1.0220227572536867E-3</v>
      </c>
      <c r="D700">
        <f t="shared" si="36"/>
        <v>4.471675788013111E-9</v>
      </c>
    </row>
    <row r="701" spans="2:4">
      <c r="B701">
        <f t="shared" si="37"/>
        <v>69.900000000000304</v>
      </c>
      <c r="C701">
        <f t="shared" si="38"/>
        <v>1.0225393248841435E-3</v>
      </c>
      <c r="D701">
        <f t="shared" si="36"/>
        <v>4.4784596604828406E-9</v>
      </c>
    </row>
    <row r="702" spans="2:4">
      <c r="B702">
        <f t="shared" si="37"/>
        <v>70.000000000000298</v>
      </c>
      <c r="C702">
        <f t="shared" si="38"/>
        <v>1.0230558925146003E-3</v>
      </c>
      <c r="D702">
        <f t="shared" si="36"/>
        <v>4.485250390585834E-9</v>
      </c>
    </row>
    <row r="703" spans="2:4">
      <c r="B703">
        <f t="shared" si="37"/>
        <v>70.100000000000293</v>
      </c>
      <c r="C703">
        <f t="shared" si="38"/>
        <v>1.0235724601450572E-3</v>
      </c>
      <c r="D703">
        <f t="shared" si="36"/>
        <v>4.4920479817864402E-9</v>
      </c>
    </row>
    <row r="704" spans="2:4">
      <c r="B704">
        <f t="shared" si="37"/>
        <v>70.200000000000287</v>
      </c>
      <c r="C704">
        <f t="shared" si="38"/>
        <v>1.024089027775514E-3</v>
      </c>
      <c r="D704">
        <f t="shared" si="36"/>
        <v>4.4988524375490057E-9</v>
      </c>
    </row>
    <row r="705" spans="2:4">
      <c r="B705">
        <f t="shared" si="37"/>
        <v>70.300000000000281</v>
      </c>
      <c r="C705">
        <f t="shared" si="38"/>
        <v>1.0246055954059709E-3</v>
      </c>
      <c r="D705">
        <f t="shared" si="36"/>
        <v>4.5056637613378787E-9</v>
      </c>
    </row>
    <row r="706" spans="2:4">
      <c r="B706">
        <f t="shared" si="37"/>
        <v>70.400000000000276</v>
      </c>
      <c r="C706">
        <f t="shared" si="38"/>
        <v>1.0251221630364277E-3</v>
      </c>
      <c r="D706">
        <f t="shared" si="36"/>
        <v>4.5124819566174043E-9</v>
      </c>
    </row>
    <row r="707" spans="2:4">
      <c r="B707">
        <f t="shared" si="37"/>
        <v>70.50000000000027</v>
      </c>
      <c r="C707">
        <f t="shared" si="38"/>
        <v>1.0256387306668846E-3</v>
      </c>
      <c r="D707">
        <f t="shared" si="36"/>
        <v>4.5193070268519338E-9</v>
      </c>
    </row>
    <row r="708" spans="2:4">
      <c r="B708">
        <f t="shared" si="37"/>
        <v>70.600000000000264</v>
      </c>
      <c r="C708">
        <f t="shared" si="38"/>
        <v>1.0261552982973414E-3</v>
      </c>
      <c r="D708">
        <f t="shared" si="36"/>
        <v>4.5261389755058105E-9</v>
      </c>
    </row>
    <row r="709" spans="2:4">
      <c r="B709">
        <f t="shared" si="37"/>
        <v>70.700000000000259</v>
      </c>
      <c r="C709">
        <f t="shared" si="38"/>
        <v>1.0266718659277983E-3</v>
      </c>
      <c r="D709">
        <f t="shared" si="36"/>
        <v>4.5329778060433827E-9</v>
      </c>
    </row>
    <row r="710" spans="2:4">
      <c r="B710">
        <f t="shared" si="37"/>
        <v>70.800000000000253</v>
      </c>
      <c r="C710">
        <f t="shared" si="38"/>
        <v>1.0271884335582551E-3</v>
      </c>
      <c r="D710">
        <f t="shared" si="36"/>
        <v>4.5398235219289985E-9</v>
      </c>
    </row>
    <row r="711" spans="2:4">
      <c r="B711">
        <f t="shared" si="37"/>
        <v>70.900000000000247</v>
      </c>
      <c r="C711">
        <f t="shared" si="38"/>
        <v>1.027705001188712E-3</v>
      </c>
      <c r="D711">
        <f t="shared" si="36"/>
        <v>4.5466761266270046E-9</v>
      </c>
    </row>
    <row r="712" spans="2:4">
      <c r="B712">
        <f t="shared" si="37"/>
        <v>71.000000000000242</v>
      </c>
      <c r="C712">
        <f t="shared" si="38"/>
        <v>1.0282215688191688E-3</v>
      </c>
      <c r="D712">
        <f t="shared" si="36"/>
        <v>4.553535623601749E-9</v>
      </c>
    </row>
    <row r="713" spans="2:4">
      <c r="B713">
        <f t="shared" si="37"/>
        <v>71.100000000000236</v>
      </c>
      <c r="C713">
        <f t="shared" si="38"/>
        <v>1.0287381364496256E-3</v>
      </c>
      <c r="D713">
        <f t="shared" si="36"/>
        <v>4.5604020163175784E-9</v>
      </c>
    </row>
    <row r="714" spans="2:4">
      <c r="B714">
        <f t="shared" si="37"/>
        <v>71.20000000000023</v>
      </c>
      <c r="C714">
        <f t="shared" si="38"/>
        <v>1.0292547040800825E-3</v>
      </c>
      <c r="D714">
        <f t="shared" si="36"/>
        <v>4.5672753082388402E-9</v>
      </c>
    </row>
    <row r="715" spans="2:4">
      <c r="B715">
        <f t="shared" si="37"/>
        <v>71.300000000000225</v>
      </c>
      <c r="C715">
        <f t="shared" si="38"/>
        <v>1.0297712717105393E-3</v>
      </c>
      <c r="D715">
        <f t="shared" si="36"/>
        <v>4.5741555028298825E-9</v>
      </c>
    </row>
    <row r="716" spans="2:4">
      <c r="B716">
        <f t="shared" si="37"/>
        <v>71.400000000000219</v>
      </c>
      <c r="C716">
        <f t="shared" si="38"/>
        <v>1.0302878393409962E-3</v>
      </c>
      <c r="D716">
        <f t="shared" si="36"/>
        <v>4.5810426035550537E-9</v>
      </c>
    </row>
    <row r="717" spans="2:4">
      <c r="B717">
        <f t="shared" si="37"/>
        <v>71.500000000000213</v>
      </c>
      <c r="C717">
        <f t="shared" si="38"/>
        <v>1.030804406971453E-3</v>
      </c>
      <c r="D717">
        <f t="shared" si="36"/>
        <v>4.5879366138786968E-9</v>
      </c>
    </row>
    <row r="718" spans="2:4">
      <c r="B718">
        <f t="shared" si="37"/>
        <v>71.600000000000207</v>
      </c>
      <c r="C718">
        <f t="shared" si="38"/>
        <v>1.0313209746019099E-3</v>
      </c>
      <c r="D718">
        <f t="shared" si="36"/>
        <v>4.5948375372651627E-9</v>
      </c>
    </row>
    <row r="719" spans="2:4">
      <c r="B719">
        <f t="shared" si="37"/>
        <v>71.700000000000202</v>
      </c>
      <c r="C719">
        <f t="shared" si="38"/>
        <v>1.0318375422323667E-3</v>
      </c>
      <c r="D719">
        <f t="shared" si="36"/>
        <v>4.601745377178797E-9</v>
      </c>
    </row>
    <row r="720" spans="2:4">
      <c r="B720">
        <f t="shared" si="37"/>
        <v>71.800000000000196</v>
      </c>
      <c r="C720">
        <f t="shared" si="38"/>
        <v>1.0323541098628236E-3</v>
      </c>
      <c r="D720">
        <f t="shared" si="36"/>
        <v>4.6086601370839479E-9</v>
      </c>
    </row>
    <row r="721" spans="2:4">
      <c r="B721">
        <f t="shared" si="37"/>
        <v>71.90000000000019</v>
      </c>
      <c r="C721">
        <f t="shared" si="38"/>
        <v>1.0328706774932804E-3</v>
      </c>
      <c r="D721">
        <f t="shared" si="36"/>
        <v>4.6155818204449638E-9</v>
      </c>
    </row>
    <row r="722" spans="2:4">
      <c r="B722">
        <f t="shared" si="37"/>
        <v>72.000000000000185</v>
      </c>
      <c r="C722">
        <f t="shared" si="38"/>
        <v>1.0333872451237373E-3</v>
      </c>
      <c r="D722">
        <f t="shared" si="36"/>
        <v>4.6225104307261885E-9</v>
      </c>
    </row>
    <row r="723" spans="2:4">
      <c r="B723">
        <f t="shared" si="37"/>
        <v>72.100000000000179</v>
      </c>
      <c r="C723">
        <f t="shared" si="38"/>
        <v>1.0339038127541941E-3</v>
      </c>
      <c r="D723">
        <f t="shared" si="36"/>
        <v>4.6294459713919729E-9</v>
      </c>
    </row>
    <row r="724" spans="2:4">
      <c r="B724">
        <f t="shared" si="37"/>
        <v>72.200000000000173</v>
      </c>
      <c r="C724">
        <f t="shared" si="38"/>
        <v>1.0344203803846509E-3</v>
      </c>
      <c r="D724">
        <f t="shared" si="36"/>
        <v>4.6363884459066635E-9</v>
      </c>
    </row>
    <row r="725" spans="2:4">
      <c r="B725">
        <f t="shared" si="37"/>
        <v>72.300000000000168</v>
      </c>
      <c r="C725">
        <f t="shared" si="38"/>
        <v>1.0349369480151078E-3</v>
      </c>
      <c r="D725">
        <f t="shared" si="36"/>
        <v>4.6433378577346085E-9</v>
      </c>
    </row>
    <row r="726" spans="2:4">
      <c r="B726">
        <f t="shared" si="37"/>
        <v>72.400000000000162</v>
      </c>
      <c r="C726">
        <f t="shared" si="38"/>
        <v>1.0354535156455646E-3</v>
      </c>
      <c r="D726">
        <f t="shared" si="36"/>
        <v>4.650294210340152E-9</v>
      </c>
    </row>
    <row r="727" spans="2:4">
      <c r="B727">
        <f t="shared" si="37"/>
        <v>72.500000000000156</v>
      </c>
      <c r="C727">
        <f t="shared" si="38"/>
        <v>1.0359700832760215E-3</v>
      </c>
      <c r="D727">
        <f t="shared" si="36"/>
        <v>4.6572575071876438E-9</v>
      </c>
    </row>
    <row r="728" spans="2:4">
      <c r="B728">
        <f t="shared" si="37"/>
        <v>72.600000000000151</v>
      </c>
      <c r="C728">
        <f t="shared" si="38"/>
        <v>1.0364866509064783E-3</v>
      </c>
      <c r="D728">
        <f t="shared" si="36"/>
        <v>4.6642277517414297E-9</v>
      </c>
    </row>
    <row r="729" spans="2:4">
      <c r="B729">
        <f t="shared" si="37"/>
        <v>72.700000000000145</v>
      </c>
      <c r="C729">
        <f t="shared" si="38"/>
        <v>1.0370032185369352E-3</v>
      </c>
      <c r="D729">
        <f t="shared" si="36"/>
        <v>4.6712049474658587E-9</v>
      </c>
    </row>
    <row r="730" spans="2:4">
      <c r="B730">
        <f t="shared" si="37"/>
        <v>72.800000000000139</v>
      </c>
      <c r="C730">
        <f t="shared" si="38"/>
        <v>1.037519786167392E-3</v>
      </c>
      <c r="D730">
        <f t="shared" si="36"/>
        <v>4.6781890978252757E-9</v>
      </c>
    </row>
    <row r="731" spans="2:4">
      <c r="B731">
        <f t="shared" si="37"/>
        <v>72.900000000000134</v>
      </c>
      <c r="C731">
        <f t="shared" si="38"/>
        <v>1.0380363537978489E-3</v>
      </c>
      <c r="D731">
        <f t="shared" si="36"/>
        <v>4.6851802062840314E-9</v>
      </c>
    </row>
    <row r="732" spans="2:4">
      <c r="B732">
        <f t="shared" si="37"/>
        <v>73.000000000000128</v>
      </c>
      <c r="C732">
        <f t="shared" si="38"/>
        <v>1.0385529214283057E-3</v>
      </c>
      <c r="D732">
        <f t="shared" si="36"/>
        <v>4.6921782763064707E-9</v>
      </c>
    </row>
    <row r="733" spans="2:4">
      <c r="B733">
        <f t="shared" si="37"/>
        <v>73.100000000000122</v>
      </c>
      <c r="C733">
        <f t="shared" si="38"/>
        <v>1.0390694890587626E-3</v>
      </c>
      <c r="D733">
        <f t="shared" si="36"/>
        <v>4.6991833113569434E-9</v>
      </c>
    </row>
    <row r="734" spans="2:4">
      <c r="B734">
        <f t="shared" si="37"/>
        <v>73.200000000000117</v>
      </c>
      <c r="C734">
        <f t="shared" si="38"/>
        <v>1.0395860566892194E-3</v>
      </c>
      <c r="D734">
        <f t="shared" si="36"/>
        <v>4.7061953148997937E-9</v>
      </c>
    </row>
    <row r="735" spans="2:4">
      <c r="B735">
        <f t="shared" si="37"/>
        <v>73.300000000000111</v>
      </c>
      <c r="C735">
        <f t="shared" si="38"/>
        <v>1.0401026243196762E-3</v>
      </c>
      <c r="D735">
        <f t="shared" si="36"/>
        <v>4.713214290399369E-9</v>
      </c>
    </row>
    <row r="736" spans="2:4">
      <c r="B736">
        <f t="shared" si="37"/>
        <v>73.400000000000105</v>
      </c>
      <c r="C736">
        <f t="shared" si="38"/>
        <v>1.0406191919501331E-3</v>
      </c>
      <c r="D736">
        <f t="shared" si="36"/>
        <v>4.720240241320019E-9</v>
      </c>
    </row>
    <row r="737" spans="2:4">
      <c r="B737">
        <f t="shared" si="37"/>
        <v>73.500000000000099</v>
      </c>
      <c r="C737">
        <f t="shared" si="38"/>
        <v>1.0411357595805899E-3</v>
      </c>
      <c r="D737">
        <f t="shared" si="36"/>
        <v>4.7272731711260887E-9</v>
      </c>
    </row>
    <row r="738" spans="2:4">
      <c r="B738">
        <f t="shared" si="37"/>
        <v>73.600000000000094</v>
      </c>
      <c r="C738">
        <f t="shared" si="38"/>
        <v>1.0416523272110468E-3</v>
      </c>
      <c r="D738">
        <f t="shared" ref="D738:D801" si="39">f3Oc*(C738/f1Oc)^3</f>
        <v>4.734313083281928E-9</v>
      </c>
    </row>
    <row r="739" spans="2:4">
      <c r="B739">
        <f t="shared" si="37"/>
        <v>73.700000000000088</v>
      </c>
      <c r="C739">
        <f t="shared" si="38"/>
        <v>1.0421688948415036E-3</v>
      </c>
      <c r="D739">
        <f t="shared" si="39"/>
        <v>4.7413599812518826E-9</v>
      </c>
    </row>
    <row r="740" spans="2:4">
      <c r="B740">
        <f t="shared" si="37"/>
        <v>73.800000000000082</v>
      </c>
      <c r="C740">
        <f t="shared" si="38"/>
        <v>1.0426854624719605E-3</v>
      </c>
      <c r="D740">
        <f t="shared" si="39"/>
        <v>4.748413868500299E-9</v>
      </c>
    </row>
    <row r="741" spans="2:4">
      <c r="B741">
        <f t="shared" si="37"/>
        <v>73.900000000000077</v>
      </c>
      <c r="C741">
        <f t="shared" si="38"/>
        <v>1.0432020301024173E-3</v>
      </c>
      <c r="D741">
        <f t="shared" si="39"/>
        <v>4.7554747484915255E-9</v>
      </c>
    </row>
    <row r="742" spans="2:4">
      <c r="B742">
        <f t="shared" si="37"/>
        <v>74.000000000000071</v>
      </c>
      <c r="C742">
        <f t="shared" si="38"/>
        <v>1.0437185977328742E-3</v>
      </c>
      <c r="D742">
        <f t="shared" si="39"/>
        <v>4.7625426246899127E-9</v>
      </c>
    </row>
    <row r="743" spans="2:4">
      <c r="B743">
        <f t="shared" ref="B743:B806" si="40">B742+dt</f>
        <v>74.100000000000065</v>
      </c>
      <c r="C743">
        <f t="shared" ref="C743:C806" si="41">C742+veOc*dt</f>
        <v>1.044235165363331E-3</v>
      </c>
      <c r="D743">
        <f t="shared" si="39"/>
        <v>4.7696175005598015E-9</v>
      </c>
    </row>
    <row r="744" spans="2:4">
      <c r="B744">
        <f t="shared" si="40"/>
        <v>74.20000000000006</v>
      </c>
      <c r="C744">
        <f t="shared" si="41"/>
        <v>1.0447517329937879E-3</v>
      </c>
      <c r="D744">
        <f t="shared" si="39"/>
        <v>4.7766993795655424E-9</v>
      </c>
    </row>
    <row r="745" spans="2:4">
      <c r="B745">
        <f t="shared" si="40"/>
        <v>74.300000000000054</v>
      </c>
      <c r="C745">
        <f t="shared" si="41"/>
        <v>1.0452683006242447E-3</v>
      </c>
      <c r="D745">
        <f t="shared" si="39"/>
        <v>4.7837882651714829E-9</v>
      </c>
    </row>
    <row r="746" spans="2:4">
      <c r="B746">
        <f t="shared" si="40"/>
        <v>74.400000000000048</v>
      </c>
      <c r="C746">
        <f t="shared" si="41"/>
        <v>1.0457848682547015E-3</v>
      </c>
      <c r="D746">
        <f t="shared" si="39"/>
        <v>4.7908841608419704E-9</v>
      </c>
    </row>
    <row r="747" spans="2:4">
      <c r="B747">
        <f t="shared" si="40"/>
        <v>74.500000000000043</v>
      </c>
      <c r="C747">
        <f t="shared" si="41"/>
        <v>1.0463014358851584E-3</v>
      </c>
      <c r="D747">
        <f t="shared" si="39"/>
        <v>4.7979870700413523E-9</v>
      </c>
    </row>
    <row r="748" spans="2:4">
      <c r="B748">
        <f t="shared" si="40"/>
        <v>74.600000000000037</v>
      </c>
      <c r="C748">
        <f t="shared" si="41"/>
        <v>1.0468180035156152E-3</v>
      </c>
      <c r="D748">
        <f t="shared" si="39"/>
        <v>4.8050969962339742E-9</v>
      </c>
    </row>
    <row r="749" spans="2:4">
      <c r="B749">
        <f t="shared" si="40"/>
        <v>74.700000000000031</v>
      </c>
      <c r="C749">
        <f t="shared" si="41"/>
        <v>1.0473345711460721E-3</v>
      </c>
      <c r="D749">
        <f t="shared" si="39"/>
        <v>4.8122139428841853E-9</v>
      </c>
    </row>
    <row r="750" spans="2:4">
      <c r="B750">
        <f t="shared" si="40"/>
        <v>74.800000000000026</v>
      </c>
      <c r="C750">
        <f t="shared" si="41"/>
        <v>1.0478511387765289E-3</v>
      </c>
      <c r="D750">
        <f t="shared" si="39"/>
        <v>4.8193379134563329E-9</v>
      </c>
    </row>
    <row r="751" spans="2:4">
      <c r="B751">
        <f t="shared" si="40"/>
        <v>74.90000000000002</v>
      </c>
      <c r="C751">
        <f t="shared" si="41"/>
        <v>1.0483677064069858E-3</v>
      </c>
      <c r="D751">
        <f t="shared" si="39"/>
        <v>4.8264689114147651E-9</v>
      </c>
    </row>
    <row r="752" spans="2:4">
      <c r="B752">
        <f t="shared" si="40"/>
        <v>75.000000000000014</v>
      </c>
      <c r="C752">
        <f t="shared" si="41"/>
        <v>1.0488842740374426E-3</v>
      </c>
      <c r="D752">
        <f t="shared" si="39"/>
        <v>4.833606940223827E-9</v>
      </c>
    </row>
    <row r="753" spans="2:4">
      <c r="B753">
        <f t="shared" si="40"/>
        <v>75.100000000000009</v>
      </c>
      <c r="C753">
        <f t="shared" si="41"/>
        <v>1.0494008416678995E-3</v>
      </c>
      <c r="D753">
        <f t="shared" si="39"/>
        <v>4.8407520033478651E-9</v>
      </c>
    </row>
    <row r="754" spans="2:4">
      <c r="B754">
        <f t="shared" si="40"/>
        <v>75.2</v>
      </c>
      <c r="C754">
        <f t="shared" si="41"/>
        <v>1.0499174092983563E-3</v>
      </c>
      <c r="D754">
        <f t="shared" si="39"/>
        <v>4.8479041042512292E-9</v>
      </c>
    </row>
    <row r="755" spans="2:4">
      <c r="B755">
        <f t="shared" si="40"/>
        <v>75.3</v>
      </c>
      <c r="C755">
        <f t="shared" si="41"/>
        <v>1.0504339769288132E-3</v>
      </c>
      <c r="D755">
        <f t="shared" si="39"/>
        <v>4.8550632463982668E-9</v>
      </c>
    </row>
    <row r="756" spans="2:4">
      <c r="B756">
        <f t="shared" si="40"/>
        <v>75.399999999999991</v>
      </c>
      <c r="C756">
        <f t="shared" si="41"/>
        <v>1.05095054455927E-3</v>
      </c>
      <c r="D756">
        <f t="shared" si="39"/>
        <v>4.8622294332533235E-9</v>
      </c>
    </row>
    <row r="757" spans="2:4">
      <c r="B757">
        <f t="shared" si="40"/>
        <v>75.499999999999986</v>
      </c>
      <c r="C757">
        <f t="shared" si="41"/>
        <v>1.0514671121897268E-3</v>
      </c>
      <c r="D757">
        <f t="shared" si="39"/>
        <v>4.8694026682807467E-9</v>
      </c>
    </row>
    <row r="758" spans="2:4">
      <c r="B758">
        <f t="shared" si="40"/>
        <v>75.59999999999998</v>
      </c>
      <c r="C758">
        <f t="shared" si="41"/>
        <v>1.0519836798201837E-3</v>
      </c>
      <c r="D758">
        <f t="shared" si="39"/>
        <v>4.8765829549448855E-9</v>
      </c>
    </row>
    <row r="759" spans="2:4">
      <c r="B759">
        <f t="shared" si="40"/>
        <v>75.699999999999974</v>
      </c>
      <c r="C759">
        <f t="shared" si="41"/>
        <v>1.0525002474506405E-3</v>
      </c>
      <c r="D759">
        <f t="shared" si="39"/>
        <v>4.8837702967100856E-9</v>
      </c>
    </row>
    <row r="760" spans="2:4">
      <c r="B760">
        <f t="shared" si="40"/>
        <v>75.799999999999969</v>
      </c>
      <c r="C760">
        <f t="shared" si="41"/>
        <v>1.0530168150810974E-3</v>
      </c>
      <c r="D760">
        <f t="shared" si="39"/>
        <v>4.8909646970406969E-9</v>
      </c>
    </row>
    <row r="761" spans="2:4">
      <c r="B761">
        <f t="shared" si="40"/>
        <v>75.899999999999963</v>
      </c>
      <c r="C761">
        <f t="shared" si="41"/>
        <v>1.0535333827115542E-3</v>
      </c>
      <c r="D761">
        <f t="shared" si="39"/>
        <v>4.8981661594010626E-9</v>
      </c>
    </row>
    <row r="762" spans="2:4">
      <c r="B762">
        <f t="shared" si="40"/>
        <v>75.999999999999957</v>
      </c>
      <c r="C762">
        <f t="shared" si="41"/>
        <v>1.0540499503420111E-3</v>
      </c>
      <c r="D762">
        <f t="shared" si="39"/>
        <v>4.9053746872555326E-9</v>
      </c>
    </row>
    <row r="763" spans="2:4">
      <c r="B763">
        <f t="shared" si="40"/>
        <v>76.099999999999952</v>
      </c>
      <c r="C763">
        <f t="shared" si="41"/>
        <v>1.0545665179724679E-3</v>
      </c>
      <c r="D763">
        <f t="shared" si="39"/>
        <v>4.9125902840684526E-9</v>
      </c>
    </row>
    <row r="764" spans="2:4">
      <c r="B764">
        <f t="shared" si="40"/>
        <v>76.199999999999946</v>
      </c>
      <c r="C764">
        <f t="shared" si="41"/>
        <v>1.0550830856029248E-3</v>
      </c>
      <c r="D764">
        <f t="shared" si="39"/>
        <v>4.9198129533041716E-9</v>
      </c>
    </row>
    <row r="765" spans="2:4">
      <c r="B765">
        <f t="shared" si="40"/>
        <v>76.29999999999994</v>
      </c>
      <c r="C765">
        <f t="shared" si="41"/>
        <v>1.0555996532333816E-3</v>
      </c>
      <c r="D765">
        <f t="shared" si="39"/>
        <v>4.9270426984270363E-9</v>
      </c>
    </row>
    <row r="766" spans="2:4">
      <c r="B766">
        <f t="shared" si="40"/>
        <v>76.399999999999935</v>
      </c>
      <c r="C766">
        <f t="shared" si="41"/>
        <v>1.0561162208638385E-3</v>
      </c>
      <c r="D766">
        <f t="shared" si="39"/>
        <v>4.9342795229013939E-9</v>
      </c>
    </row>
    <row r="767" spans="2:4">
      <c r="B767">
        <f t="shared" si="40"/>
        <v>76.499999999999929</v>
      </c>
      <c r="C767">
        <f t="shared" si="41"/>
        <v>1.0566327884942953E-3</v>
      </c>
      <c r="D767">
        <f t="shared" si="39"/>
        <v>4.9415234301915919E-9</v>
      </c>
    </row>
    <row r="768" spans="2:4">
      <c r="B768">
        <f t="shared" si="40"/>
        <v>76.599999999999923</v>
      </c>
      <c r="C768">
        <f t="shared" si="41"/>
        <v>1.0571493561247521E-3</v>
      </c>
      <c r="D768">
        <f t="shared" si="39"/>
        <v>4.9487744237619768E-9</v>
      </c>
    </row>
    <row r="769" spans="2:4">
      <c r="B769">
        <f t="shared" si="40"/>
        <v>76.699999999999918</v>
      </c>
      <c r="C769">
        <f t="shared" si="41"/>
        <v>1.057665923755209E-3</v>
      </c>
      <c r="D769">
        <f t="shared" si="39"/>
        <v>4.9560325070768993E-9</v>
      </c>
    </row>
    <row r="770" spans="2:4">
      <c r="B770">
        <f t="shared" si="40"/>
        <v>76.799999999999912</v>
      </c>
      <c r="C770">
        <f t="shared" si="41"/>
        <v>1.0581824913856658E-3</v>
      </c>
      <c r="D770">
        <f t="shared" si="39"/>
        <v>4.9632976836007027E-9</v>
      </c>
    </row>
    <row r="771" spans="2:4">
      <c r="B771">
        <f t="shared" si="40"/>
        <v>76.899999999999906</v>
      </c>
      <c r="C771">
        <f t="shared" si="41"/>
        <v>1.0586990590161227E-3</v>
      </c>
      <c r="D771">
        <f t="shared" si="39"/>
        <v>4.9705699567977352E-9</v>
      </c>
    </row>
    <row r="772" spans="2:4">
      <c r="B772">
        <f t="shared" si="40"/>
        <v>76.999999999999901</v>
      </c>
      <c r="C772">
        <f t="shared" si="41"/>
        <v>1.0592156266465795E-3</v>
      </c>
      <c r="D772">
        <f t="shared" si="39"/>
        <v>4.977849330132345E-9</v>
      </c>
    </row>
    <row r="773" spans="2:4">
      <c r="B773">
        <f t="shared" si="40"/>
        <v>77.099999999999895</v>
      </c>
      <c r="C773">
        <f t="shared" si="41"/>
        <v>1.0597321942770364E-3</v>
      </c>
      <c r="D773">
        <f t="shared" si="39"/>
        <v>4.9851358070688786E-9</v>
      </c>
    </row>
    <row r="774" spans="2:4">
      <c r="B774">
        <f t="shared" si="40"/>
        <v>77.199999999999889</v>
      </c>
      <c r="C774">
        <f t="shared" si="41"/>
        <v>1.0602487619074932E-3</v>
      </c>
      <c r="D774">
        <f t="shared" si="39"/>
        <v>4.9924293910716843E-9</v>
      </c>
    </row>
    <row r="775" spans="2:4">
      <c r="B775">
        <f t="shared" si="40"/>
        <v>77.299999999999883</v>
      </c>
      <c r="C775">
        <f t="shared" si="41"/>
        <v>1.0607653295379501E-3</v>
      </c>
      <c r="D775">
        <f t="shared" si="39"/>
        <v>4.9997300856051086E-9</v>
      </c>
    </row>
    <row r="776" spans="2:4">
      <c r="B776">
        <f t="shared" si="40"/>
        <v>77.399999999999878</v>
      </c>
      <c r="C776">
        <f t="shared" si="41"/>
        <v>1.0612818971684069E-3</v>
      </c>
      <c r="D776">
        <f t="shared" si="39"/>
        <v>5.0070378941334972E-9</v>
      </c>
    </row>
    <row r="777" spans="2:4">
      <c r="B777">
        <f t="shared" si="40"/>
        <v>77.499999999999872</v>
      </c>
      <c r="C777">
        <f t="shared" si="41"/>
        <v>1.0617984647988638E-3</v>
      </c>
      <c r="D777">
        <f t="shared" si="39"/>
        <v>5.0143528201212025E-9</v>
      </c>
    </row>
    <row r="778" spans="2:4">
      <c r="B778">
        <f t="shared" si="40"/>
        <v>77.599999999999866</v>
      </c>
      <c r="C778">
        <f t="shared" si="41"/>
        <v>1.0623150324293206E-3</v>
      </c>
      <c r="D778">
        <f t="shared" si="39"/>
        <v>5.0216748670325686E-9</v>
      </c>
    </row>
    <row r="779" spans="2:4">
      <c r="B779">
        <f t="shared" si="40"/>
        <v>77.699999999999861</v>
      </c>
      <c r="C779">
        <f t="shared" si="41"/>
        <v>1.0628316000597774E-3</v>
      </c>
      <c r="D779">
        <f t="shared" si="39"/>
        <v>5.0290040383319412E-9</v>
      </c>
    </row>
    <row r="780" spans="2:4">
      <c r="B780">
        <f t="shared" si="40"/>
        <v>77.799999999999855</v>
      </c>
      <c r="C780">
        <f t="shared" si="41"/>
        <v>1.0633481676902343E-3</v>
      </c>
      <c r="D780">
        <f t="shared" si="39"/>
        <v>5.0363403374836701E-9</v>
      </c>
    </row>
    <row r="781" spans="2:4">
      <c r="B781">
        <f t="shared" si="40"/>
        <v>77.899999999999849</v>
      </c>
      <c r="C781">
        <f t="shared" si="41"/>
        <v>1.0638647353206911E-3</v>
      </c>
      <c r="D781">
        <f t="shared" si="39"/>
        <v>5.0436837679521003E-9</v>
      </c>
    </row>
    <row r="782" spans="2:4">
      <c r="B782">
        <f t="shared" si="40"/>
        <v>77.999999999999844</v>
      </c>
      <c r="C782">
        <f t="shared" si="41"/>
        <v>1.064381302951148E-3</v>
      </c>
      <c r="D782">
        <f t="shared" si="39"/>
        <v>5.0510343332015808E-9</v>
      </c>
    </row>
    <row r="783" spans="2:4">
      <c r="B783">
        <f t="shared" si="40"/>
        <v>78.099999999999838</v>
      </c>
      <c r="C783">
        <f t="shared" si="41"/>
        <v>1.0648978705816048E-3</v>
      </c>
      <c r="D783">
        <f t="shared" si="39"/>
        <v>5.0583920366964598E-9</v>
      </c>
    </row>
    <row r="784" spans="2:4">
      <c r="B784">
        <f t="shared" si="40"/>
        <v>78.199999999999832</v>
      </c>
      <c r="C784">
        <f t="shared" si="41"/>
        <v>1.0654144382120617E-3</v>
      </c>
      <c r="D784">
        <f t="shared" si="39"/>
        <v>5.0657568819010838E-9</v>
      </c>
    </row>
    <row r="785" spans="2:4">
      <c r="B785">
        <f t="shared" si="40"/>
        <v>78.299999999999827</v>
      </c>
      <c r="C785">
        <f t="shared" si="41"/>
        <v>1.0659310058425185E-3</v>
      </c>
      <c r="D785">
        <f t="shared" si="39"/>
        <v>5.0731288722797978E-9</v>
      </c>
    </row>
    <row r="786" spans="2:4">
      <c r="B786">
        <f t="shared" si="40"/>
        <v>78.399999999999821</v>
      </c>
      <c r="C786">
        <f t="shared" si="41"/>
        <v>1.0664475734729754E-3</v>
      </c>
      <c r="D786">
        <f t="shared" si="39"/>
        <v>5.080508011296955E-9</v>
      </c>
    </row>
    <row r="787" spans="2:4">
      <c r="B787">
        <f t="shared" si="40"/>
        <v>78.499999999999815</v>
      </c>
      <c r="C787">
        <f t="shared" si="41"/>
        <v>1.0669641411034322E-3</v>
      </c>
      <c r="D787">
        <f t="shared" si="39"/>
        <v>5.087894302416896E-9</v>
      </c>
    </row>
    <row r="788" spans="2:4">
      <c r="B788">
        <f t="shared" si="40"/>
        <v>78.59999999999981</v>
      </c>
      <c r="C788">
        <f t="shared" si="41"/>
        <v>1.0674807087338891E-3</v>
      </c>
      <c r="D788">
        <f t="shared" si="39"/>
        <v>5.0952877491039717E-9</v>
      </c>
    </row>
    <row r="789" spans="2:4">
      <c r="B789">
        <f t="shared" si="40"/>
        <v>78.699999999999804</v>
      </c>
      <c r="C789">
        <f t="shared" si="41"/>
        <v>1.0679972763643459E-3</v>
      </c>
      <c r="D789">
        <f t="shared" si="39"/>
        <v>5.1026883548225285E-9</v>
      </c>
    </row>
    <row r="790" spans="2:4">
      <c r="B790">
        <f t="shared" si="40"/>
        <v>78.799999999999798</v>
      </c>
      <c r="C790">
        <f t="shared" si="41"/>
        <v>1.0685138439948028E-3</v>
      </c>
      <c r="D790">
        <f t="shared" si="39"/>
        <v>5.1100961230369122E-9</v>
      </c>
    </row>
    <row r="791" spans="2:4">
      <c r="B791">
        <f t="shared" si="40"/>
        <v>78.899999999999793</v>
      </c>
      <c r="C791">
        <f t="shared" si="41"/>
        <v>1.0690304116252596E-3</v>
      </c>
      <c r="D791">
        <f t="shared" si="39"/>
        <v>5.1175110572114743E-9</v>
      </c>
    </row>
    <row r="792" spans="2:4">
      <c r="B792">
        <f t="shared" si="40"/>
        <v>78.999999999999787</v>
      </c>
      <c r="C792">
        <f t="shared" si="41"/>
        <v>1.0695469792557164E-3</v>
      </c>
      <c r="D792">
        <f t="shared" si="39"/>
        <v>5.1249331608105588E-9</v>
      </c>
    </row>
    <row r="793" spans="2:4">
      <c r="B793">
        <f t="shared" si="40"/>
        <v>79.099999999999781</v>
      </c>
      <c r="C793">
        <f t="shared" si="41"/>
        <v>1.0700635468861733E-3</v>
      </c>
      <c r="D793">
        <f t="shared" si="39"/>
        <v>5.1323624372985133E-9</v>
      </c>
    </row>
    <row r="794" spans="2:4">
      <c r="B794">
        <f t="shared" si="40"/>
        <v>79.199999999999775</v>
      </c>
      <c r="C794">
        <f t="shared" si="41"/>
        <v>1.0705801145166301E-3</v>
      </c>
      <c r="D794">
        <f t="shared" si="39"/>
        <v>5.1397988901396858E-9</v>
      </c>
    </row>
    <row r="795" spans="2:4">
      <c r="B795">
        <f t="shared" si="40"/>
        <v>79.29999999999977</v>
      </c>
      <c r="C795">
        <f t="shared" si="41"/>
        <v>1.071096682147087E-3</v>
      </c>
      <c r="D795">
        <f t="shared" si="39"/>
        <v>5.1472425227984254E-9</v>
      </c>
    </row>
    <row r="796" spans="2:4">
      <c r="B796">
        <f t="shared" si="40"/>
        <v>79.399999999999764</v>
      </c>
      <c r="C796">
        <f t="shared" si="41"/>
        <v>1.0716132497775438E-3</v>
      </c>
      <c r="D796">
        <f t="shared" si="39"/>
        <v>5.154693338739077E-9</v>
      </c>
    </row>
    <row r="797" spans="2:4">
      <c r="B797">
        <f t="shared" si="40"/>
        <v>79.499999999999758</v>
      </c>
      <c r="C797">
        <f t="shared" si="41"/>
        <v>1.0721298174080007E-3</v>
      </c>
      <c r="D797">
        <f t="shared" si="39"/>
        <v>5.1621513414259864E-9</v>
      </c>
    </row>
    <row r="798" spans="2:4">
      <c r="B798">
        <f t="shared" si="40"/>
        <v>79.599999999999753</v>
      </c>
      <c r="C798">
        <f t="shared" si="41"/>
        <v>1.0726463850384575E-3</v>
      </c>
      <c r="D798">
        <f t="shared" si="39"/>
        <v>5.169616534323505E-9</v>
      </c>
    </row>
    <row r="799" spans="2:4">
      <c r="B799">
        <f t="shared" si="40"/>
        <v>79.699999999999747</v>
      </c>
      <c r="C799">
        <f t="shared" si="41"/>
        <v>1.0731629526689144E-3</v>
      </c>
      <c r="D799">
        <f t="shared" si="39"/>
        <v>5.1770889208959761E-9</v>
      </c>
    </row>
    <row r="800" spans="2:4">
      <c r="B800">
        <f t="shared" si="40"/>
        <v>79.799999999999741</v>
      </c>
      <c r="C800">
        <f t="shared" si="41"/>
        <v>1.0736795202993712E-3</v>
      </c>
      <c r="D800">
        <f t="shared" si="39"/>
        <v>5.1845685046077496E-9</v>
      </c>
    </row>
    <row r="801" spans="2:4">
      <c r="B801">
        <f t="shared" si="40"/>
        <v>79.899999999999736</v>
      </c>
      <c r="C801">
        <f t="shared" si="41"/>
        <v>1.0741960879298281E-3</v>
      </c>
      <c r="D801">
        <f t="shared" si="39"/>
        <v>5.1920552889231728E-9</v>
      </c>
    </row>
    <row r="802" spans="2:4">
      <c r="B802">
        <f t="shared" si="40"/>
        <v>79.99999999999973</v>
      </c>
      <c r="C802">
        <f t="shared" si="41"/>
        <v>1.0747126555602849E-3</v>
      </c>
      <c r="D802">
        <f t="shared" ref="D802:D865" si="42">f3Oc*(C802/f1Oc)^3</f>
        <v>5.1995492773065924E-9</v>
      </c>
    </row>
    <row r="803" spans="2:4">
      <c r="B803">
        <f t="shared" si="40"/>
        <v>80.099999999999724</v>
      </c>
      <c r="C803">
        <f t="shared" si="41"/>
        <v>1.0752292231907417E-3</v>
      </c>
      <c r="D803">
        <f t="shared" si="42"/>
        <v>5.2070504732223548E-9</v>
      </c>
    </row>
    <row r="804" spans="2:4">
      <c r="B804">
        <f t="shared" si="40"/>
        <v>80.199999999999719</v>
      </c>
      <c r="C804">
        <f t="shared" si="41"/>
        <v>1.0757457908211986E-3</v>
      </c>
      <c r="D804">
        <f t="shared" si="42"/>
        <v>5.2145588801348116E-9</v>
      </c>
    </row>
    <row r="805" spans="2:4">
      <c r="B805">
        <f t="shared" si="40"/>
        <v>80.299999999999713</v>
      </c>
      <c r="C805">
        <f t="shared" si="41"/>
        <v>1.0762623584516554E-3</v>
      </c>
      <c r="D805">
        <f t="shared" si="42"/>
        <v>5.2220745015083036E-9</v>
      </c>
    </row>
    <row r="806" spans="2:4">
      <c r="B806">
        <f t="shared" si="40"/>
        <v>80.399999999999707</v>
      </c>
      <c r="C806">
        <f t="shared" si="41"/>
        <v>1.0767789260821123E-3</v>
      </c>
      <c r="D806">
        <f t="shared" si="42"/>
        <v>5.2295973408071822E-9</v>
      </c>
    </row>
    <row r="807" spans="2:4">
      <c r="B807">
        <f t="shared" ref="B807:B870" si="43">B806+dt</f>
        <v>80.499999999999702</v>
      </c>
      <c r="C807">
        <f t="shared" ref="C807:C870" si="44">C806+veOc*dt</f>
        <v>1.0772954937125691E-3</v>
      </c>
      <c r="D807">
        <f t="shared" si="42"/>
        <v>5.2371274014957924E-9</v>
      </c>
    </row>
    <row r="808" spans="2:4">
      <c r="B808">
        <f t="shared" si="43"/>
        <v>80.599999999999696</v>
      </c>
      <c r="C808">
        <f t="shared" si="44"/>
        <v>1.077812061343026E-3</v>
      </c>
      <c r="D808">
        <f t="shared" si="42"/>
        <v>5.2446646870384841E-9</v>
      </c>
    </row>
    <row r="809" spans="2:4">
      <c r="B809">
        <f t="shared" si="43"/>
        <v>80.69999999999969</v>
      </c>
      <c r="C809">
        <f t="shared" si="44"/>
        <v>1.0783286289734828E-3</v>
      </c>
      <c r="D809">
        <f t="shared" si="42"/>
        <v>5.2522092008996037E-9</v>
      </c>
    </row>
    <row r="810" spans="2:4">
      <c r="B810">
        <f t="shared" si="43"/>
        <v>80.799999999999685</v>
      </c>
      <c r="C810">
        <f t="shared" si="44"/>
        <v>1.0788451966039397E-3</v>
      </c>
      <c r="D810">
        <f t="shared" si="42"/>
        <v>5.2597609465434963E-9</v>
      </c>
    </row>
    <row r="811" spans="2:4">
      <c r="B811">
        <f t="shared" si="43"/>
        <v>80.899999999999679</v>
      </c>
      <c r="C811">
        <f t="shared" si="44"/>
        <v>1.0793617642343965E-3</v>
      </c>
      <c r="D811">
        <f t="shared" si="42"/>
        <v>5.2673199274345133E-9</v>
      </c>
    </row>
    <row r="812" spans="2:4">
      <c r="B812">
        <f t="shared" si="43"/>
        <v>80.999999999999673</v>
      </c>
      <c r="C812">
        <f t="shared" si="44"/>
        <v>1.0798783318648534E-3</v>
      </c>
      <c r="D812">
        <f t="shared" si="42"/>
        <v>5.2748861470369987E-9</v>
      </c>
    </row>
    <row r="813" spans="2:4">
      <c r="B813">
        <f t="shared" si="43"/>
        <v>81.099999999999667</v>
      </c>
      <c r="C813">
        <f t="shared" si="44"/>
        <v>1.0803948994953102E-3</v>
      </c>
      <c r="D813">
        <f t="shared" si="42"/>
        <v>5.2824596088153033E-9</v>
      </c>
    </row>
    <row r="814" spans="2:4">
      <c r="B814">
        <f t="shared" si="43"/>
        <v>81.199999999999662</v>
      </c>
      <c r="C814">
        <f t="shared" si="44"/>
        <v>1.080911467125767E-3</v>
      </c>
      <c r="D814">
        <f t="shared" si="42"/>
        <v>5.2900403162337712E-9</v>
      </c>
    </row>
    <row r="815" spans="2:4">
      <c r="B815">
        <f t="shared" si="43"/>
        <v>81.299999999999656</v>
      </c>
      <c r="C815">
        <f t="shared" si="44"/>
        <v>1.0814280347562239E-3</v>
      </c>
      <c r="D815">
        <f t="shared" si="42"/>
        <v>5.2976282727567489E-9</v>
      </c>
    </row>
    <row r="816" spans="2:4">
      <c r="B816">
        <f t="shared" si="43"/>
        <v>81.39999999999965</v>
      </c>
      <c r="C816">
        <f t="shared" si="44"/>
        <v>1.0819446023866807E-3</v>
      </c>
      <c r="D816">
        <f t="shared" si="42"/>
        <v>5.3052234818485872E-9</v>
      </c>
    </row>
    <row r="817" spans="2:4">
      <c r="B817">
        <f t="shared" si="43"/>
        <v>81.499999999999645</v>
      </c>
      <c r="C817">
        <f t="shared" si="44"/>
        <v>1.0824611700171376E-3</v>
      </c>
      <c r="D817">
        <f t="shared" si="42"/>
        <v>5.31282594697363E-9</v>
      </c>
    </row>
    <row r="818" spans="2:4">
      <c r="B818">
        <f t="shared" si="43"/>
        <v>81.599999999999639</v>
      </c>
      <c r="C818">
        <f t="shared" si="44"/>
        <v>1.0829777376475944E-3</v>
      </c>
      <c r="D818">
        <f t="shared" si="42"/>
        <v>5.3204356715962264E-9</v>
      </c>
    </row>
    <row r="819" spans="2:4">
      <c r="B819">
        <f t="shared" si="43"/>
        <v>81.699999999999633</v>
      </c>
      <c r="C819">
        <f t="shared" si="44"/>
        <v>1.0834943052780513E-3</v>
      </c>
      <c r="D819">
        <f t="shared" si="42"/>
        <v>5.3280526591807246E-9</v>
      </c>
    </row>
    <row r="820" spans="2:4">
      <c r="B820">
        <f t="shared" si="43"/>
        <v>81.799999999999628</v>
      </c>
      <c r="C820">
        <f t="shared" si="44"/>
        <v>1.0840108729085081E-3</v>
      </c>
      <c r="D820">
        <f t="shared" si="42"/>
        <v>5.3356769131914704E-9</v>
      </c>
    </row>
    <row r="821" spans="2:4">
      <c r="B821">
        <f t="shared" si="43"/>
        <v>81.899999999999622</v>
      </c>
      <c r="C821">
        <f t="shared" si="44"/>
        <v>1.084527440538965E-3</v>
      </c>
      <c r="D821">
        <f t="shared" si="42"/>
        <v>5.3433084370928128E-9</v>
      </c>
    </row>
    <row r="822" spans="2:4">
      <c r="B822">
        <f t="shared" si="43"/>
        <v>81.999999999999616</v>
      </c>
      <c r="C822">
        <f t="shared" si="44"/>
        <v>1.0850440081694218E-3</v>
      </c>
      <c r="D822">
        <f t="shared" si="42"/>
        <v>5.3509472343490984E-9</v>
      </c>
    </row>
    <row r="823" spans="2:4">
      <c r="B823">
        <f t="shared" si="43"/>
        <v>82.099999999999611</v>
      </c>
      <c r="C823">
        <f t="shared" si="44"/>
        <v>1.0855605757998787E-3</v>
      </c>
      <c r="D823">
        <f t="shared" si="42"/>
        <v>5.358593308424672E-9</v>
      </c>
    </row>
    <row r="824" spans="2:4">
      <c r="B824">
        <f t="shared" si="43"/>
        <v>82.199999999999605</v>
      </c>
      <c r="C824">
        <f t="shared" si="44"/>
        <v>1.0860771434303355E-3</v>
      </c>
      <c r="D824">
        <f t="shared" si="42"/>
        <v>5.3662466627838827E-9</v>
      </c>
    </row>
    <row r="825" spans="2:4">
      <c r="B825">
        <f t="shared" si="43"/>
        <v>82.299999999999599</v>
      </c>
      <c r="C825">
        <f t="shared" si="44"/>
        <v>1.0865937110607923E-3</v>
      </c>
      <c r="D825">
        <f t="shared" si="42"/>
        <v>5.3739073008910804E-9</v>
      </c>
    </row>
    <row r="826" spans="2:4">
      <c r="B826">
        <f t="shared" si="43"/>
        <v>82.399999999999594</v>
      </c>
      <c r="C826">
        <f t="shared" si="44"/>
        <v>1.0871102786912492E-3</v>
      </c>
      <c r="D826">
        <f t="shared" si="42"/>
        <v>5.3815752262106074E-9</v>
      </c>
    </row>
    <row r="827" spans="2:4">
      <c r="B827">
        <f t="shared" si="43"/>
        <v>82.499999999999588</v>
      </c>
      <c r="C827">
        <f t="shared" si="44"/>
        <v>1.087626846321706E-3</v>
      </c>
      <c r="D827">
        <f t="shared" si="42"/>
        <v>5.3892504422068154E-9</v>
      </c>
    </row>
    <row r="828" spans="2:4">
      <c r="B828">
        <f t="shared" si="43"/>
        <v>82.599999999999582</v>
      </c>
      <c r="C828">
        <f t="shared" si="44"/>
        <v>1.0881434139521629E-3</v>
      </c>
      <c r="D828">
        <f t="shared" si="42"/>
        <v>5.3969329523440491E-9</v>
      </c>
    </row>
    <row r="829" spans="2:4">
      <c r="B829">
        <f t="shared" si="43"/>
        <v>82.699999999999577</v>
      </c>
      <c r="C829">
        <f t="shared" si="44"/>
        <v>1.0886599815826197E-3</v>
      </c>
      <c r="D829">
        <f t="shared" si="42"/>
        <v>5.4046227600866569E-9</v>
      </c>
    </row>
    <row r="830" spans="2:4">
      <c r="B830">
        <f t="shared" si="43"/>
        <v>82.799999999999571</v>
      </c>
      <c r="C830">
        <f t="shared" si="44"/>
        <v>1.0891765492130766E-3</v>
      </c>
      <c r="D830">
        <f t="shared" si="42"/>
        <v>5.4123198688989893E-9</v>
      </c>
    </row>
    <row r="831" spans="2:4">
      <c r="B831">
        <f t="shared" si="43"/>
        <v>82.899999999999565</v>
      </c>
      <c r="C831">
        <f t="shared" si="44"/>
        <v>1.0896931168435334E-3</v>
      </c>
      <c r="D831">
        <f t="shared" si="42"/>
        <v>5.4200242822453873E-9</v>
      </c>
    </row>
    <row r="832" spans="2:4">
      <c r="B832">
        <f t="shared" si="43"/>
        <v>82.999999999999559</v>
      </c>
      <c r="C832">
        <f t="shared" si="44"/>
        <v>1.0902096844739903E-3</v>
      </c>
      <c r="D832">
        <f t="shared" si="42"/>
        <v>5.4277360035902013E-9</v>
      </c>
    </row>
    <row r="833" spans="2:4">
      <c r="B833">
        <f t="shared" si="43"/>
        <v>83.099999999999554</v>
      </c>
      <c r="C833">
        <f t="shared" si="44"/>
        <v>1.0907262521044471E-3</v>
      </c>
      <c r="D833">
        <f t="shared" si="42"/>
        <v>5.4354550363977781E-9</v>
      </c>
    </row>
    <row r="834" spans="2:4">
      <c r="B834">
        <f t="shared" si="43"/>
        <v>83.199999999999548</v>
      </c>
      <c r="C834">
        <f t="shared" si="44"/>
        <v>1.091242819734904E-3</v>
      </c>
      <c r="D834">
        <f t="shared" si="42"/>
        <v>5.4431813841324659E-9</v>
      </c>
    </row>
    <row r="835" spans="2:4">
      <c r="B835">
        <f t="shared" si="43"/>
        <v>83.299999999999542</v>
      </c>
      <c r="C835">
        <f t="shared" si="44"/>
        <v>1.0917593873653608E-3</v>
      </c>
      <c r="D835">
        <f t="shared" si="42"/>
        <v>5.4509150502586111E-9</v>
      </c>
    </row>
    <row r="836" spans="2:4">
      <c r="B836">
        <f t="shared" si="43"/>
        <v>83.399999999999537</v>
      </c>
      <c r="C836">
        <f t="shared" si="44"/>
        <v>1.0922759549958176E-3</v>
      </c>
      <c r="D836">
        <f t="shared" si="42"/>
        <v>5.458656038240562E-9</v>
      </c>
    </row>
    <row r="837" spans="2:4">
      <c r="B837">
        <f t="shared" si="43"/>
        <v>83.499999999999531</v>
      </c>
      <c r="C837">
        <f t="shared" si="44"/>
        <v>1.0927925226262745E-3</v>
      </c>
      <c r="D837">
        <f t="shared" si="42"/>
        <v>5.4664043515426652E-9</v>
      </c>
    </row>
    <row r="838" spans="2:4">
      <c r="B838">
        <f t="shared" si="43"/>
        <v>83.599999999999525</v>
      </c>
      <c r="C838">
        <f t="shared" si="44"/>
        <v>1.0933090902567313E-3</v>
      </c>
      <c r="D838">
        <f t="shared" si="42"/>
        <v>5.474159993629268E-9</v>
      </c>
    </row>
    <row r="839" spans="2:4">
      <c r="B839">
        <f t="shared" si="43"/>
        <v>83.69999999999952</v>
      </c>
      <c r="C839">
        <f t="shared" si="44"/>
        <v>1.0938256578871882E-3</v>
      </c>
      <c r="D839">
        <f t="shared" si="42"/>
        <v>5.4819229679647203E-9</v>
      </c>
    </row>
    <row r="840" spans="2:4">
      <c r="B840">
        <f t="shared" si="43"/>
        <v>83.799999999999514</v>
      </c>
      <c r="C840">
        <f t="shared" si="44"/>
        <v>1.094342225517645E-3</v>
      </c>
      <c r="D840">
        <f t="shared" si="42"/>
        <v>5.4896932780133653E-9</v>
      </c>
    </row>
    <row r="841" spans="2:4">
      <c r="B841">
        <f t="shared" si="43"/>
        <v>83.899999999999508</v>
      </c>
      <c r="C841">
        <f t="shared" si="44"/>
        <v>1.0948587931481019E-3</v>
      </c>
      <c r="D841">
        <f t="shared" si="42"/>
        <v>5.4974709272395505E-9</v>
      </c>
    </row>
    <row r="842" spans="2:4">
      <c r="B842">
        <f t="shared" si="43"/>
        <v>83.999999999999503</v>
      </c>
      <c r="C842">
        <f t="shared" si="44"/>
        <v>1.0953753607785587E-3</v>
      </c>
      <c r="D842">
        <f t="shared" si="42"/>
        <v>5.5052559191076265E-9</v>
      </c>
    </row>
    <row r="843" spans="2:4">
      <c r="B843">
        <f t="shared" si="43"/>
        <v>84.099999999999497</v>
      </c>
      <c r="C843">
        <f t="shared" si="44"/>
        <v>1.0958919284090156E-3</v>
      </c>
      <c r="D843">
        <f t="shared" si="42"/>
        <v>5.5130482570819382E-9</v>
      </c>
    </row>
    <row r="844" spans="2:4">
      <c r="B844">
        <f t="shared" si="43"/>
        <v>84.199999999999491</v>
      </c>
      <c r="C844">
        <f t="shared" si="44"/>
        <v>1.0964084960394724E-3</v>
      </c>
      <c r="D844">
        <f t="shared" si="42"/>
        <v>5.5208479446268339E-9</v>
      </c>
    </row>
    <row r="845" spans="2:4">
      <c r="B845">
        <f t="shared" si="43"/>
        <v>84.299999999999486</v>
      </c>
      <c r="C845">
        <f t="shared" si="44"/>
        <v>1.0969250636699293E-3</v>
      </c>
      <c r="D845">
        <f t="shared" si="42"/>
        <v>5.5286549852066592E-9</v>
      </c>
    </row>
    <row r="846" spans="2:4">
      <c r="B846">
        <f t="shared" si="43"/>
        <v>84.39999999999948</v>
      </c>
      <c r="C846">
        <f t="shared" si="44"/>
        <v>1.0974416313003861E-3</v>
      </c>
      <c r="D846">
        <f t="shared" si="42"/>
        <v>5.5364693822857649E-9</v>
      </c>
    </row>
    <row r="847" spans="2:4">
      <c r="B847">
        <f t="shared" si="43"/>
        <v>84.499999999999474</v>
      </c>
      <c r="C847">
        <f t="shared" si="44"/>
        <v>1.0979581989308429E-3</v>
      </c>
      <c r="D847">
        <f t="shared" si="42"/>
        <v>5.5442911393284958E-9</v>
      </c>
    </row>
    <row r="848" spans="2:4">
      <c r="B848">
        <f t="shared" si="43"/>
        <v>84.599999999999469</v>
      </c>
      <c r="C848">
        <f t="shared" si="44"/>
        <v>1.0984747665612998E-3</v>
      </c>
      <c r="D848">
        <f t="shared" si="42"/>
        <v>5.5521202597992011E-9</v>
      </c>
    </row>
    <row r="849" spans="2:4">
      <c r="B849">
        <f t="shared" si="43"/>
        <v>84.699999999999463</v>
      </c>
      <c r="C849">
        <f t="shared" si="44"/>
        <v>1.0989913341917566E-3</v>
      </c>
      <c r="D849">
        <f t="shared" si="42"/>
        <v>5.5599567471622247E-9</v>
      </c>
    </row>
    <row r="850" spans="2:4">
      <c r="B850">
        <f t="shared" si="43"/>
        <v>84.799999999999457</v>
      </c>
      <c r="C850">
        <f t="shared" si="44"/>
        <v>1.0995079018222135E-3</v>
      </c>
      <c r="D850">
        <f t="shared" si="42"/>
        <v>5.5678006048819157E-9</v>
      </c>
    </row>
    <row r="851" spans="2:4">
      <c r="B851">
        <f t="shared" si="43"/>
        <v>84.899999999999451</v>
      </c>
      <c r="C851">
        <f t="shared" si="44"/>
        <v>1.1000244694526703E-3</v>
      </c>
      <c r="D851">
        <f t="shared" si="42"/>
        <v>5.5756518364226215E-9</v>
      </c>
    </row>
    <row r="852" spans="2:4">
      <c r="B852">
        <f t="shared" si="43"/>
        <v>84.999999999999446</v>
      </c>
      <c r="C852">
        <f t="shared" si="44"/>
        <v>1.1005410370831272E-3</v>
      </c>
      <c r="D852">
        <f t="shared" si="42"/>
        <v>5.5835104452486911E-9</v>
      </c>
    </row>
    <row r="853" spans="2:4">
      <c r="B853">
        <f t="shared" si="43"/>
        <v>85.09999999999944</v>
      </c>
      <c r="C853">
        <f t="shared" si="44"/>
        <v>1.101057604713584E-3</v>
      </c>
      <c r="D853">
        <f t="shared" si="42"/>
        <v>5.5913764348244687E-9</v>
      </c>
    </row>
    <row r="854" spans="2:4">
      <c r="B854">
        <f t="shared" si="43"/>
        <v>85.199999999999434</v>
      </c>
      <c r="C854">
        <f t="shared" si="44"/>
        <v>1.1015741723440409E-3</v>
      </c>
      <c r="D854">
        <f t="shared" si="42"/>
        <v>5.5992498086143032E-9</v>
      </c>
    </row>
    <row r="855" spans="2:4">
      <c r="B855">
        <f t="shared" si="43"/>
        <v>85.299999999999429</v>
      </c>
      <c r="C855">
        <f t="shared" si="44"/>
        <v>1.1020907399744977E-3</v>
      </c>
      <c r="D855">
        <f t="shared" si="42"/>
        <v>5.6071305700825428E-9</v>
      </c>
    </row>
    <row r="856" spans="2:4">
      <c r="B856">
        <f t="shared" si="43"/>
        <v>85.399999999999423</v>
      </c>
      <c r="C856">
        <f t="shared" si="44"/>
        <v>1.1026073076049546E-3</v>
      </c>
      <c r="D856">
        <f t="shared" si="42"/>
        <v>5.6150187226935342E-9</v>
      </c>
    </row>
    <row r="857" spans="2:4">
      <c r="B857">
        <f t="shared" si="43"/>
        <v>85.499999999999417</v>
      </c>
      <c r="C857">
        <f t="shared" si="44"/>
        <v>1.1031238752354114E-3</v>
      </c>
      <c r="D857">
        <f t="shared" si="42"/>
        <v>5.6229142699116246E-9</v>
      </c>
    </row>
    <row r="858" spans="2:4">
      <c r="B858">
        <f t="shared" si="43"/>
        <v>85.599999999999412</v>
      </c>
      <c r="C858">
        <f t="shared" si="44"/>
        <v>1.1036404428658682E-3</v>
      </c>
      <c r="D858">
        <f t="shared" si="42"/>
        <v>5.6308172152011599E-9</v>
      </c>
    </row>
    <row r="859" spans="2:4">
      <c r="B859">
        <f t="shared" si="43"/>
        <v>85.699999999999406</v>
      </c>
      <c r="C859">
        <f t="shared" si="44"/>
        <v>1.1041570104963251E-3</v>
      </c>
      <c r="D859">
        <f t="shared" si="42"/>
        <v>5.6387275620264898E-9</v>
      </c>
    </row>
    <row r="860" spans="2:4">
      <c r="B860">
        <f t="shared" si="43"/>
        <v>85.7999999999994</v>
      </c>
      <c r="C860">
        <f t="shared" si="44"/>
        <v>1.1046735781267819E-3</v>
      </c>
      <c r="D860">
        <f t="shared" si="42"/>
        <v>5.6466453138519594E-9</v>
      </c>
    </row>
    <row r="861" spans="2:4">
      <c r="B861">
        <f t="shared" si="43"/>
        <v>85.899999999999395</v>
      </c>
      <c r="C861">
        <f t="shared" si="44"/>
        <v>1.1051901457572388E-3</v>
      </c>
      <c r="D861">
        <f t="shared" si="42"/>
        <v>5.6545704741419176E-9</v>
      </c>
    </row>
    <row r="862" spans="2:4">
      <c r="B862">
        <f t="shared" si="43"/>
        <v>85.999999999999389</v>
      </c>
      <c r="C862">
        <f t="shared" si="44"/>
        <v>1.1057067133876956E-3</v>
      </c>
      <c r="D862">
        <f t="shared" si="42"/>
        <v>5.6625030463607109E-9</v>
      </c>
    </row>
    <row r="863" spans="2:4">
      <c r="B863">
        <f t="shared" si="43"/>
        <v>86.099999999999383</v>
      </c>
      <c r="C863">
        <f t="shared" si="44"/>
        <v>1.1062232810181525E-3</v>
      </c>
      <c r="D863">
        <f t="shared" si="42"/>
        <v>5.670443033972686E-9</v>
      </c>
    </row>
    <row r="864" spans="2:4">
      <c r="B864">
        <f t="shared" si="43"/>
        <v>86.199999999999378</v>
      </c>
      <c r="C864">
        <f t="shared" si="44"/>
        <v>1.1067398486486093E-3</v>
      </c>
      <c r="D864">
        <f t="shared" si="42"/>
        <v>5.6783904404421927E-9</v>
      </c>
    </row>
    <row r="865" spans="2:4">
      <c r="B865">
        <f t="shared" si="43"/>
        <v>86.299999999999372</v>
      </c>
      <c r="C865">
        <f t="shared" si="44"/>
        <v>1.1072564162790662E-3</v>
      </c>
      <c r="D865">
        <f t="shared" si="42"/>
        <v>5.6863452692335759E-9</v>
      </c>
    </row>
    <row r="866" spans="2:4">
      <c r="B866">
        <f t="shared" si="43"/>
        <v>86.399999999999366</v>
      </c>
      <c r="C866">
        <f t="shared" si="44"/>
        <v>1.107772983909523E-3</v>
      </c>
      <c r="D866">
        <f t="shared" ref="D866:D929" si="45">f3Oc*(C866/f1Oc)^3</f>
        <v>5.6943075238111864E-9</v>
      </c>
    </row>
    <row r="867" spans="2:4">
      <c r="B867">
        <f t="shared" si="43"/>
        <v>86.499999999999361</v>
      </c>
      <c r="C867">
        <f t="shared" si="44"/>
        <v>1.1082895515399799E-3</v>
      </c>
      <c r="D867">
        <f t="shared" si="45"/>
        <v>5.7022772076393672E-9</v>
      </c>
    </row>
    <row r="868" spans="2:4">
      <c r="B868">
        <f t="shared" si="43"/>
        <v>86.599999999999355</v>
      </c>
      <c r="C868">
        <f t="shared" si="44"/>
        <v>1.1088061191704367E-3</v>
      </c>
      <c r="D868">
        <f t="shared" si="45"/>
        <v>5.7102543241824659E-9</v>
      </c>
    </row>
    <row r="869" spans="2:4">
      <c r="B869">
        <f t="shared" si="43"/>
        <v>86.699999999999349</v>
      </c>
      <c r="C869">
        <f t="shared" si="44"/>
        <v>1.1093226868008935E-3</v>
      </c>
      <c r="D869">
        <f t="shared" si="45"/>
        <v>5.7182388769048315E-9</v>
      </c>
    </row>
    <row r="870" spans="2:4">
      <c r="B870">
        <f t="shared" si="43"/>
        <v>86.799999999999343</v>
      </c>
      <c r="C870">
        <f t="shared" si="44"/>
        <v>1.1098392544313504E-3</v>
      </c>
      <c r="D870">
        <f t="shared" si="45"/>
        <v>5.7262308692708113E-9</v>
      </c>
    </row>
    <row r="871" spans="2:4">
      <c r="B871">
        <f t="shared" ref="B871:B934" si="46">B870+dt</f>
        <v>86.899999999999338</v>
      </c>
      <c r="C871">
        <f t="shared" ref="C871:C934" si="47">C870+veOc*dt</f>
        <v>1.1103558220618072E-3</v>
      </c>
      <c r="D871">
        <f t="shared" si="45"/>
        <v>5.7342303047447535E-9</v>
      </c>
    </row>
    <row r="872" spans="2:4">
      <c r="B872">
        <f t="shared" si="46"/>
        <v>86.999999999999332</v>
      </c>
      <c r="C872">
        <f t="shared" si="47"/>
        <v>1.1108723896922641E-3</v>
      </c>
      <c r="D872">
        <f t="shared" si="45"/>
        <v>5.7422371867910032E-9</v>
      </c>
    </row>
    <row r="873" spans="2:4">
      <c r="B873">
        <f t="shared" si="46"/>
        <v>87.099999999999326</v>
      </c>
      <c r="C873">
        <f t="shared" si="47"/>
        <v>1.1113889573227209E-3</v>
      </c>
      <c r="D873">
        <f t="shared" si="45"/>
        <v>5.7502515188739084E-9</v>
      </c>
    </row>
    <row r="874" spans="2:4">
      <c r="B874">
        <f t="shared" si="46"/>
        <v>87.199999999999321</v>
      </c>
      <c r="C874">
        <f t="shared" si="47"/>
        <v>1.1119055249531778E-3</v>
      </c>
      <c r="D874">
        <f t="shared" si="45"/>
        <v>5.7582733044578166E-9</v>
      </c>
    </row>
    <row r="875" spans="2:4">
      <c r="B875">
        <f t="shared" si="46"/>
        <v>87.299999999999315</v>
      </c>
      <c r="C875">
        <f t="shared" si="47"/>
        <v>1.1124220925836346E-3</v>
      </c>
      <c r="D875">
        <f t="shared" si="45"/>
        <v>5.7663025470070792E-9</v>
      </c>
    </row>
    <row r="876" spans="2:4">
      <c r="B876">
        <f t="shared" si="46"/>
        <v>87.399999999999309</v>
      </c>
      <c r="C876">
        <f t="shared" si="47"/>
        <v>1.1129386602140915E-3</v>
      </c>
      <c r="D876">
        <f t="shared" si="45"/>
        <v>5.7743392499860363E-9</v>
      </c>
    </row>
    <row r="877" spans="2:4">
      <c r="B877">
        <f t="shared" si="46"/>
        <v>87.499999999999304</v>
      </c>
      <c r="C877">
        <f t="shared" si="47"/>
        <v>1.1134552278445483E-3</v>
      </c>
      <c r="D877">
        <f t="shared" si="45"/>
        <v>5.7823834168590376E-9</v>
      </c>
    </row>
    <row r="878" spans="2:4">
      <c r="B878">
        <f t="shared" si="46"/>
        <v>87.599999999999298</v>
      </c>
      <c r="C878">
        <f t="shared" si="47"/>
        <v>1.1139717954750052E-3</v>
      </c>
      <c r="D878">
        <f t="shared" si="45"/>
        <v>5.7904350510904323E-9</v>
      </c>
    </row>
    <row r="879" spans="2:4">
      <c r="B879">
        <f t="shared" si="46"/>
        <v>87.699999999999292</v>
      </c>
      <c r="C879">
        <f t="shared" si="47"/>
        <v>1.114488363105462E-3</v>
      </c>
      <c r="D879">
        <f t="shared" si="45"/>
        <v>5.7984941561445676E-9</v>
      </c>
    </row>
    <row r="880" spans="2:4">
      <c r="B880">
        <f t="shared" si="46"/>
        <v>87.799999999999287</v>
      </c>
      <c r="C880">
        <f t="shared" si="47"/>
        <v>1.1150049307359188E-3</v>
      </c>
      <c r="D880">
        <f t="shared" si="45"/>
        <v>5.8065607354857886E-9</v>
      </c>
    </row>
    <row r="881" spans="2:4">
      <c r="B881">
        <f t="shared" si="46"/>
        <v>87.899999999999281</v>
      </c>
      <c r="C881">
        <f t="shared" si="47"/>
        <v>1.1155214983663757E-3</v>
      </c>
      <c r="D881">
        <f t="shared" si="45"/>
        <v>5.8146347925784451E-9</v>
      </c>
    </row>
    <row r="882" spans="2:4">
      <c r="B882">
        <f t="shared" si="46"/>
        <v>87.999999999999275</v>
      </c>
      <c r="C882">
        <f t="shared" si="47"/>
        <v>1.1160380659968325E-3</v>
      </c>
      <c r="D882">
        <f t="shared" si="45"/>
        <v>5.8227163308868835E-9</v>
      </c>
    </row>
    <row r="883" spans="2:4">
      <c r="B883">
        <f t="shared" si="46"/>
        <v>88.09999999999927</v>
      </c>
      <c r="C883">
        <f t="shared" si="47"/>
        <v>1.1165546336272894E-3</v>
      </c>
      <c r="D883">
        <f t="shared" si="45"/>
        <v>5.8308053538754522E-9</v>
      </c>
    </row>
    <row r="884" spans="2:4">
      <c r="B884">
        <f t="shared" si="46"/>
        <v>88.199999999999264</v>
      </c>
      <c r="C884">
        <f t="shared" si="47"/>
        <v>1.1170712012577462E-3</v>
      </c>
      <c r="D884">
        <f t="shared" si="45"/>
        <v>5.8389018650084944E-9</v>
      </c>
    </row>
    <row r="885" spans="2:4">
      <c r="B885">
        <f t="shared" si="46"/>
        <v>88.299999999999258</v>
      </c>
      <c r="C885">
        <f t="shared" si="47"/>
        <v>1.1175877688882031E-3</v>
      </c>
      <c r="D885">
        <f t="shared" si="45"/>
        <v>5.8470058677503624E-9</v>
      </c>
    </row>
    <row r="886" spans="2:4">
      <c r="B886">
        <f t="shared" si="46"/>
        <v>88.399999999999253</v>
      </c>
      <c r="C886">
        <f t="shared" si="47"/>
        <v>1.1181043365186599E-3</v>
      </c>
      <c r="D886">
        <f t="shared" si="45"/>
        <v>5.8551173655654004E-9</v>
      </c>
    </row>
    <row r="887" spans="2:4">
      <c r="B887">
        <f t="shared" si="46"/>
        <v>88.499999999999247</v>
      </c>
      <c r="C887">
        <f t="shared" si="47"/>
        <v>1.1186209041491168E-3</v>
      </c>
      <c r="D887">
        <f t="shared" si="45"/>
        <v>5.8632363619179564E-9</v>
      </c>
    </row>
    <row r="888" spans="2:4">
      <c r="B888">
        <f t="shared" si="46"/>
        <v>88.599999999999241</v>
      </c>
      <c r="C888">
        <f t="shared" si="47"/>
        <v>1.1191374717795736E-3</v>
      </c>
      <c r="D888">
        <f t="shared" si="45"/>
        <v>5.871362860272378E-9</v>
      </c>
    </row>
    <row r="889" spans="2:4">
      <c r="B889">
        <f t="shared" si="46"/>
        <v>88.699999999999235</v>
      </c>
      <c r="C889">
        <f t="shared" si="47"/>
        <v>1.1196540394100305E-3</v>
      </c>
      <c r="D889">
        <f t="shared" si="45"/>
        <v>5.8794968640930132E-9</v>
      </c>
    </row>
    <row r="890" spans="2:4">
      <c r="B890">
        <f t="shared" si="46"/>
        <v>88.79999999999923</v>
      </c>
      <c r="C890">
        <f t="shared" si="47"/>
        <v>1.1201706070404873E-3</v>
      </c>
      <c r="D890">
        <f t="shared" si="45"/>
        <v>5.8876383768442079E-9</v>
      </c>
    </row>
    <row r="891" spans="2:4">
      <c r="B891">
        <f t="shared" si="46"/>
        <v>88.899999999999224</v>
      </c>
      <c r="C891">
        <f t="shared" si="47"/>
        <v>1.1206871746709441E-3</v>
      </c>
      <c r="D891">
        <f t="shared" si="45"/>
        <v>5.8957874019903103E-9</v>
      </c>
    </row>
    <row r="892" spans="2:4">
      <c r="B892">
        <f t="shared" si="46"/>
        <v>88.999999999999218</v>
      </c>
      <c r="C892">
        <f t="shared" si="47"/>
        <v>1.121203742301401E-3</v>
      </c>
      <c r="D892">
        <f t="shared" si="45"/>
        <v>5.9039439429956693E-9</v>
      </c>
    </row>
    <row r="893" spans="2:4">
      <c r="B893">
        <f t="shared" si="46"/>
        <v>89.099999999999213</v>
      </c>
      <c r="C893">
        <f t="shared" si="47"/>
        <v>1.1217203099318578E-3</v>
      </c>
      <c r="D893">
        <f t="shared" si="45"/>
        <v>5.9121080033246299E-9</v>
      </c>
    </row>
    <row r="894" spans="2:4">
      <c r="B894">
        <f t="shared" si="46"/>
        <v>89.199999999999207</v>
      </c>
      <c r="C894">
        <f t="shared" si="47"/>
        <v>1.1222368775623147E-3</v>
      </c>
      <c r="D894">
        <f t="shared" si="45"/>
        <v>5.9202795864415379E-9</v>
      </c>
    </row>
    <row r="895" spans="2:4">
      <c r="B895">
        <f t="shared" si="46"/>
        <v>89.299999999999201</v>
      </c>
      <c r="C895">
        <f t="shared" si="47"/>
        <v>1.1227534451927715E-3</v>
      </c>
      <c r="D895">
        <f t="shared" si="45"/>
        <v>5.9284586958107455E-9</v>
      </c>
    </row>
    <row r="896" spans="2:4">
      <c r="B896">
        <f t="shared" si="46"/>
        <v>89.399999999999196</v>
      </c>
      <c r="C896">
        <f t="shared" si="47"/>
        <v>1.1232700128232284E-3</v>
      </c>
      <c r="D896">
        <f t="shared" si="45"/>
        <v>5.9366453348965943E-9</v>
      </c>
    </row>
    <row r="897" spans="2:4">
      <c r="B897">
        <f t="shared" si="46"/>
        <v>89.49999999999919</v>
      </c>
      <c r="C897">
        <f t="shared" si="47"/>
        <v>1.1237865804536852E-3</v>
      </c>
      <c r="D897">
        <f t="shared" si="45"/>
        <v>5.9448395071634368E-9</v>
      </c>
    </row>
    <row r="898" spans="2:4">
      <c r="B898">
        <f t="shared" si="46"/>
        <v>89.599999999999184</v>
      </c>
      <c r="C898">
        <f t="shared" si="47"/>
        <v>1.1243031480841421E-3</v>
      </c>
      <c r="D898">
        <f t="shared" si="45"/>
        <v>5.9530412160756178E-9</v>
      </c>
    </row>
    <row r="899" spans="2:4">
      <c r="B899">
        <f t="shared" si="46"/>
        <v>89.699999999999179</v>
      </c>
      <c r="C899">
        <f t="shared" si="47"/>
        <v>1.1248197157145989E-3</v>
      </c>
      <c r="D899">
        <f t="shared" si="45"/>
        <v>5.9612504650974838E-9</v>
      </c>
    </row>
    <row r="900" spans="2:4">
      <c r="B900">
        <f t="shared" si="46"/>
        <v>89.799999999999173</v>
      </c>
      <c r="C900">
        <f t="shared" si="47"/>
        <v>1.1253362833450558E-3</v>
      </c>
      <c r="D900">
        <f t="shared" si="45"/>
        <v>5.9694672576933848E-9</v>
      </c>
    </row>
    <row r="901" spans="2:4">
      <c r="B901">
        <f t="shared" si="46"/>
        <v>89.899999999999167</v>
      </c>
      <c r="C901">
        <f t="shared" si="47"/>
        <v>1.1258528509755126E-3</v>
      </c>
      <c r="D901">
        <f t="shared" si="45"/>
        <v>5.9776915973276673E-9</v>
      </c>
    </row>
    <row r="902" spans="2:4">
      <c r="B902">
        <f t="shared" si="46"/>
        <v>89.999999999999162</v>
      </c>
      <c r="C902">
        <f t="shared" si="47"/>
        <v>1.1263694186059694E-3</v>
      </c>
      <c r="D902">
        <f t="shared" si="45"/>
        <v>5.9859234874646761E-9</v>
      </c>
    </row>
    <row r="903" spans="2:4">
      <c r="B903">
        <f t="shared" si="46"/>
        <v>90.099999999999156</v>
      </c>
      <c r="C903">
        <f t="shared" si="47"/>
        <v>1.1268859862364263E-3</v>
      </c>
      <c r="D903">
        <f t="shared" si="45"/>
        <v>5.9941629315687604E-9</v>
      </c>
    </row>
    <row r="904" spans="2:4">
      <c r="B904">
        <f t="shared" si="46"/>
        <v>90.19999999999915</v>
      </c>
      <c r="C904">
        <f t="shared" si="47"/>
        <v>1.1274025538668831E-3</v>
      </c>
      <c r="D904">
        <f t="shared" si="45"/>
        <v>6.0024099331042674E-9</v>
      </c>
    </row>
    <row r="905" spans="2:4">
      <c r="B905">
        <f t="shared" si="46"/>
        <v>90.299999999999145</v>
      </c>
      <c r="C905">
        <f t="shared" si="47"/>
        <v>1.12791912149734E-3</v>
      </c>
      <c r="D905">
        <f t="shared" si="45"/>
        <v>6.0106644955355447E-9</v>
      </c>
    </row>
    <row r="906" spans="2:4">
      <c r="B906">
        <f t="shared" si="46"/>
        <v>90.399999999999139</v>
      </c>
      <c r="C906">
        <f t="shared" si="47"/>
        <v>1.1284356891277968E-3</v>
      </c>
      <c r="D906">
        <f t="shared" si="45"/>
        <v>6.0189266223269387E-9</v>
      </c>
    </row>
    <row r="907" spans="2:4">
      <c r="B907">
        <f t="shared" si="46"/>
        <v>90.499999999999133</v>
      </c>
      <c r="C907">
        <f t="shared" si="47"/>
        <v>1.1289522567582537E-3</v>
      </c>
      <c r="D907">
        <f t="shared" si="45"/>
        <v>6.0271963169427977E-9</v>
      </c>
    </row>
    <row r="908" spans="2:4">
      <c r="B908">
        <f t="shared" si="46"/>
        <v>90.599999999999127</v>
      </c>
      <c r="C908">
        <f t="shared" si="47"/>
        <v>1.1294688243887105E-3</v>
      </c>
      <c r="D908">
        <f t="shared" si="45"/>
        <v>6.0354735828474682E-9</v>
      </c>
    </row>
    <row r="909" spans="2:4">
      <c r="B909">
        <f t="shared" si="46"/>
        <v>90.699999999999122</v>
      </c>
      <c r="C909">
        <f t="shared" si="47"/>
        <v>1.1299853920191674E-3</v>
      </c>
      <c r="D909">
        <f t="shared" si="45"/>
        <v>6.0437584235052984E-9</v>
      </c>
    </row>
    <row r="910" spans="2:4">
      <c r="B910">
        <f t="shared" si="46"/>
        <v>90.799999999999116</v>
      </c>
      <c r="C910">
        <f t="shared" si="47"/>
        <v>1.1305019596496242E-3</v>
      </c>
      <c r="D910">
        <f t="shared" si="45"/>
        <v>6.0520508423806382E-9</v>
      </c>
    </row>
    <row r="911" spans="2:4">
      <c r="B911">
        <f t="shared" si="46"/>
        <v>90.89999999999911</v>
      </c>
      <c r="C911">
        <f t="shared" si="47"/>
        <v>1.1310185272800811E-3</v>
      </c>
      <c r="D911">
        <f t="shared" si="45"/>
        <v>6.0603508429378292E-9</v>
      </c>
    </row>
    <row r="912" spans="2:4">
      <c r="B912">
        <f t="shared" si="46"/>
        <v>90.999999999999105</v>
      </c>
      <c r="C912">
        <f t="shared" si="47"/>
        <v>1.1315350949105379E-3</v>
      </c>
      <c r="D912">
        <f t="shared" si="45"/>
        <v>6.0686584286412196E-9</v>
      </c>
    </row>
    <row r="913" spans="2:4">
      <c r="B913">
        <f t="shared" si="46"/>
        <v>91.099999999999099</v>
      </c>
      <c r="C913">
        <f t="shared" si="47"/>
        <v>1.1320516625409947E-3</v>
      </c>
      <c r="D913">
        <f t="shared" si="45"/>
        <v>6.0769736029551601E-9</v>
      </c>
    </row>
    <row r="914" spans="2:4">
      <c r="B914">
        <f t="shared" si="46"/>
        <v>91.199999999999093</v>
      </c>
      <c r="C914">
        <f t="shared" si="47"/>
        <v>1.1325682301714516E-3</v>
      </c>
      <c r="D914">
        <f t="shared" si="45"/>
        <v>6.085296369343998E-9</v>
      </c>
    </row>
    <row r="915" spans="2:4">
      <c r="B915">
        <f t="shared" si="46"/>
        <v>91.299999999999088</v>
      </c>
      <c r="C915">
        <f t="shared" si="47"/>
        <v>1.1330847978019084E-3</v>
      </c>
      <c r="D915">
        <f t="shared" si="45"/>
        <v>6.0936267312720767E-9</v>
      </c>
    </row>
    <row r="916" spans="2:4">
      <c r="B916">
        <f t="shared" si="46"/>
        <v>91.399999999999082</v>
      </c>
      <c r="C916">
        <f t="shared" si="47"/>
        <v>1.1336013654323653E-3</v>
      </c>
      <c r="D916">
        <f t="shared" si="45"/>
        <v>6.1019646922037476E-9</v>
      </c>
    </row>
    <row r="917" spans="2:4">
      <c r="B917">
        <f t="shared" si="46"/>
        <v>91.499999999999076</v>
      </c>
      <c r="C917">
        <f t="shared" si="47"/>
        <v>1.1341179330628221E-3</v>
      </c>
      <c r="D917">
        <f t="shared" si="45"/>
        <v>6.1103102556033532E-9</v>
      </c>
    </row>
    <row r="918" spans="2:4">
      <c r="B918">
        <f t="shared" si="46"/>
        <v>91.599999999999071</v>
      </c>
      <c r="C918">
        <f t="shared" si="47"/>
        <v>1.134634500693279E-3</v>
      </c>
      <c r="D918">
        <f t="shared" si="45"/>
        <v>6.1186634249352474E-9</v>
      </c>
    </row>
    <row r="919" spans="2:4">
      <c r="B919">
        <f t="shared" si="46"/>
        <v>91.699999999999065</v>
      </c>
      <c r="C919">
        <f t="shared" si="47"/>
        <v>1.1351510683237358E-3</v>
      </c>
      <c r="D919">
        <f t="shared" si="45"/>
        <v>6.1270242036637751E-9</v>
      </c>
    </row>
    <row r="920" spans="2:4">
      <c r="B920">
        <f t="shared" si="46"/>
        <v>91.799999999999059</v>
      </c>
      <c r="C920">
        <f t="shared" si="47"/>
        <v>1.1356676359541927E-3</v>
      </c>
      <c r="D920">
        <f t="shared" si="45"/>
        <v>6.1353925952532797E-9</v>
      </c>
    </row>
    <row r="921" spans="2:4">
      <c r="B921">
        <f t="shared" si="46"/>
        <v>91.899999999999054</v>
      </c>
      <c r="C921">
        <f t="shared" si="47"/>
        <v>1.1361842035846495E-3</v>
      </c>
      <c r="D921">
        <f t="shared" si="45"/>
        <v>6.1437686031681126E-9</v>
      </c>
    </row>
    <row r="922" spans="2:4">
      <c r="B922">
        <f t="shared" si="46"/>
        <v>91.999999999999048</v>
      </c>
      <c r="C922">
        <f t="shared" si="47"/>
        <v>1.1367007712151064E-3</v>
      </c>
      <c r="D922">
        <f t="shared" si="45"/>
        <v>6.1521522308726188E-9</v>
      </c>
    </row>
    <row r="923" spans="2:4">
      <c r="B923">
        <f t="shared" si="46"/>
        <v>92.099999999999042</v>
      </c>
      <c r="C923">
        <f t="shared" si="47"/>
        <v>1.1372173388455632E-3</v>
      </c>
      <c r="D923">
        <f t="shared" si="45"/>
        <v>6.1605434818311472E-9</v>
      </c>
    </row>
    <row r="924" spans="2:4">
      <c r="B924">
        <f t="shared" si="46"/>
        <v>92.199999999999037</v>
      </c>
      <c r="C924">
        <f t="shared" si="47"/>
        <v>1.13773390647602E-3</v>
      </c>
      <c r="D924">
        <f t="shared" si="45"/>
        <v>6.1689423595080436E-9</v>
      </c>
    </row>
    <row r="925" spans="2:4">
      <c r="B925">
        <f t="shared" si="46"/>
        <v>92.299999999999031</v>
      </c>
      <c r="C925">
        <f t="shared" si="47"/>
        <v>1.1382504741064769E-3</v>
      </c>
      <c r="D925">
        <f t="shared" si="45"/>
        <v>6.177348867367657E-9</v>
      </c>
    </row>
    <row r="926" spans="2:4">
      <c r="B926">
        <f t="shared" si="46"/>
        <v>92.399999999999025</v>
      </c>
      <c r="C926">
        <f t="shared" si="47"/>
        <v>1.1387670417369337E-3</v>
      </c>
      <c r="D926">
        <f t="shared" si="45"/>
        <v>6.1857630088743349E-9</v>
      </c>
    </row>
    <row r="927" spans="2:4">
      <c r="B927">
        <f t="shared" si="46"/>
        <v>92.499999999999019</v>
      </c>
      <c r="C927">
        <f t="shared" si="47"/>
        <v>1.1392836093673906E-3</v>
      </c>
      <c r="D927">
        <f t="shared" si="45"/>
        <v>6.1941847874924254E-9</v>
      </c>
    </row>
    <row r="928" spans="2:4">
      <c r="B928">
        <f t="shared" si="46"/>
        <v>92.599999999999014</v>
      </c>
      <c r="C928">
        <f t="shared" si="47"/>
        <v>1.1398001769978474E-3</v>
      </c>
      <c r="D928">
        <f t="shared" si="45"/>
        <v>6.2026142066862717E-9</v>
      </c>
    </row>
    <row r="929" spans="2:4">
      <c r="B929">
        <f t="shared" si="46"/>
        <v>92.699999999999008</v>
      </c>
      <c r="C929">
        <f t="shared" si="47"/>
        <v>1.1403167446283043E-3</v>
      </c>
      <c r="D929">
        <f t="shared" si="45"/>
        <v>6.2110512699202239E-9</v>
      </c>
    </row>
    <row r="930" spans="2:4">
      <c r="B930">
        <f t="shared" si="46"/>
        <v>92.799999999999002</v>
      </c>
      <c r="C930">
        <f t="shared" si="47"/>
        <v>1.1408333122587611E-3</v>
      </c>
      <c r="D930">
        <f t="shared" ref="D930:D993" si="48">f3Oc*(C930/f1Oc)^3</f>
        <v>6.2194959806586291E-9</v>
      </c>
    </row>
    <row r="931" spans="2:4">
      <c r="B931">
        <f t="shared" si="46"/>
        <v>92.899999999998997</v>
      </c>
      <c r="C931">
        <f t="shared" si="47"/>
        <v>1.141349879889218E-3</v>
      </c>
      <c r="D931">
        <f t="shared" si="48"/>
        <v>6.2279483423658348E-9</v>
      </c>
    </row>
    <row r="932" spans="2:4">
      <c r="B932">
        <f t="shared" si="46"/>
        <v>92.999999999998991</v>
      </c>
      <c r="C932">
        <f t="shared" si="47"/>
        <v>1.1418664475196748E-3</v>
      </c>
      <c r="D932">
        <f t="shared" si="48"/>
        <v>6.2364083585061868E-9</v>
      </c>
    </row>
    <row r="933" spans="2:4">
      <c r="B933">
        <f t="shared" si="46"/>
        <v>93.099999999998985</v>
      </c>
      <c r="C933">
        <f t="shared" si="47"/>
        <v>1.1423830151501317E-3</v>
      </c>
      <c r="D933">
        <f t="shared" si="48"/>
        <v>6.244876032544034E-9</v>
      </c>
    </row>
    <row r="934" spans="2:4">
      <c r="B934">
        <f t="shared" si="46"/>
        <v>93.19999999999898</v>
      </c>
      <c r="C934">
        <f t="shared" si="47"/>
        <v>1.1428995827805885E-3</v>
      </c>
      <c r="D934">
        <f t="shared" si="48"/>
        <v>6.2533513679437248E-9</v>
      </c>
    </row>
    <row r="935" spans="2:4">
      <c r="B935">
        <f t="shared" ref="B935:B998" si="49">B934+dt</f>
        <v>93.299999999998974</v>
      </c>
      <c r="C935">
        <f t="shared" ref="C935:C998" si="50">C934+veOc*dt</f>
        <v>1.1434161504110453E-3</v>
      </c>
      <c r="D935">
        <f t="shared" si="48"/>
        <v>6.2618343681696047E-9</v>
      </c>
    </row>
    <row r="936" spans="2:4">
      <c r="B936">
        <f t="shared" si="49"/>
        <v>93.399999999998968</v>
      </c>
      <c r="C936">
        <f t="shared" si="50"/>
        <v>1.1439327180415022E-3</v>
      </c>
      <c r="D936">
        <f t="shared" si="48"/>
        <v>6.2703250366860229E-9</v>
      </c>
    </row>
    <row r="937" spans="2:4">
      <c r="B937">
        <f t="shared" si="49"/>
        <v>93.499999999998963</v>
      </c>
      <c r="C937">
        <f t="shared" si="50"/>
        <v>1.144449285671959E-3</v>
      </c>
      <c r="D937">
        <f t="shared" si="48"/>
        <v>6.2788233769573226E-9</v>
      </c>
    </row>
    <row r="938" spans="2:4">
      <c r="B938">
        <f t="shared" si="49"/>
        <v>93.599999999998957</v>
      </c>
      <c r="C938">
        <f t="shared" si="50"/>
        <v>1.1449658533024159E-3</v>
      </c>
      <c r="D938">
        <f t="shared" si="48"/>
        <v>6.2873293924478553E-9</v>
      </c>
    </row>
    <row r="939" spans="2:4">
      <c r="B939">
        <f t="shared" si="49"/>
        <v>93.699999999998951</v>
      </c>
      <c r="C939">
        <f t="shared" si="50"/>
        <v>1.1454824209328727E-3</v>
      </c>
      <c r="D939">
        <f t="shared" si="48"/>
        <v>6.2958430866219651E-9</v>
      </c>
    </row>
    <row r="940" spans="2:4">
      <c r="B940">
        <f t="shared" si="49"/>
        <v>93.799999999998946</v>
      </c>
      <c r="C940">
        <f t="shared" si="50"/>
        <v>1.1459989885633296E-3</v>
      </c>
      <c r="D940">
        <f t="shared" si="48"/>
        <v>6.3043644629440027E-9</v>
      </c>
    </row>
    <row r="941" spans="2:4">
      <c r="B941">
        <f t="shared" si="49"/>
        <v>93.89999999999894</v>
      </c>
      <c r="C941">
        <f t="shared" si="50"/>
        <v>1.1465155561937864E-3</v>
      </c>
      <c r="D941">
        <f t="shared" si="48"/>
        <v>6.312893524878313E-9</v>
      </c>
    </row>
    <row r="942" spans="2:4">
      <c r="B942">
        <f t="shared" si="49"/>
        <v>93.999999999998934</v>
      </c>
      <c r="C942">
        <f t="shared" si="50"/>
        <v>1.1470321238242433E-3</v>
      </c>
      <c r="D942">
        <f t="shared" si="48"/>
        <v>6.3214302758892426E-9</v>
      </c>
    </row>
    <row r="943" spans="2:4">
      <c r="B943">
        <f t="shared" si="49"/>
        <v>94.099999999998929</v>
      </c>
      <c r="C943">
        <f t="shared" si="50"/>
        <v>1.1475486914547001E-3</v>
      </c>
      <c r="D943">
        <f t="shared" si="48"/>
        <v>6.329974719441142E-9</v>
      </c>
    </row>
    <row r="944" spans="2:4">
      <c r="B944">
        <f t="shared" si="49"/>
        <v>94.199999999998923</v>
      </c>
      <c r="C944">
        <f t="shared" si="50"/>
        <v>1.148065259085157E-3</v>
      </c>
      <c r="D944">
        <f t="shared" si="48"/>
        <v>6.3385268589983555E-9</v>
      </c>
    </row>
    <row r="945" spans="2:4">
      <c r="B945">
        <f t="shared" si="49"/>
        <v>94.299999999998917</v>
      </c>
      <c r="C945">
        <f t="shared" si="50"/>
        <v>1.1485818267156138E-3</v>
      </c>
      <c r="D945">
        <f t="shared" si="48"/>
        <v>6.3470866980252354E-9</v>
      </c>
    </row>
    <row r="946" spans="2:4">
      <c r="B946">
        <f t="shared" si="49"/>
        <v>94.399999999998911</v>
      </c>
      <c r="C946">
        <f t="shared" si="50"/>
        <v>1.1490983943460706E-3</v>
      </c>
      <c r="D946">
        <f t="shared" si="48"/>
        <v>6.3556542399861223E-9</v>
      </c>
    </row>
    <row r="947" spans="2:4">
      <c r="B947">
        <f t="shared" si="49"/>
        <v>94.499999999998906</v>
      </c>
      <c r="C947">
        <f t="shared" si="50"/>
        <v>1.1496149619765275E-3</v>
      </c>
      <c r="D947">
        <f t="shared" si="48"/>
        <v>6.3642294883453663E-9</v>
      </c>
    </row>
    <row r="948" spans="2:4">
      <c r="B948">
        <f t="shared" si="49"/>
        <v>94.5999999999989</v>
      </c>
      <c r="C948">
        <f t="shared" si="50"/>
        <v>1.1501315296069843E-3</v>
      </c>
      <c r="D948">
        <f t="shared" si="48"/>
        <v>6.3728124465673154E-9</v>
      </c>
    </row>
    <row r="949" spans="2:4">
      <c r="B949">
        <f t="shared" si="49"/>
        <v>94.699999999998894</v>
      </c>
      <c r="C949">
        <f t="shared" si="50"/>
        <v>1.1506480972374412E-3</v>
      </c>
      <c r="D949">
        <f t="shared" si="48"/>
        <v>6.3814031181163155E-9</v>
      </c>
    </row>
    <row r="950" spans="2:4">
      <c r="B950">
        <f t="shared" si="49"/>
        <v>94.799999999998889</v>
      </c>
      <c r="C950">
        <f t="shared" si="50"/>
        <v>1.151164664867898E-3</v>
      </c>
      <c r="D950">
        <f t="shared" si="48"/>
        <v>6.3900015064567156E-9</v>
      </c>
    </row>
    <row r="951" spans="2:4">
      <c r="B951">
        <f t="shared" si="49"/>
        <v>94.899999999998883</v>
      </c>
      <c r="C951">
        <f t="shared" si="50"/>
        <v>1.1516812324983549E-3</v>
      </c>
      <c r="D951">
        <f t="shared" si="48"/>
        <v>6.3986076150528621E-9</v>
      </c>
    </row>
    <row r="952" spans="2:4">
      <c r="B952">
        <f t="shared" si="49"/>
        <v>94.999999999998877</v>
      </c>
      <c r="C952">
        <f t="shared" si="50"/>
        <v>1.1521978001288117E-3</v>
      </c>
      <c r="D952">
        <f t="shared" si="48"/>
        <v>6.4072214473691018E-9</v>
      </c>
    </row>
    <row r="953" spans="2:4">
      <c r="B953">
        <f t="shared" si="49"/>
        <v>95.099999999998872</v>
      </c>
      <c r="C953">
        <f t="shared" si="50"/>
        <v>1.1527143677592686E-3</v>
      </c>
      <c r="D953">
        <f t="shared" si="48"/>
        <v>6.4158430068697836E-9</v>
      </c>
    </row>
    <row r="954" spans="2:4">
      <c r="B954">
        <f t="shared" si="49"/>
        <v>95.199999999998866</v>
      </c>
      <c r="C954">
        <f t="shared" si="50"/>
        <v>1.1532309353897254E-3</v>
      </c>
      <c r="D954">
        <f t="shared" si="48"/>
        <v>6.4244722970192565E-9</v>
      </c>
    </row>
    <row r="955" spans="2:4">
      <c r="B955">
        <f t="shared" si="49"/>
        <v>95.29999999999886</v>
      </c>
      <c r="C955">
        <f t="shared" si="50"/>
        <v>1.1537475030201823E-3</v>
      </c>
      <c r="D955">
        <f t="shared" si="48"/>
        <v>6.4331093212818621E-9</v>
      </c>
    </row>
    <row r="956" spans="2:4">
      <c r="B956">
        <f t="shared" si="49"/>
        <v>95.399999999998855</v>
      </c>
      <c r="C956">
        <f t="shared" si="50"/>
        <v>1.1542640706506391E-3</v>
      </c>
      <c r="D956">
        <f t="shared" si="48"/>
        <v>6.4417540831219513E-9</v>
      </c>
    </row>
    <row r="957" spans="2:4">
      <c r="B957">
        <f t="shared" si="49"/>
        <v>95.499999999998849</v>
      </c>
      <c r="C957">
        <f t="shared" si="50"/>
        <v>1.1547806382810959E-3</v>
      </c>
      <c r="D957">
        <f t="shared" si="48"/>
        <v>6.4504065860038712E-9</v>
      </c>
    </row>
    <row r="958" spans="2:4">
      <c r="B958">
        <f t="shared" si="49"/>
        <v>95.599999999998843</v>
      </c>
      <c r="C958">
        <f t="shared" si="50"/>
        <v>1.1552972059115528E-3</v>
      </c>
      <c r="D958">
        <f t="shared" si="48"/>
        <v>6.4590668333919685E-9</v>
      </c>
    </row>
    <row r="959" spans="2:4">
      <c r="B959">
        <f t="shared" si="49"/>
        <v>95.699999999998838</v>
      </c>
      <c r="C959">
        <f t="shared" si="50"/>
        <v>1.1558137735420096E-3</v>
      </c>
      <c r="D959">
        <f t="shared" si="48"/>
        <v>6.4677348287505914E-9</v>
      </c>
    </row>
    <row r="960" spans="2:4">
      <c r="B960">
        <f t="shared" si="49"/>
        <v>95.799999999998832</v>
      </c>
      <c r="C960">
        <f t="shared" si="50"/>
        <v>1.1563303411724665E-3</v>
      </c>
      <c r="D960">
        <f t="shared" si="48"/>
        <v>6.4764105755440848E-9</v>
      </c>
    </row>
    <row r="961" spans="2:4">
      <c r="B961">
        <f t="shared" si="49"/>
        <v>95.899999999998826</v>
      </c>
      <c r="C961">
        <f t="shared" si="50"/>
        <v>1.1568469088029233E-3</v>
      </c>
      <c r="D961">
        <f t="shared" si="48"/>
        <v>6.4850940772368002E-9</v>
      </c>
    </row>
    <row r="962" spans="2:4">
      <c r="B962">
        <f t="shared" si="49"/>
        <v>95.99999999999882</v>
      </c>
      <c r="C962">
        <f t="shared" si="50"/>
        <v>1.1573634764333802E-3</v>
      </c>
      <c r="D962">
        <f t="shared" si="48"/>
        <v>6.4937853372930817E-9</v>
      </c>
    </row>
    <row r="963" spans="2:4">
      <c r="B963">
        <f t="shared" si="49"/>
        <v>96.099999999998815</v>
      </c>
      <c r="C963">
        <f t="shared" si="50"/>
        <v>1.157880044063837E-3</v>
      </c>
      <c r="D963">
        <f t="shared" si="48"/>
        <v>6.50248435917728E-9</v>
      </c>
    </row>
    <row r="964" spans="2:4">
      <c r="B964">
        <f t="shared" si="49"/>
        <v>96.199999999998809</v>
      </c>
      <c r="C964">
        <f t="shared" si="50"/>
        <v>1.1583966116942939E-3</v>
      </c>
      <c r="D964">
        <f t="shared" si="48"/>
        <v>6.5111911463537375E-9</v>
      </c>
    </row>
    <row r="965" spans="2:4">
      <c r="B965">
        <f t="shared" si="49"/>
        <v>96.299999999998803</v>
      </c>
      <c r="C965">
        <f t="shared" si="50"/>
        <v>1.1589131793247507E-3</v>
      </c>
      <c r="D965">
        <f t="shared" si="48"/>
        <v>6.519905702286804E-9</v>
      </c>
    </row>
    <row r="966" spans="2:4">
      <c r="B966">
        <f t="shared" si="49"/>
        <v>96.399999999998798</v>
      </c>
      <c r="C966">
        <f t="shared" si="50"/>
        <v>1.1594297469552076E-3</v>
      </c>
      <c r="D966">
        <f t="shared" si="48"/>
        <v>6.5286280304408279E-9</v>
      </c>
    </row>
    <row r="967" spans="2:4">
      <c r="B967">
        <f t="shared" si="49"/>
        <v>96.499999999998792</v>
      </c>
      <c r="C967">
        <f t="shared" si="50"/>
        <v>1.1599463145856644E-3</v>
      </c>
      <c r="D967">
        <f t="shared" si="48"/>
        <v>6.5373581342801538E-9</v>
      </c>
    </row>
    <row r="968" spans="2:4">
      <c r="B968">
        <f t="shared" si="49"/>
        <v>96.599999999998786</v>
      </c>
      <c r="C968">
        <f t="shared" si="50"/>
        <v>1.1604628822161212E-3</v>
      </c>
      <c r="D968">
        <f t="shared" si="48"/>
        <v>6.5460960172691319E-9</v>
      </c>
    </row>
    <row r="969" spans="2:4">
      <c r="B969">
        <f t="shared" si="49"/>
        <v>96.699999999998781</v>
      </c>
      <c r="C969">
        <f t="shared" si="50"/>
        <v>1.1609794498465781E-3</v>
      </c>
      <c r="D969">
        <f t="shared" si="48"/>
        <v>6.5548416828721069E-9</v>
      </c>
    </row>
    <row r="970" spans="2:4">
      <c r="B970">
        <f t="shared" si="49"/>
        <v>96.799999999998775</v>
      </c>
      <c r="C970">
        <f t="shared" si="50"/>
        <v>1.1614960174770349E-3</v>
      </c>
      <c r="D970">
        <f t="shared" si="48"/>
        <v>6.5635951345534287E-9</v>
      </c>
    </row>
    <row r="971" spans="2:4">
      <c r="B971">
        <f t="shared" si="49"/>
        <v>96.899999999998769</v>
      </c>
      <c r="C971">
        <f t="shared" si="50"/>
        <v>1.1620125851074918E-3</v>
      </c>
      <c r="D971">
        <f t="shared" si="48"/>
        <v>6.5723563757774446E-9</v>
      </c>
    </row>
    <row r="972" spans="2:4">
      <c r="B972">
        <f t="shared" si="49"/>
        <v>96.999999999998764</v>
      </c>
      <c r="C972">
        <f t="shared" si="50"/>
        <v>1.1625291527379486E-3</v>
      </c>
      <c r="D972">
        <f t="shared" si="48"/>
        <v>6.5811254100084997E-9</v>
      </c>
    </row>
    <row r="973" spans="2:4">
      <c r="B973">
        <f t="shared" si="49"/>
        <v>97.099999999998758</v>
      </c>
      <c r="C973">
        <f t="shared" si="50"/>
        <v>1.1630457203684055E-3</v>
      </c>
      <c r="D973">
        <f t="shared" si="48"/>
        <v>6.5899022407109421E-9</v>
      </c>
    </row>
    <row r="974" spans="2:4">
      <c r="B974">
        <f t="shared" si="49"/>
        <v>97.199999999998752</v>
      </c>
      <c r="C974">
        <f t="shared" si="50"/>
        <v>1.1635622879988623E-3</v>
      </c>
      <c r="D974">
        <f t="shared" si="48"/>
        <v>6.5986868713491183E-9</v>
      </c>
    </row>
    <row r="975" spans="2:4">
      <c r="B975">
        <f t="shared" si="49"/>
        <v>97.299999999998747</v>
      </c>
      <c r="C975">
        <f t="shared" si="50"/>
        <v>1.1640788556293192E-3</v>
      </c>
      <c r="D975">
        <f t="shared" si="48"/>
        <v>6.6074793053873775E-9</v>
      </c>
    </row>
    <row r="976" spans="2:4">
      <c r="B976">
        <f t="shared" si="49"/>
        <v>97.399999999998741</v>
      </c>
      <c r="C976">
        <f t="shared" si="50"/>
        <v>1.164595423259776E-3</v>
      </c>
      <c r="D976">
        <f t="shared" si="48"/>
        <v>6.6162795462900661E-9</v>
      </c>
    </row>
    <row r="977" spans="2:4">
      <c r="B977">
        <f t="shared" si="49"/>
        <v>97.499999999998735</v>
      </c>
      <c r="C977">
        <f t="shared" si="50"/>
        <v>1.1651119908902329E-3</v>
      </c>
      <c r="D977">
        <f t="shared" si="48"/>
        <v>6.6250875975215324E-9</v>
      </c>
    </row>
    <row r="978" spans="2:4">
      <c r="B978">
        <f t="shared" si="49"/>
        <v>97.59999999999873</v>
      </c>
      <c r="C978">
        <f t="shared" si="50"/>
        <v>1.1656285585206897E-3</v>
      </c>
      <c r="D978">
        <f t="shared" si="48"/>
        <v>6.6339034625461212E-9</v>
      </c>
    </row>
    <row r="979" spans="2:4">
      <c r="B979">
        <f t="shared" si="49"/>
        <v>97.699999999998724</v>
      </c>
      <c r="C979">
        <f t="shared" si="50"/>
        <v>1.1661451261511465E-3</v>
      </c>
      <c r="D979">
        <f t="shared" si="48"/>
        <v>6.6427271448281808E-9</v>
      </c>
    </row>
    <row r="980" spans="2:4">
      <c r="B980">
        <f t="shared" si="49"/>
        <v>97.799999999998718</v>
      </c>
      <c r="C980">
        <f t="shared" si="50"/>
        <v>1.1666616937816034E-3</v>
      </c>
      <c r="D980">
        <f t="shared" si="48"/>
        <v>6.6515586478320644E-9</v>
      </c>
    </row>
    <row r="981" spans="2:4">
      <c r="B981">
        <f t="shared" si="49"/>
        <v>97.899999999998712</v>
      </c>
      <c r="C981">
        <f t="shared" si="50"/>
        <v>1.1671782614120602E-3</v>
      </c>
      <c r="D981">
        <f t="shared" si="48"/>
        <v>6.6603979750221094E-9</v>
      </c>
    </row>
    <row r="982" spans="2:4">
      <c r="B982">
        <f t="shared" si="49"/>
        <v>97.999999999998707</v>
      </c>
      <c r="C982">
        <f t="shared" si="50"/>
        <v>1.1676948290425171E-3</v>
      </c>
      <c r="D982">
        <f t="shared" si="48"/>
        <v>6.6692451298626689E-9</v>
      </c>
    </row>
    <row r="983" spans="2:4">
      <c r="B983">
        <f t="shared" si="49"/>
        <v>98.099999999998701</v>
      </c>
      <c r="C983">
        <f t="shared" si="50"/>
        <v>1.1682113966729739E-3</v>
      </c>
      <c r="D983">
        <f t="shared" si="48"/>
        <v>6.678100115818088E-9</v>
      </c>
    </row>
    <row r="984" spans="2:4">
      <c r="B984">
        <f t="shared" si="49"/>
        <v>98.199999999998695</v>
      </c>
      <c r="C984">
        <f t="shared" si="50"/>
        <v>1.1687279643034308E-3</v>
      </c>
      <c r="D984">
        <f t="shared" si="48"/>
        <v>6.6869629363527155E-9</v>
      </c>
    </row>
    <row r="985" spans="2:4">
      <c r="B985">
        <f t="shared" si="49"/>
        <v>98.29999999999869</v>
      </c>
      <c r="C985">
        <f t="shared" si="50"/>
        <v>1.1692445319338876E-3</v>
      </c>
      <c r="D985">
        <f t="shared" si="48"/>
        <v>6.6958335949308982E-9</v>
      </c>
    </row>
    <row r="986" spans="2:4">
      <c r="B986">
        <f t="shared" si="49"/>
        <v>98.399999999998684</v>
      </c>
      <c r="C986">
        <f t="shared" si="50"/>
        <v>1.1697610995643445E-3</v>
      </c>
      <c r="D986">
        <f t="shared" si="48"/>
        <v>6.7047120950169849E-9</v>
      </c>
    </row>
    <row r="987" spans="2:4">
      <c r="B987">
        <f t="shared" si="49"/>
        <v>98.499999999998678</v>
      </c>
      <c r="C987">
        <f t="shared" si="50"/>
        <v>1.1702776671948013E-3</v>
      </c>
      <c r="D987">
        <f t="shared" si="48"/>
        <v>6.7135984400753199E-9</v>
      </c>
    </row>
    <row r="988" spans="2:4">
      <c r="B988">
        <f t="shared" si="49"/>
        <v>98.599999999998673</v>
      </c>
      <c r="C988">
        <f t="shared" si="50"/>
        <v>1.1707942348252582E-3</v>
      </c>
      <c r="D988">
        <f t="shared" si="48"/>
        <v>6.7224926335702529E-9</v>
      </c>
    </row>
    <row r="989" spans="2:4">
      <c r="B989">
        <f t="shared" si="49"/>
        <v>98.699999999998667</v>
      </c>
      <c r="C989">
        <f t="shared" si="50"/>
        <v>1.171310802455715E-3</v>
      </c>
      <c r="D989">
        <f t="shared" si="48"/>
        <v>6.731394678966133E-9</v>
      </c>
    </row>
    <row r="990" spans="2:4">
      <c r="B990">
        <f t="shared" si="49"/>
        <v>98.799999999998661</v>
      </c>
      <c r="C990">
        <f t="shared" si="50"/>
        <v>1.1718273700861718E-3</v>
      </c>
      <c r="D990">
        <f t="shared" si="48"/>
        <v>6.7403045797273027E-9</v>
      </c>
    </row>
    <row r="991" spans="2:4">
      <c r="B991">
        <f t="shared" si="49"/>
        <v>98.899999999998656</v>
      </c>
      <c r="C991">
        <f t="shared" si="50"/>
        <v>1.1723439377166287E-3</v>
      </c>
      <c r="D991">
        <f t="shared" si="48"/>
        <v>6.7492223393181108E-9</v>
      </c>
    </row>
    <row r="992" spans="2:4">
      <c r="B992">
        <f t="shared" si="49"/>
        <v>98.99999999999865</v>
      </c>
      <c r="C992">
        <f t="shared" si="50"/>
        <v>1.1728605053470855E-3</v>
      </c>
      <c r="D992">
        <f t="shared" si="48"/>
        <v>6.7581479612029058E-9</v>
      </c>
    </row>
    <row r="993" spans="2:4">
      <c r="B993">
        <f t="shared" si="49"/>
        <v>99.099999999998644</v>
      </c>
      <c r="C993">
        <f t="shared" si="50"/>
        <v>1.1733770729775424E-3</v>
      </c>
      <c r="D993">
        <f t="shared" si="48"/>
        <v>6.7670814488460357E-9</v>
      </c>
    </row>
    <row r="994" spans="2:4">
      <c r="B994">
        <f t="shared" si="49"/>
        <v>99.199999999998639</v>
      </c>
      <c r="C994">
        <f t="shared" si="50"/>
        <v>1.1738936406079992E-3</v>
      </c>
      <c r="D994">
        <f t="shared" ref="D994:D1002" si="51">f3Oc*(C994/f1Oc)^3</f>
        <v>6.7760228057118455E-9</v>
      </c>
    </row>
    <row r="995" spans="2:4">
      <c r="B995">
        <f t="shared" si="49"/>
        <v>99.299999999998633</v>
      </c>
      <c r="C995">
        <f t="shared" si="50"/>
        <v>1.1744102082384561E-3</v>
      </c>
      <c r="D995">
        <f t="shared" si="51"/>
        <v>6.7849720352646842E-9</v>
      </c>
    </row>
    <row r="996" spans="2:4">
      <c r="B996">
        <f t="shared" si="49"/>
        <v>99.399999999998627</v>
      </c>
      <c r="C996">
        <f t="shared" si="50"/>
        <v>1.1749267758689129E-3</v>
      </c>
      <c r="D996">
        <f t="shared" si="51"/>
        <v>6.7939291409688976E-9</v>
      </c>
    </row>
    <row r="997" spans="2:4">
      <c r="B997">
        <f t="shared" si="49"/>
        <v>99.499999999998622</v>
      </c>
      <c r="C997">
        <f t="shared" si="50"/>
        <v>1.1754433434993698E-3</v>
      </c>
      <c r="D997">
        <f t="shared" si="51"/>
        <v>6.8028941262888363E-9</v>
      </c>
    </row>
    <row r="998" spans="2:4">
      <c r="B998">
        <f t="shared" si="49"/>
        <v>99.599999999998616</v>
      </c>
      <c r="C998">
        <f t="shared" si="50"/>
        <v>1.1759599111298266E-3</v>
      </c>
      <c r="D998">
        <f t="shared" si="51"/>
        <v>6.811866994688846E-9</v>
      </c>
    </row>
    <row r="999" spans="2:4">
      <c r="B999">
        <f t="shared" ref="B999:B1002" si="52">B998+dt</f>
        <v>99.69999999999861</v>
      </c>
      <c r="C999">
        <f t="shared" ref="C999:C1002" si="53">C998+veOc*dt</f>
        <v>1.1764764787602835E-3</v>
      </c>
      <c r="D999">
        <f t="shared" si="51"/>
        <v>6.8208477496332734E-9</v>
      </c>
    </row>
    <row r="1000" spans="2:4">
      <c r="B1000">
        <f t="shared" si="52"/>
        <v>99.799999999998604</v>
      </c>
      <c r="C1000">
        <f t="shared" si="53"/>
        <v>1.1769930463907403E-3</v>
      </c>
      <c r="D1000">
        <f t="shared" si="51"/>
        <v>6.8298363945864641E-9</v>
      </c>
    </row>
    <row r="1001" spans="2:4">
      <c r="B1001">
        <f t="shared" si="52"/>
        <v>99.899999999998599</v>
      </c>
      <c r="C1001">
        <f t="shared" si="53"/>
        <v>1.1775096140211971E-3</v>
      </c>
      <c r="D1001">
        <f t="shared" si="51"/>
        <v>6.8388329330127672E-9</v>
      </c>
    </row>
    <row r="1002" spans="2:4">
      <c r="B1002">
        <f t="shared" si="52"/>
        <v>99.999999999998593</v>
      </c>
      <c r="C1002">
        <f t="shared" si="53"/>
        <v>1.178026181651654E-3</v>
      </c>
      <c r="D1002">
        <f t="shared" si="51"/>
        <v>6.8478373683765301E-9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40</vt:i4>
      </vt:variant>
    </vt:vector>
  </HeadingPairs>
  <TitlesOfParts>
    <vt:vector size="44" baseType="lpstr">
      <vt:lpstr>Esi</vt:lpstr>
      <vt:lpstr>re</vt:lpstr>
      <vt:lpstr>Ae</vt:lpstr>
      <vt:lpstr>Ve</vt:lpstr>
      <vt:lpstr>angle</vt:lpstr>
      <vt:lpstr>Angle_Oc</vt:lpstr>
      <vt:lpstr>Co</vt:lpstr>
      <vt:lpstr>Cp</vt:lpstr>
      <vt:lpstr>del_C</vt:lpstr>
      <vt:lpstr>del_T</vt:lpstr>
      <vt:lpstr>Dl</vt:lpstr>
      <vt:lpstr>dt</vt:lpstr>
      <vt:lpstr>dT0</vt:lpstr>
      <vt:lpstr>dTreal</vt:lpstr>
      <vt:lpstr>esi0</vt:lpstr>
      <vt:lpstr>esiinf</vt:lpstr>
      <vt:lpstr>f1_</vt:lpstr>
      <vt:lpstr>f1Oc</vt:lpstr>
      <vt:lpstr>f2_</vt:lpstr>
      <vt:lpstr>f2Oc</vt:lpstr>
      <vt:lpstr>f3_</vt:lpstr>
      <vt:lpstr>f3Oc</vt:lpstr>
      <vt:lpstr>f4_</vt:lpstr>
      <vt:lpstr>f4Oc</vt:lpstr>
      <vt:lpstr>kpart</vt:lpstr>
      <vt:lpstr>Lf</vt:lpstr>
      <vt:lpstr>Lf_Cp</vt:lpstr>
      <vt:lpstr>Lo</vt:lpstr>
      <vt:lpstr>ml</vt:lpstr>
      <vt:lpstr>omegaC</vt:lpstr>
      <vt:lpstr>omegaT</vt:lpstr>
      <vt:lpstr>pl</vt:lpstr>
      <vt:lpstr>ps</vt:lpstr>
      <vt:lpstr>re0</vt:lpstr>
      <vt:lpstr>re0Oc</vt:lpstr>
      <vt:lpstr>t1_</vt:lpstr>
      <vt:lpstr>t1Oc</vt:lpstr>
      <vt:lpstr>t2_</vt:lpstr>
      <vt:lpstr>t2Oc</vt:lpstr>
      <vt:lpstr>Tliq</vt:lpstr>
      <vt:lpstr>Tm</vt:lpstr>
      <vt:lpstr>To</vt:lpstr>
      <vt:lpstr>ve</vt:lpstr>
      <vt:lpstr>veOc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Pierre</cp:lastModifiedBy>
  <dcterms:created xsi:type="dcterms:W3CDTF">2012-09-04T16:54:28Z</dcterms:created>
  <dcterms:modified xsi:type="dcterms:W3CDTF">2012-09-25T19:39:18Z</dcterms:modified>
</cp:coreProperties>
</file>