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<sst xmlns="http://schemas.openxmlformats.org/spreadsheetml/2006/main" uniqueCount="167">
  <si>
    <t>RESIDENTIAL PROPERTY CALCULATOR</t>
  </si>
  <si>
    <t>SFR AND MULTI UNIT (1 to 4 Units)</t>
  </si>
  <si>
    <t>STEP 1</t>
  </si>
  <si>
    <t>LISTING INFORMATION</t>
  </si>
  <si>
    <t xml:space="preserve">ADDRESS:  </t>
  </si>
  <si>
    <t>2736 Bartlett St OAKLAND, CA 94602</t>
  </si>
  <si>
    <t>List price / Cost per SQF:</t>
  </si>
  <si>
    <t xml:space="preserve">MLS # or off market:  </t>
  </si>
  <si>
    <t>ML81520673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</si>
  <si>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</si>
  <si>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</si>
  <si>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</si>
  <si>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</si>
  <si>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</si>
  <si>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</si>
  <si>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</si>
  <si>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</si>
  <si>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</si>
  <si>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</si>
  <si>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</si>
  <si>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</si>
  <si>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</si>
  <si>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</si>
  <si>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</si>
  <si>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</si>
  <si>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</si>
  <si>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</si>
  <si>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</si>
  <si>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</si>
  <si>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</si>
  <si>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</si>
  <si>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</si>
  <si>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</si>
  <si>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</si>
  <si>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</si>
  <si>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</si>
  <si>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</si>
  <si>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</si>
  <si>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</si>
  <si>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3056 Curran Ave Oakland, CA 94602</t>
  </si>
  <si>
    <t>10/29/2015</t>
  </si>
  <si>
    <t>redfin</t>
  </si>
  <si>
    <t>3212 Deering St Oakland, CA 94601</t>
  </si>
  <si>
    <t>03/29/2016</t>
  </si>
  <si>
    <t>3028 Brookdale Ave Oakland, CA 94602</t>
  </si>
  <si>
    <t>01/29/2016</t>
  </si>
  <si>
    <t>3248 Bona St Oakland, CA 94601</t>
  </si>
  <si>
    <t>07/24/2015</t>
  </si>
  <si>
    <t>3486 Paxton Ave Oakland, CA 94601</t>
  </si>
  <si>
    <t>3448 Paxton Ave Oakland, CA 94601</t>
  </si>
  <si>
    <t>05/22/2015</t>
  </si>
  <si>
    <t>2433 35th Ave Oakland, CA 94601</t>
  </si>
  <si>
    <t>04/15/2015</t>
  </si>
  <si>
    <t>2568 Humboldt Ave Oakland, CA 94601</t>
  </si>
  <si>
    <t>03/11/2016</t>
  </si>
  <si>
    <t>2367 Bartlett St Oakland, CA 94601</t>
  </si>
  <si>
    <t>08/05/2015</t>
  </si>
  <si>
    <t>3302 Laguna Way Oakland, CA 94602</t>
  </si>
  <si>
    <t>07/22/2015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</si>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</sst>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628000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1080</v>
      </c>
    </row>
    <row customHeight="1" ht="16.5" r="23" s="374" spans="1:12">
      <c r="A23" s="15" t="s">
        <v>19</v>
      </c>
      <c r="B23" s="35" t="n">
        <v>5125</v>
      </c>
    </row>
    <row customHeight="1" ht="16.5" r="24" s="374" spans="1:12">
      <c r="A24" s="44" t="s">
        <v>20</v>
      </c>
      <c r="B24" s="36" t="n">
        <v>1922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390000</v>
      </c>
      <c r="C39" s="140" t="n">
        <v>1000</v>
      </c>
      <c r="D39" s="287">
        <f>B39/C39</f>
        <v/>
      </c>
      <c r="E39" s="78" t="n">
        <v>3998</v>
      </c>
      <c r="F39" s="73" t="n">
        <v>1940</v>
      </c>
      <c r="G39" s="72" t="n">
        <v>0</v>
      </c>
      <c r="H39" s="89" t="s">
        <v>40</v>
      </c>
      <c r="I39" s="308" t="n">
        <v>0.2141132049249504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440000</v>
      </c>
      <c r="C40" s="140" t="n">
        <v>1156</v>
      </c>
      <c r="D40" s="287">
        <f>B40/C40</f>
        <v/>
      </c>
      <c r="E40" s="78" t="n">
        <v>2555</v>
      </c>
      <c r="F40" s="73" t="n">
        <v>1938</v>
      </c>
      <c r="G40" s="72" t="n">
        <v>0</v>
      </c>
      <c r="H40" s="89" t="s">
        <v>43</v>
      </c>
      <c r="I40" s="308" t="n">
        <v>0.3732087777436338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384000</v>
      </c>
      <c r="C41" s="140" t="n">
        <v>1002</v>
      </c>
      <c r="D41" s="287">
        <f>B41/C41</f>
        <v/>
      </c>
      <c r="E41" s="78" t="n">
        <v>3484</v>
      </c>
      <c r="F41" s="73" t="n">
        <v>1913</v>
      </c>
      <c r="G41" s="72" t="n">
        <v>0</v>
      </c>
      <c r="H41" s="89" t="s">
        <v>45</v>
      </c>
      <c r="I41" s="308" t="n">
        <v>0.3992943360447974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363000</v>
      </c>
      <c r="C42" s="140" t="n">
        <v>1139</v>
      </c>
      <c r="D42" s="287">
        <f>B42/C42</f>
        <v/>
      </c>
      <c r="E42" s="78" t="n">
        <v>3049</v>
      </c>
      <c r="F42" s="73" t="n">
        <v>1928</v>
      </c>
      <c r="G42" s="72" t="n">
        <v>0</v>
      </c>
      <c r="H42" s="89" t="s">
        <v>47</v>
      </c>
      <c r="I42" s="308" t="n">
        <v>0.318382218344809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285000</v>
      </c>
      <c r="C43" s="140" t="n">
        <v>1200</v>
      </c>
      <c r="D43" s="287">
        <f>B43/C43</f>
        <v/>
      </c>
      <c r="E43" s="78" t="n">
        <v>2825</v>
      </c>
      <c r="F43" s="73" t="n">
        <v>1967</v>
      </c>
      <c r="G43" s="72" t="n">
        <v>0</v>
      </c>
      <c r="H43" s="89" t="s">
        <v>47</v>
      </c>
      <c r="I43" s="308" t="n">
        <v>0.4550727844569354</v>
      </c>
      <c r="J43" s="72" t="n"/>
      <c r="K43" s="353" t="s">
        <v>41</v>
      </c>
      <c r="L43" s="42" t="n"/>
    </row>
    <row customHeight="1" ht="16.5" r="44" s="374" spans="1:12">
      <c r="A44" s="115" t="s">
        <v>49</v>
      </c>
      <c r="B44" s="159" t="n">
        <v>528000</v>
      </c>
      <c r="C44" s="140" t="n">
        <v>1134</v>
      </c>
      <c r="D44" s="287">
        <f>B44/C44</f>
        <v/>
      </c>
      <c r="E44" s="78" t="n">
        <v>4294</v>
      </c>
      <c r="F44" s="73" t="n">
        <v>1910</v>
      </c>
      <c r="G44" s="72" t="n">
        <v>0</v>
      </c>
      <c r="H44" s="89" t="s">
        <v>50</v>
      </c>
      <c r="I44" s="308" t="n">
        <v>0.4648259457090297</v>
      </c>
      <c r="J44" s="72" t="n"/>
      <c r="K44" s="353" t="s">
        <v>41</v>
      </c>
      <c r="L44" s="42" t="n"/>
    </row>
    <row customHeight="1" ht="16.5" r="45" s="374" spans="1:12">
      <c r="A45" s="115" t="s">
        <v>51</v>
      </c>
      <c r="B45" s="159" t="n">
        <v>440000</v>
      </c>
      <c r="C45" s="140" t="n">
        <v>1073</v>
      </c>
      <c r="D45" s="287">
        <f>B45/C45</f>
        <v/>
      </c>
      <c r="E45" s="78" t="n">
        <v>4750</v>
      </c>
      <c r="F45" s="73" t="n">
        <v>1925</v>
      </c>
      <c r="G45" s="72" t="n">
        <v>0</v>
      </c>
      <c r="H45" s="89" t="s">
        <v>52</v>
      </c>
      <c r="I45" s="308" t="n">
        <v>0.2753625811798745</v>
      </c>
      <c r="J45" s="72" t="n"/>
      <c r="K45" s="353" t="s">
        <v>41</v>
      </c>
      <c r="L45" s="42" t="n"/>
    </row>
    <row customHeight="1" ht="16.5" r="46" s="374" spans="1:12">
      <c r="A46" s="115" t="s">
        <v>53</v>
      </c>
      <c r="B46" s="159" t="n">
        <v>410000</v>
      </c>
      <c r="C46" s="140" t="n">
        <v>1185</v>
      </c>
      <c r="D46" s="287">
        <f>B46/C46</f>
        <v/>
      </c>
      <c r="E46" s="78" t="n">
        <v>4748</v>
      </c>
      <c r="F46" s="73" t="n">
        <v>1922</v>
      </c>
      <c r="G46" s="72" t="n">
        <v>0</v>
      </c>
      <c r="H46" s="89" t="s">
        <v>54</v>
      </c>
      <c r="I46" s="308" t="n">
        <v>0.148756889255198</v>
      </c>
      <c r="J46" s="72" t="n"/>
      <c r="K46" s="353" t="s">
        <v>41</v>
      </c>
      <c r="L46" s="42" t="n"/>
    </row>
    <row customHeight="1" ht="16.5" r="47" s="374" spans="1:12">
      <c r="A47" s="115" t="s">
        <v>55</v>
      </c>
      <c r="B47" s="159" t="n">
        <v>420000</v>
      </c>
      <c r="C47" s="140" t="n">
        <v>1206</v>
      </c>
      <c r="D47" s="287">
        <f>B47/C47</f>
        <v/>
      </c>
      <c r="E47" s="78" t="n">
        <v>3330</v>
      </c>
      <c r="F47" s="73" t="n">
        <v>1947</v>
      </c>
      <c r="G47" s="72" t="n">
        <v>0</v>
      </c>
      <c r="H47" s="89" t="s">
        <v>56</v>
      </c>
      <c r="I47" s="308" t="n">
        <v>0.3366351034995645</v>
      </c>
      <c r="J47" s="72" t="n"/>
      <c r="K47" s="353" t="s">
        <v>41</v>
      </c>
      <c r="L47" s="42" t="n"/>
    </row>
    <row customHeight="1" ht="16.5" r="48" s="374" spans="1:12">
      <c r="A48" s="115" t="s">
        <v>57</v>
      </c>
      <c r="B48" s="159" t="n">
        <v>515000</v>
      </c>
      <c r="C48" s="140" t="n">
        <v>1061</v>
      </c>
      <c r="D48" s="287">
        <f>B48/C48</f>
        <v/>
      </c>
      <c r="E48" s="78" t="n">
        <v>2307</v>
      </c>
      <c r="F48" s="73" t="n">
        <v>1914</v>
      </c>
      <c r="G48" s="72" t="n">
        <v>0</v>
      </c>
      <c r="H48" s="89" t="s">
        <v>58</v>
      </c>
      <c r="I48" s="308" t="n">
        <v>0.4615455390016516</v>
      </c>
      <c r="J48" s="72" t="n"/>
      <c r="K48" s="353" t="s">
        <v>41</v>
      </c>
      <c r="L48" s="42" t="n"/>
    </row>
    <row customHeight="1" ht="16.5" r="49" s="374" spans="1:12">
      <c r="A49" s="115" t="s">
        <v>59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60</v>
      </c>
      <c r="C50" s="141" t="s">
        <v>61</v>
      </c>
      <c r="D50" s="64" t="s">
        <v>62</v>
      </c>
      <c r="E50" s="88" t="s">
        <v>63</v>
      </c>
      <c r="F50" s="88" t="s">
        <v>64</v>
      </c>
      <c r="G50" s="88" t="s">
        <v>65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66</v>
      </c>
      <c r="B53" s="261" t="n"/>
      <c r="C53" s="65" t="n"/>
      <c r="D53" s="378" t="s">
        <v>67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68</v>
      </c>
      <c r="B54" s="158">
        <f>B57*B22</f>
        <v/>
      </c>
      <c r="C54" s="30" t="n"/>
      <c r="D54" s="20" t="s">
        <v>69</v>
      </c>
      <c r="E54" s="73" t="n"/>
      <c r="F54" s="20" t="s">
        <v>70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71</v>
      </c>
      <c r="B55" s="161">
        <f>C51</f>
        <v/>
      </c>
      <c r="C55" s="30" t="n"/>
      <c r="D55" s="20" t="s">
        <v>72</v>
      </c>
      <c r="E55" s="73" t="n"/>
      <c r="F55" s="20" t="s">
        <v>73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74</v>
      </c>
      <c r="B56" s="298">
        <f>B51</f>
        <v/>
      </c>
      <c r="C56" s="65" t="n"/>
      <c r="D56" s="20" t="s">
        <v>75</v>
      </c>
      <c r="E56" s="73" t="n"/>
      <c r="F56" s="20" t="s">
        <v>76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77</v>
      </c>
      <c r="B57" s="184">
        <f>D51</f>
        <v/>
      </c>
      <c r="C57" s="66" t="n"/>
      <c r="D57" s="299" t="s">
        <v>78</v>
      </c>
      <c r="E57" s="316" t="n"/>
      <c r="F57" s="299" t="s">
        <v>79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80</v>
      </c>
    </row>
    <row customHeight="1" ht="16.5" r="60" s="374" spans="1:12">
      <c r="A60" s="368" t="n"/>
    </row>
    <row customHeight="1" ht="16.5" r="61" s="374" spans="1:12">
      <c r="A61" s="381" t="s">
        <v>81</v>
      </c>
      <c r="B61" s="28" t="n"/>
    </row>
    <row customHeight="1" ht="16.5" r="62" s="374" spans="1:12">
      <c r="A62" s="38" t="s">
        <v>82</v>
      </c>
      <c r="B62" s="408">
        <f>B22</f>
        <v/>
      </c>
    </row>
    <row customHeight="1" ht="16.5" r="63" s="374" spans="1:12">
      <c r="A63" s="39" t="s">
        <v>83</v>
      </c>
      <c r="B63" s="162">
        <f>B64*B62</f>
        <v/>
      </c>
    </row>
    <row customHeight="1" ht="16.5" r="64" s="374" spans="1:12">
      <c r="A64" s="40" t="s">
        <v>84</v>
      </c>
      <c r="B64" s="163" t="n">
        <v>45</v>
      </c>
    </row>
    <row customHeight="1" ht="16.5" r="65" s="374" spans="1:12">
      <c r="A65" s="84" t="s">
        <v>85</v>
      </c>
      <c r="B65" s="85" t="n"/>
    </row>
    <row customHeight="1" ht="16.5" r="66" s="374" spans="1:12">
      <c r="A66" s="381" t="s">
        <v>86</v>
      </c>
      <c r="B66" s="383" t="n"/>
    </row>
    <row customHeight="1" ht="16.5" r="67" s="374" spans="1:12">
      <c r="A67" s="86" t="s">
        <v>87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82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84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88</v>
      </c>
    </row>
    <row customHeight="1" ht="16.5" r="72" s="374" spans="1:12">
      <c r="A72" s="368" t="n"/>
    </row>
    <row customHeight="1" ht="16.5" r="73" s="374" spans="1:12">
      <c r="A73" s="381" t="s">
        <v>89</v>
      </c>
      <c r="B73" s="382" t="n"/>
      <c r="C73" s="382" t="n"/>
      <c r="D73" s="383" t="n"/>
    </row>
    <row r="74" spans="1:12">
      <c r="A74" s="16" t="s">
        <v>90</v>
      </c>
      <c r="B74" s="149">
        <f>B54</f>
        <v/>
      </c>
      <c r="C74" s="145" t="s">
        <v>91</v>
      </c>
      <c r="D74" s="157" t="s">
        <v>92</v>
      </c>
    </row>
    <row r="75" spans="1:12">
      <c r="A75" s="10" t="s">
        <v>93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94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95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96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97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98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99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100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97</v>
      </c>
      <c r="B83" s="153">
        <f>C79</f>
        <v/>
      </c>
      <c r="C83" s="262" t="s">
        <v>101</v>
      </c>
      <c r="D83" s="31" t="n"/>
    </row>
    <row customHeight="1" ht="15" r="84" s="374" spans="1:12">
      <c r="A84" s="12" t="s">
        <v>102</v>
      </c>
      <c r="B84" s="154">
        <f>C75+C76+C77+C78+C81+C80</f>
        <v/>
      </c>
      <c r="C84" s="146" t="s">
        <v>103</v>
      </c>
      <c r="D84" s="31" t="n"/>
    </row>
    <row customHeight="1" ht="15.75" r="85" s="374" spans="1:12">
      <c r="A85" s="14" t="s">
        <v>104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105</v>
      </c>
      <c r="B86" s="57" t="n"/>
      <c r="C86" s="147" t="n"/>
      <c r="D86" s="31" t="n"/>
    </row>
    <row customHeight="1" ht="16.5" r="87" s="374" spans="1:12">
      <c r="A87" s="24" t="s">
        <v>106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107</v>
      </c>
    </row>
    <row customHeight="1" ht="15.75" r="90" s="374" spans="1:12">
      <c r="A90" s="368" t="n"/>
    </row>
    <row customHeight="1" ht="16.5" r="91" s="374" spans="1:12">
      <c r="A91" s="381" t="s">
        <v>108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68</v>
      </c>
      <c r="B92" s="59" t="s">
        <v>109</v>
      </c>
      <c r="C92" s="59" t="s">
        <v>99</v>
      </c>
      <c r="D92" s="59" t="s">
        <v>110</v>
      </c>
      <c r="E92" s="276" t="s">
        <v>111</v>
      </c>
      <c r="F92" s="277" t="s">
        <v>84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112</v>
      </c>
      <c r="B94" s="75" t="n"/>
      <c r="C94" s="372" t="s">
        <v>113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114</v>
      </c>
      <c r="B95" s="76" t="n"/>
      <c r="C95" s="370" t="s">
        <v>115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116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117</v>
      </c>
      <c r="B99" s="286" t="n"/>
      <c r="C99" s="294" t="s">
        <v>118</v>
      </c>
    </row>
    <row r="100" spans="1:12">
      <c r="A100" s="296" t="s">
        <v>68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119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120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121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120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122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123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124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121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125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126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127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68</v>
      </c>
      <c r="B116" s="343">
        <f>B100</f>
        <v/>
      </c>
      <c r="C116" s="344">
        <f>C100</f>
        <v/>
      </c>
      <c r="D116" s="355" t="s">
        <v>128</v>
      </c>
      <c r="E116" s="109" t="n"/>
      <c r="G116" s="30" t="n"/>
      <c r="H116" s="30" t="n"/>
    </row>
    <row r="117" spans="1:12">
      <c r="A117" s="334" t="s">
        <v>129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130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131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132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133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134</v>
      </c>
      <c r="F3" s="91">
        <f>'SFR ANALYSIS'!B12</f>
        <v/>
      </c>
    </row>
    <row customHeight="1" ht="17" r="4" s="374" spans="1:13">
      <c r="A4" s="405" t="s">
        <v>135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136</v>
      </c>
      <c r="D5" s="202" t="s">
        <v>22</v>
      </c>
      <c r="E5" s="397" t="s">
        <v>137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138</v>
      </c>
      <c r="D17" s="207" t="s">
        <v>61</v>
      </c>
      <c r="E17" s="207" t="s">
        <v>139</v>
      </c>
      <c r="F17" s="223" t="n"/>
      <c r="G17" s="61" t="n"/>
      <c r="H17" s="61" t="n"/>
    </row>
    <row customHeight="1" ht="16" r="18" s="374" spans="1:13">
      <c r="A18" s="400" t="s">
        <v>140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141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68</v>
      </c>
      <c r="B21" s="210" t="n"/>
      <c r="C21" s="314">
        <f>'SFR ANALYSIS'!B54</f>
        <v/>
      </c>
      <c r="D21" s="315" t="n"/>
      <c r="E21" s="127" t="s">
        <v>142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143</v>
      </c>
      <c r="B22" s="211" t="n"/>
      <c r="C22" s="366">
        <f>'SFR ANALYSIS'!B14</f>
        <v/>
      </c>
      <c r="D22" s="249">
        <f>'SFR ANALYSIS'!B15</f>
        <v/>
      </c>
      <c r="E22" s="121" t="s">
        <v>144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145</v>
      </c>
      <c r="B23" s="212" t="n"/>
      <c r="C23" s="213">
        <f>'SFR ANALYSIS'!B22</f>
        <v/>
      </c>
      <c r="D23" s="214" t="n"/>
      <c r="E23" s="312" t="s">
        <v>146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147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69</v>
      </c>
      <c r="B26" s="126" t="n"/>
      <c r="C26" s="127">
        <f>'SFR ANALYSIS'!E54</f>
        <v/>
      </c>
      <c r="D26" s="127" t="n"/>
      <c r="E26" s="127" t="s">
        <v>148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72</v>
      </c>
      <c r="B27" s="130" t="n"/>
      <c r="C27" s="120">
        <f>'SFR ANALYSIS'!E55</f>
        <v/>
      </c>
      <c r="D27" s="120" t="n"/>
      <c r="E27" s="120" t="s">
        <v>73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149</v>
      </c>
      <c r="B28" s="132" t="n"/>
      <c r="C28" s="95">
        <f>'SFR ANALYSIS'!E56</f>
        <v/>
      </c>
      <c r="D28" s="95" t="n"/>
      <c r="E28" s="95" t="s">
        <v>150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151</v>
      </c>
      <c r="B29" s="134" t="n"/>
      <c r="C29" s="172">
        <f>'SFR ANALYSIS'!E57</f>
        <v/>
      </c>
      <c r="D29" s="135" t="n"/>
      <c r="E29" s="135" t="s">
        <v>79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152</v>
      </c>
      <c r="B31" s="192" t="n"/>
      <c r="C31" s="243" t="s">
        <v>153</v>
      </c>
      <c r="D31" s="99" t="s">
        <v>154</v>
      </c>
      <c r="E31" s="245" t="s">
        <v>155</v>
      </c>
      <c r="F31" s="233" t="n"/>
      <c r="G31" s="61" t="n"/>
      <c r="H31" s="61" t="n"/>
    </row>
    <row customHeight="1" ht="16" r="32" s="374" spans="1:13">
      <c r="A32" s="105" t="s">
        <v>156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157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95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96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99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158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117</v>
      </c>
      <c r="B39" s="196" t="n"/>
      <c r="C39" s="244" t="s">
        <v>153</v>
      </c>
      <c r="D39" s="110" t="s">
        <v>159</v>
      </c>
      <c r="E39" s="283" t="s">
        <v>160</v>
      </c>
      <c r="F39" s="26" t="s">
        <v>161</v>
      </c>
      <c r="G39" s="61" t="n"/>
      <c r="H39" s="61" t="n"/>
    </row>
    <row customHeight="1" ht="16" r="40" s="374" spans="1:13">
      <c r="A40" s="111" t="s">
        <v>68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162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163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164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165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166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