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<sst xmlns="http://schemas.openxmlformats.org/spreadsheetml/2006/main" uniqueCount="164">
  <si>
    <t>RESIDENTIAL PROPERTY CALCULATOR</t>
  </si>
  <si>
    <t>SFR AND MULTI UNIT (1 to 4 Units)</t>
  </si>
  <si>
    <t>STEP 1</t>
  </si>
  <si>
    <t>LISTING INFORMATION</t>
  </si>
  <si>
    <t xml:space="preserve">ADDRESS:  </t>
  </si>
  <si>
    <t>6499 Bayview Dr Oakland, CA 94605</t>
  </si>
  <si>
    <t>List price / Cost per SQF:</t>
  </si>
  <si>
    <t xml:space="preserve">MLS # or off market:  </t>
  </si>
  <si>
    <t>127501</t>
  </si>
  <si>
    <t>Condition</t>
  </si>
  <si>
    <t>FMV</t>
  </si>
  <si>
    <t>Beds:</t>
  </si>
  <si>
    <t>Baths:</t>
  </si>
  <si>
    <t>DATE:</t>
  </si>
  <si>
    <t>Apr 12,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</si>
  <si>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</si>
  <si>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</si>
  <si>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</si>
  <si>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</si>
  <si>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</si>
  <si>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</si>
  <si>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</si>
  <si>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</si>
  <si>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</si>
  <si>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</si>
  <si>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</si>
  <si>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</si>
  <si>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</si>
  <si>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</si>
  <si>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</si>
  <si>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</si>
  <si>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</si>
  <si>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</si>
  <si>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</si>
  <si>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</si>
  <si>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</si>
  <si>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</si>
  <si>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</si>
  <si>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</si>
  <si>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4191 Mountain View Ave Oakland, CA 94605</t>
  </si>
  <si>
    <t>12/14/2015</t>
  </si>
  <si>
    <t>redfin</t>
  </si>
  <si>
    <t>6371 Sunnymere Ave Oakland, CA 94605</t>
  </si>
  <si>
    <t>10/27/2015</t>
  </si>
  <si>
    <t>6828 Hillmont Dr Oakland, CA 94605</t>
  </si>
  <si>
    <t>08/28/2015</t>
  </si>
  <si>
    <t>6020 Leona St Oakland, CA 94605</t>
  </si>
  <si>
    <t>08/21/2015</t>
  </si>
  <si>
    <t>4231 Ridgemont Ct Oakland, CA 94619</t>
  </si>
  <si>
    <t>08/04/2015</t>
  </si>
  <si>
    <t>7044 Outlook Ave Oakland, CA 94605</t>
  </si>
  <si>
    <t>09/21/2015</t>
  </si>
  <si>
    <t>7408 Outlook Ave Oakland, CA 94605</t>
  </si>
  <si>
    <t>07/10/2015</t>
  </si>
  <si>
    <t>7843 Sunkist Dr Oakland, CA 94605</t>
  </si>
  <si>
    <t>07/28/2015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</si>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</sst>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788900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4</v>
      </c>
      <c r="C14" s="305" t="n"/>
    </row>
    <row customHeight="1" ht="16.5" r="15" s="374" spans="1:12">
      <c r="A15" s="304" t="s">
        <v>12</v>
      </c>
      <c r="B15" s="73" t="n">
        <v>3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2415</v>
      </c>
    </row>
    <row customHeight="1" ht="16.5" r="23" s="374" spans="1:12">
      <c r="A23" s="15" t="s">
        <v>19</v>
      </c>
      <c r="B23" s="35" t="n">
        <v>3107</v>
      </c>
    </row>
    <row customHeight="1" ht="16.5" r="24" s="374" spans="1:12">
      <c r="A24" s="44" t="s">
        <v>20</v>
      </c>
      <c r="B24" s="36" t="n">
        <v>2016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730000</v>
      </c>
      <c r="C39" s="140" t="n">
        <v>2325</v>
      </c>
      <c r="D39" s="287">
        <f>B39/C39</f>
        <v/>
      </c>
      <c r="E39" s="78" t="n">
        <v>8712</v>
      </c>
      <c r="F39" s="73" t="n">
        <v>1947</v>
      </c>
      <c r="G39" s="72" t="n">
        <v>0</v>
      </c>
      <c r="H39" s="89" t="s">
        <v>40</v>
      </c>
      <c r="I39" s="308" t="n">
        <v>0.6868236024145853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618000</v>
      </c>
      <c r="C40" s="140" t="n">
        <v>2025</v>
      </c>
      <c r="D40" s="287">
        <f>B40/C40</f>
        <v/>
      </c>
      <c r="E40" s="78" t="n">
        <v>6351</v>
      </c>
      <c r="F40" s="73" t="n">
        <v>2015</v>
      </c>
      <c r="G40" s="72" t="n">
        <v>0</v>
      </c>
      <c r="H40" s="89" t="s">
        <v>43</v>
      </c>
      <c r="I40" s="308" t="n">
        <v>0.5027100380260424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540000</v>
      </c>
      <c r="C41" s="140" t="n">
        <v>2469</v>
      </c>
      <c r="D41" s="287">
        <f>B41/C41</f>
        <v/>
      </c>
      <c r="E41" s="78" t="n">
        <v>2540</v>
      </c>
      <c r="F41" s="73" t="n">
        <v>1997</v>
      </c>
      <c r="G41" s="72" t="n">
        <v>0</v>
      </c>
      <c r="H41" s="89" t="s">
        <v>45</v>
      </c>
      <c r="I41" s="308" t="n">
        <v>0.4954116081793274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650000</v>
      </c>
      <c r="C42" s="140" t="n">
        <v>2138</v>
      </c>
      <c r="D42" s="287">
        <f>B42/C42</f>
        <v/>
      </c>
      <c r="E42" s="78" t="n">
        <v>5220</v>
      </c>
      <c r="F42" s="73" t="n">
        <v>1936</v>
      </c>
      <c r="G42" s="72" t="n">
        <v>0</v>
      </c>
      <c r="H42" s="89" t="s">
        <v>47</v>
      </c>
      <c r="I42" s="308" t="n">
        <v>0.636695598674227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>
        <v>889000</v>
      </c>
      <c r="C43" s="140" t="n">
        <v>2403</v>
      </c>
      <c r="D43" s="287">
        <f>B43/C43</f>
        <v/>
      </c>
      <c r="E43" s="78" t="n">
        <v>6816</v>
      </c>
      <c r="F43" s="73" t="n">
        <v>1985</v>
      </c>
      <c r="G43" s="72" t="n">
        <v>0</v>
      </c>
      <c r="H43" s="89" t="s">
        <v>49</v>
      </c>
      <c r="I43" s="308" t="n">
        <v>0.5281477226566</v>
      </c>
      <c r="J43" s="72" t="n"/>
      <c r="K43" s="353" t="s">
        <v>41</v>
      </c>
      <c r="L43" s="42" t="n"/>
    </row>
    <row customHeight="1" ht="16.5" r="44" s="374" spans="1:12">
      <c r="A44" s="115" t="s">
        <v>50</v>
      </c>
      <c r="B44" s="159" t="n">
        <v>568000</v>
      </c>
      <c r="C44" s="140" t="n">
        <v>2096</v>
      </c>
      <c r="D44" s="287">
        <f>B44/C44</f>
        <v/>
      </c>
      <c r="E44" s="78" t="n">
        <v>7783</v>
      </c>
      <c r="F44" s="73" t="n">
        <v>1920</v>
      </c>
      <c r="G44" s="72" t="n">
        <v>0</v>
      </c>
      <c r="H44" s="89" t="s">
        <v>51</v>
      </c>
      <c r="I44" s="308" t="n">
        <v>0.6910460516627223</v>
      </c>
      <c r="J44" s="72" t="n"/>
      <c r="K44" s="353" t="s">
        <v>41</v>
      </c>
      <c r="L44" s="42" t="n"/>
    </row>
    <row customHeight="1" ht="16.5" r="45" s="374" spans="1:12">
      <c r="A45" s="115" t="s">
        <v>52</v>
      </c>
      <c r="B45" s="159" t="n">
        <v>485000</v>
      </c>
      <c r="C45" s="140" t="n">
        <v>1932</v>
      </c>
      <c r="D45" s="287">
        <f>B45/C45</f>
        <v/>
      </c>
      <c r="E45" s="78" t="n">
        <v>3284</v>
      </c>
      <c r="F45" s="73" t="n">
        <v>1933</v>
      </c>
      <c r="G45" s="72" t="n">
        <v>0</v>
      </c>
      <c r="H45" s="89" t="s">
        <v>53</v>
      </c>
      <c r="I45" s="308" t="n">
        <v>0.6963716207406039</v>
      </c>
      <c r="J45" s="72" t="n"/>
      <c r="K45" s="353" t="s">
        <v>41</v>
      </c>
      <c r="L45" s="42" t="n"/>
    </row>
    <row customHeight="1" ht="16.5" r="46" s="374" spans="1:12">
      <c r="A46" s="115" t="s">
        <v>54</v>
      </c>
      <c r="B46" s="159" t="n">
        <v>510000</v>
      </c>
      <c r="C46" s="140" t="n">
        <v>2000</v>
      </c>
      <c r="D46" s="287">
        <f>B46/C46</f>
        <v/>
      </c>
      <c r="E46" s="78" t="n">
        <v>7344</v>
      </c>
      <c r="F46" s="73" t="n">
        <v>1955</v>
      </c>
      <c r="G46" s="72" t="n">
        <v>0</v>
      </c>
      <c r="H46" s="89" t="s">
        <v>55</v>
      </c>
      <c r="I46" s="308" t="n">
        <v>0.6782385156180547</v>
      </c>
      <c r="J46" s="72" t="n"/>
      <c r="K46" s="353" t="s">
        <v>41</v>
      </c>
      <c r="L46" s="42" t="n"/>
    </row>
    <row customHeight="1" ht="16.5" r="47" s="374" spans="1:12">
      <c r="A47" s="115" t="s">
        <v>56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56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56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57</v>
      </c>
      <c r="C50" s="141" t="s">
        <v>58</v>
      </c>
      <c r="D50" s="64" t="s">
        <v>59</v>
      </c>
      <c r="E50" s="88" t="s">
        <v>60</v>
      </c>
      <c r="F50" s="88" t="s">
        <v>61</v>
      </c>
      <c r="G50" s="88" t="s">
        <v>62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63</v>
      </c>
      <c r="B53" s="261" t="n"/>
      <c r="C53" s="65" t="n"/>
      <c r="D53" s="378" t="s">
        <v>64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65</v>
      </c>
      <c r="B54" s="158">
        <f>B57*B22</f>
        <v/>
      </c>
      <c r="C54" s="30" t="n"/>
      <c r="D54" s="20" t="s">
        <v>66</v>
      </c>
      <c r="E54" s="73" t="n"/>
      <c r="F54" s="20" t="s">
        <v>67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68</v>
      </c>
      <c r="B55" s="161">
        <f>C51</f>
        <v/>
      </c>
      <c r="C55" s="30" t="n"/>
      <c r="D55" s="20" t="s">
        <v>69</v>
      </c>
      <c r="E55" s="73" t="n"/>
      <c r="F55" s="20" t="s">
        <v>70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71</v>
      </c>
      <c r="B56" s="298">
        <f>B51</f>
        <v/>
      </c>
      <c r="C56" s="65" t="n"/>
      <c r="D56" s="20" t="s">
        <v>72</v>
      </c>
      <c r="E56" s="73" t="n"/>
      <c r="F56" s="20" t="s">
        <v>73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74</v>
      </c>
      <c r="B57" s="184">
        <f>D51</f>
        <v/>
      </c>
      <c r="C57" s="66" t="n"/>
      <c r="D57" s="299" t="s">
        <v>75</v>
      </c>
      <c r="E57" s="316" t="n"/>
      <c r="F57" s="299" t="s">
        <v>76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77</v>
      </c>
    </row>
    <row customHeight="1" ht="16.5" r="60" s="374" spans="1:12">
      <c r="A60" s="368" t="n"/>
    </row>
    <row customHeight="1" ht="16.5" r="61" s="374" spans="1:12">
      <c r="A61" s="381" t="s">
        <v>78</v>
      </c>
      <c r="B61" s="28" t="n"/>
    </row>
    <row customHeight="1" ht="16.5" r="62" s="374" spans="1:12">
      <c r="A62" s="38" t="s">
        <v>79</v>
      </c>
      <c r="B62" s="408">
        <f>B22</f>
        <v/>
      </c>
    </row>
    <row customHeight="1" ht="16.5" r="63" s="374" spans="1:12">
      <c r="A63" s="39" t="s">
        <v>80</v>
      </c>
      <c r="B63" s="162">
        <f>B64*B62</f>
        <v/>
      </c>
    </row>
    <row customHeight="1" ht="16.5" r="64" s="374" spans="1:12">
      <c r="A64" s="40" t="s">
        <v>81</v>
      </c>
      <c r="B64" s="163" t="n">
        <v>45</v>
      </c>
    </row>
    <row customHeight="1" ht="16.5" r="65" s="374" spans="1:12">
      <c r="A65" s="84" t="s">
        <v>82</v>
      </c>
      <c r="B65" s="85" t="n"/>
    </row>
    <row customHeight="1" ht="16.5" r="66" s="374" spans="1:12">
      <c r="A66" s="381" t="s">
        <v>83</v>
      </c>
      <c r="B66" s="383" t="n"/>
    </row>
    <row customHeight="1" ht="16.5" r="67" s="374" spans="1:12">
      <c r="A67" s="86" t="s">
        <v>84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79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81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85</v>
      </c>
    </row>
    <row customHeight="1" ht="16.5" r="72" s="374" spans="1:12">
      <c r="A72" s="368" t="n"/>
    </row>
    <row customHeight="1" ht="16.5" r="73" s="374" spans="1:12">
      <c r="A73" s="381" t="s">
        <v>86</v>
      </c>
      <c r="B73" s="382" t="n"/>
      <c r="C73" s="382" t="n"/>
      <c r="D73" s="383" t="n"/>
    </row>
    <row r="74" spans="1:12">
      <c r="A74" s="16" t="s">
        <v>87</v>
      </c>
      <c r="B74" s="149">
        <f>B54</f>
        <v/>
      </c>
      <c r="C74" s="145" t="s">
        <v>88</v>
      </c>
      <c r="D74" s="157" t="s">
        <v>89</v>
      </c>
    </row>
    <row r="75" spans="1:12">
      <c r="A75" s="10" t="s">
        <v>90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91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92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93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94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95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96</v>
      </c>
      <c r="B81" s="152" t="n">
        <v>15000</v>
      </c>
      <c r="C81" s="150">
        <f>B81</f>
        <v/>
      </c>
      <c r="D81" s="156">
        <f>D80-C81</f>
        <v/>
      </c>
    </row>
    <row customHeight="1" ht="15" r="82" s="374" spans="1:12">
      <c r="A82" s="17" t="s">
        <v>97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94</v>
      </c>
      <c r="B83" s="153">
        <f>C79</f>
        <v/>
      </c>
      <c r="C83" s="262" t="s">
        <v>98</v>
      </c>
      <c r="D83" s="31" t="n"/>
    </row>
    <row customHeight="1" ht="15" r="84" s="374" spans="1:12">
      <c r="A84" s="12" t="s">
        <v>99</v>
      </c>
      <c r="B84" s="154">
        <f>C75+C76+C77+C78+C81+C80</f>
        <v/>
      </c>
      <c r="C84" s="146" t="s">
        <v>100</v>
      </c>
      <c r="D84" s="31" t="n"/>
    </row>
    <row customHeight="1" ht="15.75" r="85" s="374" spans="1:12">
      <c r="A85" s="14" t="s">
        <v>101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102</v>
      </c>
      <c r="B86" s="57" t="n"/>
      <c r="C86" s="147" t="n"/>
      <c r="D86" s="31" t="n"/>
    </row>
    <row customHeight="1" ht="16.5" r="87" s="374" spans="1:12">
      <c r="A87" s="24" t="s">
        <v>103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104</v>
      </c>
    </row>
    <row customHeight="1" ht="15.75" r="90" s="374" spans="1:12">
      <c r="A90" s="368" t="n"/>
    </row>
    <row customHeight="1" ht="16.5" r="91" s="374" spans="1:12">
      <c r="A91" s="381" t="s">
        <v>105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65</v>
      </c>
      <c r="B92" s="59" t="s">
        <v>106</v>
      </c>
      <c r="C92" s="59" t="s">
        <v>96</v>
      </c>
      <c r="D92" s="59" t="s">
        <v>107</v>
      </c>
      <c r="E92" s="276" t="s">
        <v>108</v>
      </c>
      <c r="F92" s="277" t="s">
        <v>81</v>
      </c>
    </row>
    <row r="93" spans="1:12">
      <c r="A93" s="167">
        <f>B74</f>
        <v/>
      </c>
      <c r="B93" s="165">
        <f>B64</f>
        <v/>
      </c>
      <c r="C93" s="166" t="n">
        <v>15000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109</v>
      </c>
      <c r="B94" s="75" t="n"/>
      <c r="C94" s="372" t="s">
        <v>110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111</v>
      </c>
      <c r="B95" s="76" t="n"/>
      <c r="C95" s="370" t="s">
        <v>112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113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114</v>
      </c>
      <c r="B99" s="286" t="n"/>
      <c r="C99" s="294" t="s">
        <v>115</v>
      </c>
    </row>
    <row r="100" spans="1:12">
      <c r="A100" s="296" t="s">
        <v>65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116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117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118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117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119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120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121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118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122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123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124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65</v>
      </c>
      <c r="B116" s="343">
        <f>B100</f>
        <v/>
      </c>
      <c r="C116" s="344">
        <f>C100</f>
        <v/>
      </c>
      <c r="D116" s="355" t="s">
        <v>125</v>
      </c>
      <c r="E116" s="109" t="n"/>
      <c r="G116" s="30" t="n"/>
      <c r="H116" s="30" t="n"/>
    </row>
    <row r="117" spans="1:12">
      <c r="A117" s="334" t="s">
        <v>126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127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128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129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130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131</v>
      </c>
      <c r="F3" s="91">
        <f>'SFR ANALYSIS'!B12</f>
        <v/>
      </c>
    </row>
    <row customHeight="1" ht="17" r="4" s="374" spans="1:13">
      <c r="A4" s="405" t="s">
        <v>132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133</v>
      </c>
      <c r="D5" s="202" t="s">
        <v>22</v>
      </c>
      <c r="E5" s="397" t="s">
        <v>134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135</v>
      </c>
      <c r="D17" s="207" t="s">
        <v>58</v>
      </c>
      <c r="E17" s="207" t="s">
        <v>136</v>
      </c>
      <c r="F17" s="223" t="n"/>
      <c r="G17" s="61" t="n"/>
      <c r="H17" s="61" t="n"/>
    </row>
    <row customHeight="1" ht="16" r="18" s="374" spans="1:13">
      <c r="A18" s="400" t="s">
        <v>137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138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65</v>
      </c>
      <c r="B21" s="210" t="n"/>
      <c r="C21" s="314">
        <f>'SFR ANALYSIS'!B54</f>
        <v/>
      </c>
      <c r="D21" s="315" t="n"/>
      <c r="E21" s="127" t="s">
        <v>139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140</v>
      </c>
      <c r="B22" s="211" t="n"/>
      <c r="C22" s="366">
        <f>'SFR ANALYSIS'!B14</f>
        <v/>
      </c>
      <c r="D22" s="249">
        <f>'SFR ANALYSIS'!B15</f>
        <v/>
      </c>
      <c r="E22" s="121" t="s">
        <v>141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142</v>
      </c>
      <c r="B23" s="212" t="n"/>
      <c r="C23" s="213">
        <f>'SFR ANALYSIS'!B22</f>
        <v/>
      </c>
      <c r="D23" s="214" t="n"/>
      <c r="E23" s="312" t="s">
        <v>143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144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66</v>
      </c>
      <c r="B26" s="126" t="n"/>
      <c r="C26" s="127">
        <f>'SFR ANALYSIS'!E54</f>
        <v/>
      </c>
      <c r="D26" s="127" t="n"/>
      <c r="E26" s="127" t="s">
        <v>145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69</v>
      </c>
      <c r="B27" s="130" t="n"/>
      <c r="C27" s="120">
        <f>'SFR ANALYSIS'!E55</f>
        <v/>
      </c>
      <c r="D27" s="120" t="n"/>
      <c r="E27" s="120" t="s">
        <v>70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146</v>
      </c>
      <c r="B28" s="132" t="n"/>
      <c r="C28" s="95">
        <f>'SFR ANALYSIS'!E56</f>
        <v/>
      </c>
      <c r="D28" s="95" t="n"/>
      <c r="E28" s="95" t="s">
        <v>147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148</v>
      </c>
      <c r="B29" s="134" t="n"/>
      <c r="C29" s="172">
        <f>'SFR ANALYSIS'!E57</f>
        <v/>
      </c>
      <c r="D29" s="135" t="n"/>
      <c r="E29" s="135" t="s">
        <v>76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149</v>
      </c>
      <c r="B31" s="192" t="n"/>
      <c r="C31" s="243" t="s">
        <v>150</v>
      </c>
      <c r="D31" s="99" t="s">
        <v>151</v>
      </c>
      <c r="E31" s="245" t="s">
        <v>152</v>
      </c>
      <c r="F31" s="233" t="n"/>
      <c r="G31" s="61" t="n"/>
      <c r="H31" s="61" t="n"/>
    </row>
    <row customHeight="1" ht="16" r="32" s="374" spans="1:13">
      <c r="A32" s="105" t="s">
        <v>153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154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92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93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96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155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114</v>
      </c>
      <c r="B39" s="196" t="n"/>
      <c r="C39" s="244" t="s">
        <v>150</v>
      </c>
      <c r="D39" s="110" t="s">
        <v>156</v>
      </c>
      <c r="E39" s="283" t="s">
        <v>157</v>
      </c>
      <c r="F39" s="26" t="s">
        <v>158</v>
      </c>
      <c r="G39" s="61" t="n"/>
      <c r="H39" s="61" t="n"/>
    </row>
    <row customHeight="1" ht="16" r="40" s="374" spans="1:13">
      <c r="A40" s="111" t="s">
        <v>65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159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160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161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162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163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