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<sst xmlns="http://schemas.openxmlformats.org/spreadsheetml/2006/main" uniqueCount="156">
  <si>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</si>
  <si>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</si>
  <si>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</si>
  <si>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</si>
  <si>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</si>
  <si>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254 CAIRO Rd Oakland, CA 94603</t>
  </si>
  <si>
    <t>List price / Cost per SQF:</t>
  </si>
  <si>
    <t xml:space="preserve">MLS # or off market:  </t>
  </si>
  <si>
    <t>40730183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</si>
  <si>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</si>
  <si>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</si>
  <si>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</si>
  <si>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</si>
  <si>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</si>
  <si>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</si>
  <si>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</si>
  <si>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</si>
  <si>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</si>
  <si>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</si>
  <si>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</si>
  <si>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</si>
  <si>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</si>
  <si>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</si>
  <si>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</si>
  <si>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</si>
  <si>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</si>
  <si>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</si>
  <si>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</si>
  <si>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</si>
  <si>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</si>
  <si>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</si>
  <si>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</si>
  <si>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</si>
  <si>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</si>
  <si>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</si>
  <si>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</si>
  <si>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</si>
  <si>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</si>
  <si>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</si>
  <si>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457 Worth St Oakland, CA 94603</t>
  </si>
  <si>
    <t>03/02/2016</t>
  </si>
  <si>
    <t>redfin</t>
  </si>
  <si>
    <t>264 Sextus Rd Oakland, CA 94603</t>
  </si>
  <si>
    <t>01/19/2016</t>
  </si>
  <si>
    <t>223 Wistar Rd Oakland, CA 94603</t>
  </si>
  <si>
    <t>10/27/2015</t>
  </si>
  <si>
    <t>9623 Empire Rd Oakland, CA 94603</t>
  </si>
  <si>
    <t>12/24/2015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</si>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</sst>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318000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3</v>
      </c>
      <c r="C14" s="306" t="n"/>
    </row>
    <row customHeight="1" ht="16.5" r="15" s="375" spans="1:12">
      <c r="A15" s="305" t="s">
        <v>12</v>
      </c>
      <c r="B15" s="74" t="n">
        <v>1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974</v>
      </c>
    </row>
    <row customHeight="1" ht="16.5" r="23" s="375" spans="1:12">
      <c r="A23" s="15" t="s">
        <v>19</v>
      </c>
      <c r="B23" s="35" t="n">
        <v>4125</v>
      </c>
    </row>
    <row customHeight="1" ht="16.5" r="24" s="375" spans="1:12">
      <c r="A24" s="45" t="s">
        <v>20</v>
      </c>
      <c r="B24" s="36" t="n">
        <v>1943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350000</v>
      </c>
      <c r="C39" s="141" t="n">
        <v>1015</v>
      </c>
      <c r="D39" s="288">
        <f>B39/C39</f>
        <v/>
      </c>
      <c r="E39" s="79" t="n">
        <v>4160</v>
      </c>
      <c r="F39" s="74" t="n">
        <v>1944</v>
      </c>
      <c r="G39" s="73" t="s"/>
      <c r="H39" s="90" t="s">
        <v>40</v>
      </c>
      <c r="I39" s="309" t="n">
        <v>0.2984221954176329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250000</v>
      </c>
      <c r="C40" s="141" t="n">
        <v>1069</v>
      </c>
      <c r="D40" s="288">
        <f>B40/C40</f>
        <v/>
      </c>
      <c r="E40" s="79" t="n">
        <v>3920</v>
      </c>
      <c r="F40" s="74" t="n">
        <v>1943</v>
      </c>
      <c r="G40" s="73" t="s"/>
      <c r="H40" s="90" t="s">
        <v>43</v>
      </c>
      <c r="I40" s="309" t="n">
        <v>0.0520734333957595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370000</v>
      </c>
      <c r="C41" s="141" t="n">
        <v>1013</v>
      </c>
      <c r="D41" s="288">
        <f>B41/C41</f>
        <v/>
      </c>
      <c r="E41" s="79" t="n">
        <v>9300</v>
      </c>
      <c r="F41" s="74" t="n">
        <v>1943</v>
      </c>
      <c r="G41" s="73" t="s"/>
      <c r="H41" s="90" t="s">
        <v>45</v>
      </c>
      <c r="I41" s="309" t="n">
        <v>0.09484193580842526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>
        <v>261000</v>
      </c>
      <c r="C42" s="141" t="n">
        <v>1000</v>
      </c>
      <c r="D42" s="288">
        <f>B42/C42</f>
        <v/>
      </c>
      <c r="E42" s="79" t="n">
        <v>4125</v>
      </c>
      <c r="F42" s="74" t="n">
        <v>1955</v>
      </c>
      <c r="G42" s="73" t="s"/>
      <c r="H42" s="90" t="s">
        <v>47</v>
      </c>
      <c r="I42" s="309" t="n">
        <v>0.1274959631293462</v>
      </c>
      <c r="J42" s="73" t="n"/>
      <c r="K42" s="354" t="s">
        <v>41</v>
      </c>
      <c r="L42" s="43" t="n"/>
    </row>
    <row customHeight="1" ht="16.5" r="43" s="375" spans="1:12">
      <c r="A43" s="116" t="s">
        <v>48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48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48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48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48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48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48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49</v>
      </c>
      <c r="C50" s="142" t="s">
        <v>50</v>
      </c>
      <c r="D50" s="65" t="s">
        <v>51</v>
      </c>
      <c r="E50" s="89" t="s">
        <v>52</v>
      </c>
      <c r="F50" s="89" t="s">
        <v>53</v>
      </c>
      <c r="G50" s="89" t="s">
        <v>54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55</v>
      </c>
      <c r="B53" s="262" t="n"/>
      <c r="C53" s="66" t="n"/>
      <c r="D53" s="379" t="s">
        <v>56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57</v>
      </c>
      <c r="B54" s="159">
        <f>B57*B22</f>
        <v/>
      </c>
      <c r="C54" s="30" t="n"/>
      <c r="D54" s="20" t="s">
        <v>58</v>
      </c>
      <c r="E54" s="74" t="n"/>
      <c r="F54" s="20" t="s">
        <v>59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60</v>
      </c>
      <c r="B55" s="162">
        <f>C51</f>
        <v/>
      </c>
      <c r="C55" s="30" t="n"/>
      <c r="D55" s="20" t="s">
        <v>61</v>
      </c>
      <c r="E55" s="74" t="n"/>
      <c r="F55" s="20" t="s">
        <v>62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63</v>
      </c>
      <c r="B56" s="299">
        <f>B51</f>
        <v/>
      </c>
      <c r="C56" s="66" t="n"/>
      <c r="D56" s="20" t="s">
        <v>64</v>
      </c>
      <c r="E56" s="74" t="n"/>
      <c r="F56" s="20" t="s">
        <v>65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66</v>
      </c>
      <c r="B57" s="185">
        <f>D51</f>
        <v/>
      </c>
      <c r="C57" s="67" t="n"/>
      <c r="D57" s="300" t="s">
        <v>67</v>
      </c>
      <c r="E57" s="317" t="n"/>
      <c r="F57" s="300" t="s">
        <v>68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69</v>
      </c>
    </row>
    <row customHeight="1" ht="16.5" r="60" s="375" spans="1:12">
      <c r="A60" s="369" t="n"/>
    </row>
    <row customHeight="1" ht="16.5" r="61" s="375" spans="1:12">
      <c r="A61" s="382" t="s">
        <v>70</v>
      </c>
      <c r="B61" s="28" t="n"/>
    </row>
    <row customHeight="1" ht="16.5" r="62" s="375" spans="1:12">
      <c r="A62" s="38" t="s">
        <v>71</v>
      </c>
      <c r="B62" s="39" t="n">
        <v>0</v>
      </c>
    </row>
    <row customHeight="1" ht="16.5" r="63" s="375" spans="1:12">
      <c r="A63" s="40" t="s">
        <v>72</v>
      </c>
      <c r="B63" s="163">
        <f>B64*B62</f>
        <v/>
      </c>
    </row>
    <row customHeight="1" ht="16.5" r="64" s="375" spans="1:12">
      <c r="A64" s="41" t="s">
        <v>73</v>
      </c>
      <c r="B64" s="164" t="n">
        <v>45</v>
      </c>
    </row>
    <row customHeight="1" ht="16.5" r="65" s="375" spans="1:12">
      <c r="A65" s="85" t="s">
        <v>74</v>
      </c>
      <c r="B65" s="86" t="n"/>
    </row>
    <row customHeight="1" ht="16.5" r="66" s="375" spans="1:12">
      <c r="A66" s="382" t="s">
        <v>75</v>
      </c>
      <c r="B66" s="384" t="n"/>
    </row>
    <row customHeight="1" ht="16.5" r="67" s="375" spans="1:12">
      <c r="A67" s="87" t="s">
        <v>76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71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73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77</v>
      </c>
    </row>
    <row customHeight="1" ht="16.5" r="72" s="375" spans="1:12">
      <c r="A72" s="369" t="n"/>
    </row>
    <row customHeight="1" ht="16.5" r="73" s="375" spans="1:12">
      <c r="A73" s="382" t="s">
        <v>78</v>
      </c>
      <c r="B73" s="383" t="n"/>
      <c r="C73" s="383" t="n"/>
      <c r="D73" s="384" t="n"/>
    </row>
    <row r="74" spans="1:12">
      <c r="A74" s="16" t="s">
        <v>79</v>
      </c>
      <c r="B74" s="150">
        <f>B54</f>
        <v/>
      </c>
      <c r="C74" s="146" t="s">
        <v>80</v>
      </c>
      <c r="D74" s="158" t="s">
        <v>81</v>
      </c>
    </row>
    <row r="75" spans="1:12">
      <c r="A75" s="10" t="s">
        <v>82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83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84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85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86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87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88</v>
      </c>
      <c r="B81" s="153" t="n">
        <v>5000</v>
      </c>
      <c r="C81" s="151">
        <f>B81</f>
        <v/>
      </c>
      <c r="D81" s="157">
        <f>D80-C81</f>
        <v/>
      </c>
    </row>
    <row customHeight="1" ht="15" r="82" s="375" spans="1:12">
      <c r="A82" s="17" t="s">
        <v>89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86</v>
      </c>
      <c r="B83" s="154">
        <f>C79</f>
        <v/>
      </c>
      <c r="C83" s="263" t="s">
        <v>90</v>
      </c>
      <c r="D83" s="31" t="n"/>
    </row>
    <row customHeight="1" ht="15" r="84" s="375" spans="1:12">
      <c r="A84" s="12" t="s">
        <v>91</v>
      </c>
      <c r="B84" s="155">
        <f>C75+C76+C77+C78+C81+C80</f>
        <v/>
      </c>
      <c r="C84" s="147" t="s">
        <v>92</v>
      </c>
      <c r="D84" s="31" t="n"/>
    </row>
    <row customHeight="1" ht="15.75" r="85" s="375" spans="1:12">
      <c r="A85" s="14" t="s">
        <v>93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94</v>
      </c>
      <c r="B86" s="58" t="n"/>
      <c r="C86" s="148" t="n"/>
      <c r="D86" s="31" t="n"/>
    </row>
    <row customHeight="1" ht="16.5" r="87" s="375" spans="1:12">
      <c r="A87" s="24" t="s">
        <v>95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96</v>
      </c>
    </row>
    <row customHeight="1" ht="15.75" r="90" s="375" spans="1:12">
      <c r="A90" s="369" t="n"/>
    </row>
    <row customHeight="1" ht="16.5" r="91" s="375" spans="1:12">
      <c r="A91" s="382" t="s">
        <v>97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57</v>
      </c>
      <c r="B92" s="60" t="s">
        <v>98</v>
      </c>
      <c r="C92" s="60" t="s">
        <v>88</v>
      </c>
      <c r="D92" s="60" t="s">
        <v>99</v>
      </c>
      <c r="E92" s="277" t="s">
        <v>100</v>
      </c>
      <c r="F92" s="278" t="s">
        <v>73</v>
      </c>
    </row>
    <row r="93" spans="1:12">
      <c r="A93" s="168">
        <f>B74</f>
        <v/>
      </c>
      <c r="B93" s="166">
        <f>B64</f>
        <v/>
      </c>
      <c r="C93" s="167" t="n">
        <v>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101</v>
      </c>
      <c r="B94" s="76" t="n"/>
      <c r="C94" s="373" t="s">
        <v>102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103</v>
      </c>
      <c r="B95" s="77" t="n"/>
      <c r="C95" s="371" t="s">
        <v>104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105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106</v>
      </c>
      <c r="B99" s="287" t="n"/>
      <c r="C99" s="295" t="s">
        <v>107</v>
      </c>
    </row>
    <row r="100" spans="1:12">
      <c r="A100" s="297" t="s">
        <v>57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108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109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110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109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111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112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113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110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114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115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116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57</v>
      </c>
      <c r="B116" s="344">
        <f>B100</f>
        <v/>
      </c>
      <c r="C116" s="345">
        <f>C100</f>
        <v/>
      </c>
      <c r="D116" s="356" t="s">
        <v>117</v>
      </c>
      <c r="E116" s="110" t="n"/>
      <c r="G116" s="30" t="n"/>
      <c r="H116" s="30" t="n"/>
    </row>
    <row r="117" spans="1:12">
      <c r="A117" s="335" t="s">
        <v>118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119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120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121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122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123</v>
      </c>
      <c r="F3" s="92">
        <f>'SFR ANALYSIS'!B12</f>
        <v/>
      </c>
    </row>
    <row customHeight="1" ht="17" r="4" s="375" spans="1:13">
      <c r="A4" s="390" t="s">
        <v>124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125</v>
      </c>
      <c r="D5" s="203" t="s">
        <v>22</v>
      </c>
      <c r="E5" s="406" t="s">
        <v>126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127</v>
      </c>
      <c r="D17" s="208" t="s">
        <v>50</v>
      </c>
      <c r="E17" s="208" t="s">
        <v>128</v>
      </c>
      <c r="F17" s="224" t="n"/>
      <c r="G17" s="62" t="n"/>
      <c r="H17" s="62" t="n"/>
    </row>
    <row customHeight="1" ht="16" r="18" s="375" spans="1:13">
      <c r="A18" s="385" t="s">
        <v>129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130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57</v>
      </c>
      <c r="B21" s="211" t="n"/>
      <c r="C21" s="315">
        <f>'SFR ANALYSIS'!B54</f>
        <v/>
      </c>
      <c r="D21" s="316" t="n"/>
      <c r="E21" s="128" t="s">
        <v>131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132</v>
      </c>
      <c r="B22" s="212" t="n"/>
      <c r="C22" s="367">
        <f>'SFR ANALYSIS'!B14</f>
        <v/>
      </c>
      <c r="D22" s="250">
        <f>'SFR ANALYSIS'!B15</f>
        <v/>
      </c>
      <c r="E22" s="122" t="s">
        <v>133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134</v>
      </c>
      <c r="B23" s="213" t="n"/>
      <c r="C23" s="214">
        <f>'SFR ANALYSIS'!B22</f>
        <v/>
      </c>
      <c r="D23" s="215" t="n"/>
      <c r="E23" s="313" t="s">
        <v>135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136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58</v>
      </c>
      <c r="B26" s="127" t="n"/>
      <c r="C26" s="128">
        <f>'SFR ANALYSIS'!E54</f>
        <v/>
      </c>
      <c r="D26" s="128" t="n"/>
      <c r="E26" s="128" t="s">
        <v>137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61</v>
      </c>
      <c r="B27" s="131" t="n"/>
      <c r="C27" s="121">
        <f>'SFR ANALYSIS'!E55</f>
        <v/>
      </c>
      <c r="D27" s="121" t="n"/>
      <c r="E27" s="121" t="s">
        <v>62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138</v>
      </c>
      <c r="B28" s="133" t="n"/>
      <c r="C28" s="96">
        <f>'SFR ANALYSIS'!E56</f>
        <v/>
      </c>
      <c r="D28" s="96" t="n"/>
      <c r="E28" s="96" t="s">
        <v>139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140</v>
      </c>
      <c r="B29" s="135" t="n"/>
      <c r="C29" s="173">
        <f>'SFR ANALYSIS'!E57</f>
        <v/>
      </c>
      <c r="D29" s="136" t="n"/>
      <c r="E29" s="136" t="s">
        <v>68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141</v>
      </c>
      <c r="B31" s="193" t="n"/>
      <c r="C31" s="244" t="s">
        <v>142</v>
      </c>
      <c r="D31" s="100" t="s">
        <v>143</v>
      </c>
      <c r="E31" s="246" t="s">
        <v>144</v>
      </c>
      <c r="F31" s="234" t="n"/>
      <c r="G31" s="62" t="n"/>
      <c r="H31" s="62" t="n"/>
    </row>
    <row customHeight="1" ht="16" r="32" s="375" spans="1:13">
      <c r="A32" s="106" t="s">
        <v>145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146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84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85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88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147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106</v>
      </c>
      <c r="B39" s="197" t="n"/>
      <c r="C39" s="245" t="s">
        <v>142</v>
      </c>
      <c r="D39" s="111" t="s">
        <v>148</v>
      </c>
      <c r="E39" s="284" t="s">
        <v>149</v>
      </c>
      <c r="F39" s="26" t="s">
        <v>150</v>
      </c>
      <c r="G39" s="62" t="n"/>
      <c r="H39" s="62" t="n"/>
    </row>
    <row customHeight="1" ht="16" r="40" s="375" spans="1:13">
      <c r="A40" s="112" t="s">
        <v>57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151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152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153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154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155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