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ghr\Files\Projects\R\Develop\PBSmapping\Authors\Rcode\devel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9" i="1" l="1"/>
  <c r="T39" i="1"/>
  <c r="S39" i="1"/>
  <c r="R39" i="1"/>
  <c r="Q39" i="1"/>
  <c r="P39" i="1"/>
  <c r="O39" i="1"/>
  <c r="N39" i="1"/>
  <c r="M39" i="1"/>
  <c r="R38" i="1" l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P5" i="1"/>
  <c r="Q5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<sst xmlns="http://schemas.openxmlformats.org/spreadsheetml/2006/main" count="315" uniqueCount="230">
  <si>
    <t>Year</t>
  </si>
  <si>
    <t>North geomagnetic pole</t>
  </si>
  <si>
    <t>South geomagnetic pole</t>
  </si>
  <si>
    <t>North magnetic pole</t>
  </si>
  <si>
    <t>South magnetic pole</t>
  </si>
  <si>
    <t>Dipole moment</t>
  </si>
  <si>
    <t>Lat.</t>
  </si>
  <si>
    <t>Long.</t>
  </si>
  <si>
    <t>78.7N</t>
  </si>
  <si>
    <t>68.8W</t>
  </si>
  <si>
    <t>78.7S</t>
  </si>
  <si>
    <t>111.2E</t>
  </si>
  <si>
    <t>70.5N</t>
  </si>
  <si>
    <t>96.2W</t>
  </si>
  <si>
    <t>71.7S</t>
  </si>
  <si>
    <t>148.3E</t>
  </si>
  <si>
    <t>68.7W</t>
  </si>
  <si>
    <t>111.3E</t>
  </si>
  <si>
    <t>70.7N</t>
  </si>
  <si>
    <t>96.5W</t>
  </si>
  <si>
    <t>71.5S</t>
  </si>
  <si>
    <t>148.5E</t>
  </si>
  <si>
    <t>70.8N</t>
  </si>
  <si>
    <t>96.7W</t>
  </si>
  <si>
    <t>71.2S</t>
  </si>
  <si>
    <t>148.6E</t>
  </si>
  <si>
    <t>78.6N</t>
  </si>
  <si>
    <t>68.6W</t>
  </si>
  <si>
    <t>78.6S</t>
  </si>
  <si>
    <t>111.4E</t>
  </si>
  <si>
    <t>71.0N</t>
  </si>
  <si>
    <t>97.0W</t>
  </si>
  <si>
    <t>70.8S</t>
  </si>
  <si>
    <t>68.4W</t>
  </si>
  <si>
    <t>111.6E</t>
  </si>
  <si>
    <t>71.3N</t>
  </si>
  <si>
    <t>97.4W</t>
  </si>
  <si>
    <t>70.4S</t>
  </si>
  <si>
    <t>148.2E</t>
  </si>
  <si>
    <t>68.3W</t>
  </si>
  <si>
    <t>111.7E</t>
  </si>
  <si>
    <t>71.8N</t>
  </si>
  <si>
    <t>98.0W</t>
  </si>
  <si>
    <t>70.0S</t>
  </si>
  <si>
    <t>147.6E</t>
  </si>
  <si>
    <t>72.3N</t>
  </si>
  <si>
    <t>98.7W</t>
  </si>
  <si>
    <t>69.5S</t>
  </si>
  <si>
    <t>146.8E</t>
  </si>
  <si>
    <t>72.8N</t>
  </si>
  <si>
    <t>99.3W</t>
  </si>
  <si>
    <t>69.1S</t>
  </si>
  <si>
    <t>145.8E</t>
  </si>
  <si>
    <t>78.5N</t>
  </si>
  <si>
    <t>68.5W</t>
  </si>
  <si>
    <t>78.5S</t>
  </si>
  <si>
    <t>111.5E</t>
  </si>
  <si>
    <t>73.3N</t>
  </si>
  <si>
    <t>99.9W</t>
  </si>
  <si>
    <t>68.6S</t>
  </si>
  <si>
    <t>144.6E</t>
  </si>
  <si>
    <t>73.9N</t>
  </si>
  <si>
    <t>100.2W</t>
  </si>
  <si>
    <t>68.2S</t>
  </si>
  <si>
    <t>144.4E</t>
  </si>
  <si>
    <t>74.6N</t>
  </si>
  <si>
    <t>100.9W</t>
  </si>
  <si>
    <t>67.9S</t>
  </si>
  <si>
    <t>143.5E</t>
  </si>
  <si>
    <t>69.2W</t>
  </si>
  <si>
    <t>110.8E</t>
  </si>
  <si>
    <t>75.2N</t>
  </si>
  <si>
    <t>101.4W</t>
  </si>
  <si>
    <t>67.2S</t>
  </si>
  <si>
    <t>141.5E</t>
  </si>
  <si>
    <t>69.5W</t>
  </si>
  <si>
    <t>110.5E</t>
  </si>
  <si>
    <t>75.3N</t>
  </si>
  <si>
    <t>101.0W</t>
  </si>
  <si>
    <t>66.7S</t>
  </si>
  <si>
    <t>140.2E</t>
  </si>
  <si>
    <t>69.9W</t>
  </si>
  <si>
    <t>110.1E</t>
  </si>
  <si>
    <t>75.6N</t>
  </si>
  <si>
    <t>101.3W</t>
  </si>
  <si>
    <t>66.3S</t>
  </si>
  <si>
    <t>139.5E</t>
  </si>
  <si>
    <t>70.2W</t>
  </si>
  <si>
    <t>109.8E</t>
  </si>
  <si>
    <t>75.9N</t>
  </si>
  <si>
    <t>66.0S</t>
  </si>
  <si>
    <t>139.4E</t>
  </si>
  <si>
    <t>78.8N</t>
  </si>
  <si>
    <t>70.5W</t>
  </si>
  <si>
    <t>78.8S</t>
  </si>
  <si>
    <t>109.5E</t>
  </si>
  <si>
    <t>76.2N</t>
  </si>
  <si>
    <t>100.6W</t>
  </si>
  <si>
    <t>65.7S</t>
  </si>
  <si>
    <t>78.9N</t>
  </si>
  <si>
    <t>70.8W</t>
  </si>
  <si>
    <t>78.9S</t>
  </si>
  <si>
    <t>109.2E</t>
  </si>
  <si>
    <t>76.9N</t>
  </si>
  <si>
    <t>101.7W</t>
  </si>
  <si>
    <t>65.4S</t>
  </si>
  <si>
    <t>139.3E</t>
  </si>
  <si>
    <t>79.0N</t>
  </si>
  <si>
    <t>70.9W</t>
  </si>
  <si>
    <t>79.0S</t>
  </si>
  <si>
    <t>109.1E</t>
  </si>
  <si>
    <t>77.4N</t>
  </si>
  <si>
    <t>102.6W</t>
  </si>
  <si>
    <t>65.1S</t>
  </si>
  <si>
    <t>139.2E</t>
  </si>
  <si>
    <t>79.2N</t>
  </si>
  <si>
    <t>71.1W</t>
  </si>
  <si>
    <t>79.2S</t>
  </si>
  <si>
    <t>108.9E</t>
  </si>
  <si>
    <t>78.1N</t>
  </si>
  <si>
    <t>103.7W</t>
  </si>
  <si>
    <t>64.9S</t>
  </si>
  <si>
    <t>138.9E</t>
  </si>
  <si>
    <t>79.4N</t>
  </si>
  <si>
    <t>71.4W</t>
  </si>
  <si>
    <t>79.4S</t>
  </si>
  <si>
    <t>108.6E</t>
  </si>
  <si>
    <t>105.3W</t>
  </si>
  <si>
    <t>64.8S</t>
  </si>
  <si>
    <t>138.7E</t>
  </si>
  <si>
    <t>79.6N</t>
  </si>
  <si>
    <t>71.6W</t>
  </si>
  <si>
    <t>79.6S</t>
  </si>
  <si>
    <t>108.4E</t>
  </si>
  <si>
    <t>81.0N</t>
  </si>
  <si>
    <t>109.6W</t>
  </si>
  <si>
    <t>64.7S</t>
  </si>
  <si>
    <t>138.3E</t>
  </si>
  <si>
    <t>79.8N</t>
  </si>
  <si>
    <t>71.8W</t>
  </si>
  <si>
    <t>79.8S</t>
  </si>
  <si>
    <t>108.2E</t>
  </si>
  <si>
    <t>83.2N</t>
  </si>
  <si>
    <t>118.2W</t>
  </si>
  <si>
    <t>64.5S</t>
  </si>
  <si>
    <t>137.8E</t>
  </si>
  <si>
    <t>80.1N</t>
  </si>
  <si>
    <t>72.2W</t>
  </si>
  <si>
    <t>80.1S</t>
  </si>
  <si>
    <t>107.8E</t>
  </si>
  <si>
    <t>85.0N</t>
  </si>
  <si>
    <t>132.8W</t>
  </si>
  <si>
    <t>64.4S</t>
  </si>
  <si>
    <t>137.3E</t>
  </si>
  <si>
    <t>80.4N</t>
  </si>
  <si>
    <t>72.6W</t>
  </si>
  <si>
    <t>80.4S</t>
  </si>
  <si>
    <t>107.4E</t>
  </si>
  <si>
    <t>86.3N</t>
  </si>
  <si>
    <t>64.3S</t>
  </si>
  <si>
    <t>136.6E</t>
  </si>
  <si>
    <t>86.5N</t>
  </si>
  <si>
    <t>72.7W</t>
  </si>
  <si>
    <t>107.3E</t>
  </si>
  <si>
    <t>80.6N</t>
  </si>
  <si>
    <t>80.6S</t>
  </si>
  <si>
    <t>64.1S</t>
  </si>
  <si>
    <t>80.7N</t>
  </si>
  <si>
    <t>80.7S</t>
  </si>
  <si>
    <t>162.9E</t>
  </si>
  <si>
    <t>135.9E</t>
  </si>
  <si>
    <t>86.4N</t>
  </si>
  <si>
    <t>156.8E</t>
  </si>
  <si>
    <t>64.0S</t>
  </si>
  <si>
    <t>135.7E</t>
  </si>
  <si>
    <t>135.5E</t>
  </si>
  <si>
    <t>80.8N</t>
  </si>
  <si>
    <t>80.8S</t>
  </si>
  <si>
    <t>86.1N</t>
  </si>
  <si>
    <t>63.9S</t>
  </si>
  <si>
    <t>135.4E</t>
  </si>
  <si>
    <t>135.2E</t>
  </si>
  <si>
    <t>80.9N</t>
  </si>
  <si>
    <t>80.9S</t>
  </si>
  <si>
    <t>135.1E</t>
  </si>
  <si>
    <t>Locations of magnetic and geomagnetic poles in geodetic coordinate and dipole moment based on IGRF including prediction.</t>
  </si>
  <si>
    <r>
      <t>10</t>
    </r>
    <r>
      <rPr>
        <b/>
        <vertAlign val="superscript"/>
        <sz val="11"/>
        <color theme="1"/>
        <rFont val="Arial"/>
        <family val="2"/>
      </rPr>
      <t>22</t>
    </r>
    <r>
      <rPr>
        <b/>
        <sz val="11"/>
        <color theme="1"/>
        <rFont val="Arial"/>
        <family val="2"/>
      </rPr>
      <t>Am</t>
    </r>
    <r>
      <rPr>
        <b/>
        <vertAlign val="superscript"/>
        <sz val="11"/>
        <color theme="1"/>
        <rFont val="Arial"/>
        <family val="2"/>
      </rPr>
      <t>2</t>
    </r>
  </si>
  <si>
    <t>EID</t>
  </si>
  <si>
    <t>X.magN</t>
  </si>
  <si>
    <t>Y.magN</t>
  </si>
  <si>
    <t>X.magS</t>
  </si>
  <si>
    <t>Y.magS</t>
  </si>
  <si>
    <t>X.gmagN</t>
  </si>
  <si>
    <t>Y.gmagS</t>
  </si>
  <si>
    <t>Y.gmagN</t>
  </si>
  <si>
    <t>X.gmagS</t>
  </si>
  <si>
    <t>160.3W</t>
  </si>
  <si>
    <t>86.2N</t>
  </si>
  <si>
    <t>151.4E</t>
  </si>
  <si>
    <t>146.6E</t>
  </si>
  <si>
    <t>85.9N</t>
  </si>
  <si>
    <t>142.3E</t>
  </si>
  <si>
    <t>72.8W</t>
  </si>
  <si>
    <t>107.2E</t>
  </si>
  <si>
    <t>85.7N</t>
  </si>
  <si>
    <t>138.6E</t>
  </si>
  <si>
    <t>85.5N</t>
  </si>
  <si>
    <t>63.8S</t>
  </si>
  <si>
    <t>134.9E</t>
  </si>
  <si>
    <t>85.3N</t>
  </si>
  <si>
    <t>132.6E</t>
  </si>
  <si>
    <t>134.7E</t>
  </si>
  <si>
    <t>72.9W</t>
  </si>
  <si>
    <t>81.0S</t>
  </si>
  <si>
    <t>107.1E</t>
  </si>
  <si>
    <t>85.1N</t>
  </si>
  <si>
    <t>130.1E</t>
  </si>
  <si>
    <t>63.7S</t>
  </si>
  <si>
    <t>134.6E</t>
  </si>
  <si>
    <t>84.9N</t>
  </si>
  <si>
    <t>127.9E</t>
  </si>
  <si>
    <t>134.4E</t>
  </si>
  <si>
    <t>81.1N</t>
  </si>
  <si>
    <t>73.0W</t>
  </si>
  <si>
    <t>81.1S</t>
  </si>
  <si>
    <t>107.0E</t>
  </si>
  <si>
    <t>84.7N</t>
  </si>
  <si>
    <t>125.9E</t>
  </si>
  <si>
    <t>134.3E</t>
  </si>
  <si>
    <t>https://wdc.kugi.kyoto-u.ac.jp//poles/polesexp.html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</si>
</sst>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dc.kugi.kyoto-u.ac.jp/poles/polesex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tabSelected="1" workbookViewId="0">
      <selection activeCell="P5" sqref="P5"/>
    </sheetView>
  </sheetViews>
  <sheetFormatPr defaultRowHeight="14.25" x14ac:dyDescent="0.2"/>
  <cols>
    <col min="1" max="13" width="9.140625" style="2"/>
    <col min="14" max="14" width="9.42578125" style="2" bestFit="1" customWidth="1"/>
    <col min="15" max="16384" width="9.140625" style="2"/>
  </cols>
  <sheetData>
    <row r="1" spans="1:58" ht="18" x14ac:dyDescent="0.25">
      <c r="A1" s="1" t="s">
        <v>185</v>
      </c>
    </row>
    <row r="2" spans="1:58" ht="15" x14ac:dyDescent="0.25">
      <c r="A2" s="12" t="s">
        <v>229</v>
      </c>
    </row>
    <row r="3" spans="1:58" ht="28.5" customHeight="1" x14ac:dyDescent="0.2">
      <c r="A3" s="8" t="s">
        <v>0</v>
      </c>
      <c r="B3" s="10" t="s">
        <v>1</v>
      </c>
      <c r="C3" s="11"/>
      <c r="D3" s="10" t="s">
        <v>2</v>
      </c>
      <c r="E3" s="11"/>
      <c r="F3" s="10" t="s">
        <v>3</v>
      </c>
      <c r="G3" s="11"/>
      <c r="H3" s="10" t="s">
        <v>4</v>
      </c>
      <c r="I3" s="11"/>
      <c r="J3" s="3" t="s">
        <v>5</v>
      </c>
    </row>
    <row r="4" spans="1:58" ht="17.25" x14ac:dyDescent="0.2">
      <c r="A4" s="9"/>
      <c r="B4" s="4" t="s">
        <v>6</v>
      </c>
      <c r="C4" s="4" t="s">
        <v>7</v>
      </c>
      <c r="D4" s="4" t="s">
        <v>6</v>
      </c>
      <c r="E4" s="4" t="s">
        <v>7</v>
      </c>
      <c r="F4" s="4" t="s">
        <v>6</v>
      </c>
      <c r="G4" s="4" t="s">
        <v>7</v>
      </c>
      <c r="H4" s="4" t="s">
        <v>6</v>
      </c>
      <c r="I4" s="4" t="s">
        <v>7</v>
      </c>
      <c r="J4" s="5" t="s">
        <v>186</v>
      </c>
      <c r="M4" s="7" t="s">
        <v>187</v>
      </c>
      <c r="N4" s="7" t="s">
        <v>188</v>
      </c>
      <c r="O4" s="7" t="s">
        <v>189</v>
      </c>
      <c r="P4" s="7" t="s">
        <v>190</v>
      </c>
      <c r="Q4" s="7" t="s">
        <v>191</v>
      </c>
      <c r="R4" s="7" t="s">
        <v>192</v>
      </c>
      <c r="S4" s="7" t="s">
        <v>194</v>
      </c>
      <c r="T4" s="7" t="s">
        <v>195</v>
      </c>
      <c r="U4" s="7" t="s">
        <v>193</v>
      </c>
      <c r="W4" s="2" t="s">
        <v>187</v>
      </c>
      <c r="X4" s="2">
        <v>1900</v>
      </c>
      <c r="Y4" s="2">
        <v>1905</v>
      </c>
      <c r="Z4" s="2">
        <v>1910</v>
      </c>
      <c r="AA4" s="2">
        <v>1915</v>
      </c>
      <c r="AB4" s="2">
        <v>1920</v>
      </c>
      <c r="AC4" s="2">
        <v>1925</v>
      </c>
      <c r="AD4" s="2">
        <v>1930</v>
      </c>
      <c r="AE4" s="2">
        <v>1935</v>
      </c>
      <c r="AF4" s="2">
        <v>1940</v>
      </c>
      <c r="AG4" s="2">
        <v>1945</v>
      </c>
      <c r="AH4" s="2">
        <v>1950</v>
      </c>
      <c r="AI4" s="2">
        <v>1955</v>
      </c>
      <c r="AJ4" s="2">
        <v>1960</v>
      </c>
      <c r="AK4" s="2">
        <v>1965</v>
      </c>
      <c r="AL4" s="2">
        <v>1970</v>
      </c>
      <c r="AM4" s="2">
        <v>1975</v>
      </c>
      <c r="AN4" s="2">
        <v>1980</v>
      </c>
      <c r="AO4" s="2">
        <v>1985</v>
      </c>
      <c r="AP4" s="2">
        <v>1990</v>
      </c>
      <c r="AQ4" s="2">
        <v>1995</v>
      </c>
      <c r="AR4" s="2">
        <v>2000</v>
      </c>
      <c r="AS4" s="2">
        <v>2005</v>
      </c>
      <c r="AT4" s="2">
        <v>2010</v>
      </c>
      <c r="AU4" s="2">
        <v>2015</v>
      </c>
      <c r="AV4" s="2">
        <v>2020</v>
      </c>
      <c r="AW4" s="2">
        <v>2021</v>
      </c>
      <c r="AX4" s="2">
        <v>2022</v>
      </c>
      <c r="AY4" s="2">
        <v>2023</v>
      </c>
      <c r="AZ4" s="2">
        <v>2024</v>
      </c>
      <c r="BA4" s="2">
        <v>2025</v>
      </c>
      <c r="BB4" s="2">
        <v>2026</v>
      </c>
      <c r="BC4" s="2">
        <v>2027</v>
      </c>
      <c r="BD4" s="2">
        <v>2028</v>
      </c>
      <c r="BE4" s="2">
        <v>2029</v>
      </c>
      <c r="BF4" s="2">
        <v>2030</v>
      </c>
    </row>
    <row r="5" spans="1:58" x14ac:dyDescent="0.2">
      <c r="A5" s="6">
        <v>1900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>
        <v>8.32</v>
      </c>
      <c r="M5" s="2">
        <f t="shared" ref="M5:M38" si="0">A5</f>
        <v>1900</v>
      </c>
      <c r="N5" s="2">
        <f>-(_xlfn.NUMBERVALUE(LEFT(C5,4)))</f>
        <v>-68.8</v>
      </c>
      <c r="O5" s="2">
        <f>_xlfn.NUMBERVALUE(LEFT(B5,4))</f>
        <v>78.7</v>
      </c>
      <c r="P5" s="2">
        <f>(_xlfn.NUMBERVALUE(LEFT(E5,5)))</f>
        <v>111.2</v>
      </c>
      <c r="Q5" s="2">
        <f>_xlfn.NUMBERVALUE(LEFT(D5,4))</f>
        <v>78.7</v>
      </c>
      <c r="R5" s="2">
        <f>-(_xlfn.NUMBERVALUE(LEFT(G5,4)))</f>
        <v>-96.2</v>
      </c>
      <c r="S5" s="2">
        <f>_xlfn.NUMBERVALUE(LEFT(F5,4))</f>
        <v>70.5</v>
      </c>
      <c r="T5" s="2">
        <f t="shared" ref="T5:T38" si="1">(_xlfn.NUMBERVALUE(LEFT(I5,5)))</f>
        <v>148.30000000000001</v>
      </c>
      <c r="U5" s="2">
        <f t="shared" ref="U5:U38" si="2">_xlfn.NUMBERVALUE(LEFT(H5,4))</f>
        <v>71.7</v>
      </c>
      <c r="W5" s="2" t="s">
        <v>188</v>
      </c>
      <c r="X5" s="2">
        <v>-68.8</v>
      </c>
      <c r="Y5" s="2">
        <v>-68.7</v>
      </c>
      <c r="Z5" s="2">
        <v>-68.7</v>
      </c>
      <c r="AA5" s="2">
        <v>-68.599999999999994</v>
      </c>
      <c r="AB5" s="2">
        <v>-68.400000000000006</v>
      </c>
      <c r="AC5" s="2">
        <v>-68.3</v>
      </c>
      <c r="AD5" s="2">
        <v>-68.3</v>
      </c>
      <c r="AE5" s="2">
        <v>-68.400000000000006</v>
      </c>
      <c r="AF5" s="2">
        <v>-68.5</v>
      </c>
      <c r="AG5" s="2">
        <v>-68.5</v>
      </c>
      <c r="AH5" s="2">
        <v>-68.8</v>
      </c>
      <c r="AI5" s="2">
        <v>-69.2</v>
      </c>
      <c r="AJ5" s="2">
        <v>-69.5</v>
      </c>
      <c r="AK5" s="2">
        <v>-69.900000000000006</v>
      </c>
      <c r="AL5" s="2">
        <v>-70.2</v>
      </c>
      <c r="AM5" s="2">
        <v>-70.5</v>
      </c>
      <c r="AN5" s="2">
        <v>-70.8</v>
      </c>
      <c r="AO5" s="2">
        <v>-70.900000000000006</v>
      </c>
      <c r="AP5" s="2">
        <v>-71.099999999999994</v>
      </c>
      <c r="AQ5" s="2">
        <v>-71.400000000000006</v>
      </c>
      <c r="AR5" s="2">
        <v>-71.599999999999994</v>
      </c>
      <c r="AS5" s="2">
        <v>-71.8</v>
      </c>
      <c r="AT5" s="2">
        <v>-72.2</v>
      </c>
      <c r="AU5" s="2">
        <v>-72.599999999999994</v>
      </c>
      <c r="AV5" s="2">
        <v>-72.7</v>
      </c>
      <c r="AW5" s="2">
        <v>-72.7</v>
      </c>
      <c r="AX5" s="2">
        <v>-72.7</v>
      </c>
      <c r="AY5" s="2">
        <v>-72.7</v>
      </c>
      <c r="AZ5" s="2">
        <v>-72.7</v>
      </c>
      <c r="BA5" s="2">
        <v>-72.8</v>
      </c>
      <c r="BB5" s="2">
        <v>-72.8</v>
      </c>
      <c r="BC5" s="2">
        <v>-72.8</v>
      </c>
      <c r="BD5" s="2">
        <v>-72.900000000000006</v>
      </c>
      <c r="BE5" s="2">
        <v>-72.900000000000006</v>
      </c>
      <c r="BF5" s="2">
        <v>-73</v>
      </c>
    </row>
    <row r="6" spans="1:58" x14ac:dyDescent="0.2">
      <c r="A6" s="6">
        <v>1905</v>
      </c>
      <c r="B6" s="6" t="s">
        <v>8</v>
      </c>
      <c r="C6" s="6" t="s">
        <v>16</v>
      </c>
      <c r="D6" s="6" t="s">
        <v>10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>
        <v>8.3000000000000007</v>
      </c>
      <c r="M6" s="2">
        <f t="shared" si="0"/>
        <v>1905</v>
      </c>
      <c r="N6" s="2">
        <f t="shared" ref="N6:N38" si="3">-(_xlfn.NUMBERVALUE(LEFT(C6,4)))</f>
        <v>-68.7</v>
      </c>
      <c r="O6" s="2">
        <f t="shared" ref="O6:O38" si="4">_xlfn.NUMBERVALUE(LEFT(B6,4))</f>
        <v>78.7</v>
      </c>
      <c r="P6" s="2">
        <f t="shared" ref="P6:P38" si="5">(_xlfn.NUMBERVALUE(LEFT(E6,5)))</f>
        <v>111.3</v>
      </c>
      <c r="Q6" s="2">
        <f t="shared" ref="Q6:Q38" si="6">_xlfn.NUMBERVALUE(LEFT(D6,4))</f>
        <v>78.7</v>
      </c>
      <c r="R6" s="2">
        <f t="shared" ref="R6:R13" si="7">-(_xlfn.NUMBERVALUE(LEFT(G6,4)))</f>
        <v>-96.5</v>
      </c>
      <c r="S6" s="2">
        <f t="shared" ref="S6:S38" si="8">_xlfn.NUMBERVALUE(LEFT(F6,4))</f>
        <v>70.7</v>
      </c>
      <c r="T6" s="2">
        <f t="shared" si="1"/>
        <v>148.5</v>
      </c>
      <c r="U6" s="2">
        <f t="shared" si="2"/>
        <v>71.5</v>
      </c>
      <c r="W6" s="2" t="s">
        <v>189</v>
      </c>
      <c r="X6" s="2">
        <v>78.7</v>
      </c>
      <c r="Y6" s="2">
        <v>78.7</v>
      </c>
      <c r="Z6" s="2">
        <v>78.7</v>
      </c>
      <c r="AA6" s="2">
        <v>78.599999999999994</v>
      </c>
      <c r="AB6" s="2">
        <v>78.599999999999994</v>
      </c>
      <c r="AC6" s="2">
        <v>78.599999999999994</v>
      </c>
      <c r="AD6" s="2">
        <v>78.599999999999994</v>
      </c>
      <c r="AE6" s="2">
        <v>78.599999999999994</v>
      </c>
      <c r="AF6" s="2">
        <v>78.5</v>
      </c>
      <c r="AG6" s="2">
        <v>78.5</v>
      </c>
      <c r="AH6" s="2">
        <v>78.5</v>
      </c>
      <c r="AI6" s="2">
        <v>78.5</v>
      </c>
      <c r="AJ6" s="2">
        <v>78.599999999999994</v>
      </c>
      <c r="AK6" s="2">
        <v>78.599999999999994</v>
      </c>
      <c r="AL6" s="2">
        <v>78.7</v>
      </c>
      <c r="AM6" s="2">
        <v>78.8</v>
      </c>
      <c r="AN6" s="2">
        <v>78.900000000000006</v>
      </c>
      <c r="AO6" s="2">
        <v>79</v>
      </c>
      <c r="AP6" s="2">
        <v>79.2</v>
      </c>
      <c r="AQ6" s="2">
        <v>79.400000000000006</v>
      </c>
      <c r="AR6" s="2">
        <v>79.599999999999994</v>
      </c>
      <c r="AS6" s="2">
        <v>79.8</v>
      </c>
      <c r="AT6" s="2">
        <v>80.099999999999994</v>
      </c>
      <c r="AU6" s="2">
        <v>80.400000000000006</v>
      </c>
      <c r="AV6" s="2">
        <v>80.599999999999994</v>
      </c>
      <c r="AW6" s="2">
        <v>80.7</v>
      </c>
      <c r="AX6" s="2">
        <v>80.7</v>
      </c>
      <c r="AY6" s="2">
        <v>80.8</v>
      </c>
      <c r="AZ6" s="2">
        <v>80.8</v>
      </c>
      <c r="BA6" s="2">
        <v>80.8</v>
      </c>
      <c r="BB6" s="2">
        <v>80.900000000000006</v>
      </c>
      <c r="BC6" s="2">
        <v>80.900000000000006</v>
      </c>
      <c r="BD6" s="2">
        <v>81</v>
      </c>
      <c r="BE6" s="2">
        <v>81</v>
      </c>
      <c r="BF6" s="2">
        <v>81.099999999999994</v>
      </c>
    </row>
    <row r="7" spans="1:58" x14ac:dyDescent="0.2">
      <c r="A7" s="6">
        <v>1910</v>
      </c>
      <c r="B7" s="6" t="s">
        <v>8</v>
      </c>
      <c r="C7" s="6" t="s">
        <v>16</v>
      </c>
      <c r="D7" s="6" t="s">
        <v>10</v>
      </c>
      <c r="E7" s="6" t="s">
        <v>17</v>
      </c>
      <c r="F7" s="6" t="s">
        <v>22</v>
      </c>
      <c r="G7" s="6" t="s">
        <v>23</v>
      </c>
      <c r="H7" s="6" t="s">
        <v>24</v>
      </c>
      <c r="I7" s="6" t="s">
        <v>25</v>
      </c>
      <c r="J7" s="6">
        <v>8.27</v>
      </c>
      <c r="M7" s="2">
        <f t="shared" si="0"/>
        <v>1910</v>
      </c>
      <c r="N7" s="2">
        <f t="shared" si="3"/>
        <v>-68.7</v>
      </c>
      <c r="O7" s="2">
        <f t="shared" si="4"/>
        <v>78.7</v>
      </c>
      <c r="P7" s="2">
        <f t="shared" si="5"/>
        <v>111.3</v>
      </c>
      <c r="Q7" s="2">
        <f t="shared" si="6"/>
        <v>78.7</v>
      </c>
      <c r="R7" s="2">
        <f t="shared" si="7"/>
        <v>-96.7</v>
      </c>
      <c r="S7" s="2">
        <f t="shared" si="8"/>
        <v>70.8</v>
      </c>
      <c r="T7" s="2">
        <f t="shared" si="1"/>
        <v>148.6</v>
      </c>
      <c r="U7" s="2">
        <f t="shared" si="2"/>
        <v>71.2</v>
      </c>
      <c r="W7" s="2" t="s">
        <v>190</v>
      </c>
      <c r="X7" s="2">
        <v>111.2</v>
      </c>
      <c r="Y7" s="2">
        <v>111.3</v>
      </c>
      <c r="Z7" s="2">
        <v>111.3</v>
      </c>
      <c r="AA7" s="2">
        <v>111.4</v>
      </c>
      <c r="AB7" s="2">
        <v>111.6</v>
      </c>
      <c r="AC7" s="2">
        <v>111.7</v>
      </c>
      <c r="AD7" s="2">
        <v>111.7</v>
      </c>
      <c r="AE7" s="2">
        <v>111.6</v>
      </c>
      <c r="AF7" s="2">
        <v>111.5</v>
      </c>
      <c r="AG7" s="2">
        <v>111.5</v>
      </c>
      <c r="AH7" s="2">
        <v>111.2</v>
      </c>
      <c r="AI7" s="2">
        <v>110.8</v>
      </c>
      <c r="AJ7" s="2">
        <v>110.5</v>
      </c>
      <c r="AK7" s="2">
        <v>110.1</v>
      </c>
      <c r="AL7" s="2">
        <v>109.8</v>
      </c>
      <c r="AM7" s="2">
        <v>109.5</v>
      </c>
      <c r="AN7" s="2">
        <v>109.2</v>
      </c>
      <c r="AO7" s="2">
        <v>109.1</v>
      </c>
      <c r="AP7" s="2">
        <v>108.9</v>
      </c>
      <c r="AQ7" s="2">
        <v>108.6</v>
      </c>
      <c r="AR7" s="2">
        <v>108.4</v>
      </c>
      <c r="AS7" s="2">
        <v>108.2</v>
      </c>
      <c r="AT7" s="2">
        <v>107.8</v>
      </c>
      <c r="AU7" s="2">
        <v>107.4</v>
      </c>
      <c r="AV7" s="2">
        <v>107.3</v>
      </c>
      <c r="AW7" s="2">
        <v>107.3</v>
      </c>
      <c r="AX7" s="2">
        <v>107.3</v>
      </c>
      <c r="AY7" s="2">
        <v>107.3</v>
      </c>
      <c r="AZ7" s="2">
        <v>107.3</v>
      </c>
      <c r="BA7" s="2">
        <v>107.2</v>
      </c>
      <c r="BB7" s="2">
        <v>107.2</v>
      </c>
      <c r="BC7" s="2">
        <v>107.2</v>
      </c>
      <c r="BD7" s="2">
        <v>107.1</v>
      </c>
      <c r="BE7" s="2">
        <v>107.1</v>
      </c>
      <c r="BF7" s="2">
        <v>107</v>
      </c>
    </row>
    <row r="8" spans="1:58" x14ac:dyDescent="0.2">
      <c r="A8" s="6">
        <v>1915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21</v>
      </c>
      <c r="J8" s="6">
        <v>8.24</v>
      </c>
      <c r="M8" s="2">
        <f t="shared" si="0"/>
        <v>1915</v>
      </c>
      <c r="N8" s="2">
        <f t="shared" si="3"/>
        <v>-68.599999999999994</v>
      </c>
      <c r="O8" s="2">
        <f t="shared" si="4"/>
        <v>78.599999999999994</v>
      </c>
      <c r="P8" s="2">
        <f t="shared" si="5"/>
        <v>111.4</v>
      </c>
      <c r="Q8" s="2">
        <f t="shared" si="6"/>
        <v>78.599999999999994</v>
      </c>
      <c r="R8" s="2">
        <f t="shared" si="7"/>
        <v>-97</v>
      </c>
      <c r="S8" s="2">
        <f t="shared" si="8"/>
        <v>71</v>
      </c>
      <c r="T8" s="2">
        <f t="shared" si="1"/>
        <v>148.5</v>
      </c>
      <c r="U8" s="2">
        <f t="shared" si="2"/>
        <v>70.8</v>
      </c>
      <c r="W8" s="2" t="s">
        <v>191</v>
      </c>
      <c r="X8" s="2">
        <v>78.7</v>
      </c>
      <c r="Y8" s="2">
        <v>78.7</v>
      </c>
      <c r="Z8" s="2">
        <v>78.7</v>
      </c>
      <c r="AA8" s="2">
        <v>78.599999999999994</v>
      </c>
      <c r="AB8" s="2">
        <v>78.599999999999994</v>
      </c>
      <c r="AC8" s="2">
        <v>78.599999999999994</v>
      </c>
      <c r="AD8" s="2">
        <v>78.599999999999994</v>
      </c>
      <c r="AE8" s="2">
        <v>78.599999999999994</v>
      </c>
      <c r="AF8" s="2">
        <v>78.5</v>
      </c>
      <c r="AG8" s="2">
        <v>78.5</v>
      </c>
      <c r="AH8" s="2">
        <v>78.5</v>
      </c>
      <c r="AI8" s="2">
        <v>78.5</v>
      </c>
      <c r="AJ8" s="2">
        <v>78.599999999999994</v>
      </c>
      <c r="AK8" s="2">
        <v>78.599999999999994</v>
      </c>
      <c r="AL8" s="2">
        <v>78.7</v>
      </c>
      <c r="AM8" s="2">
        <v>78.8</v>
      </c>
      <c r="AN8" s="2">
        <v>78.900000000000006</v>
      </c>
      <c r="AO8" s="2">
        <v>79</v>
      </c>
      <c r="AP8" s="2">
        <v>79.2</v>
      </c>
      <c r="AQ8" s="2">
        <v>79.400000000000006</v>
      </c>
      <c r="AR8" s="2">
        <v>79.599999999999994</v>
      </c>
      <c r="AS8" s="2">
        <v>79.8</v>
      </c>
      <c r="AT8" s="2">
        <v>80.099999999999994</v>
      </c>
      <c r="AU8" s="2">
        <v>80.400000000000006</v>
      </c>
      <c r="AV8" s="2">
        <v>80.599999999999994</v>
      </c>
      <c r="AW8" s="2">
        <v>80.7</v>
      </c>
      <c r="AX8" s="2">
        <v>80.7</v>
      </c>
      <c r="AY8" s="2">
        <v>80.8</v>
      </c>
      <c r="AZ8" s="2">
        <v>80.8</v>
      </c>
      <c r="BA8" s="2">
        <v>80.8</v>
      </c>
      <c r="BB8" s="2">
        <v>80.900000000000006</v>
      </c>
      <c r="BC8" s="2">
        <v>80.900000000000006</v>
      </c>
      <c r="BD8" s="2">
        <v>81</v>
      </c>
      <c r="BE8" s="2">
        <v>81</v>
      </c>
      <c r="BF8" s="2">
        <v>81.099999999999994</v>
      </c>
    </row>
    <row r="9" spans="1:58" x14ac:dyDescent="0.2">
      <c r="A9" s="6">
        <v>1920</v>
      </c>
      <c r="B9" s="6" t="s">
        <v>26</v>
      </c>
      <c r="C9" s="6" t="s">
        <v>33</v>
      </c>
      <c r="D9" s="6" t="s">
        <v>28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>
        <v>8.1999999999999993</v>
      </c>
      <c r="M9" s="2">
        <f t="shared" si="0"/>
        <v>1920</v>
      </c>
      <c r="N9" s="2">
        <f t="shared" si="3"/>
        <v>-68.400000000000006</v>
      </c>
      <c r="O9" s="2">
        <f t="shared" si="4"/>
        <v>78.599999999999994</v>
      </c>
      <c r="P9" s="2">
        <f t="shared" si="5"/>
        <v>111.6</v>
      </c>
      <c r="Q9" s="2">
        <f t="shared" si="6"/>
        <v>78.599999999999994</v>
      </c>
      <c r="R9" s="2">
        <f t="shared" si="7"/>
        <v>-97.4</v>
      </c>
      <c r="S9" s="2">
        <f t="shared" si="8"/>
        <v>71.3</v>
      </c>
      <c r="T9" s="2">
        <f t="shared" si="1"/>
        <v>148.19999999999999</v>
      </c>
      <c r="U9" s="2">
        <f t="shared" si="2"/>
        <v>70.400000000000006</v>
      </c>
      <c r="W9" s="2" t="s">
        <v>192</v>
      </c>
      <c r="X9" s="2">
        <v>-96.2</v>
      </c>
      <c r="Y9" s="2">
        <v>-96.5</v>
      </c>
      <c r="Z9" s="2">
        <v>-96.7</v>
      </c>
      <c r="AA9" s="2">
        <v>-97</v>
      </c>
      <c r="AB9" s="2">
        <v>-97.4</v>
      </c>
      <c r="AC9" s="2">
        <v>-98</v>
      </c>
      <c r="AD9" s="2">
        <v>-98.7</v>
      </c>
      <c r="AE9" s="2">
        <v>-99.3</v>
      </c>
      <c r="AF9" s="2">
        <v>-99.9</v>
      </c>
      <c r="AG9" s="2">
        <v>-100.2</v>
      </c>
      <c r="AH9" s="2">
        <v>-100.9</v>
      </c>
      <c r="AI9" s="2">
        <v>-101.4</v>
      </c>
      <c r="AJ9" s="2">
        <v>-101</v>
      </c>
      <c r="AK9" s="2">
        <v>-101.3</v>
      </c>
      <c r="AL9" s="2">
        <v>-101</v>
      </c>
      <c r="AM9" s="2">
        <v>-100.6</v>
      </c>
      <c r="AN9" s="2">
        <v>-101.7</v>
      </c>
      <c r="AO9" s="2">
        <v>-102.6</v>
      </c>
      <c r="AP9" s="2">
        <v>-103.7</v>
      </c>
      <c r="AQ9" s="2">
        <v>-105.3</v>
      </c>
      <c r="AR9" s="2">
        <v>-109.6</v>
      </c>
      <c r="AS9" s="2">
        <v>-118.2</v>
      </c>
      <c r="AT9" s="2">
        <v>-132.80000000000001</v>
      </c>
      <c r="AU9" s="2">
        <v>-160.30000000000001</v>
      </c>
      <c r="AV9" s="2">
        <v>-162.9</v>
      </c>
      <c r="AW9" s="2">
        <v>-156.80000000000001</v>
      </c>
      <c r="AX9" s="2">
        <v>-151.4</v>
      </c>
      <c r="AY9" s="2">
        <v>-146.6</v>
      </c>
      <c r="AZ9" s="2">
        <v>-142.30000000000001</v>
      </c>
      <c r="BA9" s="2">
        <v>-138.6</v>
      </c>
      <c r="BB9" s="2">
        <v>-135.4</v>
      </c>
      <c r="BC9" s="2">
        <v>-132.6</v>
      </c>
      <c r="BD9" s="2">
        <v>-130.1</v>
      </c>
      <c r="BE9" s="2">
        <v>-127.9</v>
      </c>
      <c r="BF9" s="2">
        <v>-125.9</v>
      </c>
    </row>
    <row r="10" spans="1:58" x14ac:dyDescent="0.2">
      <c r="A10" s="6">
        <v>1925</v>
      </c>
      <c r="B10" s="6" t="s">
        <v>26</v>
      </c>
      <c r="C10" s="6" t="s">
        <v>39</v>
      </c>
      <c r="D10" s="6" t="s">
        <v>28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  <c r="J10" s="6">
        <v>8.16</v>
      </c>
      <c r="M10" s="2">
        <f t="shared" si="0"/>
        <v>1925</v>
      </c>
      <c r="N10" s="2">
        <f t="shared" si="3"/>
        <v>-68.3</v>
      </c>
      <c r="O10" s="2">
        <f t="shared" si="4"/>
        <v>78.599999999999994</v>
      </c>
      <c r="P10" s="2">
        <f t="shared" si="5"/>
        <v>111.7</v>
      </c>
      <c r="Q10" s="2">
        <f t="shared" si="6"/>
        <v>78.599999999999994</v>
      </c>
      <c r="R10" s="2">
        <f t="shared" si="7"/>
        <v>-98</v>
      </c>
      <c r="S10" s="2">
        <f t="shared" si="8"/>
        <v>71.8</v>
      </c>
      <c r="T10" s="2">
        <f t="shared" si="1"/>
        <v>147.6</v>
      </c>
      <c r="U10" s="2">
        <f t="shared" si="2"/>
        <v>70</v>
      </c>
      <c r="W10" s="2" t="s">
        <v>194</v>
      </c>
      <c r="X10" s="2">
        <v>70.5</v>
      </c>
      <c r="Y10" s="2">
        <v>70.7</v>
      </c>
      <c r="Z10" s="2">
        <v>70.8</v>
      </c>
      <c r="AA10" s="2">
        <v>71</v>
      </c>
      <c r="AB10" s="2">
        <v>71.3</v>
      </c>
      <c r="AC10" s="2">
        <v>71.8</v>
      </c>
      <c r="AD10" s="2">
        <v>72.3</v>
      </c>
      <c r="AE10" s="2">
        <v>72.8</v>
      </c>
      <c r="AF10" s="2">
        <v>73.3</v>
      </c>
      <c r="AG10" s="2">
        <v>73.900000000000006</v>
      </c>
      <c r="AH10" s="2">
        <v>74.599999999999994</v>
      </c>
      <c r="AI10" s="2">
        <v>75.2</v>
      </c>
      <c r="AJ10" s="2">
        <v>75.3</v>
      </c>
      <c r="AK10" s="2">
        <v>75.599999999999994</v>
      </c>
      <c r="AL10" s="2">
        <v>75.900000000000006</v>
      </c>
      <c r="AM10" s="2">
        <v>76.2</v>
      </c>
      <c r="AN10" s="2">
        <v>76.900000000000006</v>
      </c>
      <c r="AO10" s="2">
        <v>77.400000000000006</v>
      </c>
      <c r="AP10" s="2">
        <v>78.099999999999994</v>
      </c>
      <c r="AQ10" s="2">
        <v>79</v>
      </c>
      <c r="AR10" s="2">
        <v>81</v>
      </c>
      <c r="AS10" s="2">
        <v>83.2</v>
      </c>
      <c r="AT10" s="2">
        <v>85</v>
      </c>
      <c r="AU10" s="2">
        <v>86.3</v>
      </c>
      <c r="AV10" s="2">
        <v>86.5</v>
      </c>
      <c r="AW10" s="2">
        <v>86.4</v>
      </c>
      <c r="AX10" s="2">
        <v>86.2</v>
      </c>
      <c r="AY10" s="2">
        <v>86.1</v>
      </c>
      <c r="AZ10" s="2">
        <v>85.9</v>
      </c>
      <c r="BA10" s="2">
        <v>85.7</v>
      </c>
      <c r="BB10" s="2">
        <v>85.5</v>
      </c>
      <c r="BC10" s="2">
        <v>85.3</v>
      </c>
      <c r="BD10" s="2">
        <v>85.1</v>
      </c>
      <c r="BE10" s="2">
        <v>84.9</v>
      </c>
      <c r="BF10" s="2">
        <v>84.7</v>
      </c>
    </row>
    <row r="11" spans="1:58" x14ac:dyDescent="0.2">
      <c r="A11" s="6">
        <v>1930</v>
      </c>
      <c r="B11" s="6" t="s">
        <v>26</v>
      </c>
      <c r="C11" s="6" t="s">
        <v>39</v>
      </c>
      <c r="D11" s="6" t="s">
        <v>28</v>
      </c>
      <c r="E11" s="6" t="s">
        <v>40</v>
      </c>
      <c r="F11" s="6" t="s">
        <v>45</v>
      </c>
      <c r="G11" s="6" t="s">
        <v>46</v>
      </c>
      <c r="H11" s="6" t="s">
        <v>47</v>
      </c>
      <c r="I11" s="6" t="s">
        <v>48</v>
      </c>
      <c r="J11" s="6">
        <v>8.1300000000000008</v>
      </c>
      <c r="M11" s="2">
        <f t="shared" si="0"/>
        <v>1930</v>
      </c>
      <c r="N11" s="2">
        <f t="shared" si="3"/>
        <v>-68.3</v>
      </c>
      <c r="O11" s="2">
        <f t="shared" si="4"/>
        <v>78.599999999999994</v>
      </c>
      <c r="P11" s="2">
        <f t="shared" si="5"/>
        <v>111.7</v>
      </c>
      <c r="Q11" s="2">
        <f t="shared" si="6"/>
        <v>78.599999999999994</v>
      </c>
      <c r="R11" s="2">
        <f t="shared" si="7"/>
        <v>-98.7</v>
      </c>
      <c r="S11" s="2">
        <f t="shared" si="8"/>
        <v>72.3</v>
      </c>
      <c r="T11" s="2">
        <f t="shared" si="1"/>
        <v>146.80000000000001</v>
      </c>
      <c r="U11" s="2">
        <f t="shared" si="2"/>
        <v>69.5</v>
      </c>
      <c r="W11" s="2" t="s">
        <v>195</v>
      </c>
      <c r="X11" s="2">
        <v>148.30000000000001</v>
      </c>
      <c r="Y11" s="2">
        <v>148.5</v>
      </c>
      <c r="Z11" s="2">
        <v>148.6</v>
      </c>
      <c r="AA11" s="2">
        <v>148.5</v>
      </c>
      <c r="AB11" s="2">
        <v>148.19999999999999</v>
      </c>
      <c r="AC11" s="2">
        <v>147.6</v>
      </c>
      <c r="AD11" s="2">
        <v>146.80000000000001</v>
      </c>
      <c r="AE11" s="2">
        <v>145.80000000000001</v>
      </c>
      <c r="AF11" s="2">
        <v>144.6</v>
      </c>
      <c r="AG11" s="2">
        <v>144.4</v>
      </c>
      <c r="AH11" s="2">
        <v>143.5</v>
      </c>
      <c r="AI11" s="2">
        <v>141.5</v>
      </c>
      <c r="AJ11" s="2">
        <v>140.19999999999999</v>
      </c>
      <c r="AK11" s="2">
        <v>139.5</v>
      </c>
      <c r="AL11" s="2">
        <v>139.4</v>
      </c>
      <c r="AM11" s="2">
        <v>139.5</v>
      </c>
      <c r="AN11" s="2">
        <v>139.30000000000001</v>
      </c>
      <c r="AO11" s="2">
        <v>139.19999999999999</v>
      </c>
      <c r="AP11" s="2">
        <v>138.9</v>
      </c>
      <c r="AQ11" s="2">
        <v>138.69999999999999</v>
      </c>
      <c r="AR11" s="2">
        <v>138.30000000000001</v>
      </c>
      <c r="AS11" s="2">
        <v>137.80000000000001</v>
      </c>
      <c r="AT11" s="2">
        <v>137.30000000000001</v>
      </c>
      <c r="AU11" s="2">
        <v>136.6</v>
      </c>
      <c r="AV11" s="2">
        <v>135.9</v>
      </c>
      <c r="AW11" s="2">
        <v>135.69999999999999</v>
      </c>
      <c r="AX11" s="2">
        <v>135.5</v>
      </c>
      <c r="AY11" s="2">
        <v>135.4</v>
      </c>
      <c r="AZ11" s="2">
        <v>135.19999999999999</v>
      </c>
      <c r="BA11" s="2">
        <v>135.1</v>
      </c>
      <c r="BB11" s="2">
        <v>134.9</v>
      </c>
      <c r="BC11" s="2">
        <v>134.69999999999999</v>
      </c>
      <c r="BD11" s="2">
        <v>134.6</v>
      </c>
      <c r="BE11" s="2">
        <v>134.4</v>
      </c>
      <c r="BF11" s="2">
        <v>134.30000000000001</v>
      </c>
    </row>
    <row r="12" spans="1:58" x14ac:dyDescent="0.2">
      <c r="A12" s="6">
        <v>1935</v>
      </c>
      <c r="B12" s="6" t="s">
        <v>26</v>
      </c>
      <c r="C12" s="6" t="s">
        <v>33</v>
      </c>
      <c r="D12" s="6" t="s">
        <v>28</v>
      </c>
      <c r="E12" s="6" t="s">
        <v>34</v>
      </c>
      <c r="F12" s="6" t="s">
        <v>49</v>
      </c>
      <c r="G12" s="6" t="s">
        <v>50</v>
      </c>
      <c r="H12" s="6" t="s">
        <v>51</v>
      </c>
      <c r="I12" s="6" t="s">
        <v>52</v>
      </c>
      <c r="J12" s="6">
        <v>8.11</v>
      </c>
      <c r="M12" s="2">
        <f t="shared" si="0"/>
        <v>1935</v>
      </c>
      <c r="N12" s="2">
        <f t="shared" si="3"/>
        <v>-68.400000000000006</v>
      </c>
      <c r="O12" s="2">
        <f t="shared" si="4"/>
        <v>78.599999999999994</v>
      </c>
      <c r="P12" s="2">
        <f t="shared" si="5"/>
        <v>111.6</v>
      </c>
      <c r="Q12" s="2">
        <f t="shared" si="6"/>
        <v>78.599999999999994</v>
      </c>
      <c r="R12" s="2">
        <f t="shared" si="7"/>
        <v>-99.3</v>
      </c>
      <c r="S12" s="2">
        <f t="shared" si="8"/>
        <v>72.8</v>
      </c>
      <c r="T12" s="2">
        <f t="shared" si="1"/>
        <v>145.80000000000001</v>
      </c>
      <c r="U12" s="2">
        <f t="shared" si="2"/>
        <v>69.099999999999994</v>
      </c>
      <c r="W12" s="2" t="s">
        <v>193</v>
      </c>
      <c r="X12" s="2">
        <v>71.7</v>
      </c>
      <c r="Y12" s="2">
        <v>71.5</v>
      </c>
      <c r="Z12" s="2">
        <v>71.2</v>
      </c>
      <c r="AA12" s="2">
        <v>70.8</v>
      </c>
      <c r="AB12" s="2">
        <v>70.400000000000006</v>
      </c>
      <c r="AC12" s="2">
        <v>70</v>
      </c>
      <c r="AD12" s="2">
        <v>69.5</v>
      </c>
      <c r="AE12" s="2">
        <v>69.099999999999994</v>
      </c>
      <c r="AF12" s="2">
        <v>68.599999999999994</v>
      </c>
      <c r="AG12" s="2">
        <v>68.2</v>
      </c>
      <c r="AH12" s="2">
        <v>67.900000000000006</v>
      </c>
      <c r="AI12" s="2">
        <v>67.2</v>
      </c>
      <c r="AJ12" s="2">
        <v>66.7</v>
      </c>
      <c r="AK12" s="2">
        <v>66.3</v>
      </c>
      <c r="AL12" s="2">
        <v>66</v>
      </c>
      <c r="AM12" s="2">
        <v>65.7</v>
      </c>
      <c r="AN12" s="2">
        <v>65.400000000000006</v>
      </c>
      <c r="AO12" s="2">
        <v>65.099999999999994</v>
      </c>
      <c r="AP12" s="2">
        <v>64.900000000000006</v>
      </c>
      <c r="AQ12" s="2">
        <v>64.8</v>
      </c>
      <c r="AR12" s="2">
        <v>64.7</v>
      </c>
      <c r="AS12" s="2">
        <v>64.5</v>
      </c>
      <c r="AT12" s="2">
        <v>64.400000000000006</v>
      </c>
      <c r="AU12" s="2">
        <v>64.3</v>
      </c>
      <c r="AV12" s="2">
        <v>64.099999999999994</v>
      </c>
      <c r="AW12" s="2">
        <v>64</v>
      </c>
      <c r="AX12" s="2">
        <v>64</v>
      </c>
      <c r="AY12" s="2">
        <v>63.9</v>
      </c>
      <c r="AZ12" s="2">
        <v>63.9</v>
      </c>
      <c r="BA12" s="2">
        <v>63.9</v>
      </c>
      <c r="BB12" s="2">
        <v>63.8</v>
      </c>
      <c r="BC12" s="2">
        <v>63.8</v>
      </c>
      <c r="BD12" s="2">
        <v>63.7</v>
      </c>
      <c r="BE12" s="2">
        <v>63.7</v>
      </c>
      <c r="BF12" s="2">
        <v>63.7</v>
      </c>
    </row>
    <row r="13" spans="1:58" x14ac:dyDescent="0.2">
      <c r="A13" s="6">
        <v>1940</v>
      </c>
      <c r="B13" s="6" t="s">
        <v>53</v>
      </c>
      <c r="C13" s="6" t="s">
        <v>54</v>
      </c>
      <c r="D13" s="6" t="s">
        <v>55</v>
      </c>
      <c r="E13" s="6" t="s">
        <v>56</v>
      </c>
      <c r="F13" s="6" t="s">
        <v>57</v>
      </c>
      <c r="G13" s="6" t="s">
        <v>58</v>
      </c>
      <c r="H13" s="6" t="s">
        <v>59</v>
      </c>
      <c r="I13" s="6" t="s">
        <v>60</v>
      </c>
      <c r="J13" s="6">
        <v>8.09</v>
      </c>
      <c r="M13" s="2">
        <f t="shared" si="0"/>
        <v>1940</v>
      </c>
      <c r="N13" s="2">
        <f t="shared" si="3"/>
        <v>-68.5</v>
      </c>
      <c r="O13" s="2">
        <f t="shared" si="4"/>
        <v>78.5</v>
      </c>
      <c r="P13" s="2">
        <f t="shared" si="5"/>
        <v>111.5</v>
      </c>
      <c r="Q13" s="2">
        <f t="shared" si="6"/>
        <v>78.5</v>
      </c>
      <c r="R13" s="2">
        <f t="shared" si="7"/>
        <v>-99.9</v>
      </c>
      <c r="S13" s="2">
        <f t="shared" si="8"/>
        <v>73.3</v>
      </c>
      <c r="T13" s="2">
        <f t="shared" si="1"/>
        <v>144.6</v>
      </c>
      <c r="U13" s="2">
        <f t="shared" si="2"/>
        <v>68.599999999999994</v>
      </c>
    </row>
    <row r="14" spans="1:58" x14ac:dyDescent="0.2">
      <c r="A14" s="6">
        <v>1945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61</v>
      </c>
      <c r="G14" s="6" t="s">
        <v>62</v>
      </c>
      <c r="H14" s="6" t="s">
        <v>63</v>
      </c>
      <c r="I14" s="6" t="s">
        <v>64</v>
      </c>
      <c r="J14" s="6">
        <v>8.08</v>
      </c>
      <c r="M14" s="2">
        <f t="shared" si="0"/>
        <v>1945</v>
      </c>
      <c r="N14" s="2">
        <f t="shared" si="3"/>
        <v>-68.5</v>
      </c>
      <c r="O14" s="2">
        <f t="shared" si="4"/>
        <v>78.5</v>
      </c>
      <c r="P14" s="2">
        <f t="shared" si="5"/>
        <v>111.5</v>
      </c>
      <c r="Q14" s="2">
        <f t="shared" si="6"/>
        <v>78.5</v>
      </c>
      <c r="R14" s="2">
        <f>-(_xlfn.NUMBERVALUE(LEFT(G14,5)))</f>
        <v>-100.2</v>
      </c>
      <c r="S14" s="2">
        <f t="shared" si="8"/>
        <v>73.900000000000006</v>
      </c>
      <c r="T14" s="2">
        <f t="shared" si="1"/>
        <v>144.4</v>
      </c>
      <c r="U14" s="2">
        <f t="shared" si="2"/>
        <v>68.2</v>
      </c>
    </row>
    <row r="15" spans="1:58" x14ac:dyDescent="0.2">
      <c r="A15" s="6">
        <v>1950</v>
      </c>
      <c r="B15" s="6" t="s">
        <v>53</v>
      </c>
      <c r="C15" s="6" t="s">
        <v>9</v>
      </c>
      <c r="D15" s="6" t="s">
        <v>55</v>
      </c>
      <c r="E15" s="6" t="s">
        <v>11</v>
      </c>
      <c r="F15" s="6" t="s">
        <v>65</v>
      </c>
      <c r="G15" s="6" t="s">
        <v>66</v>
      </c>
      <c r="H15" s="6" t="s">
        <v>67</v>
      </c>
      <c r="I15" s="6" t="s">
        <v>68</v>
      </c>
      <c r="J15" s="6">
        <v>8.06</v>
      </c>
      <c r="M15" s="2">
        <f t="shared" si="0"/>
        <v>1950</v>
      </c>
      <c r="N15" s="2">
        <f t="shared" si="3"/>
        <v>-68.8</v>
      </c>
      <c r="O15" s="2">
        <f t="shared" si="4"/>
        <v>78.5</v>
      </c>
      <c r="P15" s="2">
        <f t="shared" si="5"/>
        <v>111.2</v>
      </c>
      <c r="Q15" s="2">
        <f t="shared" si="6"/>
        <v>78.5</v>
      </c>
      <c r="R15" s="2">
        <f t="shared" ref="R15:R38" si="9">-(_xlfn.NUMBERVALUE(LEFT(G15,5)))</f>
        <v>-100.9</v>
      </c>
      <c r="S15" s="2">
        <f t="shared" si="8"/>
        <v>74.599999999999994</v>
      </c>
      <c r="T15" s="2">
        <f t="shared" si="1"/>
        <v>143.5</v>
      </c>
      <c r="U15" s="2">
        <f t="shared" si="2"/>
        <v>67.900000000000006</v>
      </c>
    </row>
    <row r="16" spans="1:58" x14ac:dyDescent="0.2">
      <c r="A16" s="6">
        <v>1955</v>
      </c>
      <c r="B16" s="6" t="s">
        <v>53</v>
      </c>
      <c r="C16" s="6" t="s">
        <v>69</v>
      </c>
      <c r="D16" s="6" t="s">
        <v>55</v>
      </c>
      <c r="E16" s="6" t="s">
        <v>70</v>
      </c>
      <c r="F16" s="6" t="s">
        <v>71</v>
      </c>
      <c r="G16" s="6" t="s">
        <v>72</v>
      </c>
      <c r="H16" s="6" t="s">
        <v>73</v>
      </c>
      <c r="I16" s="6" t="s">
        <v>74</v>
      </c>
      <c r="J16" s="6">
        <v>8.0500000000000007</v>
      </c>
      <c r="M16" s="2">
        <f t="shared" si="0"/>
        <v>1955</v>
      </c>
      <c r="N16" s="2">
        <f t="shared" si="3"/>
        <v>-69.2</v>
      </c>
      <c r="O16" s="2">
        <f t="shared" si="4"/>
        <v>78.5</v>
      </c>
      <c r="P16" s="2">
        <f t="shared" si="5"/>
        <v>110.8</v>
      </c>
      <c r="Q16" s="2">
        <f t="shared" si="6"/>
        <v>78.5</v>
      </c>
      <c r="R16" s="2">
        <f t="shared" si="9"/>
        <v>-101.4</v>
      </c>
      <c r="S16" s="2">
        <f t="shared" si="8"/>
        <v>75.2</v>
      </c>
      <c r="T16" s="2">
        <f t="shared" si="1"/>
        <v>141.5</v>
      </c>
      <c r="U16" s="2">
        <f t="shared" si="2"/>
        <v>67.2</v>
      </c>
    </row>
    <row r="17" spans="1:21" x14ac:dyDescent="0.2">
      <c r="A17" s="6">
        <v>1960</v>
      </c>
      <c r="B17" s="6" t="s">
        <v>26</v>
      </c>
      <c r="C17" s="6" t="s">
        <v>75</v>
      </c>
      <c r="D17" s="6" t="s">
        <v>28</v>
      </c>
      <c r="E17" s="6" t="s">
        <v>76</v>
      </c>
      <c r="F17" s="6" t="s">
        <v>77</v>
      </c>
      <c r="G17" s="6" t="s">
        <v>78</v>
      </c>
      <c r="H17" s="6" t="s">
        <v>79</v>
      </c>
      <c r="I17" s="6" t="s">
        <v>80</v>
      </c>
      <c r="J17" s="6">
        <v>8.0299999999999994</v>
      </c>
      <c r="M17" s="2">
        <f t="shared" si="0"/>
        <v>1960</v>
      </c>
      <c r="N17" s="2">
        <f t="shared" si="3"/>
        <v>-69.5</v>
      </c>
      <c r="O17" s="2">
        <f t="shared" si="4"/>
        <v>78.599999999999994</v>
      </c>
      <c r="P17" s="2">
        <f t="shared" si="5"/>
        <v>110.5</v>
      </c>
      <c r="Q17" s="2">
        <f t="shared" si="6"/>
        <v>78.599999999999994</v>
      </c>
      <c r="R17" s="2">
        <f t="shared" si="9"/>
        <v>-101</v>
      </c>
      <c r="S17" s="2">
        <f t="shared" si="8"/>
        <v>75.3</v>
      </c>
      <c r="T17" s="2">
        <f t="shared" si="1"/>
        <v>140.19999999999999</v>
      </c>
      <c r="U17" s="2">
        <f t="shared" si="2"/>
        <v>66.7</v>
      </c>
    </row>
    <row r="18" spans="1:21" x14ac:dyDescent="0.2">
      <c r="A18" s="6">
        <v>1965</v>
      </c>
      <c r="B18" s="6" t="s">
        <v>26</v>
      </c>
      <c r="C18" s="6" t="s">
        <v>81</v>
      </c>
      <c r="D18" s="6" t="s">
        <v>28</v>
      </c>
      <c r="E18" s="6" t="s">
        <v>82</v>
      </c>
      <c r="F18" s="6" t="s">
        <v>83</v>
      </c>
      <c r="G18" s="6" t="s">
        <v>84</v>
      </c>
      <c r="H18" s="6" t="s">
        <v>85</v>
      </c>
      <c r="I18" s="6" t="s">
        <v>86</v>
      </c>
      <c r="J18" s="6">
        <v>8</v>
      </c>
      <c r="M18" s="2">
        <f t="shared" si="0"/>
        <v>1965</v>
      </c>
      <c r="N18" s="2">
        <f t="shared" si="3"/>
        <v>-69.900000000000006</v>
      </c>
      <c r="O18" s="2">
        <f t="shared" si="4"/>
        <v>78.599999999999994</v>
      </c>
      <c r="P18" s="2">
        <f t="shared" si="5"/>
        <v>110.1</v>
      </c>
      <c r="Q18" s="2">
        <f t="shared" si="6"/>
        <v>78.599999999999994</v>
      </c>
      <c r="R18" s="2">
        <f t="shared" si="9"/>
        <v>-101.3</v>
      </c>
      <c r="S18" s="2">
        <f t="shared" si="8"/>
        <v>75.599999999999994</v>
      </c>
      <c r="T18" s="2">
        <f t="shared" si="1"/>
        <v>139.5</v>
      </c>
      <c r="U18" s="2">
        <f t="shared" si="2"/>
        <v>66.3</v>
      </c>
    </row>
    <row r="19" spans="1:21" x14ac:dyDescent="0.2">
      <c r="A19" s="6">
        <v>1970</v>
      </c>
      <c r="B19" s="6" t="s">
        <v>8</v>
      </c>
      <c r="C19" s="6" t="s">
        <v>87</v>
      </c>
      <c r="D19" s="6" t="s">
        <v>10</v>
      </c>
      <c r="E19" s="6" t="s">
        <v>88</v>
      </c>
      <c r="F19" s="6" t="s">
        <v>89</v>
      </c>
      <c r="G19" s="6" t="s">
        <v>78</v>
      </c>
      <c r="H19" s="6" t="s">
        <v>90</v>
      </c>
      <c r="I19" s="6" t="s">
        <v>91</v>
      </c>
      <c r="J19" s="6">
        <v>7.97</v>
      </c>
      <c r="M19" s="2">
        <f t="shared" si="0"/>
        <v>1970</v>
      </c>
      <c r="N19" s="2">
        <f t="shared" si="3"/>
        <v>-70.2</v>
      </c>
      <c r="O19" s="2">
        <f t="shared" si="4"/>
        <v>78.7</v>
      </c>
      <c r="P19" s="2">
        <f t="shared" si="5"/>
        <v>109.8</v>
      </c>
      <c r="Q19" s="2">
        <f t="shared" si="6"/>
        <v>78.7</v>
      </c>
      <c r="R19" s="2">
        <f t="shared" si="9"/>
        <v>-101</v>
      </c>
      <c r="S19" s="2">
        <f t="shared" si="8"/>
        <v>75.900000000000006</v>
      </c>
      <c r="T19" s="2">
        <f t="shared" si="1"/>
        <v>139.4</v>
      </c>
      <c r="U19" s="2">
        <f t="shared" si="2"/>
        <v>66</v>
      </c>
    </row>
    <row r="20" spans="1:21" x14ac:dyDescent="0.2">
      <c r="A20" s="6">
        <v>1975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96</v>
      </c>
      <c r="G20" s="6" t="s">
        <v>97</v>
      </c>
      <c r="H20" s="6" t="s">
        <v>98</v>
      </c>
      <c r="I20" s="6" t="s">
        <v>86</v>
      </c>
      <c r="J20" s="6">
        <v>7.94</v>
      </c>
      <c r="M20" s="2">
        <f t="shared" si="0"/>
        <v>1975</v>
      </c>
      <c r="N20" s="2">
        <f t="shared" si="3"/>
        <v>-70.5</v>
      </c>
      <c r="O20" s="2">
        <f t="shared" si="4"/>
        <v>78.8</v>
      </c>
      <c r="P20" s="2">
        <f t="shared" si="5"/>
        <v>109.5</v>
      </c>
      <c r="Q20" s="2">
        <f t="shared" si="6"/>
        <v>78.8</v>
      </c>
      <c r="R20" s="2">
        <f t="shared" si="9"/>
        <v>-100.6</v>
      </c>
      <c r="S20" s="2">
        <f t="shared" si="8"/>
        <v>76.2</v>
      </c>
      <c r="T20" s="2">
        <f t="shared" si="1"/>
        <v>139.5</v>
      </c>
      <c r="U20" s="2">
        <f t="shared" si="2"/>
        <v>65.7</v>
      </c>
    </row>
    <row r="21" spans="1:21" x14ac:dyDescent="0.2">
      <c r="A21" s="6">
        <v>1980</v>
      </c>
      <c r="B21" s="6" t="s">
        <v>99</v>
      </c>
      <c r="C21" s="6" t="s">
        <v>100</v>
      </c>
      <c r="D21" s="6" t="s">
        <v>101</v>
      </c>
      <c r="E21" s="6" t="s">
        <v>102</v>
      </c>
      <c r="F21" s="6" t="s">
        <v>103</v>
      </c>
      <c r="G21" s="6" t="s">
        <v>104</v>
      </c>
      <c r="H21" s="6" t="s">
        <v>105</v>
      </c>
      <c r="I21" s="6" t="s">
        <v>106</v>
      </c>
      <c r="J21" s="6">
        <v>7.91</v>
      </c>
      <c r="M21" s="2">
        <f t="shared" si="0"/>
        <v>1980</v>
      </c>
      <c r="N21" s="2">
        <f t="shared" si="3"/>
        <v>-70.8</v>
      </c>
      <c r="O21" s="2">
        <f t="shared" si="4"/>
        <v>78.900000000000006</v>
      </c>
      <c r="P21" s="2">
        <f t="shared" si="5"/>
        <v>109.2</v>
      </c>
      <c r="Q21" s="2">
        <f t="shared" si="6"/>
        <v>78.900000000000006</v>
      </c>
      <c r="R21" s="2">
        <f t="shared" si="9"/>
        <v>-101.7</v>
      </c>
      <c r="S21" s="2">
        <f t="shared" si="8"/>
        <v>76.900000000000006</v>
      </c>
      <c r="T21" s="2">
        <f t="shared" si="1"/>
        <v>139.30000000000001</v>
      </c>
      <c r="U21" s="2">
        <f t="shared" si="2"/>
        <v>65.400000000000006</v>
      </c>
    </row>
    <row r="22" spans="1:21" x14ac:dyDescent="0.2">
      <c r="A22" s="6">
        <v>1985</v>
      </c>
      <c r="B22" s="6" t="s">
        <v>107</v>
      </c>
      <c r="C22" s="6" t="s">
        <v>108</v>
      </c>
      <c r="D22" s="6" t="s">
        <v>109</v>
      </c>
      <c r="E22" s="6" t="s">
        <v>110</v>
      </c>
      <c r="F22" s="6" t="s">
        <v>111</v>
      </c>
      <c r="G22" s="6" t="s">
        <v>112</v>
      </c>
      <c r="H22" s="6" t="s">
        <v>113</v>
      </c>
      <c r="I22" s="6" t="s">
        <v>114</v>
      </c>
      <c r="J22" s="6">
        <v>7.87</v>
      </c>
      <c r="M22" s="2">
        <f t="shared" si="0"/>
        <v>1985</v>
      </c>
      <c r="N22" s="2">
        <f t="shared" si="3"/>
        <v>-70.900000000000006</v>
      </c>
      <c r="O22" s="2">
        <f t="shared" si="4"/>
        <v>79</v>
      </c>
      <c r="P22" s="2">
        <f t="shared" si="5"/>
        <v>109.1</v>
      </c>
      <c r="Q22" s="2">
        <f t="shared" si="6"/>
        <v>79</v>
      </c>
      <c r="R22" s="2">
        <f t="shared" si="9"/>
        <v>-102.6</v>
      </c>
      <c r="S22" s="2">
        <f t="shared" si="8"/>
        <v>77.400000000000006</v>
      </c>
      <c r="T22" s="2">
        <f t="shared" si="1"/>
        <v>139.19999999999999</v>
      </c>
      <c r="U22" s="2">
        <f t="shared" si="2"/>
        <v>65.099999999999994</v>
      </c>
    </row>
    <row r="23" spans="1:21" x14ac:dyDescent="0.2">
      <c r="A23" s="6">
        <v>1990</v>
      </c>
      <c r="B23" s="6" t="s">
        <v>115</v>
      </c>
      <c r="C23" s="6" t="s">
        <v>116</v>
      </c>
      <c r="D23" s="6" t="s">
        <v>117</v>
      </c>
      <c r="E23" s="6" t="s">
        <v>118</v>
      </c>
      <c r="F23" s="6" t="s">
        <v>119</v>
      </c>
      <c r="G23" s="6" t="s">
        <v>120</v>
      </c>
      <c r="H23" s="6" t="s">
        <v>121</v>
      </c>
      <c r="I23" s="6" t="s">
        <v>122</v>
      </c>
      <c r="J23" s="6">
        <v>7.84</v>
      </c>
      <c r="M23" s="2">
        <f t="shared" si="0"/>
        <v>1990</v>
      </c>
      <c r="N23" s="2">
        <f t="shared" si="3"/>
        <v>-71.099999999999994</v>
      </c>
      <c r="O23" s="2">
        <f t="shared" si="4"/>
        <v>79.2</v>
      </c>
      <c r="P23" s="2">
        <f t="shared" si="5"/>
        <v>108.9</v>
      </c>
      <c r="Q23" s="2">
        <f t="shared" si="6"/>
        <v>79.2</v>
      </c>
      <c r="R23" s="2">
        <f t="shared" si="9"/>
        <v>-103.7</v>
      </c>
      <c r="S23" s="2">
        <f t="shared" si="8"/>
        <v>78.099999999999994</v>
      </c>
      <c r="T23" s="2">
        <f t="shared" si="1"/>
        <v>138.9</v>
      </c>
      <c r="U23" s="2">
        <f t="shared" si="2"/>
        <v>64.900000000000006</v>
      </c>
    </row>
    <row r="24" spans="1:21" x14ac:dyDescent="0.2">
      <c r="A24" s="6">
        <v>1995</v>
      </c>
      <c r="B24" s="6" t="s">
        <v>123</v>
      </c>
      <c r="C24" s="6" t="s">
        <v>124</v>
      </c>
      <c r="D24" s="6" t="s">
        <v>125</v>
      </c>
      <c r="E24" s="6" t="s">
        <v>126</v>
      </c>
      <c r="F24" s="6" t="s">
        <v>107</v>
      </c>
      <c r="G24" s="6" t="s">
        <v>127</v>
      </c>
      <c r="H24" s="6" t="s">
        <v>128</v>
      </c>
      <c r="I24" s="6" t="s">
        <v>129</v>
      </c>
      <c r="J24" s="6">
        <v>7.81</v>
      </c>
      <c r="M24" s="2">
        <f t="shared" si="0"/>
        <v>1995</v>
      </c>
      <c r="N24" s="2">
        <f t="shared" si="3"/>
        <v>-71.400000000000006</v>
      </c>
      <c r="O24" s="2">
        <f t="shared" si="4"/>
        <v>79.400000000000006</v>
      </c>
      <c r="P24" s="2">
        <f t="shared" si="5"/>
        <v>108.6</v>
      </c>
      <c r="Q24" s="2">
        <f t="shared" si="6"/>
        <v>79.400000000000006</v>
      </c>
      <c r="R24" s="2">
        <f t="shared" si="9"/>
        <v>-105.3</v>
      </c>
      <c r="S24" s="2">
        <f t="shared" si="8"/>
        <v>79</v>
      </c>
      <c r="T24" s="2">
        <f t="shared" si="1"/>
        <v>138.69999999999999</v>
      </c>
      <c r="U24" s="2">
        <f t="shared" si="2"/>
        <v>64.8</v>
      </c>
    </row>
    <row r="25" spans="1:21" x14ac:dyDescent="0.2">
      <c r="A25" s="6">
        <v>2000</v>
      </c>
      <c r="B25" s="6" t="s">
        <v>130</v>
      </c>
      <c r="C25" s="6" t="s">
        <v>131</v>
      </c>
      <c r="D25" s="6" t="s">
        <v>132</v>
      </c>
      <c r="E25" s="6" t="s">
        <v>133</v>
      </c>
      <c r="F25" s="6" t="s">
        <v>134</v>
      </c>
      <c r="G25" s="6" t="s">
        <v>135</v>
      </c>
      <c r="H25" s="6" t="s">
        <v>136</v>
      </c>
      <c r="I25" s="6" t="s">
        <v>137</v>
      </c>
      <c r="J25" s="6">
        <v>7.79</v>
      </c>
      <c r="M25" s="2">
        <f t="shared" si="0"/>
        <v>2000</v>
      </c>
      <c r="N25" s="2">
        <f t="shared" si="3"/>
        <v>-71.599999999999994</v>
      </c>
      <c r="O25" s="2">
        <f t="shared" si="4"/>
        <v>79.599999999999994</v>
      </c>
      <c r="P25" s="2">
        <f t="shared" si="5"/>
        <v>108.4</v>
      </c>
      <c r="Q25" s="2">
        <f t="shared" si="6"/>
        <v>79.599999999999994</v>
      </c>
      <c r="R25" s="2">
        <f t="shared" si="9"/>
        <v>-109.6</v>
      </c>
      <c r="S25" s="2">
        <f t="shared" si="8"/>
        <v>81</v>
      </c>
      <c r="T25" s="2">
        <f t="shared" si="1"/>
        <v>138.30000000000001</v>
      </c>
      <c r="U25" s="2">
        <f t="shared" si="2"/>
        <v>64.7</v>
      </c>
    </row>
    <row r="26" spans="1:21" x14ac:dyDescent="0.2">
      <c r="A26" s="6">
        <v>2005</v>
      </c>
      <c r="B26" s="6" t="s">
        <v>138</v>
      </c>
      <c r="C26" s="6" t="s">
        <v>139</v>
      </c>
      <c r="D26" s="6" t="s">
        <v>140</v>
      </c>
      <c r="E26" s="6" t="s">
        <v>141</v>
      </c>
      <c r="F26" s="6" t="s">
        <v>142</v>
      </c>
      <c r="G26" s="6" t="s">
        <v>143</v>
      </c>
      <c r="H26" s="6" t="s">
        <v>144</v>
      </c>
      <c r="I26" s="6" t="s">
        <v>145</v>
      </c>
      <c r="J26" s="6">
        <v>7.77</v>
      </c>
      <c r="M26" s="2">
        <f t="shared" si="0"/>
        <v>2005</v>
      </c>
      <c r="N26" s="2">
        <f t="shared" si="3"/>
        <v>-71.8</v>
      </c>
      <c r="O26" s="2">
        <f t="shared" si="4"/>
        <v>79.8</v>
      </c>
      <c r="P26" s="2">
        <f t="shared" si="5"/>
        <v>108.2</v>
      </c>
      <c r="Q26" s="2">
        <f t="shared" si="6"/>
        <v>79.8</v>
      </c>
      <c r="R26" s="2">
        <f t="shared" si="9"/>
        <v>-118.2</v>
      </c>
      <c r="S26" s="2">
        <f t="shared" si="8"/>
        <v>83.2</v>
      </c>
      <c r="T26" s="2">
        <f t="shared" si="1"/>
        <v>137.80000000000001</v>
      </c>
      <c r="U26" s="2">
        <f t="shared" si="2"/>
        <v>64.5</v>
      </c>
    </row>
    <row r="27" spans="1:21" x14ac:dyDescent="0.2">
      <c r="A27" s="6">
        <v>2010</v>
      </c>
      <c r="B27" s="6" t="s">
        <v>146</v>
      </c>
      <c r="C27" s="6" t="s">
        <v>147</v>
      </c>
      <c r="D27" s="6" t="s">
        <v>148</v>
      </c>
      <c r="E27" s="6" t="s">
        <v>149</v>
      </c>
      <c r="F27" s="6" t="s">
        <v>150</v>
      </c>
      <c r="G27" s="6" t="s">
        <v>151</v>
      </c>
      <c r="H27" s="6" t="s">
        <v>152</v>
      </c>
      <c r="I27" s="6" t="s">
        <v>153</v>
      </c>
      <c r="J27" s="6">
        <v>7.75</v>
      </c>
      <c r="M27" s="2">
        <f t="shared" si="0"/>
        <v>2010</v>
      </c>
      <c r="N27" s="2">
        <f t="shared" si="3"/>
        <v>-72.2</v>
      </c>
      <c r="O27" s="2">
        <f t="shared" si="4"/>
        <v>80.099999999999994</v>
      </c>
      <c r="P27" s="2">
        <f t="shared" si="5"/>
        <v>107.8</v>
      </c>
      <c r="Q27" s="2">
        <f t="shared" si="6"/>
        <v>80.099999999999994</v>
      </c>
      <c r="R27" s="2">
        <f t="shared" si="9"/>
        <v>-132.80000000000001</v>
      </c>
      <c r="S27" s="2">
        <f t="shared" si="8"/>
        <v>85</v>
      </c>
      <c r="T27" s="2">
        <f t="shared" si="1"/>
        <v>137.30000000000001</v>
      </c>
      <c r="U27" s="2">
        <f t="shared" si="2"/>
        <v>64.400000000000006</v>
      </c>
    </row>
    <row r="28" spans="1:21" x14ac:dyDescent="0.2">
      <c r="A28" s="6">
        <v>2015</v>
      </c>
      <c r="B28" s="6" t="s">
        <v>154</v>
      </c>
      <c r="C28" s="6" t="s">
        <v>155</v>
      </c>
      <c r="D28" s="6" t="s">
        <v>156</v>
      </c>
      <c r="E28" s="6" t="s">
        <v>157</v>
      </c>
      <c r="F28" s="6" t="s">
        <v>158</v>
      </c>
      <c r="G28" s="6" t="s">
        <v>196</v>
      </c>
      <c r="H28" s="6" t="s">
        <v>159</v>
      </c>
      <c r="I28" s="6" t="s">
        <v>160</v>
      </c>
      <c r="J28" s="6">
        <v>7.72</v>
      </c>
      <c r="M28" s="2">
        <f t="shared" si="0"/>
        <v>2015</v>
      </c>
      <c r="N28" s="2">
        <f t="shared" si="3"/>
        <v>-72.599999999999994</v>
      </c>
      <c r="O28" s="2">
        <f t="shared" si="4"/>
        <v>80.400000000000006</v>
      </c>
      <c r="P28" s="2">
        <f t="shared" si="5"/>
        <v>107.4</v>
      </c>
      <c r="Q28" s="2">
        <f t="shared" si="6"/>
        <v>80.400000000000006</v>
      </c>
      <c r="R28" s="2">
        <f t="shared" si="9"/>
        <v>-160.30000000000001</v>
      </c>
      <c r="S28" s="2">
        <f t="shared" si="8"/>
        <v>86.3</v>
      </c>
      <c r="T28" s="2">
        <f t="shared" si="1"/>
        <v>136.6</v>
      </c>
      <c r="U28" s="2">
        <f t="shared" si="2"/>
        <v>64.3</v>
      </c>
    </row>
    <row r="29" spans="1:21" x14ac:dyDescent="0.2">
      <c r="A29" s="6">
        <v>2020</v>
      </c>
      <c r="B29" s="6" t="s">
        <v>164</v>
      </c>
      <c r="C29" s="6" t="s">
        <v>162</v>
      </c>
      <c r="D29" s="6" t="s">
        <v>165</v>
      </c>
      <c r="E29" s="6" t="s">
        <v>163</v>
      </c>
      <c r="F29" s="6" t="s">
        <v>161</v>
      </c>
      <c r="G29" s="6" t="s">
        <v>169</v>
      </c>
      <c r="H29" s="6" t="s">
        <v>166</v>
      </c>
      <c r="I29" s="6" t="s">
        <v>170</v>
      </c>
      <c r="J29" s="6">
        <v>7.71</v>
      </c>
      <c r="M29" s="2">
        <f t="shared" si="0"/>
        <v>2020</v>
      </c>
      <c r="N29" s="2">
        <f t="shared" si="3"/>
        <v>-72.7</v>
      </c>
      <c r="O29" s="2">
        <f t="shared" si="4"/>
        <v>80.599999999999994</v>
      </c>
      <c r="P29" s="2">
        <f t="shared" si="5"/>
        <v>107.3</v>
      </c>
      <c r="Q29" s="2">
        <f t="shared" si="6"/>
        <v>80.599999999999994</v>
      </c>
      <c r="R29" s="2">
        <f t="shared" si="9"/>
        <v>-162.9</v>
      </c>
      <c r="S29" s="2">
        <f t="shared" si="8"/>
        <v>86.5</v>
      </c>
      <c r="T29" s="2">
        <f t="shared" si="1"/>
        <v>135.9</v>
      </c>
      <c r="U29" s="2">
        <f t="shared" si="2"/>
        <v>64.099999999999994</v>
      </c>
    </row>
    <row r="30" spans="1:21" x14ac:dyDescent="0.2">
      <c r="A30" s="6">
        <v>2021</v>
      </c>
      <c r="B30" s="6" t="s">
        <v>167</v>
      </c>
      <c r="C30" s="6" t="s">
        <v>162</v>
      </c>
      <c r="D30" s="6" t="s">
        <v>168</v>
      </c>
      <c r="E30" s="6" t="s">
        <v>163</v>
      </c>
      <c r="F30" s="6" t="s">
        <v>171</v>
      </c>
      <c r="G30" s="6" t="s">
        <v>172</v>
      </c>
      <c r="H30" s="6" t="s">
        <v>173</v>
      </c>
      <c r="I30" s="6" t="s">
        <v>174</v>
      </c>
      <c r="J30" s="6">
        <v>7.7</v>
      </c>
      <c r="M30" s="2">
        <f t="shared" si="0"/>
        <v>2021</v>
      </c>
      <c r="N30" s="2">
        <f t="shared" si="3"/>
        <v>-72.7</v>
      </c>
      <c r="O30" s="2">
        <f t="shared" si="4"/>
        <v>80.7</v>
      </c>
      <c r="P30" s="2">
        <f t="shared" si="5"/>
        <v>107.3</v>
      </c>
      <c r="Q30" s="2">
        <f t="shared" si="6"/>
        <v>80.7</v>
      </c>
      <c r="R30" s="2">
        <f t="shared" si="9"/>
        <v>-156.80000000000001</v>
      </c>
      <c r="S30" s="2">
        <f t="shared" si="8"/>
        <v>86.4</v>
      </c>
      <c r="T30" s="2">
        <f t="shared" si="1"/>
        <v>135.69999999999999</v>
      </c>
      <c r="U30" s="2">
        <f t="shared" si="2"/>
        <v>64</v>
      </c>
    </row>
    <row r="31" spans="1:21" x14ac:dyDescent="0.2">
      <c r="A31" s="6">
        <v>2022</v>
      </c>
      <c r="B31" s="6" t="s">
        <v>167</v>
      </c>
      <c r="C31" s="6" t="s">
        <v>162</v>
      </c>
      <c r="D31" s="6" t="s">
        <v>168</v>
      </c>
      <c r="E31" s="6" t="s">
        <v>163</v>
      </c>
      <c r="F31" s="6" t="s">
        <v>197</v>
      </c>
      <c r="G31" s="6" t="s">
        <v>198</v>
      </c>
      <c r="H31" s="6" t="s">
        <v>173</v>
      </c>
      <c r="I31" s="6" t="s">
        <v>175</v>
      </c>
      <c r="J31" s="6">
        <v>7.7</v>
      </c>
      <c r="M31" s="2">
        <f t="shared" si="0"/>
        <v>2022</v>
      </c>
      <c r="N31" s="2">
        <f t="shared" si="3"/>
        <v>-72.7</v>
      </c>
      <c r="O31" s="2">
        <f t="shared" si="4"/>
        <v>80.7</v>
      </c>
      <c r="P31" s="2">
        <f t="shared" si="5"/>
        <v>107.3</v>
      </c>
      <c r="Q31" s="2">
        <f t="shared" si="6"/>
        <v>80.7</v>
      </c>
      <c r="R31" s="2">
        <f t="shared" si="9"/>
        <v>-151.4</v>
      </c>
      <c r="S31" s="2">
        <f t="shared" si="8"/>
        <v>86.2</v>
      </c>
      <c r="T31" s="2">
        <f t="shared" si="1"/>
        <v>135.5</v>
      </c>
      <c r="U31" s="2">
        <f t="shared" si="2"/>
        <v>64</v>
      </c>
    </row>
    <row r="32" spans="1:21" x14ac:dyDescent="0.2">
      <c r="A32" s="6">
        <v>2023</v>
      </c>
      <c r="B32" s="6" t="s">
        <v>176</v>
      </c>
      <c r="C32" s="6" t="s">
        <v>162</v>
      </c>
      <c r="D32" s="6" t="s">
        <v>177</v>
      </c>
      <c r="E32" s="6" t="s">
        <v>163</v>
      </c>
      <c r="F32" s="6" t="s">
        <v>178</v>
      </c>
      <c r="G32" s="6" t="s">
        <v>199</v>
      </c>
      <c r="H32" s="6" t="s">
        <v>179</v>
      </c>
      <c r="I32" s="6" t="s">
        <v>180</v>
      </c>
      <c r="J32" s="6">
        <v>7.7</v>
      </c>
      <c r="M32" s="2">
        <f t="shared" si="0"/>
        <v>2023</v>
      </c>
      <c r="N32" s="2">
        <f t="shared" si="3"/>
        <v>-72.7</v>
      </c>
      <c r="O32" s="2">
        <f t="shared" si="4"/>
        <v>80.8</v>
      </c>
      <c r="P32" s="2">
        <f t="shared" si="5"/>
        <v>107.3</v>
      </c>
      <c r="Q32" s="2">
        <f t="shared" si="6"/>
        <v>80.8</v>
      </c>
      <c r="R32" s="2">
        <f t="shared" si="9"/>
        <v>-146.6</v>
      </c>
      <c r="S32" s="2">
        <f t="shared" si="8"/>
        <v>86.1</v>
      </c>
      <c r="T32" s="2">
        <f t="shared" si="1"/>
        <v>135.4</v>
      </c>
      <c r="U32" s="2">
        <f t="shared" si="2"/>
        <v>63.9</v>
      </c>
    </row>
    <row r="33" spans="1:21" x14ac:dyDescent="0.2">
      <c r="A33" s="6">
        <v>2024</v>
      </c>
      <c r="B33" s="6" t="s">
        <v>176</v>
      </c>
      <c r="C33" s="6" t="s">
        <v>162</v>
      </c>
      <c r="D33" s="6" t="s">
        <v>177</v>
      </c>
      <c r="E33" s="6" t="s">
        <v>163</v>
      </c>
      <c r="F33" s="6" t="s">
        <v>200</v>
      </c>
      <c r="G33" s="6" t="s">
        <v>201</v>
      </c>
      <c r="H33" s="6" t="s">
        <v>179</v>
      </c>
      <c r="I33" s="6" t="s">
        <v>181</v>
      </c>
      <c r="J33" s="6">
        <v>7.69</v>
      </c>
      <c r="M33" s="2">
        <f t="shared" si="0"/>
        <v>2024</v>
      </c>
      <c r="N33" s="2">
        <f t="shared" si="3"/>
        <v>-72.7</v>
      </c>
      <c r="O33" s="2">
        <f t="shared" si="4"/>
        <v>80.8</v>
      </c>
      <c r="P33" s="2">
        <f t="shared" si="5"/>
        <v>107.3</v>
      </c>
      <c r="Q33" s="2">
        <f t="shared" si="6"/>
        <v>80.8</v>
      </c>
      <c r="R33" s="2">
        <f t="shared" si="9"/>
        <v>-142.30000000000001</v>
      </c>
      <c r="S33" s="2">
        <f t="shared" si="8"/>
        <v>85.9</v>
      </c>
      <c r="T33" s="2">
        <f t="shared" si="1"/>
        <v>135.19999999999999</v>
      </c>
      <c r="U33" s="2">
        <f t="shared" si="2"/>
        <v>63.9</v>
      </c>
    </row>
    <row r="34" spans="1:21" ht="15" x14ac:dyDescent="0.2">
      <c r="A34" s="4">
        <v>2025</v>
      </c>
      <c r="B34" s="4" t="s">
        <v>176</v>
      </c>
      <c r="C34" s="4" t="s">
        <v>202</v>
      </c>
      <c r="D34" s="4" t="s">
        <v>177</v>
      </c>
      <c r="E34" s="4" t="s">
        <v>203</v>
      </c>
      <c r="F34" s="4" t="s">
        <v>204</v>
      </c>
      <c r="G34" s="4" t="s">
        <v>205</v>
      </c>
      <c r="H34" s="4" t="s">
        <v>179</v>
      </c>
      <c r="I34" s="4" t="s">
        <v>184</v>
      </c>
      <c r="J34" s="4">
        <v>7.69</v>
      </c>
      <c r="M34" s="2">
        <f t="shared" si="0"/>
        <v>2025</v>
      </c>
      <c r="N34" s="2">
        <f t="shared" si="3"/>
        <v>-72.8</v>
      </c>
      <c r="O34" s="2">
        <f t="shared" si="4"/>
        <v>80.8</v>
      </c>
      <c r="P34" s="2">
        <f t="shared" si="5"/>
        <v>107.2</v>
      </c>
      <c r="Q34" s="2">
        <f t="shared" si="6"/>
        <v>80.8</v>
      </c>
      <c r="R34" s="2">
        <f t="shared" si="9"/>
        <v>-138.6</v>
      </c>
      <c r="S34" s="2">
        <f t="shared" si="8"/>
        <v>85.7</v>
      </c>
      <c r="T34" s="2">
        <f t="shared" si="1"/>
        <v>135.1</v>
      </c>
      <c r="U34" s="2">
        <f t="shared" si="2"/>
        <v>63.9</v>
      </c>
    </row>
    <row r="35" spans="1:21" x14ac:dyDescent="0.2">
      <c r="A35" s="6">
        <v>2026</v>
      </c>
      <c r="B35" s="6" t="s">
        <v>182</v>
      </c>
      <c r="C35" s="6" t="s">
        <v>202</v>
      </c>
      <c r="D35" s="6" t="s">
        <v>183</v>
      </c>
      <c r="E35" s="6" t="s">
        <v>203</v>
      </c>
      <c r="F35" s="6" t="s">
        <v>206</v>
      </c>
      <c r="G35" s="6" t="s">
        <v>180</v>
      </c>
      <c r="H35" s="6" t="s">
        <v>207</v>
      </c>
      <c r="I35" s="6" t="s">
        <v>208</v>
      </c>
      <c r="J35" s="6">
        <v>7.69</v>
      </c>
      <c r="M35" s="2">
        <f t="shared" si="0"/>
        <v>2026</v>
      </c>
      <c r="N35" s="2">
        <f t="shared" si="3"/>
        <v>-72.8</v>
      </c>
      <c r="O35" s="2">
        <f t="shared" si="4"/>
        <v>80.900000000000006</v>
      </c>
      <c r="P35" s="2">
        <f t="shared" si="5"/>
        <v>107.2</v>
      </c>
      <c r="Q35" s="2">
        <f t="shared" si="6"/>
        <v>80.900000000000006</v>
      </c>
      <c r="R35" s="2">
        <f t="shared" si="9"/>
        <v>-135.4</v>
      </c>
      <c r="S35" s="2">
        <f t="shared" si="8"/>
        <v>85.5</v>
      </c>
      <c r="T35" s="2">
        <f t="shared" si="1"/>
        <v>134.9</v>
      </c>
      <c r="U35" s="2">
        <f t="shared" si="2"/>
        <v>63.8</v>
      </c>
    </row>
    <row r="36" spans="1:21" x14ac:dyDescent="0.2">
      <c r="A36" s="6">
        <v>2027</v>
      </c>
      <c r="B36" s="6" t="s">
        <v>182</v>
      </c>
      <c r="C36" s="6" t="s">
        <v>202</v>
      </c>
      <c r="D36" s="6" t="s">
        <v>183</v>
      </c>
      <c r="E36" s="6" t="s">
        <v>203</v>
      </c>
      <c r="F36" s="6" t="s">
        <v>209</v>
      </c>
      <c r="G36" s="6" t="s">
        <v>210</v>
      </c>
      <c r="H36" s="6" t="s">
        <v>207</v>
      </c>
      <c r="I36" s="6" t="s">
        <v>211</v>
      </c>
      <c r="J36" s="6">
        <v>7.68</v>
      </c>
      <c r="M36" s="2">
        <f t="shared" si="0"/>
        <v>2027</v>
      </c>
      <c r="N36" s="2">
        <f t="shared" si="3"/>
        <v>-72.8</v>
      </c>
      <c r="O36" s="2">
        <f t="shared" si="4"/>
        <v>80.900000000000006</v>
      </c>
      <c r="P36" s="2">
        <f t="shared" si="5"/>
        <v>107.2</v>
      </c>
      <c r="Q36" s="2">
        <f t="shared" si="6"/>
        <v>80.900000000000006</v>
      </c>
      <c r="R36" s="2">
        <f t="shared" si="9"/>
        <v>-132.6</v>
      </c>
      <c r="S36" s="2">
        <f t="shared" si="8"/>
        <v>85.3</v>
      </c>
      <c r="T36" s="2">
        <f t="shared" si="1"/>
        <v>134.69999999999999</v>
      </c>
      <c r="U36" s="2">
        <f t="shared" si="2"/>
        <v>63.8</v>
      </c>
    </row>
    <row r="37" spans="1:21" x14ac:dyDescent="0.2">
      <c r="A37" s="6">
        <v>2028</v>
      </c>
      <c r="B37" s="6" t="s">
        <v>134</v>
      </c>
      <c r="C37" s="6" t="s">
        <v>212</v>
      </c>
      <c r="D37" s="6" t="s">
        <v>213</v>
      </c>
      <c r="E37" s="6" t="s">
        <v>214</v>
      </c>
      <c r="F37" s="6" t="s">
        <v>215</v>
      </c>
      <c r="G37" s="6" t="s">
        <v>216</v>
      </c>
      <c r="H37" s="6" t="s">
        <v>217</v>
      </c>
      <c r="I37" s="6" t="s">
        <v>218</v>
      </c>
      <c r="J37" s="6">
        <v>7.68</v>
      </c>
      <c r="M37" s="2">
        <f t="shared" si="0"/>
        <v>2028</v>
      </c>
      <c r="N37" s="2">
        <f t="shared" si="3"/>
        <v>-72.900000000000006</v>
      </c>
      <c r="O37" s="2">
        <f t="shared" si="4"/>
        <v>81</v>
      </c>
      <c r="P37" s="2">
        <f t="shared" si="5"/>
        <v>107.1</v>
      </c>
      <c r="Q37" s="2">
        <f t="shared" si="6"/>
        <v>81</v>
      </c>
      <c r="R37" s="2">
        <f t="shared" si="9"/>
        <v>-130.1</v>
      </c>
      <c r="S37" s="2">
        <f t="shared" si="8"/>
        <v>85.1</v>
      </c>
      <c r="T37" s="2">
        <f t="shared" si="1"/>
        <v>134.6</v>
      </c>
      <c r="U37" s="2">
        <f t="shared" si="2"/>
        <v>63.7</v>
      </c>
    </row>
    <row r="38" spans="1:21" x14ac:dyDescent="0.2">
      <c r="A38" s="6">
        <v>2029</v>
      </c>
      <c r="B38" s="6" t="s">
        <v>134</v>
      </c>
      <c r="C38" s="6" t="s">
        <v>212</v>
      </c>
      <c r="D38" s="6" t="s">
        <v>213</v>
      </c>
      <c r="E38" s="6" t="s">
        <v>214</v>
      </c>
      <c r="F38" s="6" t="s">
        <v>219</v>
      </c>
      <c r="G38" s="6" t="s">
        <v>220</v>
      </c>
      <c r="H38" s="6" t="s">
        <v>217</v>
      </c>
      <c r="I38" s="6" t="s">
        <v>221</v>
      </c>
      <c r="J38" s="6">
        <v>7.67</v>
      </c>
      <c r="M38" s="2">
        <f t="shared" si="0"/>
        <v>2029</v>
      </c>
      <c r="N38" s="2">
        <f t="shared" si="3"/>
        <v>-72.900000000000006</v>
      </c>
      <c r="O38" s="2">
        <f t="shared" si="4"/>
        <v>81</v>
      </c>
      <c r="P38" s="2">
        <f t="shared" si="5"/>
        <v>107.1</v>
      </c>
      <c r="Q38" s="2">
        <f t="shared" si="6"/>
        <v>81</v>
      </c>
      <c r="R38" s="2">
        <f t="shared" si="9"/>
        <v>-127.9</v>
      </c>
      <c r="S38" s="2">
        <f t="shared" si="8"/>
        <v>84.9</v>
      </c>
      <c r="T38" s="2">
        <f t="shared" si="1"/>
        <v>134.4</v>
      </c>
      <c r="U38" s="2">
        <f t="shared" si="2"/>
        <v>63.7</v>
      </c>
    </row>
    <row r="39" spans="1:21" x14ac:dyDescent="0.2">
      <c r="A39" s="6">
        <v>2030</v>
      </c>
      <c r="B39" s="6" t="s">
        <v>222</v>
      </c>
      <c r="C39" s="6" t="s">
        <v>223</v>
      </c>
      <c r="D39" s="6" t="s">
        <v>224</v>
      </c>
      <c r="E39" s="6" t="s">
        <v>225</v>
      </c>
      <c r="F39" s="6" t="s">
        <v>226</v>
      </c>
      <c r="G39" s="6" t="s">
        <v>227</v>
      </c>
      <c r="H39" s="6" t="s">
        <v>217</v>
      </c>
      <c r="I39" s="6" t="s">
        <v>228</v>
      </c>
      <c r="J39" s="6">
        <v>7.67</v>
      </c>
      <c r="M39" s="2">
        <f t="shared" ref="M39" si="10">A39</f>
        <v>2030</v>
      </c>
      <c r="N39" s="2">
        <f t="shared" ref="N39" si="11">-(_xlfn.NUMBERVALUE(LEFT(C39,4)))</f>
        <v>-73</v>
      </c>
      <c r="O39" s="2">
        <f t="shared" ref="O39" si="12">_xlfn.NUMBERVALUE(LEFT(B39,4))</f>
        <v>81.099999999999994</v>
      </c>
      <c r="P39" s="2">
        <f t="shared" ref="P39" si="13">(_xlfn.NUMBERVALUE(LEFT(E39,5)))</f>
        <v>107</v>
      </c>
      <c r="Q39" s="2">
        <f t="shared" ref="Q39" si="14">_xlfn.NUMBERVALUE(LEFT(D39,4))</f>
        <v>81.099999999999994</v>
      </c>
      <c r="R39" s="2">
        <f t="shared" ref="R39" si="15">-(_xlfn.NUMBERVALUE(LEFT(G39,5)))</f>
        <v>-125.9</v>
      </c>
      <c r="S39" s="2">
        <f t="shared" ref="S39" si="16">_xlfn.NUMBERVALUE(LEFT(F39,4))</f>
        <v>84.7</v>
      </c>
      <c r="T39" s="2">
        <f t="shared" ref="T39" si="17">(_xlfn.NUMBERVALUE(LEFT(I39,5)))</f>
        <v>134.30000000000001</v>
      </c>
      <c r="U39" s="2">
        <f t="shared" ref="U39" si="18">_xlfn.NUMBERVALUE(LEFT(H39,4))</f>
        <v>63.7</v>
      </c>
    </row>
  </sheetData>
  <mergeCells count="5">
    <mergeCell ref="A3:A4"/>
    <mergeCell ref="B3:C3"/>
    <mergeCell ref="D3:E3"/>
    <mergeCell ref="F3:G3"/>
    <mergeCell ref="H3:I3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Haigh, Rowan</dc:creator>
  <cp:lastModifiedBy>Haigh, Rowan</cp:lastModifiedBy>
  <dcterms:created xsi:type="dcterms:W3CDTF">2021-01-04T18:26:38Z</dcterms:created>
  <dcterms:modified xsi:type="dcterms:W3CDTF">2024-12-20T00:04:32Z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2021-01-04T18:37:53Z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ea3e78a5-360d-450b-81e3-0000336a8d10</vt:lpwstr>
  </property>
</Properties>
</file>