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argetsmartcom-my.sharepoint.com/personal/chris_brill_targetsmart_com/Documents/Documents/2018_11/"/>
    </mc:Choice>
  </mc:AlternateContent>
  <xr:revisionPtr revIDLastSave="98" documentId="8_{10C3DECA-1E78-40E5-9341-628EEA9815B0}" xr6:coauthVersionLast="38" xr6:coauthVersionMax="38" xr10:uidLastSave="{2D25FB00-B9D3-4ECC-856B-B45294594FD9}"/>
  <bookViews>
    <workbookView xWindow="0" yWindow="0" windowWidth="26685" windowHeight="10590" activeTab="1" xr2:uid="{D9890A9B-5777-4C6C-9E68-E93278704434}"/>
  </bookViews>
  <sheets>
    <sheet name="Historic Results" sheetId="1" r:id="rId1"/>
    <sheet name="2018 by County" sheetId="2" r:id="rId2"/>
  </sheets>
  <definedNames>
    <definedName name="_xlnm._FilterDatabase" localSheetId="1" hidden="1">'2018 by County'!$A$2:$AJ$161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I4" i="2" l="1"/>
  <c r="AI5" i="2"/>
  <c r="AI6" i="2"/>
  <c r="AI7" i="2"/>
  <c r="AI8" i="2"/>
  <c r="AI9" i="2"/>
  <c r="AI10" i="2"/>
  <c r="AI11" i="2"/>
  <c r="AI12" i="2"/>
  <c r="AI13" i="2"/>
  <c r="AI14" i="2"/>
  <c r="AI15" i="2"/>
  <c r="AI16" i="2"/>
  <c r="AI17" i="2"/>
  <c r="AI18" i="2"/>
  <c r="AI19" i="2"/>
  <c r="AI20" i="2"/>
  <c r="AI21" i="2"/>
  <c r="AI22" i="2"/>
  <c r="AI23" i="2"/>
  <c r="AI24" i="2"/>
  <c r="AI25" i="2"/>
  <c r="AI26" i="2"/>
  <c r="AI27" i="2"/>
  <c r="AI28" i="2"/>
  <c r="AI29" i="2"/>
  <c r="AI30" i="2"/>
  <c r="AI31" i="2"/>
  <c r="AI32" i="2"/>
  <c r="AI33" i="2"/>
  <c r="AI34" i="2"/>
  <c r="AI35" i="2"/>
  <c r="AI36" i="2"/>
  <c r="AI37" i="2"/>
  <c r="AI38" i="2"/>
  <c r="AI39" i="2"/>
  <c r="AI40" i="2"/>
  <c r="AI41" i="2"/>
  <c r="AI42" i="2"/>
  <c r="AI43" i="2"/>
  <c r="AI44" i="2"/>
  <c r="AI45" i="2"/>
  <c r="AI46" i="2"/>
  <c r="AI47" i="2"/>
  <c r="AI48" i="2"/>
  <c r="AI49" i="2"/>
  <c r="AI50" i="2"/>
  <c r="AI51" i="2"/>
  <c r="AI52" i="2"/>
  <c r="AI53" i="2"/>
  <c r="AI54" i="2"/>
  <c r="AI55" i="2"/>
  <c r="AI56" i="2"/>
  <c r="AI57" i="2"/>
  <c r="AI58" i="2"/>
  <c r="AI59" i="2"/>
  <c r="AI60" i="2"/>
  <c r="AI61" i="2"/>
  <c r="AI62" i="2"/>
  <c r="AI63" i="2"/>
  <c r="AI64" i="2"/>
  <c r="AI65" i="2"/>
  <c r="AI66" i="2"/>
  <c r="AI67" i="2"/>
  <c r="AI68" i="2"/>
  <c r="AI69" i="2"/>
  <c r="AI70" i="2"/>
  <c r="AI71" i="2"/>
  <c r="AI72" i="2"/>
  <c r="AI73" i="2"/>
  <c r="AI74" i="2"/>
  <c r="AI75" i="2"/>
  <c r="AI76" i="2"/>
  <c r="AI77" i="2"/>
  <c r="AI78" i="2"/>
  <c r="AI79" i="2"/>
  <c r="AI80" i="2"/>
  <c r="AI81" i="2"/>
  <c r="AI82" i="2"/>
  <c r="AI83" i="2"/>
  <c r="AI84" i="2"/>
  <c r="AI85" i="2"/>
  <c r="AI86" i="2"/>
  <c r="AI87" i="2"/>
  <c r="AI88" i="2"/>
  <c r="AI89" i="2"/>
  <c r="AI90" i="2"/>
  <c r="AI91" i="2"/>
  <c r="AI92" i="2"/>
  <c r="AI93" i="2"/>
  <c r="AI94" i="2"/>
  <c r="AI95" i="2"/>
  <c r="AI96" i="2"/>
  <c r="AI97" i="2"/>
  <c r="AI98" i="2"/>
  <c r="AI99" i="2"/>
  <c r="AI100" i="2"/>
  <c r="AI101" i="2"/>
  <c r="AI102" i="2"/>
  <c r="AI103" i="2"/>
  <c r="AI104" i="2"/>
  <c r="AI105" i="2"/>
  <c r="AI106" i="2"/>
  <c r="AI107" i="2"/>
  <c r="AI108" i="2"/>
  <c r="AI109" i="2"/>
  <c r="AI110" i="2"/>
  <c r="AI111" i="2"/>
  <c r="AI112" i="2"/>
  <c r="AI113" i="2"/>
  <c r="AI114" i="2"/>
  <c r="AI115" i="2"/>
  <c r="AI116" i="2"/>
  <c r="AI117" i="2"/>
  <c r="AI118" i="2"/>
  <c r="AI119" i="2"/>
  <c r="AI120" i="2"/>
  <c r="AI121" i="2"/>
  <c r="AI122" i="2"/>
  <c r="AI123" i="2"/>
  <c r="AI124" i="2"/>
  <c r="AI125" i="2"/>
  <c r="AI126" i="2"/>
  <c r="AI127" i="2"/>
  <c r="AI128" i="2"/>
  <c r="AI129" i="2"/>
  <c r="AI130" i="2"/>
  <c r="AI131" i="2"/>
  <c r="AI132" i="2"/>
  <c r="AI133" i="2"/>
  <c r="AI134" i="2"/>
  <c r="AI135" i="2"/>
  <c r="AI136" i="2"/>
  <c r="AI137" i="2"/>
  <c r="AI138" i="2"/>
  <c r="AI139" i="2"/>
  <c r="AI140" i="2"/>
  <c r="AI141" i="2"/>
  <c r="AI142" i="2"/>
  <c r="AI143" i="2"/>
  <c r="AI144" i="2"/>
  <c r="AI145" i="2"/>
  <c r="AI146" i="2"/>
  <c r="AI147" i="2"/>
  <c r="AI148" i="2"/>
  <c r="AI149" i="2"/>
  <c r="AI150" i="2"/>
  <c r="AI151" i="2"/>
  <c r="AI152" i="2"/>
  <c r="AI153" i="2"/>
  <c r="AI154" i="2"/>
  <c r="AI155" i="2"/>
  <c r="AI156" i="2"/>
  <c r="AI157" i="2"/>
  <c r="AI158" i="2"/>
  <c r="AI159" i="2"/>
  <c r="AI160" i="2"/>
  <c r="AI161" i="2"/>
  <c r="AI3" i="2"/>
  <c r="Y3" i="2"/>
  <c r="Z3" i="2"/>
  <c r="AA3" i="2"/>
  <c r="Y4" i="2"/>
  <c r="Z4" i="2"/>
  <c r="AA4" i="2"/>
  <c r="Y5" i="2"/>
  <c r="Z5" i="2"/>
  <c r="AA5" i="2"/>
  <c r="Y6" i="2"/>
  <c r="Z6" i="2"/>
  <c r="AA6" i="2"/>
  <c r="Y7" i="2"/>
  <c r="Z7" i="2"/>
  <c r="AA7" i="2"/>
  <c r="Y8" i="2"/>
  <c r="Z8" i="2"/>
  <c r="AA8" i="2"/>
  <c r="Y9" i="2"/>
  <c r="Z9" i="2"/>
  <c r="AA9" i="2"/>
  <c r="Y10" i="2"/>
  <c r="Z10" i="2"/>
  <c r="AA10" i="2"/>
  <c r="Y11" i="2"/>
  <c r="Z11" i="2"/>
  <c r="AA11" i="2"/>
  <c r="Y12" i="2"/>
  <c r="Z12" i="2"/>
  <c r="AA12" i="2"/>
  <c r="Y13" i="2"/>
  <c r="Z13" i="2"/>
  <c r="AA13" i="2"/>
  <c r="Y14" i="2"/>
  <c r="Z14" i="2"/>
  <c r="AA14" i="2"/>
  <c r="Y15" i="2"/>
  <c r="Z15" i="2"/>
  <c r="AA15" i="2"/>
  <c r="Y16" i="2"/>
  <c r="Z16" i="2"/>
  <c r="AA16" i="2"/>
  <c r="Y17" i="2"/>
  <c r="Z17" i="2"/>
  <c r="AA17" i="2"/>
  <c r="Y18" i="2"/>
  <c r="Z18" i="2"/>
  <c r="AA18" i="2"/>
  <c r="Y19" i="2"/>
  <c r="Z19" i="2"/>
  <c r="AA19" i="2"/>
  <c r="Y20" i="2"/>
  <c r="Z20" i="2"/>
  <c r="AA20" i="2"/>
  <c r="Y21" i="2"/>
  <c r="Z21" i="2"/>
  <c r="AA21" i="2"/>
  <c r="Y22" i="2"/>
  <c r="Z22" i="2"/>
  <c r="AA22" i="2"/>
  <c r="Y23" i="2"/>
  <c r="Z23" i="2"/>
  <c r="AA23" i="2"/>
  <c r="Y24" i="2"/>
  <c r="Z24" i="2"/>
  <c r="AA24" i="2"/>
  <c r="Y25" i="2"/>
  <c r="Z25" i="2"/>
  <c r="AA25" i="2"/>
  <c r="Y26" i="2"/>
  <c r="Z26" i="2"/>
  <c r="AA26" i="2"/>
  <c r="Y27" i="2"/>
  <c r="Z27" i="2"/>
  <c r="AA27" i="2"/>
  <c r="Y28" i="2"/>
  <c r="Z28" i="2"/>
  <c r="AA28" i="2"/>
  <c r="Y29" i="2"/>
  <c r="Z29" i="2"/>
  <c r="AA29" i="2"/>
  <c r="Y30" i="2"/>
  <c r="Z30" i="2"/>
  <c r="AA30" i="2"/>
  <c r="Y31" i="2"/>
  <c r="Z31" i="2"/>
  <c r="AA31" i="2"/>
  <c r="Y32" i="2"/>
  <c r="Z32" i="2"/>
  <c r="AA32" i="2"/>
  <c r="Y33" i="2"/>
  <c r="Z33" i="2"/>
  <c r="AA33" i="2"/>
  <c r="Y34" i="2"/>
  <c r="Z34" i="2"/>
  <c r="AA34" i="2"/>
  <c r="Y35" i="2"/>
  <c r="Z35" i="2"/>
  <c r="AA35" i="2"/>
  <c r="Y36" i="2"/>
  <c r="Z36" i="2"/>
  <c r="AA36" i="2"/>
  <c r="Y37" i="2"/>
  <c r="Z37" i="2"/>
  <c r="AA37" i="2"/>
  <c r="Y38" i="2"/>
  <c r="Z38" i="2"/>
  <c r="AA38" i="2"/>
  <c r="Y39" i="2"/>
  <c r="Z39" i="2"/>
  <c r="AA39" i="2"/>
  <c r="Y40" i="2"/>
  <c r="Z40" i="2"/>
  <c r="AA40" i="2"/>
  <c r="Y41" i="2"/>
  <c r="Z41" i="2"/>
  <c r="AA41" i="2"/>
  <c r="Y42" i="2"/>
  <c r="Z42" i="2"/>
  <c r="AA42" i="2"/>
  <c r="Y43" i="2"/>
  <c r="Z43" i="2"/>
  <c r="AA43" i="2"/>
  <c r="Y44" i="2"/>
  <c r="Z44" i="2"/>
  <c r="AA44" i="2"/>
  <c r="Y45" i="2"/>
  <c r="Z45" i="2"/>
  <c r="AA45" i="2"/>
  <c r="Y46" i="2"/>
  <c r="Z46" i="2"/>
  <c r="AA46" i="2"/>
  <c r="Y47" i="2"/>
  <c r="Z47" i="2"/>
  <c r="AA47" i="2"/>
  <c r="Y48" i="2"/>
  <c r="Z48" i="2"/>
  <c r="AA48" i="2"/>
  <c r="Y49" i="2"/>
  <c r="Z49" i="2"/>
  <c r="AA49" i="2"/>
  <c r="Y50" i="2"/>
  <c r="Z50" i="2"/>
  <c r="AA50" i="2"/>
  <c r="Y51" i="2"/>
  <c r="Z51" i="2"/>
  <c r="AA51" i="2"/>
  <c r="Y52" i="2"/>
  <c r="Z52" i="2"/>
  <c r="AA52" i="2"/>
  <c r="Y53" i="2"/>
  <c r="Z53" i="2"/>
  <c r="AA53" i="2"/>
  <c r="Y54" i="2"/>
  <c r="Z54" i="2"/>
  <c r="AA54" i="2"/>
  <c r="Y55" i="2"/>
  <c r="Z55" i="2"/>
  <c r="AA55" i="2"/>
  <c r="Y56" i="2"/>
  <c r="Z56" i="2"/>
  <c r="AA56" i="2"/>
  <c r="Y57" i="2"/>
  <c r="Z57" i="2"/>
  <c r="AA57" i="2"/>
  <c r="Y58" i="2"/>
  <c r="Z58" i="2"/>
  <c r="AA58" i="2"/>
  <c r="Y59" i="2"/>
  <c r="Z59" i="2"/>
  <c r="AA59" i="2"/>
  <c r="Y60" i="2"/>
  <c r="Z60" i="2"/>
  <c r="AA60" i="2"/>
  <c r="Y61" i="2"/>
  <c r="Z61" i="2"/>
  <c r="AA61" i="2"/>
  <c r="Y62" i="2"/>
  <c r="Z62" i="2"/>
  <c r="AA62" i="2"/>
  <c r="Y63" i="2"/>
  <c r="Z63" i="2"/>
  <c r="AA63" i="2"/>
  <c r="Y64" i="2"/>
  <c r="Z64" i="2"/>
  <c r="AA64" i="2"/>
  <c r="Y65" i="2"/>
  <c r="Z65" i="2"/>
  <c r="AA65" i="2"/>
  <c r="Y66" i="2"/>
  <c r="Z66" i="2"/>
  <c r="AA66" i="2"/>
  <c r="Y67" i="2"/>
  <c r="Z67" i="2"/>
  <c r="AA67" i="2"/>
  <c r="Y68" i="2"/>
  <c r="Z68" i="2"/>
  <c r="AA68" i="2"/>
  <c r="Y69" i="2"/>
  <c r="Z69" i="2"/>
  <c r="AA69" i="2"/>
  <c r="Y70" i="2"/>
  <c r="Z70" i="2"/>
  <c r="AA70" i="2"/>
  <c r="Y71" i="2"/>
  <c r="Z71" i="2"/>
  <c r="AA71" i="2"/>
  <c r="Y72" i="2"/>
  <c r="Z72" i="2"/>
  <c r="AA72" i="2"/>
  <c r="Y73" i="2"/>
  <c r="Z73" i="2"/>
  <c r="AA73" i="2"/>
  <c r="Y74" i="2"/>
  <c r="Z74" i="2"/>
  <c r="AA74" i="2"/>
  <c r="Y75" i="2"/>
  <c r="Z75" i="2"/>
  <c r="AA75" i="2"/>
  <c r="Y76" i="2"/>
  <c r="Z76" i="2"/>
  <c r="AA76" i="2"/>
  <c r="Y77" i="2"/>
  <c r="Z77" i="2"/>
  <c r="AA77" i="2"/>
  <c r="Y78" i="2"/>
  <c r="Z78" i="2"/>
  <c r="AA78" i="2"/>
  <c r="Y79" i="2"/>
  <c r="Z79" i="2"/>
  <c r="AA79" i="2"/>
  <c r="Y80" i="2"/>
  <c r="Z80" i="2"/>
  <c r="AA80" i="2"/>
  <c r="Y81" i="2"/>
  <c r="Z81" i="2"/>
  <c r="AA81" i="2"/>
  <c r="Y82" i="2"/>
  <c r="Z82" i="2"/>
  <c r="AA82" i="2"/>
  <c r="Y83" i="2"/>
  <c r="Z83" i="2"/>
  <c r="AA83" i="2"/>
  <c r="Y84" i="2"/>
  <c r="Z84" i="2"/>
  <c r="AA84" i="2"/>
  <c r="Y85" i="2"/>
  <c r="Z85" i="2"/>
  <c r="AA85" i="2"/>
  <c r="Y86" i="2"/>
  <c r="Z86" i="2"/>
  <c r="AA86" i="2"/>
  <c r="Y87" i="2"/>
  <c r="Z87" i="2"/>
  <c r="AA87" i="2"/>
  <c r="Y88" i="2"/>
  <c r="Z88" i="2"/>
  <c r="AA88" i="2"/>
  <c r="Y89" i="2"/>
  <c r="Z89" i="2"/>
  <c r="AA89" i="2"/>
  <c r="Y90" i="2"/>
  <c r="Z90" i="2"/>
  <c r="AA90" i="2"/>
  <c r="Y91" i="2"/>
  <c r="Z91" i="2"/>
  <c r="AA91" i="2"/>
  <c r="Y92" i="2"/>
  <c r="Z92" i="2"/>
  <c r="AA92" i="2"/>
  <c r="Y93" i="2"/>
  <c r="Z93" i="2"/>
  <c r="AA93" i="2"/>
  <c r="Y94" i="2"/>
  <c r="Z94" i="2"/>
  <c r="AA94" i="2"/>
  <c r="Y95" i="2"/>
  <c r="Z95" i="2"/>
  <c r="AA95" i="2"/>
  <c r="Y96" i="2"/>
  <c r="Z96" i="2"/>
  <c r="AA96" i="2"/>
  <c r="Y97" i="2"/>
  <c r="Z97" i="2"/>
  <c r="AA97" i="2"/>
  <c r="Y98" i="2"/>
  <c r="Z98" i="2"/>
  <c r="AA98" i="2"/>
  <c r="Y99" i="2"/>
  <c r="Z99" i="2"/>
  <c r="AA99" i="2"/>
  <c r="Y100" i="2"/>
  <c r="Z100" i="2"/>
  <c r="AA100" i="2"/>
  <c r="Y101" i="2"/>
  <c r="Z101" i="2"/>
  <c r="AA101" i="2"/>
  <c r="Y102" i="2"/>
  <c r="Z102" i="2"/>
  <c r="AA102" i="2"/>
  <c r="Y103" i="2"/>
  <c r="Z103" i="2"/>
  <c r="AA103" i="2"/>
  <c r="Y104" i="2"/>
  <c r="Z104" i="2"/>
  <c r="AA104" i="2"/>
  <c r="Y105" i="2"/>
  <c r="Z105" i="2"/>
  <c r="AA105" i="2"/>
  <c r="Y106" i="2"/>
  <c r="Z106" i="2"/>
  <c r="AA106" i="2"/>
  <c r="Y107" i="2"/>
  <c r="Z107" i="2"/>
  <c r="AA107" i="2"/>
  <c r="Y108" i="2"/>
  <c r="Z108" i="2"/>
  <c r="AA108" i="2"/>
  <c r="Y109" i="2"/>
  <c r="Z109" i="2"/>
  <c r="AA109" i="2"/>
  <c r="Y110" i="2"/>
  <c r="Z110" i="2"/>
  <c r="AA110" i="2"/>
  <c r="Y111" i="2"/>
  <c r="Z111" i="2"/>
  <c r="AA111" i="2"/>
  <c r="Y112" i="2"/>
  <c r="Z112" i="2"/>
  <c r="AA112" i="2"/>
  <c r="Y113" i="2"/>
  <c r="Z113" i="2"/>
  <c r="AA113" i="2"/>
  <c r="Y114" i="2"/>
  <c r="Z114" i="2"/>
  <c r="AA114" i="2"/>
  <c r="Y115" i="2"/>
  <c r="Z115" i="2"/>
  <c r="AA115" i="2"/>
  <c r="Y116" i="2"/>
  <c r="Z116" i="2"/>
  <c r="AA116" i="2"/>
  <c r="Y117" i="2"/>
  <c r="Z117" i="2"/>
  <c r="AA117" i="2"/>
  <c r="Y118" i="2"/>
  <c r="Z118" i="2"/>
  <c r="AA118" i="2"/>
  <c r="Y119" i="2"/>
  <c r="Z119" i="2"/>
  <c r="AA119" i="2"/>
  <c r="Y120" i="2"/>
  <c r="Z120" i="2"/>
  <c r="AA120" i="2"/>
  <c r="Y121" i="2"/>
  <c r="Z121" i="2"/>
  <c r="AA121" i="2"/>
  <c r="Y122" i="2"/>
  <c r="Z122" i="2"/>
  <c r="AA122" i="2"/>
  <c r="Y123" i="2"/>
  <c r="Z123" i="2"/>
  <c r="AA123" i="2"/>
  <c r="Y124" i="2"/>
  <c r="Z124" i="2"/>
  <c r="AA124" i="2"/>
  <c r="Y125" i="2"/>
  <c r="Z125" i="2"/>
  <c r="AA125" i="2"/>
  <c r="Y126" i="2"/>
  <c r="Z126" i="2"/>
  <c r="AA126" i="2"/>
  <c r="Y127" i="2"/>
  <c r="Z127" i="2"/>
  <c r="AA127" i="2"/>
  <c r="Y128" i="2"/>
  <c r="Z128" i="2"/>
  <c r="AA128" i="2"/>
  <c r="Y129" i="2"/>
  <c r="Z129" i="2"/>
  <c r="AA129" i="2"/>
  <c r="Y130" i="2"/>
  <c r="Z130" i="2"/>
  <c r="AA130" i="2"/>
  <c r="Y131" i="2"/>
  <c r="Z131" i="2"/>
  <c r="AA131" i="2"/>
  <c r="Y132" i="2"/>
  <c r="Z132" i="2"/>
  <c r="AA132" i="2"/>
  <c r="Y133" i="2"/>
  <c r="Z133" i="2"/>
  <c r="AA133" i="2"/>
  <c r="Y134" i="2"/>
  <c r="Z134" i="2"/>
  <c r="AA134" i="2"/>
  <c r="Y135" i="2"/>
  <c r="Z135" i="2"/>
  <c r="AA135" i="2"/>
  <c r="Y136" i="2"/>
  <c r="Z136" i="2"/>
  <c r="AA136" i="2"/>
  <c r="Y137" i="2"/>
  <c r="Z137" i="2"/>
  <c r="AA137" i="2"/>
  <c r="Y138" i="2"/>
  <c r="Z138" i="2"/>
  <c r="AA138" i="2"/>
  <c r="Y139" i="2"/>
  <c r="Z139" i="2"/>
  <c r="AA139" i="2"/>
  <c r="Y140" i="2"/>
  <c r="Z140" i="2"/>
  <c r="AA140" i="2"/>
  <c r="Y141" i="2"/>
  <c r="Z141" i="2"/>
  <c r="AA141" i="2"/>
  <c r="Y142" i="2"/>
  <c r="Z142" i="2"/>
  <c r="AA142" i="2"/>
  <c r="Y143" i="2"/>
  <c r="Z143" i="2"/>
  <c r="AA143" i="2"/>
  <c r="Y144" i="2"/>
  <c r="Z144" i="2"/>
  <c r="AA144" i="2"/>
  <c r="Y145" i="2"/>
  <c r="Z145" i="2"/>
  <c r="AA145" i="2"/>
  <c r="Y146" i="2"/>
  <c r="Z146" i="2"/>
  <c r="AA146" i="2"/>
  <c r="Y147" i="2"/>
  <c r="Z147" i="2"/>
  <c r="AA147" i="2"/>
  <c r="Y148" i="2"/>
  <c r="Z148" i="2"/>
  <c r="AA148" i="2"/>
  <c r="Y149" i="2"/>
  <c r="Z149" i="2"/>
  <c r="AA149" i="2"/>
  <c r="Y150" i="2"/>
  <c r="Z150" i="2"/>
  <c r="AA150" i="2"/>
  <c r="Y151" i="2"/>
  <c r="Z151" i="2"/>
  <c r="AA151" i="2"/>
  <c r="Y152" i="2"/>
  <c r="Z152" i="2"/>
  <c r="AA152" i="2"/>
  <c r="Y153" i="2"/>
  <c r="Z153" i="2"/>
  <c r="AA153" i="2"/>
  <c r="Y154" i="2"/>
  <c r="Z154" i="2"/>
  <c r="AA154" i="2"/>
  <c r="Y155" i="2"/>
  <c r="Z155" i="2"/>
  <c r="AA155" i="2"/>
  <c r="Y156" i="2"/>
  <c r="Z156" i="2"/>
  <c r="AA156" i="2"/>
  <c r="Y157" i="2"/>
  <c r="Z157" i="2"/>
  <c r="AA157" i="2"/>
  <c r="Y158" i="2"/>
  <c r="Z158" i="2"/>
  <c r="AA158" i="2"/>
  <c r="Y159" i="2"/>
  <c r="Z159" i="2"/>
  <c r="AA159" i="2"/>
  <c r="Y160" i="2"/>
  <c r="Z160" i="2"/>
  <c r="AA160" i="2"/>
  <c r="Y161" i="2"/>
  <c r="Z161" i="2"/>
  <c r="AA161" i="2"/>
  <c r="V4" i="2" l="1"/>
  <c r="W4" i="2"/>
  <c r="X4" i="2"/>
  <c r="V5" i="2"/>
  <c r="W5" i="2"/>
  <c r="X5" i="2"/>
  <c r="V6" i="2"/>
  <c r="W6" i="2"/>
  <c r="X6" i="2"/>
  <c r="V7" i="2"/>
  <c r="W7" i="2"/>
  <c r="X7" i="2"/>
  <c r="V8" i="2"/>
  <c r="W8" i="2"/>
  <c r="X8" i="2"/>
  <c r="V9" i="2"/>
  <c r="W9" i="2"/>
  <c r="X9" i="2"/>
  <c r="V10" i="2"/>
  <c r="W10" i="2"/>
  <c r="X10" i="2"/>
  <c r="V11" i="2"/>
  <c r="W11" i="2"/>
  <c r="X11" i="2"/>
  <c r="V12" i="2"/>
  <c r="W12" i="2"/>
  <c r="X12" i="2"/>
  <c r="V13" i="2"/>
  <c r="W13" i="2"/>
  <c r="X13" i="2"/>
  <c r="V14" i="2"/>
  <c r="W14" i="2"/>
  <c r="X14" i="2"/>
  <c r="V15" i="2"/>
  <c r="W15" i="2"/>
  <c r="X15" i="2"/>
  <c r="V16" i="2"/>
  <c r="W16" i="2"/>
  <c r="X16" i="2"/>
  <c r="V17" i="2"/>
  <c r="W17" i="2"/>
  <c r="X17" i="2"/>
  <c r="V18" i="2"/>
  <c r="W18" i="2"/>
  <c r="X18" i="2"/>
  <c r="V19" i="2"/>
  <c r="W19" i="2"/>
  <c r="X19" i="2"/>
  <c r="V20" i="2"/>
  <c r="W20" i="2"/>
  <c r="X20" i="2"/>
  <c r="V21" i="2"/>
  <c r="W21" i="2"/>
  <c r="X21" i="2"/>
  <c r="V22" i="2"/>
  <c r="W22" i="2"/>
  <c r="X22" i="2"/>
  <c r="V23" i="2"/>
  <c r="W23" i="2"/>
  <c r="X23" i="2"/>
  <c r="V24" i="2"/>
  <c r="W24" i="2"/>
  <c r="X24" i="2"/>
  <c r="V25" i="2"/>
  <c r="W25" i="2"/>
  <c r="X25" i="2"/>
  <c r="V26" i="2"/>
  <c r="W26" i="2"/>
  <c r="X26" i="2"/>
  <c r="V27" i="2"/>
  <c r="W27" i="2"/>
  <c r="X27" i="2"/>
  <c r="V28" i="2"/>
  <c r="W28" i="2"/>
  <c r="X28" i="2"/>
  <c r="V29" i="2"/>
  <c r="W29" i="2"/>
  <c r="X29" i="2"/>
  <c r="V30" i="2"/>
  <c r="W30" i="2"/>
  <c r="X30" i="2"/>
  <c r="V31" i="2"/>
  <c r="W31" i="2"/>
  <c r="X31" i="2"/>
  <c r="V32" i="2"/>
  <c r="W32" i="2"/>
  <c r="X32" i="2"/>
  <c r="V33" i="2"/>
  <c r="W33" i="2"/>
  <c r="X33" i="2"/>
  <c r="V34" i="2"/>
  <c r="W34" i="2"/>
  <c r="X34" i="2"/>
  <c r="V35" i="2"/>
  <c r="W35" i="2"/>
  <c r="X35" i="2"/>
  <c r="V36" i="2"/>
  <c r="W36" i="2"/>
  <c r="X36" i="2"/>
  <c r="V37" i="2"/>
  <c r="W37" i="2"/>
  <c r="X37" i="2"/>
  <c r="V38" i="2"/>
  <c r="W38" i="2"/>
  <c r="X38" i="2"/>
  <c r="V39" i="2"/>
  <c r="W39" i="2"/>
  <c r="X39" i="2"/>
  <c r="V40" i="2"/>
  <c r="W40" i="2"/>
  <c r="X40" i="2"/>
  <c r="V41" i="2"/>
  <c r="W41" i="2"/>
  <c r="X41" i="2"/>
  <c r="V42" i="2"/>
  <c r="W42" i="2"/>
  <c r="X42" i="2"/>
  <c r="V43" i="2"/>
  <c r="W43" i="2"/>
  <c r="X43" i="2"/>
  <c r="V44" i="2"/>
  <c r="W44" i="2"/>
  <c r="X44" i="2"/>
  <c r="V45" i="2"/>
  <c r="W45" i="2"/>
  <c r="X45" i="2"/>
  <c r="V46" i="2"/>
  <c r="W46" i="2"/>
  <c r="X46" i="2"/>
  <c r="V47" i="2"/>
  <c r="W47" i="2"/>
  <c r="X47" i="2"/>
  <c r="V48" i="2"/>
  <c r="W48" i="2"/>
  <c r="X48" i="2"/>
  <c r="V49" i="2"/>
  <c r="W49" i="2"/>
  <c r="X49" i="2"/>
  <c r="V50" i="2"/>
  <c r="W50" i="2"/>
  <c r="X50" i="2"/>
  <c r="V51" i="2"/>
  <c r="W51" i="2"/>
  <c r="X51" i="2"/>
  <c r="V52" i="2"/>
  <c r="W52" i="2"/>
  <c r="X52" i="2"/>
  <c r="V53" i="2"/>
  <c r="W53" i="2"/>
  <c r="X53" i="2"/>
  <c r="V54" i="2"/>
  <c r="W54" i="2"/>
  <c r="X54" i="2"/>
  <c r="V55" i="2"/>
  <c r="W55" i="2"/>
  <c r="X55" i="2"/>
  <c r="V56" i="2"/>
  <c r="W56" i="2"/>
  <c r="X56" i="2"/>
  <c r="V57" i="2"/>
  <c r="W57" i="2"/>
  <c r="X57" i="2"/>
  <c r="V58" i="2"/>
  <c r="W58" i="2"/>
  <c r="X58" i="2"/>
  <c r="V59" i="2"/>
  <c r="W59" i="2"/>
  <c r="X59" i="2"/>
  <c r="V60" i="2"/>
  <c r="W60" i="2"/>
  <c r="X60" i="2"/>
  <c r="V61" i="2"/>
  <c r="W61" i="2"/>
  <c r="X61" i="2"/>
  <c r="V62" i="2"/>
  <c r="W62" i="2"/>
  <c r="X62" i="2"/>
  <c r="V63" i="2"/>
  <c r="W63" i="2"/>
  <c r="X63" i="2"/>
  <c r="V64" i="2"/>
  <c r="W64" i="2"/>
  <c r="X64" i="2"/>
  <c r="V65" i="2"/>
  <c r="W65" i="2"/>
  <c r="X65" i="2"/>
  <c r="V66" i="2"/>
  <c r="W66" i="2"/>
  <c r="X66" i="2"/>
  <c r="V67" i="2"/>
  <c r="W67" i="2"/>
  <c r="X67" i="2"/>
  <c r="V68" i="2"/>
  <c r="W68" i="2"/>
  <c r="X68" i="2"/>
  <c r="V69" i="2"/>
  <c r="W69" i="2"/>
  <c r="X69" i="2"/>
  <c r="V70" i="2"/>
  <c r="W70" i="2"/>
  <c r="X70" i="2"/>
  <c r="V71" i="2"/>
  <c r="W71" i="2"/>
  <c r="X71" i="2"/>
  <c r="V72" i="2"/>
  <c r="W72" i="2"/>
  <c r="X72" i="2"/>
  <c r="V73" i="2"/>
  <c r="W73" i="2"/>
  <c r="X73" i="2"/>
  <c r="V74" i="2"/>
  <c r="W74" i="2"/>
  <c r="X74" i="2"/>
  <c r="V75" i="2"/>
  <c r="W75" i="2"/>
  <c r="X75" i="2"/>
  <c r="V76" i="2"/>
  <c r="W76" i="2"/>
  <c r="X76" i="2"/>
  <c r="V77" i="2"/>
  <c r="W77" i="2"/>
  <c r="X77" i="2"/>
  <c r="V78" i="2"/>
  <c r="W78" i="2"/>
  <c r="X78" i="2"/>
  <c r="V79" i="2"/>
  <c r="W79" i="2"/>
  <c r="X79" i="2"/>
  <c r="V80" i="2"/>
  <c r="W80" i="2"/>
  <c r="X80" i="2"/>
  <c r="V81" i="2"/>
  <c r="W81" i="2"/>
  <c r="X81" i="2"/>
  <c r="V82" i="2"/>
  <c r="W82" i="2"/>
  <c r="X82" i="2"/>
  <c r="V83" i="2"/>
  <c r="W83" i="2"/>
  <c r="X83" i="2"/>
  <c r="V84" i="2"/>
  <c r="W84" i="2"/>
  <c r="X84" i="2"/>
  <c r="V85" i="2"/>
  <c r="W85" i="2"/>
  <c r="X85" i="2"/>
  <c r="V86" i="2"/>
  <c r="W86" i="2"/>
  <c r="X86" i="2"/>
  <c r="V87" i="2"/>
  <c r="W87" i="2"/>
  <c r="X87" i="2"/>
  <c r="V88" i="2"/>
  <c r="W88" i="2"/>
  <c r="X88" i="2"/>
  <c r="V89" i="2"/>
  <c r="W89" i="2"/>
  <c r="X89" i="2"/>
  <c r="V90" i="2"/>
  <c r="W90" i="2"/>
  <c r="X90" i="2"/>
  <c r="V91" i="2"/>
  <c r="W91" i="2"/>
  <c r="X91" i="2"/>
  <c r="V92" i="2"/>
  <c r="W92" i="2"/>
  <c r="X92" i="2"/>
  <c r="V93" i="2"/>
  <c r="W93" i="2"/>
  <c r="X93" i="2"/>
  <c r="V94" i="2"/>
  <c r="W94" i="2"/>
  <c r="X94" i="2"/>
  <c r="V95" i="2"/>
  <c r="W95" i="2"/>
  <c r="X95" i="2"/>
  <c r="V96" i="2"/>
  <c r="W96" i="2"/>
  <c r="X96" i="2"/>
  <c r="V97" i="2"/>
  <c r="W97" i="2"/>
  <c r="X97" i="2"/>
  <c r="V98" i="2"/>
  <c r="W98" i="2"/>
  <c r="X98" i="2"/>
  <c r="V99" i="2"/>
  <c r="W99" i="2"/>
  <c r="X99" i="2"/>
  <c r="V100" i="2"/>
  <c r="W100" i="2"/>
  <c r="X100" i="2"/>
  <c r="V101" i="2"/>
  <c r="W101" i="2"/>
  <c r="X101" i="2"/>
  <c r="V102" i="2"/>
  <c r="W102" i="2"/>
  <c r="X102" i="2"/>
  <c r="V103" i="2"/>
  <c r="W103" i="2"/>
  <c r="X103" i="2"/>
  <c r="V104" i="2"/>
  <c r="W104" i="2"/>
  <c r="X104" i="2"/>
  <c r="V105" i="2"/>
  <c r="W105" i="2"/>
  <c r="X105" i="2"/>
  <c r="V106" i="2"/>
  <c r="W106" i="2"/>
  <c r="X106" i="2"/>
  <c r="V107" i="2"/>
  <c r="W107" i="2"/>
  <c r="X107" i="2"/>
  <c r="V108" i="2"/>
  <c r="W108" i="2"/>
  <c r="X108" i="2"/>
  <c r="V109" i="2"/>
  <c r="W109" i="2"/>
  <c r="X109" i="2"/>
  <c r="V110" i="2"/>
  <c r="W110" i="2"/>
  <c r="X110" i="2"/>
  <c r="V111" i="2"/>
  <c r="W111" i="2"/>
  <c r="X111" i="2"/>
  <c r="V112" i="2"/>
  <c r="W112" i="2"/>
  <c r="X112" i="2"/>
  <c r="V113" i="2"/>
  <c r="W113" i="2"/>
  <c r="X113" i="2"/>
  <c r="V114" i="2"/>
  <c r="W114" i="2"/>
  <c r="X114" i="2"/>
  <c r="V115" i="2"/>
  <c r="W115" i="2"/>
  <c r="X115" i="2"/>
  <c r="V116" i="2"/>
  <c r="W116" i="2"/>
  <c r="X116" i="2"/>
  <c r="V117" i="2"/>
  <c r="W117" i="2"/>
  <c r="X117" i="2"/>
  <c r="V118" i="2"/>
  <c r="W118" i="2"/>
  <c r="X118" i="2"/>
  <c r="V119" i="2"/>
  <c r="W119" i="2"/>
  <c r="X119" i="2"/>
  <c r="V120" i="2"/>
  <c r="W120" i="2"/>
  <c r="X120" i="2"/>
  <c r="V121" i="2"/>
  <c r="W121" i="2"/>
  <c r="X121" i="2"/>
  <c r="V122" i="2"/>
  <c r="W122" i="2"/>
  <c r="X122" i="2"/>
  <c r="V123" i="2"/>
  <c r="W123" i="2"/>
  <c r="X123" i="2"/>
  <c r="V124" i="2"/>
  <c r="W124" i="2"/>
  <c r="X124" i="2"/>
  <c r="V125" i="2"/>
  <c r="W125" i="2"/>
  <c r="X125" i="2"/>
  <c r="V126" i="2"/>
  <c r="W126" i="2"/>
  <c r="X126" i="2"/>
  <c r="V127" i="2"/>
  <c r="W127" i="2"/>
  <c r="X127" i="2"/>
  <c r="V128" i="2"/>
  <c r="W128" i="2"/>
  <c r="X128" i="2"/>
  <c r="V129" i="2"/>
  <c r="W129" i="2"/>
  <c r="X129" i="2"/>
  <c r="V130" i="2"/>
  <c r="W130" i="2"/>
  <c r="X130" i="2"/>
  <c r="V131" i="2"/>
  <c r="W131" i="2"/>
  <c r="X131" i="2"/>
  <c r="V132" i="2"/>
  <c r="W132" i="2"/>
  <c r="X132" i="2"/>
  <c r="V133" i="2"/>
  <c r="W133" i="2"/>
  <c r="X133" i="2"/>
  <c r="V134" i="2"/>
  <c r="W134" i="2"/>
  <c r="X134" i="2"/>
  <c r="V135" i="2"/>
  <c r="W135" i="2"/>
  <c r="X135" i="2"/>
  <c r="V136" i="2"/>
  <c r="W136" i="2"/>
  <c r="X136" i="2"/>
  <c r="V137" i="2"/>
  <c r="W137" i="2"/>
  <c r="X137" i="2"/>
  <c r="V138" i="2"/>
  <c r="W138" i="2"/>
  <c r="X138" i="2"/>
  <c r="V139" i="2"/>
  <c r="W139" i="2"/>
  <c r="X139" i="2"/>
  <c r="V140" i="2"/>
  <c r="W140" i="2"/>
  <c r="X140" i="2"/>
  <c r="V141" i="2"/>
  <c r="W141" i="2"/>
  <c r="X141" i="2"/>
  <c r="V142" i="2"/>
  <c r="W142" i="2"/>
  <c r="X142" i="2"/>
  <c r="V143" i="2"/>
  <c r="W143" i="2"/>
  <c r="X143" i="2"/>
  <c r="V144" i="2"/>
  <c r="W144" i="2"/>
  <c r="X144" i="2"/>
  <c r="V145" i="2"/>
  <c r="W145" i="2"/>
  <c r="X145" i="2"/>
  <c r="V146" i="2"/>
  <c r="W146" i="2"/>
  <c r="X146" i="2"/>
  <c r="V147" i="2"/>
  <c r="W147" i="2"/>
  <c r="X147" i="2"/>
  <c r="V148" i="2"/>
  <c r="W148" i="2"/>
  <c r="X148" i="2"/>
  <c r="V149" i="2"/>
  <c r="W149" i="2"/>
  <c r="X149" i="2"/>
  <c r="V150" i="2"/>
  <c r="W150" i="2"/>
  <c r="X150" i="2"/>
  <c r="V151" i="2"/>
  <c r="W151" i="2"/>
  <c r="X151" i="2"/>
  <c r="V152" i="2"/>
  <c r="W152" i="2"/>
  <c r="X152" i="2"/>
  <c r="V153" i="2"/>
  <c r="W153" i="2"/>
  <c r="X153" i="2"/>
  <c r="V154" i="2"/>
  <c r="W154" i="2"/>
  <c r="X154" i="2"/>
  <c r="V155" i="2"/>
  <c r="W155" i="2"/>
  <c r="X155" i="2"/>
  <c r="V156" i="2"/>
  <c r="W156" i="2"/>
  <c r="X156" i="2"/>
  <c r="V157" i="2"/>
  <c r="W157" i="2"/>
  <c r="X157" i="2"/>
  <c r="V158" i="2"/>
  <c r="W158" i="2"/>
  <c r="X158" i="2"/>
  <c r="V159" i="2"/>
  <c r="W159" i="2"/>
  <c r="X159" i="2"/>
  <c r="V160" i="2"/>
  <c r="W160" i="2"/>
  <c r="X160" i="2"/>
  <c r="V161" i="2"/>
  <c r="W161" i="2"/>
  <c r="X161" i="2"/>
  <c r="W3" i="2"/>
  <c r="X3" i="2"/>
  <c r="V3" i="2"/>
  <c r="S4" i="2"/>
  <c r="T4" i="2"/>
  <c r="U4" i="2"/>
  <c r="S5" i="2"/>
  <c r="T5" i="2"/>
  <c r="U5" i="2"/>
  <c r="S6" i="2"/>
  <c r="T6" i="2"/>
  <c r="U6" i="2"/>
  <c r="S7" i="2"/>
  <c r="T7" i="2"/>
  <c r="U7" i="2"/>
  <c r="S8" i="2"/>
  <c r="T8" i="2"/>
  <c r="U8" i="2"/>
  <c r="S9" i="2"/>
  <c r="T9" i="2"/>
  <c r="U9" i="2"/>
  <c r="S10" i="2"/>
  <c r="T10" i="2"/>
  <c r="U10" i="2"/>
  <c r="S11" i="2"/>
  <c r="T11" i="2"/>
  <c r="U11" i="2"/>
  <c r="S12" i="2"/>
  <c r="T12" i="2"/>
  <c r="U12" i="2"/>
  <c r="S13" i="2"/>
  <c r="T13" i="2"/>
  <c r="U13" i="2"/>
  <c r="S14" i="2"/>
  <c r="T14" i="2"/>
  <c r="U14" i="2"/>
  <c r="S15" i="2"/>
  <c r="T15" i="2"/>
  <c r="U15" i="2"/>
  <c r="S16" i="2"/>
  <c r="T16" i="2"/>
  <c r="U16" i="2"/>
  <c r="S17" i="2"/>
  <c r="T17" i="2"/>
  <c r="U17" i="2"/>
  <c r="S18" i="2"/>
  <c r="T18" i="2"/>
  <c r="U18" i="2"/>
  <c r="S19" i="2"/>
  <c r="T19" i="2"/>
  <c r="U19" i="2"/>
  <c r="S20" i="2"/>
  <c r="T20" i="2"/>
  <c r="U20" i="2"/>
  <c r="S21" i="2"/>
  <c r="T21" i="2"/>
  <c r="U21" i="2"/>
  <c r="S22" i="2"/>
  <c r="T22" i="2"/>
  <c r="U22" i="2"/>
  <c r="S23" i="2"/>
  <c r="T23" i="2"/>
  <c r="U23" i="2"/>
  <c r="S24" i="2"/>
  <c r="T24" i="2"/>
  <c r="U24" i="2"/>
  <c r="S25" i="2"/>
  <c r="T25" i="2"/>
  <c r="U25" i="2"/>
  <c r="S26" i="2"/>
  <c r="T26" i="2"/>
  <c r="U26" i="2"/>
  <c r="S27" i="2"/>
  <c r="T27" i="2"/>
  <c r="U27" i="2"/>
  <c r="S28" i="2"/>
  <c r="T28" i="2"/>
  <c r="U28" i="2"/>
  <c r="S29" i="2"/>
  <c r="T29" i="2"/>
  <c r="U29" i="2"/>
  <c r="S30" i="2"/>
  <c r="T30" i="2"/>
  <c r="U30" i="2"/>
  <c r="S31" i="2"/>
  <c r="T31" i="2"/>
  <c r="U31" i="2"/>
  <c r="S32" i="2"/>
  <c r="T32" i="2"/>
  <c r="U32" i="2"/>
  <c r="S33" i="2"/>
  <c r="T33" i="2"/>
  <c r="U33" i="2"/>
  <c r="S34" i="2"/>
  <c r="T34" i="2"/>
  <c r="U34" i="2"/>
  <c r="S35" i="2"/>
  <c r="T35" i="2"/>
  <c r="U35" i="2"/>
  <c r="S36" i="2"/>
  <c r="T36" i="2"/>
  <c r="U36" i="2"/>
  <c r="S37" i="2"/>
  <c r="T37" i="2"/>
  <c r="U37" i="2"/>
  <c r="S38" i="2"/>
  <c r="T38" i="2"/>
  <c r="U38" i="2"/>
  <c r="S39" i="2"/>
  <c r="T39" i="2"/>
  <c r="U39" i="2"/>
  <c r="S40" i="2"/>
  <c r="T40" i="2"/>
  <c r="U40" i="2"/>
  <c r="S41" i="2"/>
  <c r="T41" i="2"/>
  <c r="U41" i="2"/>
  <c r="S42" i="2"/>
  <c r="T42" i="2"/>
  <c r="U42" i="2"/>
  <c r="S43" i="2"/>
  <c r="T43" i="2"/>
  <c r="U43" i="2"/>
  <c r="S44" i="2"/>
  <c r="T44" i="2"/>
  <c r="U44" i="2"/>
  <c r="S45" i="2"/>
  <c r="T45" i="2"/>
  <c r="U45" i="2"/>
  <c r="S46" i="2"/>
  <c r="T46" i="2"/>
  <c r="U46" i="2"/>
  <c r="S47" i="2"/>
  <c r="T47" i="2"/>
  <c r="U47" i="2"/>
  <c r="S48" i="2"/>
  <c r="T48" i="2"/>
  <c r="U48" i="2"/>
  <c r="S49" i="2"/>
  <c r="T49" i="2"/>
  <c r="U49" i="2"/>
  <c r="S50" i="2"/>
  <c r="T50" i="2"/>
  <c r="U50" i="2"/>
  <c r="S51" i="2"/>
  <c r="T51" i="2"/>
  <c r="U51" i="2"/>
  <c r="S52" i="2"/>
  <c r="T52" i="2"/>
  <c r="U52" i="2"/>
  <c r="S53" i="2"/>
  <c r="T53" i="2"/>
  <c r="U53" i="2"/>
  <c r="S54" i="2"/>
  <c r="T54" i="2"/>
  <c r="U54" i="2"/>
  <c r="S55" i="2"/>
  <c r="T55" i="2"/>
  <c r="U55" i="2"/>
  <c r="S56" i="2"/>
  <c r="T56" i="2"/>
  <c r="U56" i="2"/>
  <c r="S57" i="2"/>
  <c r="T57" i="2"/>
  <c r="U57" i="2"/>
  <c r="S58" i="2"/>
  <c r="T58" i="2"/>
  <c r="U58" i="2"/>
  <c r="S59" i="2"/>
  <c r="T59" i="2"/>
  <c r="U59" i="2"/>
  <c r="S60" i="2"/>
  <c r="T60" i="2"/>
  <c r="U60" i="2"/>
  <c r="S61" i="2"/>
  <c r="T61" i="2"/>
  <c r="U61" i="2"/>
  <c r="S62" i="2"/>
  <c r="T62" i="2"/>
  <c r="U62" i="2"/>
  <c r="S63" i="2"/>
  <c r="T63" i="2"/>
  <c r="U63" i="2"/>
  <c r="S64" i="2"/>
  <c r="T64" i="2"/>
  <c r="U64" i="2"/>
  <c r="S65" i="2"/>
  <c r="T65" i="2"/>
  <c r="U65" i="2"/>
  <c r="S66" i="2"/>
  <c r="T66" i="2"/>
  <c r="U66" i="2"/>
  <c r="S67" i="2"/>
  <c r="T67" i="2"/>
  <c r="U67" i="2"/>
  <c r="S68" i="2"/>
  <c r="T68" i="2"/>
  <c r="U68" i="2"/>
  <c r="S69" i="2"/>
  <c r="T69" i="2"/>
  <c r="U69" i="2"/>
  <c r="S70" i="2"/>
  <c r="T70" i="2"/>
  <c r="U70" i="2"/>
  <c r="S71" i="2"/>
  <c r="T71" i="2"/>
  <c r="U71" i="2"/>
  <c r="S72" i="2"/>
  <c r="T72" i="2"/>
  <c r="U72" i="2"/>
  <c r="S73" i="2"/>
  <c r="T73" i="2"/>
  <c r="U73" i="2"/>
  <c r="S74" i="2"/>
  <c r="T74" i="2"/>
  <c r="U74" i="2"/>
  <c r="S75" i="2"/>
  <c r="T75" i="2"/>
  <c r="U75" i="2"/>
  <c r="S76" i="2"/>
  <c r="T76" i="2"/>
  <c r="U76" i="2"/>
  <c r="S77" i="2"/>
  <c r="T77" i="2"/>
  <c r="U77" i="2"/>
  <c r="S78" i="2"/>
  <c r="T78" i="2"/>
  <c r="U78" i="2"/>
  <c r="S79" i="2"/>
  <c r="T79" i="2"/>
  <c r="U79" i="2"/>
  <c r="S80" i="2"/>
  <c r="T80" i="2"/>
  <c r="U80" i="2"/>
  <c r="S81" i="2"/>
  <c r="T81" i="2"/>
  <c r="U81" i="2"/>
  <c r="S82" i="2"/>
  <c r="T82" i="2"/>
  <c r="U82" i="2"/>
  <c r="S83" i="2"/>
  <c r="T83" i="2"/>
  <c r="U83" i="2"/>
  <c r="S84" i="2"/>
  <c r="T84" i="2"/>
  <c r="U84" i="2"/>
  <c r="S85" i="2"/>
  <c r="T85" i="2"/>
  <c r="U85" i="2"/>
  <c r="S86" i="2"/>
  <c r="T86" i="2"/>
  <c r="U86" i="2"/>
  <c r="S87" i="2"/>
  <c r="T87" i="2"/>
  <c r="U87" i="2"/>
  <c r="S88" i="2"/>
  <c r="T88" i="2"/>
  <c r="U88" i="2"/>
  <c r="S89" i="2"/>
  <c r="T89" i="2"/>
  <c r="U89" i="2"/>
  <c r="S90" i="2"/>
  <c r="T90" i="2"/>
  <c r="U90" i="2"/>
  <c r="S91" i="2"/>
  <c r="T91" i="2"/>
  <c r="U91" i="2"/>
  <c r="S92" i="2"/>
  <c r="T92" i="2"/>
  <c r="U92" i="2"/>
  <c r="S93" i="2"/>
  <c r="T93" i="2"/>
  <c r="U93" i="2"/>
  <c r="S94" i="2"/>
  <c r="T94" i="2"/>
  <c r="U94" i="2"/>
  <c r="S95" i="2"/>
  <c r="T95" i="2"/>
  <c r="U95" i="2"/>
  <c r="S96" i="2"/>
  <c r="T96" i="2"/>
  <c r="U96" i="2"/>
  <c r="S97" i="2"/>
  <c r="T97" i="2"/>
  <c r="U97" i="2"/>
  <c r="S98" i="2"/>
  <c r="T98" i="2"/>
  <c r="U98" i="2"/>
  <c r="S99" i="2"/>
  <c r="T99" i="2"/>
  <c r="U99" i="2"/>
  <c r="S100" i="2"/>
  <c r="T100" i="2"/>
  <c r="U100" i="2"/>
  <c r="S101" i="2"/>
  <c r="T101" i="2"/>
  <c r="U101" i="2"/>
  <c r="S102" i="2"/>
  <c r="T102" i="2"/>
  <c r="U102" i="2"/>
  <c r="S103" i="2"/>
  <c r="T103" i="2"/>
  <c r="U103" i="2"/>
  <c r="S104" i="2"/>
  <c r="T104" i="2"/>
  <c r="U104" i="2"/>
  <c r="S105" i="2"/>
  <c r="T105" i="2"/>
  <c r="U105" i="2"/>
  <c r="S106" i="2"/>
  <c r="T106" i="2"/>
  <c r="U106" i="2"/>
  <c r="S107" i="2"/>
  <c r="T107" i="2"/>
  <c r="U107" i="2"/>
  <c r="S108" i="2"/>
  <c r="T108" i="2"/>
  <c r="U108" i="2"/>
  <c r="S109" i="2"/>
  <c r="T109" i="2"/>
  <c r="U109" i="2"/>
  <c r="S110" i="2"/>
  <c r="T110" i="2"/>
  <c r="U110" i="2"/>
  <c r="S111" i="2"/>
  <c r="T111" i="2"/>
  <c r="U111" i="2"/>
  <c r="S112" i="2"/>
  <c r="T112" i="2"/>
  <c r="U112" i="2"/>
  <c r="S113" i="2"/>
  <c r="T113" i="2"/>
  <c r="U113" i="2"/>
  <c r="S114" i="2"/>
  <c r="T114" i="2"/>
  <c r="U114" i="2"/>
  <c r="S115" i="2"/>
  <c r="T115" i="2"/>
  <c r="U115" i="2"/>
  <c r="S116" i="2"/>
  <c r="T116" i="2"/>
  <c r="U116" i="2"/>
  <c r="S117" i="2"/>
  <c r="T117" i="2"/>
  <c r="U117" i="2"/>
  <c r="S118" i="2"/>
  <c r="T118" i="2"/>
  <c r="U118" i="2"/>
  <c r="S119" i="2"/>
  <c r="T119" i="2"/>
  <c r="U119" i="2"/>
  <c r="S120" i="2"/>
  <c r="T120" i="2"/>
  <c r="U120" i="2"/>
  <c r="S121" i="2"/>
  <c r="T121" i="2"/>
  <c r="U121" i="2"/>
  <c r="S122" i="2"/>
  <c r="T122" i="2"/>
  <c r="U122" i="2"/>
  <c r="S123" i="2"/>
  <c r="T123" i="2"/>
  <c r="U123" i="2"/>
  <c r="S124" i="2"/>
  <c r="T124" i="2"/>
  <c r="U124" i="2"/>
  <c r="S125" i="2"/>
  <c r="T125" i="2"/>
  <c r="U125" i="2"/>
  <c r="S126" i="2"/>
  <c r="T126" i="2"/>
  <c r="U126" i="2"/>
  <c r="S127" i="2"/>
  <c r="T127" i="2"/>
  <c r="U127" i="2"/>
  <c r="S128" i="2"/>
  <c r="T128" i="2"/>
  <c r="U128" i="2"/>
  <c r="S129" i="2"/>
  <c r="T129" i="2"/>
  <c r="U129" i="2"/>
  <c r="S130" i="2"/>
  <c r="T130" i="2"/>
  <c r="U130" i="2"/>
  <c r="S131" i="2"/>
  <c r="T131" i="2"/>
  <c r="U131" i="2"/>
  <c r="S132" i="2"/>
  <c r="T132" i="2"/>
  <c r="U132" i="2"/>
  <c r="S133" i="2"/>
  <c r="T133" i="2"/>
  <c r="U133" i="2"/>
  <c r="S134" i="2"/>
  <c r="T134" i="2"/>
  <c r="U134" i="2"/>
  <c r="S135" i="2"/>
  <c r="T135" i="2"/>
  <c r="U135" i="2"/>
  <c r="S136" i="2"/>
  <c r="T136" i="2"/>
  <c r="U136" i="2"/>
  <c r="S137" i="2"/>
  <c r="T137" i="2"/>
  <c r="U137" i="2"/>
  <c r="S138" i="2"/>
  <c r="T138" i="2"/>
  <c r="U138" i="2"/>
  <c r="S139" i="2"/>
  <c r="T139" i="2"/>
  <c r="U139" i="2"/>
  <c r="S140" i="2"/>
  <c r="T140" i="2"/>
  <c r="U140" i="2"/>
  <c r="S141" i="2"/>
  <c r="T141" i="2"/>
  <c r="U141" i="2"/>
  <c r="S142" i="2"/>
  <c r="T142" i="2"/>
  <c r="U142" i="2"/>
  <c r="S143" i="2"/>
  <c r="T143" i="2"/>
  <c r="U143" i="2"/>
  <c r="S144" i="2"/>
  <c r="T144" i="2"/>
  <c r="U144" i="2"/>
  <c r="S145" i="2"/>
  <c r="T145" i="2"/>
  <c r="U145" i="2"/>
  <c r="S146" i="2"/>
  <c r="T146" i="2"/>
  <c r="U146" i="2"/>
  <c r="S147" i="2"/>
  <c r="T147" i="2"/>
  <c r="U147" i="2"/>
  <c r="S148" i="2"/>
  <c r="T148" i="2"/>
  <c r="U148" i="2"/>
  <c r="S149" i="2"/>
  <c r="T149" i="2"/>
  <c r="U149" i="2"/>
  <c r="S150" i="2"/>
  <c r="T150" i="2"/>
  <c r="U150" i="2"/>
  <c r="S151" i="2"/>
  <c r="T151" i="2"/>
  <c r="U151" i="2"/>
  <c r="S152" i="2"/>
  <c r="T152" i="2"/>
  <c r="U152" i="2"/>
  <c r="S153" i="2"/>
  <c r="T153" i="2"/>
  <c r="U153" i="2"/>
  <c r="S154" i="2"/>
  <c r="T154" i="2"/>
  <c r="U154" i="2"/>
  <c r="S155" i="2"/>
  <c r="T155" i="2"/>
  <c r="U155" i="2"/>
  <c r="S156" i="2"/>
  <c r="T156" i="2"/>
  <c r="U156" i="2"/>
  <c r="S157" i="2"/>
  <c r="T157" i="2"/>
  <c r="U157" i="2"/>
  <c r="S158" i="2"/>
  <c r="T158" i="2"/>
  <c r="U158" i="2"/>
  <c r="S159" i="2"/>
  <c r="T159" i="2"/>
  <c r="U159" i="2"/>
  <c r="S160" i="2"/>
  <c r="T160" i="2"/>
  <c r="U160" i="2"/>
  <c r="S161" i="2"/>
  <c r="T161" i="2"/>
  <c r="U161" i="2"/>
  <c r="T3" i="2"/>
  <c r="U3" i="2"/>
  <c r="S3" i="2"/>
  <c r="C44" i="1"/>
  <c r="C45" i="1"/>
  <c r="C46" i="1"/>
  <c r="C47" i="1"/>
  <c r="C48" i="1"/>
  <c r="C49" i="1"/>
  <c r="C43" i="1"/>
  <c r="C4" i="1"/>
  <c r="C5" i="1"/>
  <c r="C6" i="1"/>
  <c r="C7" i="1"/>
  <c r="C8" i="1"/>
  <c r="C9" i="1"/>
  <c r="C3" i="1"/>
  <c r="B49" i="1"/>
  <c r="B48" i="1"/>
  <c r="B47" i="1"/>
  <c r="B46" i="1"/>
  <c r="B45" i="1"/>
  <c r="B44" i="1"/>
  <c r="B43" i="1"/>
  <c r="B42" i="1"/>
  <c r="B39" i="1"/>
  <c r="B38" i="1"/>
  <c r="B37" i="1"/>
  <c r="B36" i="1"/>
  <c r="B35" i="1"/>
  <c r="C35" i="1" s="1"/>
  <c r="B34" i="1"/>
  <c r="B33" i="1"/>
  <c r="B32" i="1"/>
  <c r="C36" i="1" s="1"/>
  <c r="C24" i="1"/>
  <c r="C25" i="1"/>
  <c r="C26" i="1"/>
  <c r="C27" i="1"/>
  <c r="C28" i="1"/>
  <c r="C29" i="1"/>
  <c r="C23" i="1"/>
  <c r="C14" i="1"/>
  <c r="C15" i="1"/>
  <c r="C16" i="1"/>
  <c r="C17" i="1"/>
  <c r="C18" i="1"/>
  <c r="C19" i="1"/>
  <c r="C13" i="1"/>
  <c r="C33" i="1" l="1"/>
  <c r="C39" i="1"/>
  <c r="C38" i="1"/>
  <c r="C34" i="1"/>
  <c r="C37" i="1"/>
</calcChain>
</file>

<file path=xl/sharedStrings.xml><?xml version="1.0" encoding="utf-8"?>
<sst xmlns="http://schemas.openxmlformats.org/spreadsheetml/2006/main" count="248" uniqueCount="195">
  <si>
    <t>Governor</t>
  </si>
  <si>
    <t>Lt. Governor</t>
  </si>
  <si>
    <t>Secretary of State</t>
  </si>
  <si>
    <t>Attorney Genernal</t>
  </si>
  <si>
    <t>Commissioner of Insurance</t>
  </si>
  <si>
    <t>State School Superintendent</t>
  </si>
  <si>
    <t>Commissioner of Labor</t>
  </si>
  <si>
    <t>Commissioner of Agriculture</t>
  </si>
  <si>
    <t>Drop Off vs Gov</t>
  </si>
  <si>
    <t>County</t>
  </si>
  <si>
    <t>Appling</t>
  </si>
  <si>
    <t>Atkinson</t>
  </si>
  <si>
    <t>Bacon</t>
  </si>
  <si>
    <t>Baker</t>
  </si>
  <si>
    <t>Baldwin</t>
  </si>
  <si>
    <t>Banks</t>
  </si>
  <si>
    <t>Barrow</t>
  </si>
  <si>
    <t>Bartow</t>
  </si>
  <si>
    <t>Ben Hill</t>
  </si>
  <si>
    <t>Berrien</t>
  </si>
  <si>
    <t>Bibb</t>
  </si>
  <si>
    <t>Bleckley</t>
  </si>
  <si>
    <t>Brantley</t>
  </si>
  <si>
    <t>Brooks</t>
  </si>
  <si>
    <t>Bryan</t>
  </si>
  <si>
    <t>Bulloch</t>
  </si>
  <si>
    <t>Burke</t>
  </si>
  <si>
    <t>Butts</t>
  </si>
  <si>
    <t>Calhoun</t>
  </si>
  <si>
    <t>Camden</t>
  </si>
  <si>
    <t>Candler</t>
  </si>
  <si>
    <t>Carroll</t>
  </si>
  <si>
    <t>Catoosa</t>
  </si>
  <si>
    <t>Charlton</t>
  </si>
  <si>
    <t>Chatham</t>
  </si>
  <si>
    <t>Chattahoochee</t>
  </si>
  <si>
    <t>Chattooga</t>
  </si>
  <si>
    <t>Cherokee</t>
  </si>
  <si>
    <t>Clarke</t>
  </si>
  <si>
    <t>Clay</t>
  </si>
  <si>
    <t>Clayton</t>
  </si>
  <si>
    <t>Clinch</t>
  </si>
  <si>
    <t>Cobb</t>
  </si>
  <si>
    <t>Coffee</t>
  </si>
  <si>
    <t>Colquitt</t>
  </si>
  <si>
    <t>Columbia</t>
  </si>
  <si>
    <t>Cook</t>
  </si>
  <si>
    <t>Coweta</t>
  </si>
  <si>
    <t>Crawford</t>
  </si>
  <si>
    <t>Crisp</t>
  </si>
  <si>
    <t>Dade</t>
  </si>
  <si>
    <t>Dawson</t>
  </si>
  <si>
    <t>Decatur</t>
  </si>
  <si>
    <t>DeKalb</t>
  </si>
  <si>
    <t>Dodge</t>
  </si>
  <si>
    <t>Dooly</t>
  </si>
  <si>
    <t>Dougherty</t>
  </si>
  <si>
    <t>Douglas</t>
  </si>
  <si>
    <t>Early</t>
  </si>
  <si>
    <t>Echols</t>
  </si>
  <si>
    <t>Effingham</t>
  </si>
  <si>
    <t>Elbert</t>
  </si>
  <si>
    <t>Emanuel</t>
  </si>
  <si>
    <t>Evans</t>
  </si>
  <si>
    <t>Fannin</t>
  </si>
  <si>
    <t>Fayette</t>
  </si>
  <si>
    <t>Floyd</t>
  </si>
  <si>
    <t>Forsyth</t>
  </si>
  <si>
    <t>Franklin</t>
  </si>
  <si>
    <t>Fulton</t>
  </si>
  <si>
    <t>Gilmer</t>
  </si>
  <si>
    <t>Glascock</t>
  </si>
  <si>
    <t>Glynn</t>
  </si>
  <si>
    <t>Gordon</t>
  </si>
  <si>
    <t>Grady</t>
  </si>
  <si>
    <t>Greene</t>
  </si>
  <si>
    <t>Gwinnett</t>
  </si>
  <si>
    <t>Habersham</t>
  </si>
  <si>
    <t>Hall</t>
  </si>
  <si>
    <t>Hancock</t>
  </si>
  <si>
    <t>Haralson</t>
  </si>
  <si>
    <t>Harris</t>
  </si>
  <si>
    <t>Hart</t>
  </si>
  <si>
    <t>Heard</t>
  </si>
  <si>
    <t>Henry</t>
  </si>
  <si>
    <t>Houston</t>
  </si>
  <si>
    <t>Irwin</t>
  </si>
  <si>
    <t>Jackson</t>
  </si>
  <si>
    <t>Jasper</t>
  </si>
  <si>
    <t>Jeff Davis</t>
  </si>
  <si>
    <t>Jefferson</t>
  </si>
  <si>
    <t>Jenkins</t>
  </si>
  <si>
    <t>Johnson</t>
  </si>
  <si>
    <t>Jones</t>
  </si>
  <si>
    <t>Lamar</t>
  </si>
  <si>
    <t>Lanier</t>
  </si>
  <si>
    <t>Laurens</t>
  </si>
  <si>
    <t>Lee</t>
  </si>
  <si>
    <t>Liberty</t>
  </si>
  <si>
    <t>Lincoln</t>
  </si>
  <si>
    <t>Long</t>
  </si>
  <si>
    <t>Lowndes</t>
  </si>
  <si>
    <t>Lumpkin</t>
  </si>
  <si>
    <t>Macon</t>
  </si>
  <si>
    <t>Madison</t>
  </si>
  <si>
    <t>Marion</t>
  </si>
  <si>
    <t>McDuffie</t>
  </si>
  <si>
    <t>McIntosh</t>
  </si>
  <si>
    <t>Meriwether</t>
  </si>
  <si>
    <t>Miller</t>
  </si>
  <si>
    <t>Mitchell</t>
  </si>
  <si>
    <t>Monroe</t>
  </si>
  <si>
    <t>Montgomery</t>
  </si>
  <si>
    <t>Morgan</t>
  </si>
  <si>
    <t>Murray</t>
  </si>
  <si>
    <t>Muscogee</t>
  </si>
  <si>
    <t>Newton</t>
  </si>
  <si>
    <t>Oconee</t>
  </si>
  <si>
    <t>Oglethorpe</t>
  </si>
  <si>
    <t>Paulding</t>
  </si>
  <si>
    <t>Peach</t>
  </si>
  <si>
    <t>Pickens</t>
  </si>
  <si>
    <t>Pierce</t>
  </si>
  <si>
    <t>Pike</t>
  </si>
  <si>
    <t>Polk</t>
  </si>
  <si>
    <t>Pulaski</t>
  </si>
  <si>
    <t>Putnam</t>
  </si>
  <si>
    <t>Quitman</t>
  </si>
  <si>
    <t>Rabun</t>
  </si>
  <si>
    <t>Randolph</t>
  </si>
  <si>
    <t>Richmond</t>
  </si>
  <si>
    <t>Rockdale</t>
  </si>
  <si>
    <t>Schley</t>
  </si>
  <si>
    <t>Screven</t>
  </si>
  <si>
    <t>Seminole</t>
  </si>
  <si>
    <t>Spalding</t>
  </si>
  <si>
    <t>Stephens</t>
  </si>
  <si>
    <t>Stewart</t>
  </si>
  <si>
    <t>Sumter</t>
  </si>
  <si>
    <t>Talbot</t>
  </si>
  <si>
    <t>Taliaferro</t>
  </si>
  <si>
    <t>Tattnall</t>
  </si>
  <si>
    <t>Taylor</t>
  </si>
  <si>
    <t>Telfair</t>
  </si>
  <si>
    <t>Terrell</t>
  </si>
  <si>
    <t>Thomas</t>
  </si>
  <si>
    <t>Tift</t>
  </si>
  <si>
    <t>Toombs</t>
  </si>
  <si>
    <t>Towns</t>
  </si>
  <si>
    <t>Treutlen</t>
  </si>
  <si>
    <t>Troup</t>
  </si>
  <si>
    <t>Turner</t>
  </si>
  <si>
    <t>Twiggs</t>
  </si>
  <si>
    <t>Union</t>
  </si>
  <si>
    <t>Upson</t>
  </si>
  <si>
    <t>Walker</t>
  </si>
  <si>
    <t>Walton</t>
  </si>
  <si>
    <t>Ware</t>
  </si>
  <si>
    <t>Warren</t>
  </si>
  <si>
    <t>Washington</t>
  </si>
  <si>
    <t>Wayne</t>
  </si>
  <si>
    <t>Webster</t>
  </si>
  <si>
    <t>Wheeler</t>
  </si>
  <si>
    <t>White</t>
  </si>
  <si>
    <t>Whitfield</t>
  </si>
  <si>
    <t>Wilcox</t>
  </si>
  <si>
    <t>Wilkes</t>
  </si>
  <si>
    <t>Wilkinson</t>
  </si>
  <si>
    <t>Worth</t>
  </si>
  <si>
    <t>Total Absentee by Mail</t>
  </si>
  <si>
    <t>Advance in Person</t>
  </si>
  <si>
    <t>Total Provisional</t>
  </si>
  <si>
    <t>Total Election Day</t>
  </si>
  <si>
    <t>Total Absentee</t>
  </si>
  <si>
    <t>Total Advance in Person</t>
  </si>
  <si>
    <t>Vote for Governor</t>
  </si>
  <si>
    <t>Vote for Lt. Governor</t>
  </si>
  <si>
    <t>Adv In Person</t>
  </si>
  <si>
    <t>Abs by Mail</t>
  </si>
  <si>
    <t>E-Day</t>
  </si>
  <si>
    <t>Vote for Secretary of State</t>
  </si>
  <si>
    <t>Lt Governor Under Vote vs Governor</t>
  </si>
  <si>
    <t>Secretary of State Under Vote vs Governor</t>
  </si>
  <si>
    <t>Vote for Attorney General</t>
  </si>
  <si>
    <t>Attorney General Under Vote vs Governor</t>
  </si>
  <si>
    <t>2018 Abrams %</t>
  </si>
  <si>
    <t>Asian</t>
  </si>
  <si>
    <t>Other</t>
  </si>
  <si>
    <t>Af Am</t>
  </si>
  <si>
    <t>Latino</t>
  </si>
  <si>
    <t>Native</t>
  </si>
  <si>
    <t>Unknown</t>
  </si>
  <si>
    <t>% AfAm</t>
  </si>
  <si>
    <t>Race</t>
  </si>
  <si>
    <t>E-Day Under Vote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</si>
</sst>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164" fontId="0" fillId="0" borderId="0" xfId="0" applyNumberFormat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164" fontId="1" fillId="0" borderId="0" xfId="0" applyNumberFormat="1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164" fontId="2" fillId="0" borderId="0" xfId="0" applyNumberFormat="1" applyFont="1" applyAlignment="1">
      <alignment horizontal="center" wrapText="1"/>
    </xf>
    <xf numFmtId="10" fontId="0" fillId="0" borderId="0" xfId="0" applyNumberFormat="1"/>
    <xf numFmtId="0" fontId="2" fillId="0" borderId="0" xfId="0" applyFont="1" applyAlignment="1">
      <alignment horizontal="center" wrapText="1"/>
    </xf>
    <xf numFmtId="164" fontId="2" fillId="0" borderId="0" xfId="0" applyNumberFormat="1" applyFont="1" applyAlignment="1">
      <alignment horizontal="center" wrapText="1"/>
    </xf>
    <xf numFmtId="0" fontId="0" fillId="0" borderId="0" xfId="0" applyAlignment="1">
      <alignment horizontal="center" wrapText="1"/>
    </xf>
    <xf numFmtId="164" fontId="2" fillId="0" borderId="1" xfId="0" applyNumberFormat="1" applyFont="1" applyBorder="1" applyAlignment="1">
      <alignment horizontal="center" wrapText="1"/>
    </xf>
    <xf numFmtId="164" fontId="2" fillId="0" borderId="1" xfId="0" applyNumberFormat="1" applyFont="1" applyBorder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164" fontId="2" fillId="0" borderId="1" xfId="0" applyNumberFormat="1" applyFont="1" applyBorder="1" applyAlignment="1">
      <alignment horizontal="center" wrapText="1"/>
    </xf>
    <xf numFmtId="0" fontId="0" fillId="0" borderId="0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97FBF-5842-4552-BD61-3A7F8C4B7164}">
  <dimension ref="A1:Q49"/>
  <sheetViews>
    <sheetView workbookViewId="0">
      <selection activeCell="C3" sqref="C3:C9"/>
    </sheetView>
  </sheetViews>
  <sheetFormatPr defaultRowHeight="15" x14ac:dyDescent="0.25"/>
  <cols>
    <col min="1" max="1" width="29.42578125" customWidth="1"/>
    <col min="2" max="2" width="10.85546875" customWidth="1"/>
  </cols>
  <sheetData>
    <row r="1" spans="1:17" ht="30" x14ac:dyDescent="0.25">
      <c r="A1" s="2"/>
      <c r="B1" s="3">
        <v>2018</v>
      </c>
      <c r="C1" s="3" t="s">
        <v>8</v>
      </c>
    </row>
    <row r="2" spans="1:17" x14ac:dyDescent="0.25">
      <c r="A2" t="s">
        <v>0</v>
      </c>
      <c r="B2" s="5">
        <v>3939328</v>
      </c>
      <c r="C2" s="4"/>
      <c r="L2" s="15"/>
    </row>
    <row r="3" spans="1:17" x14ac:dyDescent="0.25">
      <c r="A3" t="s">
        <v>1</v>
      </c>
      <c r="B3" s="5">
        <v>3780304</v>
      </c>
      <c r="C3" s="6">
        <f>1-(B3/B$2)</f>
        <v>4.0368306472576054E-2</v>
      </c>
      <c r="L3" s="15"/>
    </row>
    <row r="4" spans="1:17" x14ac:dyDescent="0.25">
      <c r="A4" t="s">
        <v>2</v>
      </c>
      <c r="B4" s="5">
        <v>3883594</v>
      </c>
      <c r="C4" s="1">
        <f t="shared" ref="C4:C9" si="0">1-(B4/B$2)</f>
        <v>1.4148098355861727E-2</v>
      </c>
      <c r="P4" s="15"/>
      <c r="Q4" s="15"/>
    </row>
    <row r="5" spans="1:17" x14ac:dyDescent="0.25">
      <c r="A5" t="s">
        <v>3</v>
      </c>
      <c r="B5" s="5">
        <v>3862370</v>
      </c>
      <c r="C5" s="1">
        <f t="shared" si="0"/>
        <v>1.9535819307252456E-2</v>
      </c>
    </row>
    <row r="6" spans="1:17" x14ac:dyDescent="0.25">
      <c r="A6" t="s">
        <v>7</v>
      </c>
      <c r="B6" s="5">
        <v>3843480</v>
      </c>
      <c r="C6" s="1">
        <f t="shared" si="0"/>
        <v>2.4331053418248039E-2</v>
      </c>
    </row>
    <row r="7" spans="1:17" x14ac:dyDescent="0.25">
      <c r="A7" t="s">
        <v>4</v>
      </c>
      <c r="B7" s="5">
        <v>3861625</v>
      </c>
      <c r="C7" s="1">
        <f t="shared" si="0"/>
        <v>1.9724937857421354E-2</v>
      </c>
    </row>
    <row r="8" spans="1:17" x14ac:dyDescent="0.25">
      <c r="A8" t="s">
        <v>5</v>
      </c>
      <c r="B8" s="5">
        <v>3862464</v>
      </c>
      <c r="C8" s="1">
        <f t="shared" si="0"/>
        <v>1.9511957369378718E-2</v>
      </c>
    </row>
    <row r="9" spans="1:17" x14ac:dyDescent="0.25">
      <c r="A9" t="s">
        <v>6</v>
      </c>
      <c r="B9" s="5">
        <v>3849450</v>
      </c>
      <c r="C9" s="1">
        <f t="shared" si="0"/>
        <v>2.2815566512867202E-2</v>
      </c>
    </row>
    <row r="11" spans="1:17" s="2" customFormat="1" ht="30" x14ac:dyDescent="0.25">
      <c r="B11" s="3">
        <v>2014</v>
      </c>
      <c r="C11" s="3" t="s">
        <v>8</v>
      </c>
      <c r="J11"/>
    </row>
    <row r="12" spans="1:17" x14ac:dyDescent="0.25">
      <c r="A12" t="s">
        <v>0</v>
      </c>
      <c r="B12" s="5">
        <v>2550216</v>
      </c>
      <c r="C12" s="4"/>
    </row>
    <row r="13" spans="1:17" x14ac:dyDescent="0.25">
      <c r="A13" t="s">
        <v>1</v>
      </c>
      <c r="B13" s="5">
        <v>2529062</v>
      </c>
      <c r="C13" s="1">
        <f>1-(B13/B$12)</f>
        <v>8.2949836406014388E-3</v>
      </c>
    </row>
    <row r="14" spans="1:17" x14ac:dyDescent="0.25">
      <c r="A14" t="s">
        <v>2</v>
      </c>
      <c r="B14" s="5">
        <v>2527655</v>
      </c>
      <c r="C14" s="1">
        <f t="shared" ref="C14:C19" si="1">1-(B14/B$12)</f>
        <v>8.84670161272616E-3</v>
      </c>
    </row>
    <row r="15" spans="1:17" x14ac:dyDescent="0.25">
      <c r="A15" t="s">
        <v>3</v>
      </c>
      <c r="B15" s="5">
        <v>2524255</v>
      </c>
      <c r="C15" s="1">
        <f t="shared" si="1"/>
        <v>1.017992201444895E-2</v>
      </c>
    </row>
    <row r="16" spans="1:17" x14ac:dyDescent="0.25">
      <c r="A16" t="s">
        <v>7</v>
      </c>
      <c r="B16" s="5">
        <v>2509378</v>
      </c>
      <c r="C16" s="1">
        <f t="shared" si="1"/>
        <v>1.6013545519281469E-2</v>
      </c>
    </row>
    <row r="17" spans="1:3" x14ac:dyDescent="0.25">
      <c r="A17" t="s">
        <v>4</v>
      </c>
      <c r="B17" s="5">
        <v>2519861</v>
      </c>
      <c r="C17" s="1">
        <f t="shared" si="1"/>
        <v>1.1902913321852004E-2</v>
      </c>
    </row>
    <row r="18" spans="1:3" x14ac:dyDescent="0.25">
      <c r="A18" t="s">
        <v>5</v>
      </c>
      <c r="B18" s="5">
        <v>2523891</v>
      </c>
      <c r="C18" s="1">
        <f t="shared" si="1"/>
        <v>1.0322655022162786E-2</v>
      </c>
    </row>
    <row r="19" spans="1:3" x14ac:dyDescent="0.25">
      <c r="A19" t="s">
        <v>6</v>
      </c>
      <c r="B19" s="5">
        <v>2507560</v>
      </c>
      <c r="C19" s="1">
        <f t="shared" si="1"/>
        <v>1.6726426310555653E-2</v>
      </c>
    </row>
    <row r="21" spans="1:3" ht="30" x14ac:dyDescent="0.25">
      <c r="A21" s="2"/>
      <c r="B21" s="3">
        <v>2010</v>
      </c>
      <c r="C21" s="3" t="s">
        <v>8</v>
      </c>
    </row>
    <row r="22" spans="1:3" x14ac:dyDescent="0.25">
      <c r="A22" t="s">
        <v>0</v>
      </c>
      <c r="B22" s="5">
        <v>2576161</v>
      </c>
      <c r="C22" s="4"/>
    </row>
    <row r="23" spans="1:3" x14ac:dyDescent="0.25">
      <c r="A23" t="s">
        <v>1</v>
      </c>
      <c r="B23" s="5">
        <v>2567347</v>
      </c>
      <c r="C23" s="1">
        <f>1-(B23/B$22)</f>
        <v>3.4213700153057358E-3</v>
      </c>
    </row>
    <row r="24" spans="1:3" x14ac:dyDescent="0.25">
      <c r="A24" t="s">
        <v>2</v>
      </c>
      <c r="B24" s="5">
        <v>2552722</v>
      </c>
      <c r="C24" s="1">
        <f t="shared" ref="C24:C29" si="2">1-(B24/B$22)</f>
        <v>9.0984220318528486E-3</v>
      </c>
    </row>
    <row r="25" spans="1:3" x14ac:dyDescent="0.25">
      <c r="A25" t="s">
        <v>3</v>
      </c>
      <c r="B25" s="5">
        <v>2551722</v>
      </c>
      <c r="C25" s="1">
        <f t="shared" si="2"/>
        <v>9.4865965287107556E-3</v>
      </c>
    </row>
    <row r="26" spans="1:3" x14ac:dyDescent="0.25">
      <c r="A26" t="s">
        <v>7</v>
      </c>
      <c r="B26" s="5">
        <v>2545566</v>
      </c>
      <c r="C26" s="1">
        <f t="shared" si="2"/>
        <v>1.1876198731368137E-2</v>
      </c>
    </row>
    <row r="27" spans="1:3" x14ac:dyDescent="0.25">
      <c r="A27" t="s">
        <v>4</v>
      </c>
      <c r="B27" s="5">
        <v>2544554</v>
      </c>
      <c r="C27" s="1">
        <f t="shared" si="2"/>
        <v>1.2269031322188373E-2</v>
      </c>
    </row>
    <row r="28" spans="1:3" x14ac:dyDescent="0.25">
      <c r="A28" t="s">
        <v>5</v>
      </c>
      <c r="B28" s="5">
        <v>2552114</v>
      </c>
      <c r="C28" s="1">
        <f t="shared" si="2"/>
        <v>9.3344321259424268E-3</v>
      </c>
    </row>
    <row r="29" spans="1:3" x14ac:dyDescent="0.25">
      <c r="A29" t="s">
        <v>6</v>
      </c>
      <c r="B29" s="5">
        <v>2535162</v>
      </c>
      <c r="C29" s="1">
        <f t="shared" si="2"/>
        <v>1.5914766196677976E-2</v>
      </c>
    </row>
    <row r="31" spans="1:3" ht="30" x14ac:dyDescent="0.25">
      <c r="A31" s="2"/>
      <c r="B31" s="3">
        <v>2006</v>
      </c>
      <c r="C31" s="3" t="s">
        <v>8</v>
      </c>
    </row>
    <row r="32" spans="1:3" x14ac:dyDescent="0.25">
      <c r="A32" t="s">
        <v>0</v>
      </c>
      <c r="B32" s="5">
        <f>1229724+811049+81412</f>
        <v>2122185</v>
      </c>
      <c r="C32" s="4"/>
    </row>
    <row r="33" spans="1:3" x14ac:dyDescent="0.25">
      <c r="A33" t="s">
        <v>1</v>
      </c>
      <c r="B33" s="5">
        <f>1134517+887506+75673</f>
        <v>2097696</v>
      </c>
      <c r="C33" s="1">
        <f>1-(B33/B$32)</f>
        <v>1.1539521766481209E-2</v>
      </c>
    </row>
    <row r="34" spans="1:3" x14ac:dyDescent="0.25">
      <c r="A34" t="s">
        <v>2</v>
      </c>
      <c r="B34" s="5">
        <f>1116216+862412+84670</f>
        <v>2063298</v>
      </c>
      <c r="C34" s="1">
        <f t="shared" ref="C34:C39" si="3">1-(B34/B$32)</f>
        <v>2.77482877317482E-2</v>
      </c>
    </row>
    <row r="35" spans="1:3" x14ac:dyDescent="0.25">
      <c r="A35" t="s">
        <v>3</v>
      </c>
      <c r="B35" s="5">
        <f>1185366+888288</f>
        <v>2073654</v>
      </c>
      <c r="C35" s="1">
        <f t="shared" si="3"/>
        <v>2.2868411566380864E-2</v>
      </c>
    </row>
    <row r="36" spans="1:3" x14ac:dyDescent="0.25">
      <c r="A36" t="s">
        <v>7</v>
      </c>
      <c r="B36" s="5">
        <f>846395+1168371+70015</f>
        <v>2084781</v>
      </c>
      <c r="C36" s="1">
        <f t="shared" si="3"/>
        <v>1.762523059959431E-2</v>
      </c>
    </row>
    <row r="37" spans="1:3" x14ac:dyDescent="0.25">
      <c r="A37" t="s">
        <v>4</v>
      </c>
      <c r="B37" s="5">
        <f>1357770+713324</f>
        <v>2071094</v>
      </c>
      <c r="C37" s="1">
        <f t="shared" si="3"/>
        <v>2.4074715446579797E-2</v>
      </c>
    </row>
    <row r="38" spans="1:3" x14ac:dyDescent="0.25">
      <c r="A38" t="s">
        <v>5</v>
      </c>
      <c r="B38" s="5">
        <f>1257236+734702+106215</f>
        <v>2098153</v>
      </c>
      <c r="C38" s="1">
        <f t="shared" si="3"/>
        <v>1.1324177675367642E-2</v>
      </c>
    </row>
    <row r="39" spans="1:3" x14ac:dyDescent="0.25">
      <c r="A39" t="s">
        <v>6</v>
      </c>
      <c r="B39" s="5">
        <f>929812+1127182</f>
        <v>2056994</v>
      </c>
      <c r="C39" s="1">
        <f t="shared" si="3"/>
        <v>3.0718811036738125E-2</v>
      </c>
    </row>
    <row r="41" spans="1:3" ht="30" x14ac:dyDescent="0.25">
      <c r="A41" s="2"/>
      <c r="B41" s="3">
        <v>2002</v>
      </c>
      <c r="C41" s="3" t="s">
        <v>8</v>
      </c>
    </row>
    <row r="42" spans="1:3" x14ac:dyDescent="0.25">
      <c r="A42" t="s">
        <v>0</v>
      </c>
      <c r="B42" s="5">
        <f>937062+1041677+47122</f>
        <v>2025861</v>
      </c>
      <c r="C42" s="4"/>
    </row>
    <row r="43" spans="1:3" x14ac:dyDescent="0.25">
      <c r="A43" t="s">
        <v>1</v>
      </c>
      <c r="B43" s="5">
        <f>1041227+914286+51215</f>
        <v>2006728</v>
      </c>
      <c r="C43" s="1">
        <f>1-(B43/B$42)</f>
        <v>9.4443794515023383E-3</v>
      </c>
    </row>
    <row r="44" spans="1:3" x14ac:dyDescent="0.25">
      <c r="A44" t="s">
        <v>2</v>
      </c>
      <c r="B44" s="5">
        <f>1225232+717337+62271</f>
        <v>2004840</v>
      </c>
      <c r="C44" s="1">
        <f t="shared" ref="C44:C49" si="4">1-(B44/B$42)</f>
        <v>1.0376328879424634E-2</v>
      </c>
    </row>
    <row r="45" spans="1:3" x14ac:dyDescent="0.25">
      <c r="A45" t="s">
        <v>3</v>
      </c>
      <c r="B45" s="5">
        <f>1093734+874996</f>
        <v>1968730</v>
      </c>
      <c r="C45" s="1">
        <f t="shared" si="4"/>
        <v>2.8200848923001121E-2</v>
      </c>
    </row>
    <row r="46" spans="1:3" x14ac:dyDescent="0.25">
      <c r="A46" t="s">
        <v>7</v>
      </c>
      <c r="B46" s="5">
        <f>1138705+776524+68685</f>
        <v>1983914</v>
      </c>
      <c r="C46" s="1">
        <f t="shared" si="4"/>
        <v>2.0705764117084025E-2</v>
      </c>
    </row>
    <row r="47" spans="1:3" x14ac:dyDescent="0.25">
      <c r="A47" t="s">
        <v>4</v>
      </c>
      <c r="B47" s="5">
        <f>657754+1274831+51441</f>
        <v>1984026</v>
      </c>
      <c r="C47" s="1">
        <f t="shared" si="4"/>
        <v>2.0650478981529385E-2</v>
      </c>
    </row>
    <row r="48" spans="1:3" x14ac:dyDescent="0.25">
      <c r="A48" t="s">
        <v>5</v>
      </c>
      <c r="B48" s="5">
        <f>859653+1085690+56063</f>
        <v>2001406</v>
      </c>
      <c r="C48" s="1">
        <f t="shared" si="4"/>
        <v>1.2071410624914569E-2</v>
      </c>
    </row>
    <row r="49" spans="1:3" x14ac:dyDescent="0.25">
      <c r="A49" t="s">
        <v>6</v>
      </c>
      <c r="B49" s="5">
        <f>1007468+895836+65868</f>
        <v>1969172</v>
      </c>
      <c r="C49" s="1">
        <f t="shared" si="4"/>
        <v>2.7982670084472749E-2</v>
      </c>
    </row>
  </sheetData>
  <conditionalFormatting sqref="C1:C49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09E35-5205-4F34-A136-0C3BA6577CE8}">
  <dimension ref="A1:AJ161"/>
  <sheetViews>
    <sheetView tabSelected="1" workbookViewId="0">
      <pane ySplit="1755" activePane="bottomLeft"/>
      <selection activeCell="AJ1" sqref="AJ1:AJ1048576"/>
      <selection pane="bottomLeft" activeCell="U11" sqref="U11"/>
    </sheetView>
  </sheetViews>
  <sheetFormatPr defaultRowHeight="12.75" x14ac:dyDescent="0.2"/>
  <cols>
    <col min="1" max="1" width="9.140625" style="7"/>
    <col min="2" max="2" width="9.140625" style="10"/>
    <col min="3" max="18" width="11.28515625" style="10" customWidth="1"/>
    <col min="19" max="21" width="9.28515625" style="11" customWidth="1"/>
    <col min="22" max="22" width="10.5703125" style="21" customWidth="1"/>
    <col min="23" max="24" width="10.5703125" style="7" customWidth="1"/>
    <col min="25" max="25" width="9.140625" style="22"/>
    <col min="26" max="27" width="9.140625" style="10"/>
    <col min="28" max="34" width="0" style="10" hidden="1" customWidth="1"/>
    <col min="35" max="35" width="9.140625" style="11"/>
    <col min="36" max="36" width="0" style="11" hidden="1" customWidth="1"/>
    <col min="37" max="16384" width="9.140625" style="7"/>
  </cols>
  <sheetData>
    <row r="1" spans="1:36" s="8" customFormat="1" ht="33" customHeight="1" x14ac:dyDescent="0.25">
      <c r="B1" s="13"/>
      <c r="C1" s="16" t="s">
        <v>175</v>
      </c>
      <c r="D1" s="16"/>
      <c r="E1" s="16"/>
      <c r="F1" s="16"/>
      <c r="G1" s="16" t="s">
        <v>176</v>
      </c>
      <c r="H1" s="16"/>
      <c r="I1" s="16"/>
      <c r="J1" s="16"/>
      <c r="K1" s="16" t="s">
        <v>180</v>
      </c>
      <c r="L1" s="16"/>
      <c r="M1" s="16"/>
      <c r="N1" s="16"/>
      <c r="O1" s="16" t="s">
        <v>183</v>
      </c>
      <c r="P1" s="16"/>
      <c r="Q1" s="16"/>
      <c r="R1" s="16"/>
      <c r="S1" s="17" t="s">
        <v>181</v>
      </c>
      <c r="T1" s="18"/>
      <c r="U1" s="18"/>
      <c r="V1" s="23" t="s">
        <v>182</v>
      </c>
      <c r="W1" s="24"/>
      <c r="X1" s="24"/>
      <c r="Y1" s="23" t="s">
        <v>184</v>
      </c>
      <c r="Z1" s="24"/>
      <c r="AA1" s="24"/>
      <c r="AB1" s="13"/>
      <c r="AC1" s="13"/>
      <c r="AD1" s="13"/>
      <c r="AE1" s="13"/>
      <c r="AF1" s="13"/>
      <c r="AG1" s="13"/>
      <c r="AH1" s="13"/>
      <c r="AI1" s="14" t="s">
        <v>193</v>
      </c>
      <c r="AJ1" s="14"/>
    </row>
    <row r="2" spans="1:36" s="8" customFormat="1" ht="39.75" customHeight="1" x14ac:dyDescent="0.2">
      <c r="A2" s="8" t="s">
        <v>9</v>
      </c>
      <c r="B2" s="13" t="s">
        <v>185</v>
      </c>
      <c r="C2" s="9" t="s">
        <v>172</v>
      </c>
      <c r="D2" s="9" t="s">
        <v>169</v>
      </c>
      <c r="E2" s="9" t="s">
        <v>170</v>
      </c>
      <c r="F2" s="9" t="s">
        <v>171</v>
      </c>
      <c r="G2" s="9" t="s">
        <v>172</v>
      </c>
      <c r="H2" s="9" t="s">
        <v>173</v>
      </c>
      <c r="I2" s="9" t="s">
        <v>174</v>
      </c>
      <c r="J2" s="9" t="s">
        <v>171</v>
      </c>
      <c r="K2" s="9" t="s">
        <v>172</v>
      </c>
      <c r="L2" s="9" t="s">
        <v>173</v>
      </c>
      <c r="M2" s="9" t="s">
        <v>174</v>
      </c>
      <c r="N2" s="9" t="s">
        <v>171</v>
      </c>
      <c r="O2" s="13" t="s">
        <v>172</v>
      </c>
      <c r="P2" s="13" t="s">
        <v>173</v>
      </c>
      <c r="Q2" s="13" t="s">
        <v>174</v>
      </c>
      <c r="R2" s="13" t="s">
        <v>171</v>
      </c>
      <c r="S2" s="12" t="s">
        <v>179</v>
      </c>
      <c r="T2" s="12" t="s">
        <v>178</v>
      </c>
      <c r="U2" s="12" t="s">
        <v>177</v>
      </c>
      <c r="V2" s="19" t="s">
        <v>179</v>
      </c>
      <c r="W2" s="12" t="s">
        <v>178</v>
      </c>
      <c r="X2" s="12" t="s">
        <v>177</v>
      </c>
      <c r="Y2" s="19" t="s">
        <v>179</v>
      </c>
      <c r="Z2" s="14" t="s">
        <v>178</v>
      </c>
      <c r="AA2" s="14" t="s">
        <v>177</v>
      </c>
      <c r="AB2" s="13" t="s">
        <v>188</v>
      </c>
      <c r="AC2" s="13" t="s">
        <v>186</v>
      </c>
      <c r="AD2" s="13" t="s">
        <v>163</v>
      </c>
      <c r="AE2" s="13" t="s">
        <v>189</v>
      </c>
      <c r="AF2" s="13" t="s">
        <v>190</v>
      </c>
      <c r="AG2" s="13" t="s">
        <v>187</v>
      </c>
      <c r="AH2" s="13" t="s">
        <v>191</v>
      </c>
      <c r="AI2" s="14" t="s">
        <v>192</v>
      </c>
      <c r="AJ2" s="14" t="s">
        <v>194</v>
      </c>
    </row>
    <row r="3" spans="1:36" x14ac:dyDescent="0.2">
      <c r="A3" s="7" t="s">
        <v>10</v>
      </c>
      <c r="B3" s="11">
        <v>0.19944191511235129</v>
      </c>
      <c r="C3" s="10">
        <v>2978</v>
      </c>
      <c r="D3" s="10">
        <v>530</v>
      </c>
      <c r="E3" s="10">
        <v>3298</v>
      </c>
      <c r="F3" s="10">
        <v>3</v>
      </c>
      <c r="G3" s="10">
        <v>2768</v>
      </c>
      <c r="H3" s="10">
        <v>523</v>
      </c>
      <c r="I3" s="10">
        <v>3092</v>
      </c>
      <c r="J3" s="10">
        <v>3</v>
      </c>
      <c r="K3" s="10">
        <v>2913</v>
      </c>
      <c r="L3" s="10">
        <v>520</v>
      </c>
      <c r="M3" s="10">
        <v>3233</v>
      </c>
      <c r="N3" s="10">
        <v>3</v>
      </c>
      <c r="O3" s="10">
        <v>2860</v>
      </c>
      <c r="P3" s="10">
        <v>519</v>
      </c>
      <c r="Q3" s="10">
        <v>3180</v>
      </c>
      <c r="R3" s="10">
        <v>3</v>
      </c>
      <c r="S3" s="11">
        <f>1-(G3/C3)</f>
        <v>7.0517125587642671E-2</v>
      </c>
      <c r="T3" s="11">
        <f>1-(H3/D3)</f>
        <v>1.3207547169811318E-2</v>
      </c>
      <c r="U3" s="11">
        <f>1-(I3/E3)</f>
        <v>6.2462098241358399E-2</v>
      </c>
      <c r="V3" s="20">
        <f>1-(K3/C3)</f>
        <v>2.1826729348556118E-2</v>
      </c>
      <c r="W3" s="11">
        <f>1-(L3/D3)</f>
        <v>1.8867924528301883E-2</v>
      </c>
      <c r="X3" s="11">
        <f>1-(M3/E3)</f>
        <v>1.9708914493632546E-2</v>
      </c>
      <c r="Y3" s="20">
        <f>1-(O3/C3)</f>
        <v>3.9623908663532603E-2</v>
      </c>
      <c r="Z3" s="11">
        <f>1-(P3/D3)</f>
        <v>2.0754716981132071E-2</v>
      </c>
      <c r="AA3" s="11">
        <f>1-(Q3/E3)</f>
        <v>3.57792601576713E-2</v>
      </c>
      <c r="AB3" s="10">
        <v>1882</v>
      </c>
      <c r="AC3" s="10">
        <v>45</v>
      </c>
      <c r="AD3" s="10">
        <v>7734</v>
      </c>
      <c r="AE3" s="10">
        <v>167</v>
      </c>
      <c r="AF3" s="10">
        <v>8</v>
      </c>
      <c r="AG3" s="10">
        <v>47</v>
      </c>
      <c r="AH3" s="10">
        <v>737</v>
      </c>
      <c r="AI3" s="11">
        <f>AB3/(AB3+AC3+AD3+AE3+AF3+AG3+AH3)</f>
        <v>0.17721280602636535</v>
      </c>
      <c r="AJ3" s="11">
        <v>7.0517125587642671E-2</v>
      </c>
    </row>
    <row r="4" spans="1:36" x14ac:dyDescent="0.2">
      <c r="A4" s="7" t="s">
        <v>11</v>
      </c>
      <c r="B4" s="11">
        <v>0.25257731958762886</v>
      </c>
      <c r="C4" s="10">
        <v>1147</v>
      </c>
      <c r="D4" s="10">
        <v>88</v>
      </c>
      <c r="E4" s="10">
        <v>1285</v>
      </c>
      <c r="F4" s="10">
        <v>2</v>
      </c>
      <c r="G4" s="10">
        <v>1028</v>
      </c>
      <c r="H4" s="10">
        <v>88</v>
      </c>
      <c r="I4" s="10">
        <v>1186</v>
      </c>
      <c r="J4" s="10">
        <v>2</v>
      </c>
      <c r="K4" s="10">
        <v>1101</v>
      </c>
      <c r="L4" s="10">
        <v>88</v>
      </c>
      <c r="M4" s="10">
        <v>1240</v>
      </c>
      <c r="N4" s="10">
        <v>1</v>
      </c>
      <c r="O4" s="10">
        <v>1093</v>
      </c>
      <c r="P4" s="10">
        <v>88</v>
      </c>
      <c r="Q4" s="10">
        <v>1229</v>
      </c>
      <c r="R4" s="10">
        <v>2</v>
      </c>
      <c r="S4" s="11">
        <f>1-(G4/C4)</f>
        <v>0.10374891020052313</v>
      </c>
      <c r="T4" s="11">
        <f>1-(H4/D4)</f>
        <v>0</v>
      </c>
      <c r="U4" s="11">
        <f>1-(I4/E4)</f>
        <v>7.7042801556420182E-2</v>
      </c>
      <c r="V4" s="20">
        <f>1-(K4/C4)</f>
        <v>4.0104620749782049E-2</v>
      </c>
      <c r="W4" s="11">
        <f>1-(L4/D4)</f>
        <v>0</v>
      </c>
      <c r="X4" s="11">
        <f>1-(M4/E4)</f>
        <v>3.5019455252918275E-2</v>
      </c>
      <c r="Y4" s="20">
        <f>1-(O4/C4)</f>
        <v>4.7079337401918053E-2</v>
      </c>
      <c r="Z4" s="11">
        <f>1-(P4/D4)</f>
        <v>0</v>
      </c>
      <c r="AA4" s="11">
        <f>1-(Q4/E4)</f>
        <v>4.3579766536964937E-2</v>
      </c>
      <c r="AB4" s="10">
        <v>855</v>
      </c>
      <c r="AC4" s="10">
        <v>2</v>
      </c>
      <c r="AD4" s="10">
        <v>2973</v>
      </c>
      <c r="AE4" s="10">
        <v>235</v>
      </c>
      <c r="AF4" s="10">
        <v>6</v>
      </c>
      <c r="AG4" s="10">
        <v>18</v>
      </c>
      <c r="AH4" s="10">
        <v>172</v>
      </c>
      <c r="AI4" s="11">
        <f>AB4/(AB4+AC4+AD4+AE4+AF4+AG4+AH4)</f>
        <v>0.20065712274114059</v>
      </c>
      <c r="AJ4" s="11">
        <v>0.10374891020052313</v>
      </c>
    </row>
    <row r="5" spans="1:36" x14ac:dyDescent="0.2">
      <c r="A5" s="7" t="s">
        <v>12</v>
      </c>
      <c r="B5" s="11">
        <v>0.12767624020887727</v>
      </c>
      <c r="C5" s="10">
        <v>827</v>
      </c>
      <c r="D5" s="10">
        <v>174</v>
      </c>
      <c r="E5" s="10">
        <v>2828</v>
      </c>
      <c r="F5" s="10">
        <v>1</v>
      </c>
      <c r="G5" s="10">
        <v>744</v>
      </c>
      <c r="H5" s="10">
        <v>172</v>
      </c>
      <c r="I5" s="10">
        <v>2669</v>
      </c>
      <c r="J5" s="10">
        <v>1</v>
      </c>
      <c r="K5" s="10">
        <v>790</v>
      </c>
      <c r="L5" s="10">
        <v>171</v>
      </c>
      <c r="M5" s="10">
        <v>2767</v>
      </c>
      <c r="N5" s="10">
        <v>1</v>
      </c>
      <c r="O5" s="10">
        <v>776</v>
      </c>
      <c r="P5" s="10">
        <v>171</v>
      </c>
      <c r="Q5" s="10">
        <v>2752</v>
      </c>
      <c r="R5" s="10">
        <v>1</v>
      </c>
      <c r="S5" s="11">
        <f>1-(G5/C5)</f>
        <v>0.10036275695284158</v>
      </c>
      <c r="T5" s="11">
        <f>1-(H5/D5)</f>
        <v>1.1494252873563204E-2</v>
      </c>
      <c r="U5" s="11">
        <f>1-(I5/E5)</f>
        <v>5.6223479490806194E-2</v>
      </c>
      <c r="V5" s="20">
        <f>1-(K5/C5)</f>
        <v>4.4740024183796856E-2</v>
      </c>
      <c r="W5" s="11">
        <f>1-(L5/D5)</f>
        <v>1.7241379310344862E-2</v>
      </c>
      <c r="X5" s="11">
        <f>1-(M5/E5)</f>
        <v>2.1570014144271621E-2</v>
      </c>
      <c r="Y5" s="20">
        <f>1-(O5/C5)</f>
        <v>6.1668681983071294E-2</v>
      </c>
      <c r="Z5" s="11">
        <f>1-(P5/D5)</f>
        <v>1.7241379310344862E-2</v>
      </c>
      <c r="AA5" s="11">
        <f>1-(Q5/E5)</f>
        <v>2.6874115983026914E-2</v>
      </c>
      <c r="AB5" s="10">
        <v>775</v>
      </c>
      <c r="AC5" s="10">
        <v>16</v>
      </c>
      <c r="AD5" s="10">
        <v>4755</v>
      </c>
      <c r="AE5" s="10">
        <v>71</v>
      </c>
      <c r="AF5" s="10">
        <v>4</v>
      </c>
      <c r="AG5" s="10">
        <v>22</v>
      </c>
      <c r="AH5" s="10">
        <v>377</v>
      </c>
      <c r="AI5" s="11">
        <f>AB5/(AB5+AC5+AD5+AE5+AF5+AG5+AH5)</f>
        <v>0.12873754152823921</v>
      </c>
      <c r="AJ5" s="11">
        <v>0.10036275695284158</v>
      </c>
    </row>
    <row r="6" spans="1:36" x14ac:dyDescent="0.2">
      <c r="A6" s="7" t="s">
        <v>13</v>
      </c>
      <c r="B6" s="11">
        <v>0.4137664346481052</v>
      </c>
      <c r="C6" s="10">
        <v>665</v>
      </c>
      <c r="D6" s="10">
        <v>141</v>
      </c>
      <c r="E6" s="10">
        <v>485</v>
      </c>
      <c r="F6" s="10">
        <v>2</v>
      </c>
      <c r="G6" s="10">
        <v>607</v>
      </c>
      <c r="H6" s="10">
        <v>135</v>
      </c>
      <c r="I6" s="10">
        <v>448</v>
      </c>
      <c r="J6" s="10">
        <v>2</v>
      </c>
      <c r="K6" s="10">
        <v>635</v>
      </c>
      <c r="L6" s="10">
        <v>134</v>
      </c>
      <c r="M6" s="10">
        <v>466</v>
      </c>
      <c r="N6" s="10">
        <v>2</v>
      </c>
      <c r="O6" s="10">
        <v>634</v>
      </c>
      <c r="P6" s="10">
        <v>133</v>
      </c>
      <c r="Q6" s="10">
        <v>466</v>
      </c>
      <c r="R6" s="10">
        <v>2</v>
      </c>
      <c r="S6" s="11">
        <f>1-(G6/C6)</f>
        <v>8.7218045112781972E-2</v>
      </c>
      <c r="T6" s="11">
        <f>1-(H6/D6)</f>
        <v>4.2553191489361653E-2</v>
      </c>
      <c r="U6" s="11">
        <f>1-(I6/E6)</f>
        <v>7.6288659793814384E-2</v>
      </c>
      <c r="V6" s="20">
        <f>1-(K6/C6)</f>
        <v>4.5112781954887216E-2</v>
      </c>
      <c r="W6" s="11">
        <f>1-(L6/D6)</f>
        <v>4.9645390070921946E-2</v>
      </c>
      <c r="X6" s="11">
        <f>1-(M6/E6)</f>
        <v>3.9175257731958735E-2</v>
      </c>
      <c r="Y6" s="20">
        <f>1-(O6/C6)</f>
        <v>4.6616541353383445E-2</v>
      </c>
      <c r="Z6" s="11">
        <f>1-(P6/D6)</f>
        <v>5.673758865248224E-2</v>
      </c>
      <c r="AA6" s="11">
        <f>1-(Q6/E6)</f>
        <v>3.9175257731958735E-2</v>
      </c>
      <c r="AB6" s="10">
        <v>875</v>
      </c>
      <c r="AC6" s="10">
        <v>9</v>
      </c>
      <c r="AD6" s="10">
        <v>1087</v>
      </c>
      <c r="AE6" s="10">
        <v>11</v>
      </c>
      <c r="AG6" s="10">
        <v>9</v>
      </c>
      <c r="AH6" s="10">
        <v>92</v>
      </c>
      <c r="AI6" s="11">
        <f>AB6/(AB6+AC6+AD6+AE6+AF6+AG6+AH6)</f>
        <v>0.42006721075372061</v>
      </c>
      <c r="AJ6" s="11">
        <v>8.7218045112781972E-2</v>
      </c>
    </row>
    <row r="7" spans="1:36" x14ac:dyDescent="0.2">
      <c r="A7" s="7" t="s">
        <v>14</v>
      </c>
      <c r="B7" s="11">
        <v>0.49840112560757227</v>
      </c>
      <c r="C7" s="10">
        <v>6180</v>
      </c>
      <c r="D7" s="10">
        <v>1158</v>
      </c>
      <c r="E7" s="10">
        <v>8295</v>
      </c>
      <c r="F7" s="10">
        <v>3</v>
      </c>
      <c r="G7" s="10">
        <v>5748</v>
      </c>
      <c r="H7" s="10">
        <v>1148</v>
      </c>
      <c r="I7" s="10">
        <v>7845</v>
      </c>
      <c r="J7" s="10">
        <v>3</v>
      </c>
      <c r="K7" s="10">
        <v>6047</v>
      </c>
      <c r="L7" s="10">
        <v>1146</v>
      </c>
      <c r="M7" s="10">
        <v>8133</v>
      </c>
      <c r="N7" s="10">
        <v>3</v>
      </c>
      <c r="O7" s="10">
        <v>5979</v>
      </c>
      <c r="P7" s="10">
        <v>1143</v>
      </c>
      <c r="Q7" s="10">
        <v>8077</v>
      </c>
      <c r="R7" s="10">
        <v>3</v>
      </c>
      <c r="S7" s="11">
        <f>1-(G7/C7)</f>
        <v>6.990291262135917E-2</v>
      </c>
      <c r="T7" s="11">
        <f>1-(H7/D7)</f>
        <v>8.6355785837650689E-3</v>
      </c>
      <c r="U7" s="11">
        <f>1-(I7/E7)</f>
        <v>5.4249547920434016E-2</v>
      </c>
      <c r="V7" s="20">
        <f>1-(K7/C7)</f>
        <v>2.1521035598705551E-2</v>
      </c>
      <c r="W7" s="11">
        <f>1-(L7/D7)</f>
        <v>1.0362694300518172E-2</v>
      </c>
      <c r="X7" s="11">
        <f>1-(M7/E7)</f>
        <v>1.9529837251356263E-2</v>
      </c>
      <c r="Y7" s="20">
        <f>1-(O7/C7)</f>
        <v>3.2524271844660224E-2</v>
      </c>
      <c r="Z7" s="11">
        <f>1-(P7/D7)</f>
        <v>1.2953367875647714E-2</v>
      </c>
      <c r="AA7" s="11">
        <f>1-(Q7/E7)</f>
        <v>2.6280892103676901E-2</v>
      </c>
      <c r="AB7" s="10">
        <v>9533</v>
      </c>
      <c r="AC7" s="10">
        <v>185</v>
      </c>
      <c r="AD7" s="10">
        <v>12357</v>
      </c>
      <c r="AE7" s="10">
        <v>164</v>
      </c>
      <c r="AF7" s="10">
        <v>34</v>
      </c>
      <c r="AG7" s="10">
        <v>118</v>
      </c>
      <c r="AH7" s="10">
        <v>1029</v>
      </c>
      <c r="AI7" s="11">
        <f>AB7/(AB7+AC7+AD7+AE7+AF7+AG7+AH7)</f>
        <v>0.40704526046114431</v>
      </c>
      <c r="AJ7" s="11">
        <v>6.990291262135917E-2</v>
      </c>
    </row>
    <row r="8" spans="1:36" x14ac:dyDescent="0.2">
      <c r="A8" s="7" t="s">
        <v>15</v>
      </c>
      <c r="B8" s="11">
        <v>9.4133099824868657E-2</v>
      </c>
      <c r="C8" s="10">
        <v>3858</v>
      </c>
      <c r="D8" s="10">
        <v>222</v>
      </c>
      <c r="E8" s="10">
        <v>2771</v>
      </c>
      <c r="F8" s="10">
        <v>1</v>
      </c>
      <c r="G8" s="10">
        <v>3733</v>
      </c>
      <c r="H8" s="10">
        <v>222</v>
      </c>
      <c r="I8" s="10">
        <v>2677</v>
      </c>
      <c r="J8" s="10">
        <v>1</v>
      </c>
      <c r="K8" s="10">
        <v>3799</v>
      </c>
      <c r="L8" s="10">
        <v>222</v>
      </c>
      <c r="M8" s="10">
        <v>2724</v>
      </c>
      <c r="N8" s="10">
        <v>1</v>
      </c>
      <c r="O8" s="10">
        <v>3772</v>
      </c>
      <c r="P8" s="10">
        <v>220</v>
      </c>
      <c r="Q8" s="10">
        <v>2712</v>
      </c>
      <c r="R8" s="10">
        <v>1</v>
      </c>
      <c r="S8" s="11">
        <f>1-(G8/C8)</f>
        <v>3.2400207361327094E-2</v>
      </c>
      <c r="T8" s="11">
        <f>1-(H8/D8)</f>
        <v>0</v>
      </c>
      <c r="U8" s="11">
        <f>1-(I8/E8)</f>
        <v>3.3922771562612808E-2</v>
      </c>
      <c r="V8" s="20">
        <f>1-(K8/C8)</f>
        <v>1.5292897874546352E-2</v>
      </c>
      <c r="W8" s="11">
        <f>1-(L8/D8)</f>
        <v>0</v>
      </c>
      <c r="X8" s="11">
        <f>1-(M8/E8)</f>
        <v>1.6961385781306348E-2</v>
      </c>
      <c r="Y8" s="20">
        <f>1-(O8/C8)</f>
        <v>2.2291342664593095E-2</v>
      </c>
      <c r="Z8" s="11">
        <f>1-(P8/D8)</f>
        <v>9.009009009009028E-3</v>
      </c>
      <c r="AA8" s="11">
        <f>1-(Q8/E8)</f>
        <v>2.1291952363767574E-2</v>
      </c>
      <c r="AB8" s="10">
        <v>209</v>
      </c>
      <c r="AC8" s="10">
        <v>83</v>
      </c>
      <c r="AD8" s="10">
        <v>9403</v>
      </c>
      <c r="AE8" s="10">
        <v>183</v>
      </c>
      <c r="AF8" s="10">
        <v>9</v>
      </c>
      <c r="AG8" s="10">
        <v>46</v>
      </c>
      <c r="AH8" s="10">
        <v>879</v>
      </c>
      <c r="AI8" s="11">
        <f>AB8/(AB8+AC8+AD8+AE8+AF8+AG8+AH8)</f>
        <v>1.9330373658897521E-2</v>
      </c>
      <c r="AJ8" s="11">
        <v>3.2400207361327094E-2</v>
      </c>
    </row>
    <row r="9" spans="1:36" x14ac:dyDescent="0.2">
      <c r="A9" s="7" t="s">
        <v>16</v>
      </c>
      <c r="B9" s="11">
        <v>0.25177887246852765</v>
      </c>
      <c r="C9" s="10">
        <v>13912</v>
      </c>
      <c r="D9" s="10">
        <v>1263</v>
      </c>
      <c r="E9" s="10">
        <v>12223</v>
      </c>
      <c r="F9" s="10">
        <v>7</v>
      </c>
      <c r="G9" s="10">
        <v>13376</v>
      </c>
      <c r="H9" s="10">
        <v>1252</v>
      </c>
      <c r="I9" s="10">
        <v>11710</v>
      </c>
      <c r="J9" s="10">
        <v>7</v>
      </c>
      <c r="K9" s="10">
        <v>13759</v>
      </c>
      <c r="L9" s="10">
        <v>1249</v>
      </c>
      <c r="M9" s="10">
        <v>12105</v>
      </c>
      <c r="N9" s="10">
        <v>7</v>
      </c>
      <c r="O9" s="10">
        <v>13662</v>
      </c>
      <c r="P9" s="10">
        <v>1243</v>
      </c>
      <c r="Q9" s="10">
        <v>12021</v>
      </c>
      <c r="R9" s="10">
        <v>7</v>
      </c>
      <c r="S9" s="11">
        <f>1-(G9/C9)</f>
        <v>3.8527889591719378E-2</v>
      </c>
      <c r="T9" s="11">
        <f>1-(H9/D9)</f>
        <v>8.7094220110847109E-3</v>
      </c>
      <c r="U9" s="11">
        <f>1-(I9/E9)</f>
        <v>4.1970056450953086E-2</v>
      </c>
      <c r="V9" s="20">
        <f>1-(K9/C9)</f>
        <v>1.0997699827487106E-2</v>
      </c>
      <c r="W9" s="11">
        <f>1-(L9/D9)</f>
        <v>1.1084718923198733E-2</v>
      </c>
      <c r="X9" s="11">
        <f>1-(M9/E9)</f>
        <v>9.6539311134745676E-3</v>
      </c>
      <c r="Y9" s="20">
        <f>1-(O9/C9)</f>
        <v>1.7970097757331827E-2</v>
      </c>
      <c r="Z9" s="11">
        <f>1-(P9/D9)</f>
        <v>1.5835312747426777E-2</v>
      </c>
      <c r="AA9" s="11">
        <f>1-(Q9/E9)</f>
        <v>1.6526221058659862E-2</v>
      </c>
      <c r="AB9" s="10">
        <v>5181</v>
      </c>
      <c r="AC9" s="10">
        <v>1027</v>
      </c>
      <c r="AD9" s="10">
        <v>33942</v>
      </c>
      <c r="AE9" s="10">
        <v>1976</v>
      </c>
      <c r="AF9" s="10">
        <v>50</v>
      </c>
      <c r="AG9" s="10">
        <v>394</v>
      </c>
      <c r="AH9" s="10">
        <v>5018</v>
      </c>
      <c r="AI9" s="11">
        <f>AB9/(AB9+AC9+AD9+AE9+AF9+AG9+AH9)</f>
        <v>0.10887198453391611</v>
      </c>
      <c r="AJ9" s="11">
        <v>3.8527889591719378E-2</v>
      </c>
    </row>
    <row r="10" spans="1:36" x14ac:dyDescent="0.2">
      <c r="A10" s="7" t="s">
        <v>17</v>
      </c>
      <c r="B10" s="11">
        <v>0.22816456543269359</v>
      </c>
      <c r="C10" s="10">
        <v>19584</v>
      </c>
      <c r="D10" s="10">
        <v>1568</v>
      </c>
      <c r="E10" s="10">
        <v>16175</v>
      </c>
      <c r="F10" s="10">
        <v>32</v>
      </c>
      <c r="G10" s="10">
        <v>19279</v>
      </c>
      <c r="H10" s="10">
        <v>1566</v>
      </c>
      <c r="I10" s="10">
        <v>16004</v>
      </c>
      <c r="J10" s="10">
        <v>31</v>
      </c>
      <c r="K10" s="10">
        <v>19222</v>
      </c>
      <c r="L10" s="10">
        <v>1556</v>
      </c>
      <c r="M10" s="10">
        <v>15915</v>
      </c>
      <c r="N10" s="10">
        <v>31</v>
      </c>
      <c r="O10" s="10">
        <v>19179</v>
      </c>
      <c r="P10" s="10">
        <v>1551</v>
      </c>
      <c r="Q10" s="10">
        <v>15856</v>
      </c>
      <c r="R10" s="10">
        <v>32</v>
      </c>
      <c r="S10" s="11">
        <f>1-(G10/C10)</f>
        <v>1.5573937908496704E-2</v>
      </c>
      <c r="T10" s="11">
        <f>1-(H10/D10)</f>
        <v>1.2755102040816757E-3</v>
      </c>
      <c r="U10" s="11">
        <f>1-(I10/E10)</f>
        <v>1.0571870170015485E-2</v>
      </c>
      <c r="V10" s="20">
        <f>1-(K10/C10)</f>
        <v>1.8484477124182996E-2</v>
      </c>
      <c r="W10" s="11">
        <f>1-(L10/D10)</f>
        <v>7.6530612244898322E-3</v>
      </c>
      <c r="X10" s="11">
        <f>1-(M10/E10)</f>
        <v>1.607418856259657E-2</v>
      </c>
      <c r="Y10" s="20">
        <f>1-(O10/C10)</f>
        <v>2.0680147058823484E-2</v>
      </c>
      <c r="Z10" s="11">
        <f>1-(P10/D10)</f>
        <v>1.0841836734693855E-2</v>
      </c>
      <c r="AA10" s="11">
        <f>1-(Q10/E10)</f>
        <v>1.9721792890262768E-2</v>
      </c>
      <c r="AB10" s="10">
        <v>6029</v>
      </c>
      <c r="AC10" s="10">
        <v>354</v>
      </c>
      <c r="AD10" s="10">
        <v>48432</v>
      </c>
      <c r="AE10" s="10">
        <v>1613</v>
      </c>
      <c r="AF10" s="10">
        <v>88</v>
      </c>
      <c r="AG10" s="10">
        <v>437</v>
      </c>
      <c r="AH10" s="10">
        <v>7209</v>
      </c>
      <c r="AI10" s="11">
        <f>AB10/(AB10+AC10+AD10+AE10+AF10+AG10+AH10)</f>
        <v>9.3965275396652226E-2</v>
      </c>
      <c r="AJ10" s="11">
        <v>1.5573937908496704E-2</v>
      </c>
    </row>
    <row r="11" spans="1:36" x14ac:dyDescent="0.2">
      <c r="A11" s="7" t="s">
        <v>18</v>
      </c>
      <c r="B11" s="11">
        <v>0.35749053542455383</v>
      </c>
      <c r="C11" s="10">
        <v>1608</v>
      </c>
      <c r="D11" s="10">
        <v>320</v>
      </c>
      <c r="E11" s="10">
        <v>3605</v>
      </c>
      <c r="F11" s="10">
        <v>14</v>
      </c>
      <c r="G11" s="10">
        <v>1481</v>
      </c>
      <c r="H11" s="10">
        <v>317</v>
      </c>
      <c r="I11" s="10">
        <v>3400</v>
      </c>
      <c r="J11" s="10">
        <v>14</v>
      </c>
      <c r="K11" s="10">
        <v>1580</v>
      </c>
      <c r="L11" s="10">
        <v>317</v>
      </c>
      <c r="M11" s="10">
        <v>3549</v>
      </c>
      <c r="N11" s="10">
        <v>13</v>
      </c>
      <c r="O11" s="10">
        <v>1565</v>
      </c>
      <c r="P11" s="10">
        <v>312</v>
      </c>
      <c r="Q11" s="10">
        <v>3511</v>
      </c>
      <c r="R11" s="10">
        <v>12</v>
      </c>
      <c r="S11" s="11">
        <f>1-(G11/C11)</f>
        <v>7.8980099502487522E-2</v>
      </c>
      <c r="T11" s="11">
        <f>1-(H11/D11)</f>
        <v>9.3750000000000222E-3</v>
      </c>
      <c r="U11" s="11">
        <f>1-(I11/E11)</f>
        <v>5.6865464632454898E-2</v>
      </c>
      <c r="V11" s="20">
        <f>1-(K11/C11)</f>
        <v>1.7412935323383061E-2</v>
      </c>
      <c r="W11" s="11">
        <f>1-(L11/D11)</f>
        <v>9.3750000000000222E-3</v>
      </c>
      <c r="X11" s="11">
        <f>1-(M11/E11)</f>
        <v>1.5533980582524309E-2</v>
      </c>
      <c r="Y11" s="20">
        <f>1-(O11/C11)</f>
        <v>2.6741293532338339E-2</v>
      </c>
      <c r="Z11" s="11">
        <f>1-(P11/D11)</f>
        <v>2.5000000000000022E-2</v>
      </c>
      <c r="AA11" s="11">
        <f>1-(Q11/E11)</f>
        <v>2.6074895977808654E-2</v>
      </c>
      <c r="AB11" s="10">
        <v>3223</v>
      </c>
      <c r="AC11" s="10">
        <v>40</v>
      </c>
      <c r="AD11" s="10">
        <v>5521</v>
      </c>
      <c r="AE11" s="10">
        <v>130</v>
      </c>
      <c r="AF11" s="10">
        <v>8</v>
      </c>
      <c r="AG11" s="10">
        <v>36</v>
      </c>
      <c r="AH11" s="10">
        <v>296</v>
      </c>
      <c r="AI11" s="11">
        <f>AB11/(AB11+AC11+AD11+AE11+AF11+AG11+AH11)</f>
        <v>0.34828182407607522</v>
      </c>
      <c r="AJ11" s="11">
        <v>7.8980099502487522E-2</v>
      </c>
    </row>
    <row r="12" spans="1:36" x14ac:dyDescent="0.2">
      <c r="A12" s="7" t="s">
        <v>19</v>
      </c>
      <c r="B12" s="11">
        <v>0.14395393474088292</v>
      </c>
      <c r="C12" s="10">
        <v>2772</v>
      </c>
      <c r="D12" s="10">
        <v>322</v>
      </c>
      <c r="E12" s="10">
        <v>3153</v>
      </c>
      <c r="F12" s="10">
        <v>5</v>
      </c>
      <c r="G12" s="10">
        <v>2598</v>
      </c>
      <c r="H12" s="10">
        <v>322</v>
      </c>
      <c r="I12" s="10">
        <v>3007</v>
      </c>
      <c r="J12" s="10">
        <v>4</v>
      </c>
      <c r="K12" s="10">
        <v>2716</v>
      </c>
      <c r="L12" s="10">
        <v>317</v>
      </c>
      <c r="M12" s="10">
        <v>3085</v>
      </c>
      <c r="N12" s="10">
        <v>4</v>
      </c>
      <c r="O12" s="10">
        <v>2706</v>
      </c>
      <c r="P12" s="10">
        <v>318</v>
      </c>
      <c r="Q12" s="10">
        <v>3079</v>
      </c>
      <c r="R12" s="10">
        <v>4</v>
      </c>
      <c r="S12" s="11">
        <f>1-(G12/C12)</f>
        <v>6.277056277056281E-2</v>
      </c>
      <c r="T12" s="11">
        <f>1-(H12/D12)</f>
        <v>0</v>
      </c>
      <c r="U12" s="11">
        <f>1-(I12/E12)</f>
        <v>4.6305106248017758E-2</v>
      </c>
      <c r="V12" s="20">
        <f>1-(K12/C12)</f>
        <v>2.0202020202020221E-2</v>
      </c>
      <c r="W12" s="11">
        <f>1-(L12/D12)</f>
        <v>1.552795031055898E-2</v>
      </c>
      <c r="X12" s="11">
        <f>1-(M12/E12)</f>
        <v>2.1566761814145297E-2</v>
      </c>
      <c r="Y12" s="20">
        <f>1-(O12/C12)</f>
        <v>2.3809523809523836E-2</v>
      </c>
      <c r="Z12" s="11">
        <f>1-(P12/D12)</f>
        <v>1.2422360248447228E-2</v>
      </c>
      <c r="AA12" s="11">
        <f>1-(Q12/E12)</f>
        <v>2.346971138598164E-2</v>
      </c>
      <c r="AB12" s="10">
        <v>1039</v>
      </c>
      <c r="AC12" s="10">
        <v>31</v>
      </c>
      <c r="AD12" s="10">
        <v>8580</v>
      </c>
      <c r="AE12" s="10">
        <v>128</v>
      </c>
      <c r="AF12" s="10">
        <v>16</v>
      </c>
      <c r="AG12" s="10">
        <v>48</v>
      </c>
      <c r="AH12" s="10">
        <v>417</v>
      </c>
      <c r="AI12" s="11">
        <f>AB12/(AB12+AC12+AD12+AE12+AF12+AG12+AH12)</f>
        <v>0.10127692757578712</v>
      </c>
      <c r="AJ12" s="11">
        <v>6.277056277056281E-2</v>
      </c>
    </row>
    <row r="13" spans="1:36" x14ac:dyDescent="0.2">
      <c r="A13" s="7" t="s">
        <v>20</v>
      </c>
      <c r="B13" s="11">
        <v>0.61072299479338299</v>
      </c>
      <c r="C13" s="10">
        <v>29816</v>
      </c>
      <c r="D13" s="10">
        <v>4461</v>
      </c>
      <c r="E13" s="10">
        <v>26183</v>
      </c>
      <c r="F13" s="10">
        <v>232</v>
      </c>
      <c r="G13" s="10">
        <v>28281</v>
      </c>
      <c r="H13" s="10">
        <v>4426</v>
      </c>
      <c r="I13" s="10">
        <v>24704</v>
      </c>
      <c r="J13" s="10">
        <v>228</v>
      </c>
      <c r="K13" s="10">
        <v>29375</v>
      </c>
      <c r="L13" s="10">
        <v>4430</v>
      </c>
      <c r="M13" s="10">
        <v>25758</v>
      </c>
      <c r="N13" s="10">
        <v>228</v>
      </c>
      <c r="O13" s="10">
        <v>29147</v>
      </c>
      <c r="P13" s="10">
        <v>4414</v>
      </c>
      <c r="Q13" s="10">
        <v>25605</v>
      </c>
      <c r="R13" s="10">
        <v>228</v>
      </c>
      <c r="S13" s="11">
        <f>1-(G13/C13)</f>
        <v>5.1482425543332488E-2</v>
      </c>
      <c r="T13" s="11">
        <f>1-(H13/D13)</f>
        <v>7.8457744900246595E-3</v>
      </c>
      <c r="U13" s="11">
        <f>1-(I13/E13)</f>
        <v>5.6487033571401279E-2</v>
      </c>
      <c r="V13" s="20">
        <f>1-(K13/C13)</f>
        <v>1.4790716393882519E-2</v>
      </c>
      <c r="W13" s="11">
        <f>1-(L13/D13)</f>
        <v>6.9491145483076E-3</v>
      </c>
      <c r="X13" s="11">
        <f>1-(M13/E13)</f>
        <v>1.6231906198678536E-2</v>
      </c>
      <c r="Y13" s="20">
        <f>1-(O13/C13)</f>
        <v>2.2437617386638076E-2</v>
      </c>
      <c r="Z13" s="11">
        <f>1-(P13/D13)</f>
        <v>1.0535754315175949E-2</v>
      </c>
      <c r="AA13" s="11">
        <f>1-(Q13/E13)</f>
        <v>2.2075392430202845E-2</v>
      </c>
      <c r="AB13" s="10">
        <v>51383</v>
      </c>
      <c r="AC13" s="10">
        <v>1081</v>
      </c>
      <c r="AD13" s="10">
        <v>39896</v>
      </c>
      <c r="AE13" s="10">
        <v>913</v>
      </c>
      <c r="AF13" s="10">
        <v>131</v>
      </c>
      <c r="AG13" s="10">
        <v>850</v>
      </c>
      <c r="AH13" s="10">
        <v>5706</v>
      </c>
      <c r="AI13" s="11">
        <f>AB13/(AB13+AC13+AD13+AE13+AF13+AG13+AH13)</f>
        <v>0.51403561424569832</v>
      </c>
      <c r="AJ13" s="11">
        <v>5.1482425543332488E-2</v>
      </c>
    </row>
    <row r="14" spans="1:36" x14ac:dyDescent="0.2">
      <c r="A14" s="7" t="s">
        <v>21</v>
      </c>
      <c r="B14" s="11">
        <v>0.20617283950617285</v>
      </c>
      <c r="C14" s="10">
        <v>1793</v>
      </c>
      <c r="D14" s="10">
        <v>257</v>
      </c>
      <c r="E14" s="10">
        <v>2805</v>
      </c>
      <c r="F14" s="10">
        <v>5</v>
      </c>
      <c r="G14" s="10">
        <v>1702</v>
      </c>
      <c r="H14" s="10">
        <v>255</v>
      </c>
      <c r="I14" s="10">
        <v>2684</v>
      </c>
      <c r="J14" s="10">
        <v>5</v>
      </c>
      <c r="K14" s="10">
        <v>1742</v>
      </c>
      <c r="L14" s="10">
        <v>253</v>
      </c>
      <c r="M14" s="10">
        <v>2736</v>
      </c>
      <c r="N14" s="10">
        <v>5</v>
      </c>
      <c r="O14" s="10">
        <v>1728</v>
      </c>
      <c r="P14" s="10">
        <v>253</v>
      </c>
      <c r="Q14" s="10">
        <v>2726</v>
      </c>
      <c r="R14" s="10">
        <v>5</v>
      </c>
      <c r="S14" s="11">
        <f>1-(G14/C14)</f>
        <v>5.0752928053541591E-2</v>
      </c>
      <c r="T14" s="11">
        <f>1-(H14/D14)</f>
        <v>7.7821011673151474E-3</v>
      </c>
      <c r="U14" s="11">
        <f>1-(I14/E14)</f>
        <v>4.3137254901960742E-2</v>
      </c>
      <c r="V14" s="20">
        <f>1-(K14/C14)</f>
        <v>2.8443948689347409E-2</v>
      </c>
      <c r="W14" s="11">
        <f>1-(L14/D14)</f>
        <v>1.5564202334630295E-2</v>
      </c>
      <c r="X14" s="11">
        <f>1-(M14/E14)</f>
        <v>2.4598930481283476E-2</v>
      </c>
      <c r="Y14" s="20">
        <f>1-(O14/C14)</f>
        <v>3.6252091466815406E-2</v>
      </c>
      <c r="Z14" s="11">
        <f>1-(P14/D14)</f>
        <v>1.5564202334630295E-2</v>
      </c>
      <c r="AA14" s="11">
        <f>1-(Q14/E14)</f>
        <v>2.8163992869875254E-2</v>
      </c>
      <c r="AB14" s="10">
        <v>1377</v>
      </c>
      <c r="AC14" s="10">
        <v>48</v>
      </c>
      <c r="AD14" s="10">
        <v>5172</v>
      </c>
      <c r="AE14" s="10">
        <v>43</v>
      </c>
      <c r="AF14" s="10">
        <v>6</v>
      </c>
      <c r="AG14" s="10">
        <v>29</v>
      </c>
      <c r="AH14" s="10">
        <v>276</v>
      </c>
      <c r="AI14" s="11">
        <f>AB14/(AB14+AC14+AD14+AE14+AF14+AG14+AH14)</f>
        <v>0.19810099266292619</v>
      </c>
      <c r="AJ14" s="11">
        <v>5.0752928053541591E-2</v>
      </c>
    </row>
    <row r="15" spans="1:36" x14ac:dyDescent="0.2">
      <c r="A15" s="7" t="s">
        <v>22</v>
      </c>
      <c r="B15" s="11">
        <v>8.0962416578854932E-2</v>
      </c>
      <c r="C15" s="10">
        <v>2633</v>
      </c>
      <c r="D15" s="10">
        <v>188</v>
      </c>
      <c r="E15" s="10">
        <v>2868</v>
      </c>
      <c r="F15" s="10">
        <v>5</v>
      </c>
      <c r="G15" s="10">
        <v>2438</v>
      </c>
      <c r="H15" s="10">
        <v>187</v>
      </c>
      <c r="I15" s="10">
        <v>2772</v>
      </c>
      <c r="J15" s="10">
        <v>5</v>
      </c>
      <c r="K15" s="10">
        <v>2566</v>
      </c>
      <c r="L15" s="10">
        <v>186</v>
      </c>
      <c r="M15" s="10">
        <v>2811</v>
      </c>
      <c r="N15" s="10">
        <v>5</v>
      </c>
      <c r="O15" s="10">
        <v>2547</v>
      </c>
      <c r="P15" s="10">
        <v>185</v>
      </c>
      <c r="Q15" s="10">
        <v>2814</v>
      </c>
      <c r="R15" s="10">
        <v>5</v>
      </c>
      <c r="S15" s="11">
        <f>1-(G15/C15)</f>
        <v>7.4060007595898258E-2</v>
      </c>
      <c r="T15" s="11">
        <f>1-(H15/D15)</f>
        <v>5.3191489361702482E-3</v>
      </c>
      <c r="U15" s="11">
        <f>1-(I15/E15)</f>
        <v>3.3472803347280311E-2</v>
      </c>
      <c r="V15" s="20">
        <f>1-(K15/C15)</f>
        <v>2.5446259020129092E-2</v>
      </c>
      <c r="W15" s="11">
        <f>1-(L15/D15)</f>
        <v>1.0638297872340385E-2</v>
      </c>
      <c r="X15" s="11">
        <f>1-(M15/E15)</f>
        <v>1.9874476987447709E-2</v>
      </c>
      <c r="Y15" s="20">
        <f>1-(O15/C15)</f>
        <v>3.2662362324344829E-2</v>
      </c>
      <c r="Z15" s="11">
        <f>1-(P15/D15)</f>
        <v>1.5957446808510634E-2</v>
      </c>
      <c r="AA15" s="11">
        <f>1-(Q15/E15)</f>
        <v>1.882845188284521E-2</v>
      </c>
      <c r="AB15" s="10">
        <v>278</v>
      </c>
      <c r="AC15" s="10">
        <v>15</v>
      </c>
      <c r="AD15" s="10">
        <v>9069</v>
      </c>
      <c r="AE15" s="10">
        <v>44</v>
      </c>
      <c r="AF15" s="10">
        <v>8</v>
      </c>
      <c r="AG15" s="10">
        <v>39</v>
      </c>
      <c r="AH15" s="10">
        <v>537</v>
      </c>
      <c r="AI15" s="11">
        <f>AB15/(AB15+AC15+AD15+AE15+AF15+AG15+AH15)</f>
        <v>2.7827827827827827E-2</v>
      </c>
      <c r="AJ15" s="11">
        <v>7.4060007595898258E-2</v>
      </c>
    </row>
    <row r="16" spans="1:36" x14ac:dyDescent="0.2">
      <c r="A16" s="7" t="s">
        <v>23</v>
      </c>
      <c r="B16" s="11">
        <v>0.3823837818944425</v>
      </c>
      <c r="C16" s="10">
        <v>2814</v>
      </c>
      <c r="D16" s="10">
        <v>465</v>
      </c>
      <c r="E16" s="10">
        <v>2417</v>
      </c>
      <c r="F16" s="10">
        <v>26</v>
      </c>
      <c r="G16" s="10">
        <v>2614</v>
      </c>
      <c r="H16" s="10">
        <v>456</v>
      </c>
      <c r="I16" s="10">
        <v>2273</v>
      </c>
      <c r="J16" s="10">
        <v>27</v>
      </c>
      <c r="K16" s="10">
        <v>2722</v>
      </c>
      <c r="L16" s="10">
        <v>454</v>
      </c>
      <c r="M16" s="10">
        <v>2366</v>
      </c>
      <c r="N16" s="10">
        <v>27</v>
      </c>
      <c r="O16" s="10">
        <v>2731</v>
      </c>
      <c r="P16" s="10">
        <v>457</v>
      </c>
      <c r="Q16" s="10">
        <v>2349</v>
      </c>
      <c r="R16" s="10">
        <v>27</v>
      </c>
      <c r="S16" s="11">
        <f>1-(G16/C16)</f>
        <v>7.1073205401563588E-2</v>
      </c>
      <c r="T16" s="11">
        <f>1-(H16/D16)</f>
        <v>1.9354838709677469E-2</v>
      </c>
      <c r="U16" s="11">
        <f>1-(I16/E16)</f>
        <v>5.9577989242863061E-2</v>
      </c>
      <c r="V16" s="20">
        <f>1-(K16/C16)</f>
        <v>3.2693674484719271E-2</v>
      </c>
      <c r="W16" s="11">
        <f>1-(L16/D16)</f>
        <v>2.3655913978494647E-2</v>
      </c>
      <c r="X16" s="11">
        <f>1-(M16/E16)</f>
        <v>2.110053785684729E-2</v>
      </c>
      <c r="Y16" s="20">
        <f>1-(O16/C16)</f>
        <v>2.9495380241648883E-2</v>
      </c>
      <c r="Z16" s="11">
        <f>1-(P16/D16)</f>
        <v>1.7204301075268824E-2</v>
      </c>
      <c r="AA16" s="11">
        <f>1-(Q16/E16)</f>
        <v>2.8134050475796424E-2</v>
      </c>
      <c r="AB16" s="10">
        <v>3566</v>
      </c>
      <c r="AC16" s="10">
        <v>29</v>
      </c>
      <c r="AD16" s="10">
        <v>5611</v>
      </c>
      <c r="AE16" s="10">
        <v>131</v>
      </c>
      <c r="AF16" s="10">
        <v>11</v>
      </c>
      <c r="AG16" s="10">
        <v>50</v>
      </c>
      <c r="AH16" s="10">
        <v>557</v>
      </c>
      <c r="AI16" s="11">
        <f>AB16/(AB16+AC16+AD16+AE16+AF16+AG16+AH16)</f>
        <v>0.35821195379206427</v>
      </c>
      <c r="AJ16" s="11">
        <v>7.1073205401563588E-2</v>
      </c>
    </row>
    <row r="17" spans="1:36" x14ac:dyDescent="0.2">
      <c r="A17" s="7" t="s">
        <v>24</v>
      </c>
      <c r="B17" s="11">
        <v>0.28782115448782114</v>
      </c>
      <c r="C17" s="10">
        <v>6046</v>
      </c>
      <c r="D17" s="10">
        <v>582</v>
      </c>
      <c r="E17" s="10">
        <v>8342</v>
      </c>
      <c r="F17" s="10">
        <v>15</v>
      </c>
      <c r="G17" s="10">
        <v>5776</v>
      </c>
      <c r="H17" s="10">
        <v>579</v>
      </c>
      <c r="I17" s="10">
        <v>8072</v>
      </c>
      <c r="J17" s="10">
        <v>15</v>
      </c>
      <c r="K17" s="10">
        <v>5964</v>
      </c>
      <c r="L17" s="10">
        <v>578</v>
      </c>
      <c r="M17" s="10">
        <v>8271</v>
      </c>
      <c r="N17" s="10">
        <v>15</v>
      </c>
      <c r="O17" s="10">
        <v>5925</v>
      </c>
      <c r="P17" s="10">
        <v>572</v>
      </c>
      <c r="Q17" s="10">
        <v>8212</v>
      </c>
      <c r="R17" s="10">
        <v>15</v>
      </c>
      <c r="S17" s="11">
        <f>1-(G17/C17)</f>
        <v>4.4657624875951041E-2</v>
      </c>
      <c r="T17" s="11">
        <f>1-(H17/D17)</f>
        <v>5.1546391752577136E-3</v>
      </c>
      <c r="U17" s="11">
        <f>1-(I17/E17)</f>
        <v>3.2366339007432243E-2</v>
      </c>
      <c r="V17" s="20">
        <f>1-(K17/C17)</f>
        <v>1.3562686073437025E-2</v>
      </c>
      <c r="W17" s="11">
        <f>1-(L17/D17)</f>
        <v>6.8728522336769515E-3</v>
      </c>
      <c r="X17" s="11">
        <f>1-(M17/E17)</f>
        <v>8.5111484056581421E-3</v>
      </c>
      <c r="Y17" s="20">
        <f>1-(O17/C17)</f>
        <v>2.0013231888852179E-2</v>
      </c>
      <c r="Z17" s="11">
        <f>1-(P17/D17)</f>
        <v>1.718213058419249E-2</v>
      </c>
      <c r="AA17" s="11">
        <f>1-(Q17/E17)</f>
        <v>1.5583792855430323E-2</v>
      </c>
      <c r="AB17" s="10">
        <v>3296</v>
      </c>
      <c r="AC17" s="10">
        <v>341</v>
      </c>
      <c r="AD17" s="10">
        <v>18156</v>
      </c>
      <c r="AE17" s="10">
        <v>700</v>
      </c>
      <c r="AF17" s="10">
        <v>63</v>
      </c>
      <c r="AG17" s="10">
        <v>256</v>
      </c>
      <c r="AH17" s="10">
        <v>2807</v>
      </c>
      <c r="AI17" s="11">
        <f>AB17/(AB17+AC17+AD17+AE17+AF17+AG17+AH17)</f>
        <v>0.12865451422772162</v>
      </c>
      <c r="AJ17" s="11">
        <v>4.4657624875951041E-2</v>
      </c>
    </row>
    <row r="18" spans="1:36" x14ac:dyDescent="0.2">
      <c r="A18" s="7" t="s">
        <v>25</v>
      </c>
      <c r="B18" s="11">
        <v>0.36439640248279359</v>
      </c>
      <c r="C18" s="10">
        <v>11297</v>
      </c>
      <c r="D18" s="10">
        <v>1076</v>
      </c>
      <c r="E18" s="10">
        <v>11170</v>
      </c>
      <c r="F18" s="10">
        <v>140</v>
      </c>
      <c r="G18" s="10">
        <v>10816</v>
      </c>
      <c r="H18" s="10">
        <v>1060</v>
      </c>
      <c r="I18" s="10">
        <v>10679</v>
      </c>
      <c r="J18" s="10">
        <v>134</v>
      </c>
      <c r="K18" s="10">
        <v>11126</v>
      </c>
      <c r="L18" s="10">
        <v>1059</v>
      </c>
      <c r="M18" s="10">
        <v>11061</v>
      </c>
      <c r="N18" s="10">
        <v>136</v>
      </c>
      <c r="O18" s="10">
        <v>11018</v>
      </c>
      <c r="P18" s="10">
        <v>1053</v>
      </c>
      <c r="Q18" s="10">
        <v>10916</v>
      </c>
      <c r="R18" s="10">
        <v>134</v>
      </c>
      <c r="S18" s="11">
        <f>1-(G18/C18)</f>
        <v>4.2577675489067879E-2</v>
      </c>
      <c r="T18" s="11">
        <f>1-(H18/D18)</f>
        <v>1.4869888475836479E-2</v>
      </c>
      <c r="U18" s="11">
        <f>1-(I18/E18)</f>
        <v>4.395702775290955E-2</v>
      </c>
      <c r="V18" s="20">
        <f>1-(K18/C18)</f>
        <v>1.5136761972205037E-2</v>
      </c>
      <c r="W18" s="11">
        <f>1-(L18/D18)</f>
        <v>1.5799256505576231E-2</v>
      </c>
      <c r="X18" s="11">
        <f>1-(M18/E18)</f>
        <v>9.7582811101163403E-3</v>
      </c>
      <c r="Y18" s="20">
        <f>1-(O18/C18)</f>
        <v>2.4696822165176546E-2</v>
      </c>
      <c r="Z18" s="11">
        <f>1-(P18/D18)</f>
        <v>2.1375464684014855E-2</v>
      </c>
      <c r="AA18" s="11">
        <f>1-(Q18/E18)</f>
        <v>2.2739480752014374E-2</v>
      </c>
      <c r="AB18" s="10">
        <v>9588</v>
      </c>
      <c r="AC18" s="10">
        <v>250</v>
      </c>
      <c r="AD18" s="10">
        <v>24528</v>
      </c>
      <c r="AE18" s="10">
        <v>421</v>
      </c>
      <c r="AF18" s="10">
        <v>29</v>
      </c>
      <c r="AG18" s="10">
        <v>259</v>
      </c>
      <c r="AH18" s="10">
        <v>4402</v>
      </c>
      <c r="AI18" s="11">
        <f>AB18/(AB18+AC18+AD18+AE18+AF18+AG18+AH18)</f>
        <v>0.24287559844973022</v>
      </c>
      <c r="AJ18" s="11">
        <v>4.2577675489067879E-2</v>
      </c>
    </row>
    <row r="19" spans="1:36" x14ac:dyDescent="0.2">
      <c r="A19" s="7" t="s">
        <v>26</v>
      </c>
      <c r="B19" s="11">
        <v>0.48950808393532852</v>
      </c>
      <c r="C19" s="10">
        <v>4552</v>
      </c>
      <c r="D19" s="10">
        <v>968</v>
      </c>
      <c r="E19" s="10">
        <v>3199</v>
      </c>
      <c r="F19" s="10">
        <v>2</v>
      </c>
      <c r="G19" s="10">
        <v>4258</v>
      </c>
      <c r="H19" s="10">
        <v>965</v>
      </c>
      <c r="I19" s="10">
        <v>3013</v>
      </c>
      <c r="J19" s="10">
        <v>2</v>
      </c>
      <c r="K19" s="10">
        <v>4509</v>
      </c>
      <c r="L19" s="10">
        <v>963</v>
      </c>
      <c r="M19" s="10">
        <v>3167</v>
      </c>
      <c r="N19" s="10">
        <v>2</v>
      </c>
      <c r="O19" s="10">
        <v>4427</v>
      </c>
      <c r="P19" s="10">
        <v>960</v>
      </c>
      <c r="Q19" s="10">
        <v>3119</v>
      </c>
      <c r="R19" s="10">
        <v>2</v>
      </c>
      <c r="S19" s="11">
        <f>1-(G19/C19)</f>
        <v>6.4586994727592217E-2</v>
      </c>
      <c r="T19" s="11">
        <f>1-(H19/D19)</f>
        <v>3.0991735537190257E-3</v>
      </c>
      <c r="U19" s="11">
        <f>1-(I19/E19)</f>
        <v>5.8143169740543899E-2</v>
      </c>
      <c r="V19" s="20">
        <f>1-(K19/C19)</f>
        <v>9.4463971880491826E-3</v>
      </c>
      <c r="W19" s="11">
        <f>1-(L19/D19)</f>
        <v>5.1652892561983021E-3</v>
      </c>
      <c r="X19" s="11">
        <f>1-(M19/E19)</f>
        <v>1.000312597686781E-2</v>
      </c>
      <c r="Y19" s="20">
        <f>1-(O19/C19)</f>
        <v>2.7460456942003497E-2</v>
      </c>
      <c r="Z19" s="11">
        <f>1-(P19/D19)</f>
        <v>8.2644628099173278E-3</v>
      </c>
      <c r="AA19" s="11">
        <f>1-(Q19/E19)</f>
        <v>2.5007814942169415E-2</v>
      </c>
      <c r="AB19" s="10">
        <v>6582</v>
      </c>
      <c r="AC19" s="10">
        <v>35</v>
      </c>
      <c r="AD19" s="10">
        <v>6522</v>
      </c>
      <c r="AE19" s="10">
        <v>97</v>
      </c>
      <c r="AF19" s="10">
        <v>19</v>
      </c>
      <c r="AG19" s="10">
        <v>70</v>
      </c>
      <c r="AH19" s="10">
        <v>1132</v>
      </c>
      <c r="AI19" s="11">
        <f>AB19/(AB19+AC19+AD19+AE19+AF19+AG19+AH19)</f>
        <v>0.4552811786677734</v>
      </c>
      <c r="AJ19" s="11">
        <v>6.4586994727592217E-2</v>
      </c>
    </row>
    <row r="20" spans="1:36" x14ac:dyDescent="0.2">
      <c r="A20" s="7" t="s">
        <v>27</v>
      </c>
      <c r="B20" s="11">
        <v>0.2765429312873745</v>
      </c>
      <c r="C20" s="10">
        <v>2206</v>
      </c>
      <c r="D20" s="10">
        <v>380</v>
      </c>
      <c r="E20" s="10">
        <v>6277</v>
      </c>
      <c r="F20" s="10">
        <v>0</v>
      </c>
      <c r="G20" s="10">
        <v>2104</v>
      </c>
      <c r="H20" s="10">
        <v>377</v>
      </c>
      <c r="I20" s="10">
        <v>6027</v>
      </c>
      <c r="J20" s="10">
        <v>0</v>
      </c>
      <c r="K20" s="10">
        <v>2178</v>
      </c>
      <c r="L20" s="10">
        <v>373</v>
      </c>
      <c r="M20" s="10">
        <v>6164</v>
      </c>
      <c r="N20" s="10">
        <v>0</v>
      </c>
      <c r="O20" s="10">
        <v>2157</v>
      </c>
      <c r="P20" s="10">
        <v>374</v>
      </c>
      <c r="Q20" s="10">
        <v>6130</v>
      </c>
      <c r="R20" s="10">
        <v>0</v>
      </c>
      <c r="S20" s="11">
        <f>1-(G20/C20)</f>
        <v>4.6237533998186753E-2</v>
      </c>
      <c r="T20" s="11">
        <f>1-(H20/D20)</f>
        <v>7.8947368421052877E-3</v>
      </c>
      <c r="U20" s="11">
        <f>1-(I20/E20)</f>
        <v>3.9827943285008716E-2</v>
      </c>
      <c r="V20" s="20">
        <f>1-(K20/C20)</f>
        <v>1.2692656391659063E-2</v>
      </c>
      <c r="W20" s="11">
        <f>1-(L20/D20)</f>
        <v>1.8421052631578894E-2</v>
      </c>
      <c r="X20" s="11">
        <f>1-(M20/E20)</f>
        <v>1.8002230364823957E-2</v>
      </c>
      <c r="Y20" s="20">
        <f>1-(O20/C20)</f>
        <v>2.2212148685403443E-2</v>
      </c>
      <c r="Z20" s="11">
        <f>1-(P20/D20)</f>
        <v>1.5789473684210575E-2</v>
      </c>
      <c r="AA20" s="11">
        <f>1-(Q20/E20)</f>
        <v>2.3418830651585121E-2</v>
      </c>
      <c r="AB20" s="10">
        <v>3387</v>
      </c>
      <c r="AC20" s="10">
        <v>43</v>
      </c>
      <c r="AD20" s="10">
        <v>10281</v>
      </c>
      <c r="AE20" s="10">
        <v>145</v>
      </c>
      <c r="AF20" s="10">
        <v>17</v>
      </c>
      <c r="AG20" s="10">
        <v>102</v>
      </c>
      <c r="AH20" s="10">
        <v>1303</v>
      </c>
      <c r="AI20" s="11">
        <f>AB20/(AB20+AC20+AD20+AE20+AF20+AG20+AH20)</f>
        <v>0.22169132085351487</v>
      </c>
      <c r="AJ20" s="11">
        <v>4.6237533998186753E-2</v>
      </c>
    </row>
    <row r="21" spans="1:36" x14ac:dyDescent="0.2">
      <c r="A21" s="7" t="s">
        <v>28</v>
      </c>
      <c r="B21" s="11">
        <v>0.57082675092153767</v>
      </c>
      <c r="C21" s="10">
        <v>1107</v>
      </c>
      <c r="D21" s="10">
        <v>185</v>
      </c>
      <c r="E21" s="10">
        <v>607</v>
      </c>
      <c r="F21" s="10">
        <v>0</v>
      </c>
      <c r="G21" s="10">
        <v>1027</v>
      </c>
      <c r="H21" s="10">
        <v>183</v>
      </c>
      <c r="I21" s="10">
        <v>573</v>
      </c>
      <c r="J21" s="10">
        <v>0</v>
      </c>
      <c r="K21" s="10">
        <v>1085</v>
      </c>
      <c r="L21" s="10">
        <v>182</v>
      </c>
      <c r="M21" s="10">
        <v>592</v>
      </c>
      <c r="N21" s="10">
        <v>0</v>
      </c>
      <c r="O21" s="10">
        <v>1083</v>
      </c>
      <c r="P21" s="10">
        <v>183</v>
      </c>
      <c r="Q21" s="10">
        <v>592</v>
      </c>
      <c r="R21" s="10">
        <v>0</v>
      </c>
      <c r="S21" s="11">
        <f>1-(G21/C21)</f>
        <v>7.2267389340560095E-2</v>
      </c>
      <c r="T21" s="11">
        <f>1-(H21/D21)</f>
        <v>1.0810810810810811E-2</v>
      </c>
      <c r="U21" s="11">
        <f>1-(I21/E21)</f>
        <v>5.6013179571663962E-2</v>
      </c>
      <c r="V21" s="20">
        <f>1-(K21/C21)</f>
        <v>1.9873532068654054E-2</v>
      </c>
      <c r="W21" s="11">
        <f>1-(L21/D21)</f>
        <v>1.6216216216216162E-2</v>
      </c>
      <c r="X21" s="11">
        <f>1-(M21/E21)</f>
        <v>2.4711696869851751E-2</v>
      </c>
      <c r="Y21" s="20">
        <f>1-(O21/C21)</f>
        <v>2.1680216802168029E-2</v>
      </c>
      <c r="Z21" s="11">
        <f>1-(P21/D21)</f>
        <v>1.0810810810810811E-2</v>
      </c>
      <c r="AA21" s="11">
        <f>1-(Q21/E21)</f>
        <v>2.4711696869851751E-2</v>
      </c>
      <c r="AB21" s="10">
        <v>1694</v>
      </c>
      <c r="AC21" s="10">
        <v>16</v>
      </c>
      <c r="AD21" s="10">
        <v>1093</v>
      </c>
      <c r="AE21" s="10">
        <v>17</v>
      </c>
      <c r="AG21" s="10">
        <v>3</v>
      </c>
      <c r="AH21" s="10">
        <v>121</v>
      </c>
      <c r="AI21" s="11">
        <f>AB21/(AB21+AC21+AD21+AE21+AF21+AG21+AH21)</f>
        <v>0.57540760869565222</v>
      </c>
      <c r="AJ21" s="11">
        <v>7.2267389340560095E-2</v>
      </c>
    </row>
    <row r="22" spans="1:36" x14ac:dyDescent="0.2">
      <c r="A22" s="7" t="s">
        <v>29</v>
      </c>
      <c r="B22" s="11">
        <v>0.33567786179004749</v>
      </c>
      <c r="C22" s="10">
        <v>7775</v>
      </c>
      <c r="D22" s="10">
        <v>1193</v>
      </c>
      <c r="E22" s="10">
        <v>8085</v>
      </c>
      <c r="F22" s="10">
        <v>8</v>
      </c>
      <c r="G22" s="10">
        <v>7420</v>
      </c>
      <c r="H22" s="10">
        <v>1184</v>
      </c>
      <c r="I22" s="10">
        <v>7818</v>
      </c>
      <c r="J22" s="10">
        <v>8</v>
      </c>
      <c r="K22" s="10">
        <v>7642</v>
      </c>
      <c r="L22" s="10">
        <v>1185</v>
      </c>
      <c r="M22" s="10">
        <v>7988</v>
      </c>
      <c r="N22" s="10">
        <v>8</v>
      </c>
      <c r="O22" s="10">
        <v>7592</v>
      </c>
      <c r="P22" s="10">
        <v>1180</v>
      </c>
      <c r="Q22" s="10">
        <v>7977</v>
      </c>
      <c r="R22" s="10">
        <v>8</v>
      </c>
      <c r="S22" s="11">
        <f>1-(G22/C22)</f>
        <v>4.5659163987138318E-2</v>
      </c>
      <c r="T22" s="11">
        <f>1-(H22/D22)</f>
        <v>7.5440067057837012E-3</v>
      </c>
      <c r="U22" s="11">
        <f>1-(I22/E22)</f>
        <v>3.3024118738404495E-2</v>
      </c>
      <c r="V22" s="20">
        <f>1-(K22/C22)</f>
        <v>1.7106109324758867E-2</v>
      </c>
      <c r="W22" s="11">
        <f>1-(L22/D22)</f>
        <v>6.7057837384744134E-3</v>
      </c>
      <c r="X22" s="11">
        <f>1-(M22/E22)</f>
        <v>1.1997526283240578E-2</v>
      </c>
      <c r="Y22" s="20">
        <f>1-(O22/C22)</f>
        <v>2.3536977491961375E-2</v>
      </c>
      <c r="Z22" s="11">
        <f>1-(P22/D22)</f>
        <v>1.0896898575020963E-2</v>
      </c>
      <c r="AA22" s="11">
        <f>1-(Q22/E22)</f>
        <v>1.3358070500927632E-2</v>
      </c>
      <c r="AB22" s="10">
        <v>4952</v>
      </c>
      <c r="AC22" s="10">
        <v>293</v>
      </c>
      <c r="AD22" s="10">
        <v>18988</v>
      </c>
      <c r="AE22" s="10">
        <v>610</v>
      </c>
      <c r="AF22" s="10">
        <v>59</v>
      </c>
      <c r="AG22" s="10">
        <v>348</v>
      </c>
      <c r="AH22" s="10">
        <v>6434</v>
      </c>
      <c r="AI22" s="11">
        <f>AB22/(AB22+AC22+AD22+AE22+AF22+AG22+AH22)</f>
        <v>0.15629339729832092</v>
      </c>
      <c r="AJ22" s="11">
        <v>4.5659163987138318E-2</v>
      </c>
    </row>
    <row r="23" spans="1:36" x14ac:dyDescent="0.2">
      <c r="A23" s="7" t="s">
        <v>30</v>
      </c>
      <c r="B23" s="11">
        <v>0.27211076575303761</v>
      </c>
      <c r="C23" s="10">
        <v>1083</v>
      </c>
      <c r="D23" s="10">
        <v>120</v>
      </c>
      <c r="E23" s="10">
        <v>2335</v>
      </c>
      <c r="F23" s="10">
        <v>1</v>
      </c>
      <c r="G23" s="10">
        <v>1019</v>
      </c>
      <c r="H23" s="10">
        <v>118</v>
      </c>
      <c r="I23" s="10">
        <v>2220</v>
      </c>
      <c r="J23" s="10">
        <v>1</v>
      </c>
      <c r="K23" s="10">
        <v>1071</v>
      </c>
      <c r="L23" s="10">
        <v>119</v>
      </c>
      <c r="M23" s="10">
        <v>2297</v>
      </c>
      <c r="N23" s="10">
        <v>1</v>
      </c>
      <c r="O23" s="10">
        <v>1050</v>
      </c>
      <c r="P23" s="10">
        <v>117</v>
      </c>
      <c r="Q23" s="10">
        <v>2276</v>
      </c>
      <c r="R23" s="10">
        <v>1</v>
      </c>
      <c r="S23" s="11">
        <f>1-(G23/C23)</f>
        <v>5.909510618651892E-2</v>
      </c>
      <c r="T23" s="11">
        <f>1-(H23/D23)</f>
        <v>1.6666666666666718E-2</v>
      </c>
      <c r="U23" s="11">
        <f>1-(I23/E23)</f>
        <v>4.925053533190582E-2</v>
      </c>
      <c r="V23" s="20">
        <f>1-(K23/C23)</f>
        <v>1.1080332409972304E-2</v>
      </c>
      <c r="W23" s="11">
        <f>1-(L23/D23)</f>
        <v>8.3333333333333037E-3</v>
      </c>
      <c r="X23" s="11">
        <f>1-(M23/E23)</f>
        <v>1.6274089935760183E-2</v>
      </c>
      <c r="Y23" s="20">
        <f>1-(O23/C23)</f>
        <v>3.0470914127423865E-2</v>
      </c>
      <c r="Z23" s="11">
        <f>1-(P23/D23)</f>
        <v>2.5000000000000022E-2</v>
      </c>
      <c r="AA23" s="11">
        <f>1-(Q23/E23)</f>
        <v>2.5267665952890761E-2</v>
      </c>
      <c r="AB23" s="10">
        <v>1141</v>
      </c>
      <c r="AC23" s="10">
        <v>20</v>
      </c>
      <c r="AD23" s="10">
        <v>3686</v>
      </c>
      <c r="AE23" s="10">
        <v>112</v>
      </c>
      <c r="AF23" s="10">
        <v>4</v>
      </c>
      <c r="AG23" s="10">
        <v>19</v>
      </c>
      <c r="AH23" s="10">
        <v>585</v>
      </c>
      <c r="AI23" s="11">
        <f>AB23/(AB23+AC23+AD23+AE23+AF23+AG23+AH23)</f>
        <v>0.20495778695886474</v>
      </c>
      <c r="AJ23" s="11">
        <v>5.909510618651892E-2</v>
      </c>
    </row>
    <row r="24" spans="1:36" x14ac:dyDescent="0.2">
      <c r="A24" s="7" t="s">
        <v>31</v>
      </c>
      <c r="B24" s="11">
        <v>0.29108811509690991</v>
      </c>
      <c r="C24" s="10">
        <v>20121</v>
      </c>
      <c r="D24" s="10">
        <v>1518</v>
      </c>
      <c r="E24" s="10">
        <v>20100</v>
      </c>
      <c r="F24" s="10">
        <v>104</v>
      </c>
      <c r="G24" s="10">
        <v>19324</v>
      </c>
      <c r="H24" s="10">
        <v>1511</v>
      </c>
      <c r="I24" s="10">
        <v>19356</v>
      </c>
      <c r="J24" s="10">
        <v>103</v>
      </c>
      <c r="K24" s="10">
        <v>19870</v>
      </c>
      <c r="L24" s="10">
        <v>1505</v>
      </c>
      <c r="M24" s="10">
        <v>19856</v>
      </c>
      <c r="N24" s="10">
        <v>100</v>
      </c>
      <c r="O24" s="10">
        <v>19700</v>
      </c>
      <c r="P24" s="10">
        <v>1501</v>
      </c>
      <c r="Q24" s="10">
        <v>19784</v>
      </c>
      <c r="R24" s="10">
        <v>102</v>
      </c>
      <c r="S24" s="11">
        <f>1-(G24/C24)</f>
        <v>3.9610357338104474E-2</v>
      </c>
      <c r="T24" s="11">
        <f>1-(H24/D24)</f>
        <v>4.6113306982872304E-3</v>
      </c>
      <c r="U24" s="11">
        <f>1-(I24/E24)</f>
        <v>3.7014925373134333E-2</v>
      </c>
      <c r="V24" s="20">
        <f>1-(K24/C24)</f>
        <v>1.2474529098951304E-2</v>
      </c>
      <c r="W24" s="11">
        <f>1-(L24/D24)</f>
        <v>8.5638998682476819E-3</v>
      </c>
      <c r="X24" s="11">
        <f>1-(M24/E24)</f>
        <v>1.2139303482587072E-2</v>
      </c>
      <c r="Y24" s="20">
        <f>1-(O24/C24)</f>
        <v>2.0923413349237086E-2</v>
      </c>
      <c r="Z24" s="11">
        <f>1-(P24/D24)</f>
        <v>1.1198945981554687E-2</v>
      </c>
      <c r="AA24" s="11">
        <f>1-(Q24/E24)</f>
        <v>1.5721393034825892E-2</v>
      </c>
      <c r="AB24" s="10">
        <v>12366</v>
      </c>
      <c r="AC24" s="10">
        <v>392</v>
      </c>
      <c r="AD24" s="10">
        <v>51195</v>
      </c>
      <c r="AE24" s="10">
        <v>1260</v>
      </c>
      <c r="AF24" s="10">
        <v>99</v>
      </c>
      <c r="AG24" s="10">
        <v>629</v>
      </c>
      <c r="AH24" s="10">
        <v>7110</v>
      </c>
      <c r="AI24" s="11">
        <f>AB24/(AB24+AC24+AD24+AE24+AF24+AG24+AH24)</f>
        <v>0.16927899686520376</v>
      </c>
      <c r="AJ24" s="11">
        <v>3.9610357338104474E-2</v>
      </c>
    </row>
    <row r="25" spans="1:36" x14ac:dyDescent="0.2">
      <c r="A25" s="7" t="s">
        <v>32</v>
      </c>
      <c r="B25" s="11">
        <v>0.19319808064651905</v>
      </c>
      <c r="C25" s="10">
        <v>9512</v>
      </c>
      <c r="D25" s="10">
        <v>540</v>
      </c>
      <c r="E25" s="10">
        <v>13673</v>
      </c>
      <c r="F25" s="10">
        <v>33</v>
      </c>
      <c r="G25" s="10">
        <v>9137</v>
      </c>
      <c r="H25" s="10">
        <v>537</v>
      </c>
      <c r="I25" s="10">
        <v>13161</v>
      </c>
      <c r="J25" s="10">
        <v>33</v>
      </c>
      <c r="K25" s="10">
        <v>9358</v>
      </c>
      <c r="L25" s="10">
        <v>533</v>
      </c>
      <c r="M25" s="10">
        <v>13467</v>
      </c>
      <c r="N25" s="10">
        <v>33</v>
      </c>
      <c r="O25" s="10">
        <v>9333</v>
      </c>
      <c r="P25" s="10">
        <v>529</v>
      </c>
      <c r="Q25" s="10">
        <v>13434</v>
      </c>
      <c r="R25" s="10">
        <v>33</v>
      </c>
      <c r="S25" s="11">
        <f>1-(G25/C25)</f>
        <v>3.9423885618166565E-2</v>
      </c>
      <c r="T25" s="11">
        <f>1-(H25/D25)</f>
        <v>5.5555555555555358E-3</v>
      </c>
      <c r="U25" s="11">
        <f>1-(I25/E25)</f>
        <v>3.7446061581218437E-2</v>
      </c>
      <c r="V25" s="20">
        <f>1-(K25/C25)</f>
        <v>1.619007569386044E-2</v>
      </c>
      <c r="W25" s="11">
        <f>1-(L25/D25)</f>
        <v>1.2962962962962954E-2</v>
      </c>
      <c r="X25" s="11">
        <f>1-(M25/E25)</f>
        <v>1.5066188839318317E-2</v>
      </c>
      <c r="Y25" s="20">
        <f>1-(O25/C25)</f>
        <v>1.881833473507144E-2</v>
      </c>
      <c r="Z25" s="11">
        <f>1-(P25/D25)</f>
        <v>2.0370370370370372E-2</v>
      </c>
      <c r="AA25" s="11">
        <f>1-(Q25/E25)</f>
        <v>1.7479704527170292E-2</v>
      </c>
      <c r="AB25" s="10">
        <v>733</v>
      </c>
      <c r="AC25" s="10">
        <v>217</v>
      </c>
      <c r="AD25" s="10">
        <v>33330</v>
      </c>
      <c r="AE25" s="10">
        <v>328</v>
      </c>
      <c r="AF25" s="10">
        <v>44</v>
      </c>
      <c r="AG25" s="10">
        <v>202</v>
      </c>
      <c r="AH25" s="10">
        <v>5682</v>
      </c>
      <c r="AI25" s="11">
        <f>AB25/(AB25+AC25+AD25+AE25+AF25+AG25+AH25)</f>
        <v>1.8082691928162621E-2</v>
      </c>
      <c r="AJ25" s="11">
        <v>3.9423885618166565E-2</v>
      </c>
    </row>
    <row r="26" spans="1:36" x14ac:dyDescent="0.2">
      <c r="A26" s="7" t="s">
        <v>33</v>
      </c>
      <c r="B26" s="11">
        <v>0.24355555555555555</v>
      </c>
      <c r="C26" s="10">
        <v>1657</v>
      </c>
      <c r="D26" s="10">
        <v>161</v>
      </c>
      <c r="E26" s="10">
        <v>1549</v>
      </c>
      <c r="F26" s="10">
        <v>8</v>
      </c>
      <c r="G26" s="10">
        <v>1557</v>
      </c>
      <c r="H26" s="10">
        <v>163</v>
      </c>
      <c r="I26" s="10">
        <v>1458</v>
      </c>
      <c r="J26" s="10">
        <v>8</v>
      </c>
      <c r="K26" s="10">
        <v>1598</v>
      </c>
      <c r="L26" s="10">
        <v>159</v>
      </c>
      <c r="M26" s="10">
        <v>1533</v>
      </c>
      <c r="N26" s="10">
        <v>8</v>
      </c>
      <c r="O26" s="10">
        <v>1602</v>
      </c>
      <c r="P26" s="10">
        <v>161</v>
      </c>
      <c r="Q26" s="10">
        <v>1523</v>
      </c>
      <c r="R26" s="10">
        <v>8</v>
      </c>
      <c r="S26" s="11">
        <f>1-(G26/C26)</f>
        <v>6.0350030175015057E-2</v>
      </c>
      <c r="T26" s="11">
        <f>1-(H26/D26)</f>
        <v>-1.2422360248447228E-2</v>
      </c>
      <c r="U26" s="11">
        <f>1-(I26/E26)</f>
        <v>5.8747579083279544E-2</v>
      </c>
      <c r="V26" s="20">
        <f>1-(K26/C26)</f>
        <v>3.5606517803258853E-2</v>
      </c>
      <c r="W26" s="11">
        <f>1-(L26/D26)</f>
        <v>1.2422360248447228E-2</v>
      </c>
      <c r="X26" s="11">
        <f>1-(M26/E26)</f>
        <v>1.0329244673983218E-2</v>
      </c>
      <c r="Y26" s="20">
        <f>1-(O26/C26)</f>
        <v>3.3192516596258326E-2</v>
      </c>
      <c r="Z26" s="11">
        <f>1-(P26/D26)</f>
        <v>0</v>
      </c>
      <c r="AA26" s="11">
        <f>1-(Q26/E26)</f>
        <v>1.6785022595222743E-2</v>
      </c>
      <c r="AB26" s="10">
        <v>1177</v>
      </c>
      <c r="AC26" s="10">
        <v>30</v>
      </c>
      <c r="AD26" s="10">
        <v>3973</v>
      </c>
      <c r="AE26" s="10">
        <v>21</v>
      </c>
      <c r="AF26" s="10">
        <v>7</v>
      </c>
      <c r="AG26" s="10">
        <v>39</v>
      </c>
      <c r="AH26" s="10">
        <v>815</v>
      </c>
      <c r="AI26" s="11">
        <f>AB26/(AB26+AC26+AD26+AE26+AF26+AG26+AH26)</f>
        <v>0.19416034312108216</v>
      </c>
      <c r="AJ26" s="11">
        <v>6.0350030175015057E-2</v>
      </c>
    </row>
    <row r="27" spans="1:36" x14ac:dyDescent="0.2">
      <c r="A27" s="7" t="s">
        <v>34</v>
      </c>
      <c r="B27" s="11">
        <v>0.58969703408245855</v>
      </c>
      <c r="C27" s="10">
        <v>64823</v>
      </c>
      <c r="D27" s="10">
        <v>6177</v>
      </c>
      <c r="E27" s="10">
        <v>32338</v>
      </c>
      <c r="F27" s="10">
        <v>205</v>
      </c>
      <c r="G27" s="10">
        <v>61477</v>
      </c>
      <c r="H27" s="10">
        <v>6103</v>
      </c>
      <c r="I27" s="10">
        <v>30949</v>
      </c>
      <c r="J27" s="10">
        <v>203</v>
      </c>
      <c r="K27" s="10">
        <v>64019</v>
      </c>
      <c r="L27" s="10">
        <v>6062</v>
      </c>
      <c r="M27" s="10">
        <v>31924</v>
      </c>
      <c r="N27" s="10">
        <v>203</v>
      </c>
      <c r="O27" s="10">
        <v>63331</v>
      </c>
      <c r="P27" s="10">
        <v>6083</v>
      </c>
      <c r="Q27" s="10">
        <v>31738</v>
      </c>
      <c r="R27" s="10">
        <v>203</v>
      </c>
      <c r="S27" s="11">
        <f>1-(G27/C27)</f>
        <v>5.1617481449485525E-2</v>
      </c>
      <c r="T27" s="11">
        <f>1-(H27/D27)</f>
        <v>1.197992553019267E-2</v>
      </c>
      <c r="U27" s="11">
        <f>1-(I27/E27)</f>
        <v>4.2952563547529188E-2</v>
      </c>
      <c r="V27" s="20">
        <f>1-(K27/C27)</f>
        <v>1.2403005106212284E-2</v>
      </c>
      <c r="W27" s="11">
        <f>1-(L27/D27)</f>
        <v>1.8617451837461552E-2</v>
      </c>
      <c r="X27" s="11">
        <f>1-(M27/E27)</f>
        <v>1.2802275960170695E-2</v>
      </c>
      <c r="Y27" s="20">
        <f>1-(O27/C27)</f>
        <v>2.3016521913518329E-2</v>
      </c>
      <c r="Z27" s="11">
        <f>1-(P27/D27)</f>
        <v>1.5217743241055515E-2</v>
      </c>
      <c r="AA27" s="11">
        <f>1-(Q27/E27)</f>
        <v>1.8554023130682218E-2</v>
      </c>
      <c r="AB27" s="10">
        <v>70435</v>
      </c>
      <c r="AC27" s="10">
        <v>2566</v>
      </c>
      <c r="AD27" s="10">
        <v>93178</v>
      </c>
      <c r="AE27" s="10">
        <v>4156</v>
      </c>
      <c r="AF27" s="10">
        <v>341</v>
      </c>
      <c r="AG27" s="10">
        <v>2380</v>
      </c>
      <c r="AH27" s="10">
        <v>15343</v>
      </c>
      <c r="AI27" s="11">
        <f>AB27/(AB27+AC27+AD27+AE27+AF27+AG27+AH27)</f>
        <v>0.37386079543946626</v>
      </c>
      <c r="AJ27" s="11">
        <v>5.1617481449485525E-2</v>
      </c>
    </row>
    <row r="28" spans="1:36" x14ac:dyDescent="0.2">
      <c r="A28" s="7" t="s">
        <v>35</v>
      </c>
      <c r="B28" s="11">
        <v>0.44705882352941179</v>
      </c>
      <c r="C28" s="10">
        <v>574</v>
      </c>
      <c r="D28" s="10">
        <v>35</v>
      </c>
      <c r="E28" s="10">
        <v>493</v>
      </c>
      <c r="F28" s="10">
        <v>3</v>
      </c>
      <c r="G28" s="10">
        <v>544</v>
      </c>
      <c r="H28" s="10">
        <v>35</v>
      </c>
      <c r="I28" s="10">
        <v>458</v>
      </c>
      <c r="J28" s="10">
        <v>3</v>
      </c>
      <c r="K28" s="10">
        <v>561</v>
      </c>
      <c r="L28" s="10">
        <v>35</v>
      </c>
      <c r="M28" s="10">
        <v>477</v>
      </c>
      <c r="N28" s="10">
        <v>3</v>
      </c>
      <c r="O28" s="10">
        <v>560</v>
      </c>
      <c r="P28" s="10">
        <v>35</v>
      </c>
      <c r="Q28" s="10">
        <v>470</v>
      </c>
      <c r="R28" s="10">
        <v>3</v>
      </c>
      <c r="S28" s="11">
        <f>1-(G28/C28)</f>
        <v>5.2264808362369353E-2</v>
      </c>
      <c r="T28" s="11">
        <f>1-(H28/D28)</f>
        <v>0</v>
      </c>
      <c r="U28" s="11">
        <f>1-(I28/E28)</f>
        <v>7.0993914807302216E-2</v>
      </c>
      <c r="V28" s="20">
        <f>1-(K28/C28)</f>
        <v>2.2648083623693416E-2</v>
      </c>
      <c r="W28" s="11">
        <f>1-(L28/D28)</f>
        <v>0</v>
      </c>
      <c r="X28" s="11">
        <f>1-(M28/E28)</f>
        <v>3.2454361054766734E-2</v>
      </c>
      <c r="Y28" s="20">
        <f>1-(O28/C28)</f>
        <v>2.4390243902439046E-2</v>
      </c>
      <c r="Z28" s="11">
        <f>1-(P28/D28)</f>
        <v>0</v>
      </c>
      <c r="AA28" s="11">
        <f>1-(Q28/E28)</f>
        <v>4.6653144016227222E-2</v>
      </c>
      <c r="AB28" s="10">
        <v>828</v>
      </c>
      <c r="AC28" s="10">
        <v>56</v>
      </c>
      <c r="AD28" s="10">
        <v>1640</v>
      </c>
      <c r="AE28" s="10">
        <v>145</v>
      </c>
      <c r="AF28" s="10">
        <v>3</v>
      </c>
      <c r="AG28" s="10">
        <v>43</v>
      </c>
      <c r="AH28" s="10">
        <v>430</v>
      </c>
      <c r="AI28" s="11">
        <f>AB28/(AB28+AC28+AD28+AE28+AF28+AG28+AH28)</f>
        <v>0.26327503974562799</v>
      </c>
      <c r="AJ28" s="11">
        <v>5.2264808362369353E-2</v>
      </c>
    </row>
    <row r="29" spans="1:36" x14ac:dyDescent="0.2">
      <c r="A29" s="7" t="s">
        <v>36</v>
      </c>
      <c r="B29" s="11">
        <v>0.19437718590260963</v>
      </c>
      <c r="C29" s="10">
        <v>3750</v>
      </c>
      <c r="D29" s="10">
        <v>225</v>
      </c>
      <c r="E29" s="10">
        <v>3452</v>
      </c>
      <c r="F29" s="10">
        <v>7</v>
      </c>
      <c r="G29" s="10">
        <v>3564</v>
      </c>
      <c r="H29" s="10">
        <v>223</v>
      </c>
      <c r="I29" s="10">
        <v>3327</v>
      </c>
      <c r="J29" s="10">
        <v>7</v>
      </c>
      <c r="K29" s="10">
        <v>3651</v>
      </c>
      <c r="L29" s="10">
        <v>222</v>
      </c>
      <c r="M29" s="10">
        <v>3374</v>
      </c>
      <c r="N29" s="10">
        <v>7</v>
      </c>
      <c r="O29" s="10">
        <v>3630</v>
      </c>
      <c r="P29" s="10">
        <v>219</v>
      </c>
      <c r="Q29" s="10">
        <v>3371</v>
      </c>
      <c r="R29" s="10">
        <v>7</v>
      </c>
      <c r="S29" s="11">
        <f>1-(G29/C29)</f>
        <v>4.9599999999999977E-2</v>
      </c>
      <c r="T29" s="11">
        <f>1-(H29/D29)</f>
        <v>8.8888888888888351E-3</v>
      </c>
      <c r="U29" s="11">
        <f>1-(I29/E29)</f>
        <v>3.621089223638474E-2</v>
      </c>
      <c r="V29" s="20">
        <f>1-(K29/C29)</f>
        <v>2.6399999999999979E-2</v>
      </c>
      <c r="W29" s="11">
        <f>1-(L29/D29)</f>
        <v>1.3333333333333308E-2</v>
      </c>
      <c r="X29" s="11">
        <f>1-(M29/E29)</f>
        <v>2.2595596755504044E-2</v>
      </c>
      <c r="Y29" s="20">
        <f>1-(O29/C29)</f>
        <v>3.2000000000000028E-2</v>
      </c>
      <c r="Z29" s="11">
        <f>1-(P29/D29)</f>
        <v>2.6666666666666616E-2</v>
      </c>
      <c r="AA29" s="11">
        <f>1-(Q29/E29)</f>
        <v>2.346465816917731E-2</v>
      </c>
      <c r="AB29" s="10">
        <v>896</v>
      </c>
      <c r="AC29" s="10">
        <v>38</v>
      </c>
      <c r="AD29" s="10">
        <v>10320</v>
      </c>
      <c r="AE29" s="10">
        <v>105</v>
      </c>
      <c r="AF29" s="10">
        <v>12</v>
      </c>
      <c r="AG29" s="10">
        <v>75</v>
      </c>
      <c r="AH29" s="10">
        <v>1151</v>
      </c>
      <c r="AI29" s="11">
        <f>AB29/(AB29+AC29+AD29+AE29+AF29+AG29+AH29)</f>
        <v>7.1128046360244501E-2</v>
      </c>
      <c r="AJ29" s="11">
        <v>4.9599999999999977E-2</v>
      </c>
    </row>
    <row r="30" spans="1:36" x14ac:dyDescent="0.2">
      <c r="A30" s="7" t="s">
        <v>37</v>
      </c>
      <c r="B30" s="11">
        <v>0.2635723750364154</v>
      </c>
      <c r="C30" s="10">
        <v>52422</v>
      </c>
      <c r="D30" s="10">
        <v>5312</v>
      </c>
      <c r="E30" s="10">
        <v>48565</v>
      </c>
      <c r="F30" s="10">
        <v>112</v>
      </c>
      <c r="G30" s="10">
        <v>50839</v>
      </c>
      <c r="H30" s="10">
        <v>5281</v>
      </c>
      <c r="I30" s="10">
        <v>47390</v>
      </c>
      <c r="J30" s="10">
        <v>111</v>
      </c>
      <c r="K30" s="10">
        <v>51792</v>
      </c>
      <c r="L30" s="10">
        <v>5269</v>
      </c>
      <c r="M30" s="10">
        <v>48145</v>
      </c>
      <c r="N30" s="10">
        <v>108</v>
      </c>
      <c r="O30" s="10">
        <v>51403</v>
      </c>
      <c r="P30" s="10">
        <v>5254</v>
      </c>
      <c r="Q30" s="10">
        <v>47945</v>
      </c>
      <c r="R30" s="10">
        <v>107</v>
      </c>
      <c r="S30" s="11">
        <f>1-(G30/C30)</f>
        <v>3.0197245431307418E-2</v>
      </c>
      <c r="T30" s="11">
        <f>1-(H30/D30)</f>
        <v>5.8358433734939652E-3</v>
      </c>
      <c r="U30" s="11">
        <f>1-(I30/E30)</f>
        <v>2.419437866776486E-2</v>
      </c>
      <c r="V30" s="20">
        <f>1-(K30/C30)</f>
        <v>1.2017855099004215E-2</v>
      </c>
      <c r="W30" s="11">
        <f>1-(L30/D30)</f>
        <v>8.0948795180723065E-3</v>
      </c>
      <c r="X30" s="11">
        <f>1-(M30/E30)</f>
        <v>8.6482034386904383E-3</v>
      </c>
      <c r="Y30" s="20">
        <f>1-(O30/C30)</f>
        <v>1.9438403723627484E-2</v>
      </c>
      <c r="Z30" s="11">
        <f>1-(P30/D30)</f>
        <v>1.091867469879515E-2</v>
      </c>
      <c r="AA30" s="11">
        <f>1-(Q30/E30)</f>
        <v>1.2766395552352483E-2</v>
      </c>
      <c r="AB30" s="10">
        <v>9174</v>
      </c>
      <c r="AC30" s="10">
        <v>1884</v>
      </c>
      <c r="AD30" s="10">
        <v>129728</v>
      </c>
      <c r="AE30" s="10">
        <v>5546</v>
      </c>
      <c r="AF30" s="10">
        <v>193</v>
      </c>
      <c r="AG30" s="10">
        <v>1776</v>
      </c>
      <c r="AH30" s="10">
        <v>17280</v>
      </c>
      <c r="AI30" s="11">
        <f>AB30/(AB30+AC30+AD30+AE30+AF30+AG30+AH30)</f>
        <v>5.5404907567897281E-2</v>
      </c>
      <c r="AJ30" s="11">
        <v>3.0197245431307418E-2</v>
      </c>
    </row>
    <row r="31" spans="1:36" x14ac:dyDescent="0.2">
      <c r="A31" s="7" t="s">
        <v>38</v>
      </c>
      <c r="B31" s="11">
        <v>0.70266962265022403</v>
      </c>
      <c r="C31" s="10">
        <v>20282</v>
      </c>
      <c r="D31" s="10">
        <v>3022</v>
      </c>
      <c r="E31" s="10">
        <v>19957</v>
      </c>
      <c r="F31" s="10">
        <v>41</v>
      </c>
      <c r="G31" s="10">
        <v>19361</v>
      </c>
      <c r="H31" s="10">
        <v>2990</v>
      </c>
      <c r="I31" s="10">
        <v>19255</v>
      </c>
      <c r="J31" s="10">
        <v>40</v>
      </c>
      <c r="K31" s="10">
        <v>19927</v>
      </c>
      <c r="L31" s="10">
        <v>2973</v>
      </c>
      <c r="M31" s="10">
        <v>19758</v>
      </c>
      <c r="N31" s="10">
        <v>40</v>
      </c>
      <c r="O31" s="10">
        <v>19717</v>
      </c>
      <c r="P31" s="10">
        <v>2975</v>
      </c>
      <c r="Q31" s="10">
        <v>19610</v>
      </c>
      <c r="R31" s="10">
        <v>40</v>
      </c>
      <c r="S31" s="11">
        <f>1-(G31/C31)</f>
        <v>4.5409722907011174E-2</v>
      </c>
      <c r="T31" s="11">
        <f>1-(H31/D31)</f>
        <v>1.0589013898080757E-2</v>
      </c>
      <c r="U31" s="11">
        <f>1-(I31/E31)</f>
        <v>3.5175627599338566E-2</v>
      </c>
      <c r="V31" s="20">
        <f>1-(K31/C31)</f>
        <v>1.7503204812148732E-2</v>
      </c>
      <c r="W31" s="11">
        <f>1-(L31/D31)</f>
        <v>1.6214427531436093E-2</v>
      </c>
      <c r="X31" s="11">
        <f>1-(M31/E31)</f>
        <v>9.9714385929748905E-3</v>
      </c>
      <c r="Y31" s="20">
        <f>1-(O31/C31)</f>
        <v>2.7857213292574734E-2</v>
      </c>
      <c r="Z31" s="11">
        <f>1-(P31/D31)</f>
        <v>1.5552614162806067E-2</v>
      </c>
      <c r="AA31" s="11">
        <f>1-(Q31/E31)</f>
        <v>1.7387382873177315E-2</v>
      </c>
      <c r="AB31" s="10">
        <v>18316</v>
      </c>
      <c r="AC31" s="10">
        <v>1431</v>
      </c>
      <c r="AD31" s="10">
        <v>39853</v>
      </c>
      <c r="AE31" s="10">
        <v>2162</v>
      </c>
      <c r="AF31" s="10">
        <v>70</v>
      </c>
      <c r="AG31" s="10">
        <v>894</v>
      </c>
      <c r="AH31" s="10">
        <v>8438</v>
      </c>
      <c r="AI31" s="11">
        <f>AB31/(AB31+AC31+AD31+AE31+AF31+AG31+AH31)</f>
        <v>0.25737732561407456</v>
      </c>
      <c r="AJ31" s="11">
        <v>4.5409722907011174E-2</v>
      </c>
    </row>
    <row r="32" spans="1:36" x14ac:dyDescent="0.2">
      <c r="A32" s="7" t="s">
        <v>39</v>
      </c>
      <c r="B32" s="11">
        <v>0.54131534569983142</v>
      </c>
      <c r="C32" s="10">
        <v>464</v>
      </c>
      <c r="D32" s="10">
        <v>143</v>
      </c>
      <c r="E32" s="10">
        <v>579</v>
      </c>
      <c r="F32" s="10">
        <v>0</v>
      </c>
      <c r="G32" s="10">
        <v>425</v>
      </c>
      <c r="H32" s="10">
        <v>140</v>
      </c>
      <c r="I32" s="10">
        <v>546</v>
      </c>
      <c r="J32" s="10">
        <v>0</v>
      </c>
      <c r="K32" s="10">
        <v>454</v>
      </c>
      <c r="L32" s="10">
        <v>139</v>
      </c>
      <c r="M32" s="10">
        <v>563</v>
      </c>
      <c r="N32" s="10">
        <v>0</v>
      </c>
      <c r="O32" s="10">
        <v>441</v>
      </c>
      <c r="P32" s="10">
        <v>140</v>
      </c>
      <c r="Q32" s="10">
        <v>559</v>
      </c>
      <c r="R32" s="10">
        <v>0</v>
      </c>
      <c r="S32" s="11">
        <f>1-(G32/C32)</f>
        <v>8.405172413793105E-2</v>
      </c>
      <c r="T32" s="11">
        <f>1-(H32/D32)</f>
        <v>2.0979020979020935E-2</v>
      </c>
      <c r="U32" s="11">
        <f>1-(I32/E32)</f>
        <v>5.6994818652849721E-2</v>
      </c>
      <c r="V32" s="20">
        <f>1-(K32/C32)</f>
        <v>2.155172413793105E-2</v>
      </c>
      <c r="W32" s="11">
        <f>1-(L32/D32)</f>
        <v>2.7972027972028024E-2</v>
      </c>
      <c r="X32" s="11">
        <f>1-(M32/E32)</f>
        <v>2.7633851468048309E-2</v>
      </c>
      <c r="Y32" s="20">
        <f>1-(O32/C32)</f>
        <v>4.9568965517241326E-2</v>
      </c>
      <c r="Z32" s="11">
        <f>1-(P32/D32)</f>
        <v>2.0979020979020935E-2</v>
      </c>
      <c r="AA32" s="11">
        <f>1-(Q32/E32)</f>
        <v>3.4542314335060498E-2</v>
      </c>
      <c r="AB32" s="10">
        <v>1032</v>
      </c>
      <c r="AC32" s="10">
        <v>6</v>
      </c>
      <c r="AD32" s="10">
        <v>750</v>
      </c>
      <c r="AE32" s="10">
        <v>2</v>
      </c>
      <c r="AF32" s="10">
        <v>1</v>
      </c>
      <c r="AG32" s="10">
        <v>3</v>
      </c>
      <c r="AH32" s="10">
        <v>70</v>
      </c>
      <c r="AI32" s="11">
        <f>AB32/(AB32+AC32+AD32+AE32+AF32+AG32+AH32)</f>
        <v>0.55364806866952787</v>
      </c>
      <c r="AJ32" s="11">
        <v>8.405172413793105E-2</v>
      </c>
    </row>
    <row r="33" spans="1:36" x14ac:dyDescent="0.2">
      <c r="A33" s="7" t="s">
        <v>40</v>
      </c>
      <c r="B33" s="11">
        <v>0.87809612631761591</v>
      </c>
      <c r="C33" s="10">
        <v>38322</v>
      </c>
      <c r="D33" s="10">
        <v>5847</v>
      </c>
      <c r="E33" s="10">
        <v>47671</v>
      </c>
      <c r="F33" s="10">
        <v>372</v>
      </c>
      <c r="G33" s="10">
        <v>35928</v>
      </c>
      <c r="H33" s="10">
        <v>5789</v>
      </c>
      <c r="I33" s="10">
        <v>45402</v>
      </c>
      <c r="J33" s="10">
        <v>357</v>
      </c>
      <c r="K33" s="10">
        <v>37743</v>
      </c>
      <c r="L33" s="10">
        <v>5767</v>
      </c>
      <c r="M33" s="10">
        <v>46996</v>
      </c>
      <c r="N33" s="10">
        <v>359</v>
      </c>
      <c r="O33" s="10">
        <v>37492</v>
      </c>
      <c r="P33" s="10">
        <v>5739</v>
      </c>
      <c r="Q33" s="10">
        <v>46856</v>
      </c>
      <c r="R33" s="10">
        <v>358</v>
      </c>
      <c r="S33" s="11">
        <f>1-(G33/C33)</f>
        <v>6.247064349459841E-2</v>
      </c>
      <c r="T33" s="11">
        <f>1-(H33/D33)</f>
        <v>9.9196168975542731E-3</v>
      </c>
      <c r="U33" s="11">
        <f>1-(I33/E33)</f>
        <v>4.7597071594890017E-2</v>
      </c>
      <c r="V33" s="20">
        <f>1-(K33/C33)</f>
        <v>1.5108814780021906E-2</v>
      </c>
      <c r="W33" s="11">
        <f>1-(L33/D33)</f>
        <v>1.3682230203523216E-2</v>
      </c>
      <c r="X33" s="11">
        <f>1-(M33/E33)</f>
        <v>1.4159551928845659E-2</v>
      </c>
      <c r="Y33" s="20">
        <f>1-(O33/C33)</f>
        <v>2.1658577318511507E-2</v>
      </c>
      <c r="Z33" s="11">
        <f>1-(P33/D33)</f>
        <v>1.8471010774756325E-2</v>
      </c>
      <c r="AA33" s="11">
        <f>1-(Q33/E33)</f>
        <v>1.7096347884458019E-2</v>
      </c>
      <c r="AB33" s="10">
        <v>121042</v>
      </c>
      <c r="AC33" s="10">
        <v>4258</v>
      </c>
      <c r="AD33" s="10">
        <v>18625</v>
      </c>
      <c r="AE33" s="10">
        <v>5866</v>
      </c>
      <c r="AF33" s="10">
        <v>251</v>
      </c>
      <c r="AG33" s="10">
        <v>2974</v>
      </c>
      <c r="AH33" s="10">
        <v>17359</v>
      </c>
      <c r="AI33" s="11">
        <f>AB33/(AB33+AC33+AD33+AE33+AF33+AG33+AH33)</f>
        <v>0.71044460748349225</v>
      </c>
      <c r="AJ33" s="11">
        <v>6.247064349459841E-2</v>
      </c>
    </row>
    <row r="34" spans="1:36" x14ac:dyDescent="0.2">
      <c r="A34" s="7" t="s">
        <v>41</v>
      </c>
      <c r="B34" s="11">
        <v>0.23649247121346323</v>
      </c>
      <c r="C34" s="10">
        <v>909</v>
      </c>
      <c r="D34" s="10">
        <v>109</v>
      </c>
      <c r="E34" s="10">
        <v>1236</v>
      </c>
      <c r="F34" s="10">
        <v>4</v>
      </c>
      <c r="G34" s="10">
        <v>824</v>
      </c>
      <c r="H34" s="10">
        <v>108</v>
      </c>
      <c r="I34" s="10">
        <v>1159</v>
      </c>
      <c r="J34" s="10">
        <v>4</v>
      </c>
      <c r="K34" s="10">
        <v>875</v>
      </c>
      <c r="L34" s="10">
        <v>108</v>
      </c>
      <c r="M34" s="10">
        <v>1184</v>
      </c>
      <c r="N34" s="10">
        <v>4</v>
      </c>
      <c r="O34" s="10">
        <v>871</v>
      </c>
      <c r="P34" s="10">
        <v>106</v>
      </c>
      <c r="Q34" s="10">
        <v>1182</v>
      </c>
      <c r="R34" s="10">
        <v>4</v>
      </c>
      <c r="S34" s="11">
        <f>1-(G34/C34)</f>
        <v>9.3509350935093494E-2</v>
      </c>
      <c r="T34" s="11">
        <f>1-(H34/D34)</f>
        <v>9.1743119266054496E-3</v>
      </c>
      <c r="U34" s="11">
        <f>1-(I34/E34)</f>
        <v>6.2297734627831725E-2</v>
      </c>
      <c r="V34" s="20">
        <f>1-(K34/C34)</f>
        <v>3.7403740374037375E-2</v>
      </c>
      <c r="W34" s="11">
        <f>1-(L34/D34)</f>
        <v>9.1743119266054496E-3</v>
      </c>
      <c r="X34" s="11">
        <f>1-(M34/E34)</f>
        <v>4.2071197411003292E-2</v>
      </c>
      <c r="Y34" s="20">
        <f>1-(O34/C34)</f>
        <v>4.1804180418041792E-2</v>
      </c>
      <c r="Z34" s="11">
        <f>1-(P34/D34)</f>
        <v>2.752293577981646E-2</v>
      </c>
      <c r="AA34" s="11">
        <f>1-(Q34/E34)</f>
        <v>4.3689320388349495E-2</v>
      </c>
      <c r="AB34" s="10">
        <v>1080</v>
      </c>
      <c r="AC34" s="10">
        <v>8</v>
      </c>
      <c r="AD34" s="10">
        <v>2551</v>
      </c>
      <c r="AE34" s="10">
        <v>24</v>
      </c>
      <c r="AF34" s="10">
        <v>1</v>
      </c>
      <c r="AG34" s="10">
        <v>11</v>
      </c>
      <c r="AH34" s="10">
        <v>212</v>
      </c>
      <c r="AI34" s="11">
        <f>AB34/(AB34+AC34+AD34+AE34+AF34+AG34+AH34)</f>
        <v>0.27784924105994341</v>
      </c>
      <c r="AJ34" s="11">
        <v>9.3509350935093494E-2</v>
      </c>
    </row>
    <row r="35" spans="1:36" x14ac:dyDescent="0.2">
      <c r="A35" s="7" t="s">
        <v>42</v>
      </c>
      <c r="B35" s="11">
        <v>0.54124253561418023</v>
      </c>
      <c r="C35" s="10">
        <v>172926</v>
      </c>
      <c r="D35" s="10">
        <v>25901</v>
      </c>
      <c r="E35" s="10">
        <v>111554</v>
      </c>
      <c r="F35" s="10">
        <v>1433</v>
      </c>
      <c r="G35" s="10">
        <v>167944</v>
      </c>
      <c r="H35" s="10">
        <v>25699</v>
      </c>
      <c r="I35" s="10">
        <v>108818</v>
      </c>
      <c r="J35" s="10">
        <v>1397</v>
      </c>
      <c r="K35" s="10">
        <v>171114</v>
      </c>
      <c r="L35" s="10">
        <v>25588</v>
      </c>
      <c r="M35" s="10">
        <v>110717</v>
      </c>
      <c r="N35" s="10">
        <v>1399</v>
      </c>
      <c r="O35" s="10">
        <v>170277</v>
      </c>
      <c r="P35" s="10">
        <v>25532</v>
      </c>
      <c r="Q35" s="10">
        <v>110384</v>
      </c>
      <c r="R35" s="10">
        <v>1388</v>
      </c>
      <c r="S35" s="11">
        <f>1-(G35/C35)</f>
        <v>2.881001121867155E-2</v>
      </c>
      <c r="T35" s="11">
        <f>1-(H35/D35)</f>
        <v>7.7989266823674797E-3</v>
      </c>
      <c r="U35" s="11">
        <f>1-(I35/E35)</f>
        <v>2.4526238413683066E-2</v>
      </c>
      <c r="V35" s="20">
        <f>1-(K35/C35)</f>
        <v>1.0478470559661335E-2</v>
      </c>
      <c r="W35" s="11">
        <f>1-(L35/D35)</f>
        <v>1.2084475502876391E-2</v>
      </c>
      <c r="X35" s="11">
        <f>1-(M35/E35)</f>
        <v>7.5030926726069591E-3</v>
      </c>
      <c r="Y35" s="20">
        <f>1-(O35/C35)</f>
        <v>1.5318691232087733E-2</v>
      </c>
      <c r="Z35" s="11">
        <f>1-(P35/D35)</f>
        <v>1.4246554187096971E-2</v>
      </c>
      <c r="AA35" s="11">
        <f>1-(Q35/E35)</f>
        <v>1.0488194058482891E-2</v>
      </c>
      <c r="AB35" s="10">
        <v>127735</v>
      </c>
      <c r="AC35" s="10">
        <v>14759</v>
      </c>
      <c r="AD35" s="10">
        <v>278006</v>
      </c>
      <c r="AE35" s="10">
        <v>23678</v>
      </c>
      <c r="AF35" s="10">
        <v>911</v>
      </c>
      <c r="AG35" s="10">
        <v>9217</v>
      </c>
      <c r="AH35" s="10">
        <v>28564</v>
      </c>
      <c r="AI35" s="11">
        <f>AB35/(AB35+AC35+AD35+AE35+AF35+AG35+AH35)</f>
        <v>0.26453289705303706</v>
      </c>
      <c r="AJ35" s="11">
        <v>2.881001121867155E-2</v>
      </c>
    </row>
    <row r="36" spans="1:36" x14ac:dyDescent="0.2">
      <c r="A36" s="7" t="s">
        <v>43</v>
      </c>
      <c r="B36" s="11">
        <v>0.28775267538644472</v>
      </c>
      <c r="C36" s="10">
        <v>4536</v>
      </c>
      <c r="D36" s="10">
        <v>395</v>
      </c>
      <c r="E36" s="10">
        <v>7664</v>
      </c>
      <c r="F36" s="10">
        <v>20</v>
      </c>
      <c r="G36" s="10">
        <v>4171</v>
      </c>
      <c r="H36" s="10">
        <v>389</v>
      </c>
      <c r="I36" s="10">
        <v>7105</v>
      </c>
      <c r="J36" s="10">
        <v>19</v>
      </c>
      <c r="K36" s="10">
        <v>4434</v>
      </c>
      <c r="L36" s="10">
        <v>392</v>
      </c>
      <c r="M36" s="10">
        <v>7492</v>
      </c>
      <c r="N36" s="10">
        <v>19</v>
      </c>
      <c r="O36" s="10">
        <v>4374</v>
      </c>
      <c r="P36" s="10">
        <v>391</v>
      </c>
      <c r="Q36" s="10">
        <v>7395</v>
      </c>
      <c r="R36" s="10">
        <v>20</v>
      </c>
      <c r="S36" s="11">
        <f>1-(G36/C36)</f>
        <v>8.0467372134038762E-2</v>
      </c>
      <c r="T36" s="11">
        <f>1-(H36/D36)</f>
        <v>1.5189873417721489E-2</v>
      </c>
      <c r="U36" s="11">
        <f>1-(I36/E36)</f>
        <v>7.293841336116913E-2</v>
      </c>
      <c r="V36" s="20">
        <f>1-(K36/C36)</f>
        <v>2.2486772486772444E-2</v>
      </c>
      <c r="W36" s="11">
        <f>1-(L36/D36)</f>
        <v>7.5949367088608E-3</v>
      </c>
      <c r="X36" s="11">
        <f>1-(M36/E36)</f>
        <v>2.2442588726513613E-2</v>
      </c>
      <c r="Y36" s="20">
        <f>1-(O36/C36)</f>
        <v>3.5714285714285698E-2</v>
      </c>
      <c r="Z36" s="11">
        <f>1-(P36/D36)</f>
        <v>1.0126582278481067E-2</v>
      </c>
      <c r="AA36" s="11">
        <f>1-(Q36/E36)</f>
        <v>3.5099164926931103E-2</v>
      </c>
      <c r="AB36" s="10">
        <v>5796</v>
      </c>
      <c r="AC36" s="10">
        <v>112</v>
      </c>
      <c r="AD36" s="10">
        <v>14205</v>
      </c>
      <c r="AE36" s="10">
        <v>633</v>
      </c>
      <c r="AF36" s="10">
        <v>30</v>
      </c>
      <c r="AG36" s="10">
        <v>101</v>
      </c>
      <c r="AH36" s="10">
        <v>998</v>
      </c>
      <c r="AI36" s="11">
        <f>AB36/(AB36+AC36+AD36+AE36+AF36+AG36+AH36)</f>
        <v>0.26495999999999997</v>
      </c>
      <c r="AJ36" s="11">
        <v>8.0467372134038762E-2</v>
      </c>
    </row>
    <row r="37" spans="1:36" x14ac:dyDescent="0.2">
      <c r="A37" s="7" t="s">
        <v>44</v>
      </c>
      <c r="B37" s="11">
        <v>0.23559361258967831</v>
      </c>
      <c r="C37" s="10">
        <v>6368</v>
      </c>
      <c r="D37" s="10">
        <v>514</v>
      </c>
      <c r="E37" s="10">
        <v>6071</v>
      </c>
      <c r="F37" s="10">
        <v>10</v>
      </c>
      <c r="G37" s="10">
        <v>5919</v>
      </c>
      <c r="H37" s="10">
        <v>511</v>
      </c>
      <c r="I37" s="10">
        <v>5704</v>
      </c>
      <c r="J37" s="10">
        <v>10</v>
      </c>
      <c r="K37" s="10">
        <v>6202</v>
      </c>
      <c r="L37" s="10">
        <v>509</v>
      </c>
      <c r="M37" s="10">
        <v>5927</v>
      </c>
      <c r="N37" s="10">
        <v>10</v>
      </c>
      <c r="O37" s="10">
        <v>6154</v>
      </c>
      <c r="P37" s="10">
        <v>507</v>
      </c>
      <c r="Q37" s="10">
        <v>5907</v>
      </c>
      <c r="R37" s="10">
        <v>10</v>
      </c>
      <c r="S37" s="11">
        <f>1-(G37/C37)</f>
        <v>7.0508793969849215E-2</v>
      </c>
      <c r="T37" s="11">
        <f>1-(H37/D37)</f>
        <v>5.8365758754863606E-3</v>
      </c>
      <c r="U37" s="11">
        <f>1-(I37/E37)</f>
        <v>6.0451325975951264E-2</v>
      </c>
      <c r="V37" s="20">
        <f>1-(K37/C37)</f>
        <v>2.6067839195979881E-2</v>
      </c>
      <c r="W37" s="11">
        <f>1-(L37/D37)</f>
        <v>9.7276264591439343E-3</v>
      </c>
      <c r="X37" s="11">
        <f>1-(M37/E37)</f>
        <v>2.3719321363861012E-2</v>
      </c>
      <c r="Y37" s="20">
        <f>1-(O37/C37)</f>
        <v>3.3605527638190913E-2</v>
      </c>
      <c r="Z37" s="11">
        <f>1-(P37/D37)</f>
        <v>1.3618677042801508E-2</v>
      </c>
      <c r="AA37" s="11">
        <f>1-(Q37/E37)</f>
        <v>2.7013671553286156E-2</v>
      </c>
      <c r="AB37" s="10">
        <v>4868</v>
      </c>
      <c r="AC37" s="10">
        <v>86</v>
      </c>
      <c r="AD37" s="10">
        <v>14698</v>
      </c>
      <c r="AE37" s="10">
        <v>845</v>
      </c>
      <c r="AF37" s="10">
        <v>24</v>
      </c>
      <c r="AG37" s="10">
        <v>120</v>
      </c>
      <c r="AH37" s="10">
        <v>1328</v>
      </c>
      <c r="AI37" s="11">
        <f>AB37/(AB37+AC37+AD37+AE37+AF37+AG37+AH37)</f>
        <v>0.22158496062633712</v>
      </c>
      <c r="AJ37" s="11">
        <v>7.0508793969849215E-2</v>
      </c>
    </row>
    <row r="38" spans="1:36" x14ac:dyDescent="0.2">
      <c r="A38" s="7" t="s">
        <v>45</v>
      </c>
      <c r="B38" s="11">
        <v>0.32486939027160333</v>
      </c>
      <c r="C38" s="10">
        <v>28969</v>
      </c>
      <c r="D38" s="10">
        <v>2936</v>
      </c>
      <c r="E38" s="10">
        <v>29686</v>
      </c>
      <c r="F38" s="10">
        <v>43</v>
      </c>
      <c r="G38" s="10">
        <v>28019</v>
      </c>
      <c r="H38" s="10">
        <v>2909</v>
      </c>
      <c r="I38" s="10">
        <v>28708</v>
      </c>
      <c r="J38" s="10">
        <v>43</v>
      </c>
      <c r="K38" s="10">
        <v>28691</v>
      </c>
      <c r="L38" s="10">
        <v>2899</v>
      </c>
      <c r="M38" s="10">
        <v>29498</v>
      </c>
      <c r="N38" s="10">
        <v>43</v>
      </c>
      <c r="O38" s="10">
        <v>28521</v>
      </c>
      <c r="P38" s="10">
        <v>2896</v>
      </c>
      <c r="Q38" s="10">
        <v>29326</v>
      </c>
      <c r="R38" s="10">
        <v>43</v>
      </c>
      <c r="S38" s="11">
        <f>1-(G38/C38)</f>
        <v>3.2793675998481153E-2</v>
      </c>
      <c r="T38" s="11">
        <f>1-(H38/D38)</f>
        <v>9.1961852861035531E-3</v>
      </c>
      <c r="U38" s="11">
        <f>1-(I38/E38)</f>
        <v>3.2944822475240887E-2</v>
      </c>
      <c r="V38" s="20">
        <f>1-(K38/C38)</f>
        <v>9.5964651869239193E-3</v>
      </c>
      <c r="W38" s="11">
        <f>1-(L38/D38)</f>
        <v>1.2602179836512239E-2</v>
      </c>
      <c r="X38" s="11">
        <f>1-(M38/E38)</f>
        <v>6.3329515596577401E-3</v>
      </c>
      <c r="Y38" s="20">
        <f>1-(O38/C38)</f>
        <v>1.5464807207704823E-2</v>
      </c>
      <c r="Z38" s="11">
        <f>1-(P38/D38)</f>
        <v>1.3623978201634857E-2</v>
      </c>
      <c r="AA38" s="11">
        <f>1-(Q38/E38)</f>
        <v>1.2126928518493618E-2</v>
      </c>
      <c r="AB38" s="10">
        <v>15256</v>
      </c>
      <c r="AC38" s="10">
        <v>2701</v>
      </c>
      <c r="AD38" s="10">
        <v>65207</v>
      </c>
      <c r="AE38" s="10">
        <v>2621</v>
      </c>
      <c r="AF38" s="10">
        <v>187</v>
      </c>
      <c r="AG38" s="10">
        <v>1401</v>
      </c>
      <c r="AH38" s="10">
        <v>8467</v>
      </c>
      <c r="AI38" s="11">
        <f>AB38/(AB38+AC38+AD38+AE38+AF38+AG38+AH38)</f>
        <v>0.15918196994991654</v>
      </c>
      <c r="AJ38" s="11">
        <v>3.2793675998481153E-2</v>
      </c>
    </row>
    <row r="39" spans="1:36" x14ac:dyDescent="0.2">
      <c r="A39" s="7" t="s">
        <v>46</v>
      </c>
      <c r="B39" s="11">
        <v>0.28726520765121488</v>
      </c>
      <c r="C39" s="10">
        <v>2490</v>
      </c>
      <c r="D39" s="10">
        <v>244</v>
      </c>
      <c r="E39" s="10">
        <v>3069</v>
      </c>
      <c r="F39" s="10">
        <v>0</v>
      </c>
      <c r="G39" s="10">
        <v>2350</v>
      </c>
      <c r="H39" s="10">
        <v>241</v>
      </c>
      <c r="I39" s="10">
        <v>2927</v>
      </c>
      <c r="J39" s="10">
        <v>0</v>
      </c>
      <c r="K39" s="10">
        <v>2453</v>
      </c>
      <c r="L39" s="10">
        <v>242</v>
      </c>
      <c r="M39" s="10">
        <v>3033</v>
      </c>
      <c r="N39" s="10">
        <v>0</v>
      </c>
      <c r="O39" s="10">
        <v>2437</v>
      </c>
      <c r="P39" s="10">
        <v>242</v>
      </c>
      <c r="Q39" s="10">
        <v>3009</v>
      </c>
      <c r="R39" s="10">
        <v>0</v>
      </c>
      <c r="S39" s="11">
        <f>1-(G39/C39)</f>
        <v>5.6224899598393607E-2</v>
      </c>
      <c r="T39" s="11">
        <f>1-(H39/D39)</f>
        <v>1.2295081967213073E-2</v>
      </c>
      <c r="U39" s="11">
        <f>1-(I39/E39)</f>
        <v>4.6269143043336625E-2</v>
      </c>
      <c r="V39" s="20">
        <f>1-(K39/C39)</f>
        <v>1.4859437751004068E-2</v>
      </c>
      <c r="W39" s="11">
        <f>1-(L39/D39)</f>
        <v>8.1967213114754189E-3</v>
      </c>
      <c r="X39" s="11">
        <f>1-(M39/E39)</f>
        <v>1.1730205278592365E-2</v>
      </c>
      <c r="Y39" s="20">
        <f>1-(O39/C39)</f>
        <v>2.128514056224895E-2</v>
      </c>
      <c r="Z39" s="11">
        <f>1-(P39/D39)</f>
        <v>8.1967213114754189E-3</v>
      </c>
      <c r="AA39" s="11">
        <f>1-(Q39/E39)</f>
        <v>1.9550342130987275E-2</v>
      </c>
      <c r="AB39" s="10">
        <v>2518</v>
      </c>
      <c r="AC39" s="10">
        <v>45</v>
      </c>
      <c r="AD39" s="10">
        <v>6388</v>
      </c>
      <c r="AE39" s="10">
        <v>132</v>
      </c>
      <c r="AF39" s="10">
        <v>6</v>
      </c>
      <c r="AG39" s="10">
        <v>55</v>
      </c>
      <c r="AH39" s="10">
        <v>291</v>
      </c>
      <c r="AI39" s="11">
        <f>AB39/(AB39+AC39+AD39+AE39+AF39+AG39+AH39)</f>
        <v>0.26687864334923156</v>
      </c>
      <c r="AJ39" s="11">
        <v>5.6224899598393607E-2</v>
      </c>
    </row>
    <row r="40" spans="1:36" x14ac:dyDescent="0.2">
      <c r="A40" s="7" t="s">
        <v>47</v>
      </c>
      <c r="B40" s="11">
        <v>0.29116082037505814</v>
      </c>
      <c r="C40" s="10">
        <v>29603</v>
      </c>
      <c r="D40" s="10">
        <v>2812</v>
      </c>
      <c r="E40" s="10">
        <v>25641</v>
      </c>
      <c r="F40" s="10">
        <v>15</v>
      </c>
      <c r="G40" s="10">
        <v>28541</v>
      </c>
      <c r="H40" s="10">
        <v>2792</v>
      </c>
      <c r="I40" s="10">
        <v>24794</v>
      </c>
      <c r="J40" s="10">
        <v>15</v>
      </c>
      <c r="K40" s="10">
        <v>29226</v>
      </c>
      <c r="L40" s="10">
        <v>2794</v>
      </c>
      <c r="M40" s="10">
        <v>25380</v>
      </c>
      <c r="N40" s="10">
        <v>15</v>
      </c>
      <c r="O40" s="10">
        <v>29066</v>
      </c>
      <c r="P40" s="10">
        <v>2782</v>
      </c>
      <c r="Q40" s="10">
        <v>25300</v>
      </c>
      <c r="R40" s="10">
        <v>15</v>
      </c>
      <c r="S40" s="11">
        <f>1-(G40/C40)</f>
        <v>3.5874742424754302E-2</v>
      </c>
      <c r="T40" s="11">
        <f>1-(H40/D40)</f>
        <v>7.1123755334281391E-3</v>
      </c>
      <c r="U40" s="11">
        <f>1-(I40/E40)</f>
        <v>3.3033033033033066E-2</v>
      </c>
      <c r="V40" s="20">
        <f>1-(K40/C40)</f>
        <v>1.2735195757186735E-2</v>
      </c>
      <c r="W40" s="11">
        <f>1-(L40/D40)</f>
        <v>6.4011379800853474E-3</v>
      </c>
      <c r="X40" s="11">
        <f>1-(M40/E40)</f>
        <v>1.0179010179010128E-2</v>
      </c>
      <c r="Y40" s="20">
        <f>1-(O40/C40)</f>
        <v>1.8140053372968978E-2</v>
      </c>
      <c r="Z40" s="11">
        <f>1-(P40/D40)</f>
        <v>1.0668563300142209E-2</v>
      </c>
      <c r="AA40" s="11">
        <f>1-(Q40/E40)</f>
        <v>1.3299013299013285E-2</v>
      </c>
      <c r="AB40" s="10">
        <v>13481</v>
      </c>
      <c r="AC40" s="10">
        <v>909</v>
      </c>
      <c r="AD40" s="10">
        <v>63302</v>
      </c>
      <c r="AE40" s="10">
        <v>2025</v>
      </c>
      <c r="AF40" s="10">
        <v>63</v>
      </c>
      <c r="AG40" s="10">
        <v>717</v>
      </c>
      <c r="AH40" s="10">
        <v>11170</v>
      </c>
      <c r="AI40" s="11">
        <f>AB40/(AB40+AC40+AD40+AE40+AF40+AG40+AH40)</f>
        <v>0.14706491976392813</v>
      </c>
      <c r="AJ40" s="11">
        <v>3.5874742424754302E-2</v>
      </c>
    </row>
    <row r="41" spans="1:36" x14ac:dyDescent="0.2">
      <c r="A41" s="7" t="s">
        <v>48</v>
      </c>
      <c r="B41" s="11">
        <v>0.26388325901905146</v>
      </c>
      <c r="C41" s="10">
        <v>2130</v>
      </c>
      <c r="D41" s="10">
        <v>234</v>
      </c>
      <c r="E41" s="10">
        <v>2567</v>
      </c>
      <c r="F41" s="10">
        <v>3</v>
      </c>
      <c r="G41" s="10">
        <v>2036</v>
      </c>
      <c r="H41" s="10">
        <v>230</v>
      </c>
      <c r="I41" s="10">
        <v>2402</v>
      </c>
      <c r="J41" s="10">
        <v>3</v>
      </c>
      <c r="K41" s="10">
        <v>2090</v>
      </c>
      <c r="L41" s="10">
        <v>229</v>
      </c>
      <c r="M41" s="10">
        <v>2491</v>
      </c>
      <c r="N41" s="10">
        <v>3</v>
      </c>
      <c r="O41" s="10">
        <v>2085</v>
      </c>
      <c r="P41" s="10">
        <v>230</v>
      </c>
      <c r="Q41" s="10">
        <v>2487</v>
      </c>
      <c r="R41" s="10">
        <v>3</v>
      </c>
      <c r="S41" s="11">
        <f>1-(G41/C41)</f>
        <v>4.4131455399061048E-2</v>
      </c>
      <c r="T41" s="11">
        <f>1-(H41/D41)</f>
        <v>1.7094017094017144E-2</v>
      </c>
      <c r="U41" s="11">
        <f>1-(I41/E41)</f>
        <v>6.4277366575769435E-2</v>
      </c>
      <c r="V41" s="20">
        <f>1-(K41/C41)</f>
        <v>1.8779342723004744E-2</v>
      </c>
      <c r="W41" s="11">
        <f>1-(L41/D41)</f>
        <v>2.1367521367521403E-2</v>
      </c>
      <c r="X41" s="11">
        <f>1-(M41/E41)</f>
        <v>2.9606544604596774E-2</v>
      </c>
      <c r="Y41" s="20">
        <f>1-(O41/C41)</f>
        <v>2.1126760563380254E-2</v>
      </c>
      <c r="Z41" s="11">
        <f>1-(P41/D41)</f>
        <v>1.7094017094017144E-2</v>
      </c>
      <c r="AA41" s="11">
        <f>1-(Q41/E41)</f>
        <v>3.1164783794312423E-2</v>
      </c>
      <c r="AB41" s="10">
        <v>1460</v>
      </c>
      <c r="AC41" s="10">
        <v>24</v>
      </c>
      <c r="AD41" s="10">
        <v>5457</v>
      </c>
      <c r="AE41" s="10">
        <v>51</v>
      </c>
      <c r="AF41" s="10">
        <v>10</v>
      </c>
      <c r="AG41" s="10">
        <v>32</v>
      </c>
      <c r="AH41" s="10">
        <v>448</v>
      </c>
      <c r="AI41" s="11">
        <f>AB41/(AB41+AC41+AD41+AE41+AF41+AG41+AH41)</f>
        <v>0.19513499064421277</v>
      </c>
      <c r="AJ41" s="11">
        <v>4.4131455399061048E-2</v>
      </c>
    </row>
    <row r="42" spans="1:36" x14ac:dyDescent="0.2">
      <c r="A42" s="7" t="s">
        <v>49</v>
      </c>
      <c r="B42" s="11">
        <v>0.36553191489361703</v>
      </c>
      <c r="C42" s="10">
        <v>2470</v>
      </c>
      <c r="D42" s="10">
        <v>363</v>
      </c>
      <c r="E42" s="10">
        <v>4191</v>
      </c>
      <c r="F42" s="10">
        <v>26</v>
      </c>
      <c r="G42" s="10">
        <v>2258</v>
      </c>
      <c r="H42" s="10">
        <v>359</v>
      </c>
      <c r="I42" s="10">
        <v>3973</v>
      </c>
      <c r="J42" s="10">
        <v>24</v>
      </c>
      <c r="K42" s="10">
        <v>2371</v>
      </c>
      <c r="L42" s="10">
        <v>352</v>
      </c>
      <c r="M42" s="10">
        <v>4090</v>
      </c>
      <c r="N42" s="10">
        <v>24</v>
      </c>
      <c r="O42" s="10">
        <v>2353</v>
      </c>
      <c r="P42" s="10">
        <v>353</v>
      </c>
      <c r="Q42" s="10">
        <v>4075</v>
      </c>
      <c r="R42" s="10">
        <v>23</v>
      </c>
      <c r="S42" s="11">
        <f>1-(G42/C42)</f>
        <v>8.5829959514170051E-2</v>
      </c>
      <c r="T42" s="11">
        <f>1-(H42/D42)</f>
        <v>1.1019283746556474E-2</v>
      </c>
      <c r="U42" s="11">
        <f>1-(I42/E42)</f>
        <v>5.2016225244571723E-2</v>
      </c>
      <c r="V42" s="20">
        <f>1-(K42/C42)</f>
        <v>4.0080971659918974E-2</v>
      </c>
      <c r="W42" s="11">
        <f>1-(L42/D42)</f>
        <v>3.0303030303030276E-2</v>
      </c>
      <c r="X42" s="11">
        <f>1-(M42/E42)</f>
        <v>2.4099260319732752E-2</v>
      </c>
      <c r="Y42" s="20">
        <f>1-(O42/C42)</f>
        <v>4.7368421052631615E-2</v>
      </c>
      <c r="Z42" s="11">
        <f>1-(P42/D42)</f>
        <v>2.754820936639113E-2</v>
      </c>
      <c r="AA42" s="11">
        <f>1-(Q42/E42)</f>
        <v>2.7678358387019819E-2</v>
      </c>
      <c r="AB42" s="10">
        <v>4727</v>
      </c>
      <c r="AC42" s="10">
        <v>63</v>
      </c>
      <c r="AD42" s="10">
        <v>6333</v>
      </c>
      <c r="AE42" s="10">
        <v>69</v>
      </c>
      <c r="AF42" s="10">
        <v>7</v>
      </c>
      <c r="AG42" s="10">
        <v>43</v>
      </c>
      <c r="AH42" s="10">
        <v>426</v>
      </c>
      <c r="AI42" s="11">
        <f>AB42/(AB42+AC42+AD42+AE42+AF42+AG42+AH42)</f>
        <v>0.40512512855673638</v>
      </c>
      <c r="AJ42" s="11">
        <v>8.5829959514170051E-2</v>
      </c>
    </row>
    <row r="43" spans="1:36" x14ac:dyDescent="0.2">
      <c r="A43" s="7" t="s">
        <v>50</v>
      </c>
      <c r="B43" s="11">
        <v>0.1618454778469425</v>
      </c>
      <c r="C43" s="10">
        <v>2760</v>
      </c>
      <c r="D43" s="10">
        <v>129</v>
      </c>
      <c r="E43" s="10">
        <v>2561</v>
      </c>
      <c r="F43" s="10">
        <v>12</v>
      </c>
      <c r="G43" s="10">
        <v>2635</v>
      </c>
      <c r="H43" s="10">
        <v>125</v>
      </c>
      <c r="I43" s="10">
        <v>2437</v>
      </c>
      <c r="J43" s="10">
        <v>12</v>
      </c>
      <c r="K43" s="10">
        <v>2678</v>
      </c>
      <c r="L43" s="10">
        <v>123</v>
      </c>
      <c r="M43" s="10">
        <v>2490</v>
      </c>
      <c r="N43" s="10">
        <v>12</v>
      </c>
      <c r="O43" s="10">
        <v>2663</v>
      </c>
      <c r="P43" s="10">
        <v>123</v>
      </c>
      <c r="Q43" s="10">
        <v>2477</v>
      </c>
      <c r="R43" s="10">
        <v>12</v>
      </c>
      <c r="S43" s="11">
        <f>1-(G43/C43)</f>
        <v>4.5289855072463747E-2</v>
      </c>
      <c r="T43" s="11">
        <f>1-(H43/D43)</f>
        <v>3.1007751937984551E-2</v>
      </c>
      <c r="U43" s="11">
        <f>1-(I43/E43)</f>
        <v>4.8418586489652471E-2</v>
      </c>
      <c r="V43" s="20">
        <f>1-(K43/C43)</f>
        <v>2.9710144927536208E-2</v>
      </c>
      <c r="W43" s="11">
        <f>1-(L43/D43)</f>
        <v>4.6511627906976716E-2</v>
      </c>
      <c r="X43" s="11">
        <f>1-(M43/E43)</f>
        <v>2.7723545490042967E-2</v>
      </c>
      <c r="Y43" s="20">
        <f>1-(O43/C43)</f>
        <v>3.5144927536231885E-2</v>
      </c>
      <c r="Z43" s="11">
        <f>1-(P43/D43)</f>
        <v>4.6511627906976716E-2</v>
      </c>
      <c r="AA43" s="11">
        <f>1-(Q43/E43)</f>
        <v>3.2799687622022677E-2</v>
      </c>
      <c r="AB43" s="10">
        <v>51</v>
      </c>
      <c r="AC43" s="10">
        <v>38</v>
      </c>
      <c r="AD43" s="10">
        <v>9020</v>
      </c>
      <c r="AE43" s="10">
        <v>59</v>
      </c>
      <c r="AF43" s="10">
        <v>17</v>
      </c>
      <c r="AG43" s="10">
        <v>33</v>
      </c>
      <c r="AH43" s="10">
        <v>1274</v>
      </c>
      <c r="AI43" s="11">
        <f>AB43/(AB43+AC43+AD43+AE43+AF43+AG43+AH43)</f>
        <v>4.8608463591307662E-3</v>
      </c>
      <c r="AJ43" s="11">
        <v>4.5289855072463747E-2</v>
      </c>
    </row>
    <row r="44" spans="1:36" x14ac:dyDescent="0.2">
      <c r="A44" s="7" t="s">
        <v>51</v>
      </c>
      <c r="B44" s="11">
        <v>0.13116311199378292</v>
      </c>
      <c r="C44" s="10">
        <v>4111</v>
      </c>
      <c r="D44" s="10">
        <v>439</v>
      </c>
      <c r="E44" s="10">
        <v>7020</v>
      </c>
      <c r="F44" s="10">
        <v>11</v>
      </c>
      <c r="G44" s="10">
        <v>3965</v>
      </c>
      <c r="H44" s="10">
        <v>436</v>
      </c>
      <c r="I44" s="10">
        <v>6802</v>
      </c>
      <c r="J44" s="10">
        <v>11</v>
      </c>
      <c r="K44" s="10">
        <v>4055</v>
      </c>
      <c r="L44" s="10">
        <v>433</v>
      </c>
      <c r="M44" s="10">
        <v>6952</v>
      </c>
      <c r="N44" s="10">
        <v>11</v>
      </c>
      <c r="O44" s="10">
        <v>4032</v>
      </c>
      <c r="P44" s="10">
        <v>437</v>
      </c>
      <c r="Q44" s="10">
        <v>6910</v>
      </c>
      <c r="R44" s="10">
        <v>11</v>
      </c>
      <c r="S44" s="11">
        <f>1-(G44/C44)</f>
        <v>3.5514473364144927E-2</v>
      </c>
      <c r="T44" s="11">
        <f>1-(H44/D44)</f>
        <v>6.8337129840546629E-3</v>
      </c>
      <c r="U44" s="11">
        <f>1-(I44/E44)</f>
        <v>3.1054131054131018E-2</v>
      </c>
      <c r="V44" s="20">
        <f>1-(K44/C44)</f>
        <v>1.3621989783507704E-2</v>
      </c>
      <c r="W44" s="11">
        <f>1-(L44/D44)</f>
        <v>1.3667425968109326E-2</v>
      </c>
      <c r="X44" s="11">
        <f>1-(M44/E44)</f>
        <v>9.6866096866097262E-3</v>
      </c>
      <c r="Y44" s="20">
        <f>1-(O44/C44)</f>
        <v>1.9216735587448297E-2</v>
      </c>
      <c r="Z44" s="11">
        <f>1-(P44/D44)</f>
        <v>4.5558086560364419E-3</v>
      </c>
      <c r="AA44" s="11">
        <f>1-(Q44/E44)</f>
        <v>1.5669515669515688E-2</v>
      </c>
      <c r="AB44" s="10">
        <v>78</v>
      </c>
      <c r="AC44" s="10">
        <v>87</v>
      </c>
      <c r="AD44" s="10">
        <v>16086</v>
      </c>
      <c r="AE44" s="10">
        <v>235</v>
      </c>
      <c r="AF44" s="10">
        <v>30</v>
      </c>
      <c r="AG44" s="10">
        <v>77</v>
      </c>
      <c r="AH44" s="10">
        <v>1695</v>
      </c>
      <c r="AI44" s="11">
        <f>AB44/(AB44+AC44+AD44+AE44+AF44+AG44+AH44)</f>
        <v>4.2650918635170603E-3</v>
      </c>
      <c r="AJ44" s="11">
        <v>3.5514473364144927E-2</v>
      </c>
    </row>
    <row r="45" spans="1:36" x14ac:dyDescent="0.2">
      <c r="A45" s="7" t="s">
        <v>52</v>
      </c>
      <c r="B45" s="11">
        <v>0.39525475617756395</v>
      </c>
      <c r="C45" s="10">
        <v>4235</v>
      </c>
      <c r="D45" s="10">
        <v>548</v>
      </c>
      <c r="E45" s="10">
        <v>4260</v>
      </c>
      <c r="F45" s="10">
        <v>103</v>
      </c>
      <c r="G45" s="10">
        <v>3971</v>
      </c>
      <c r="H45" s="10">
        <v>547</v>
      </c>
      <c r="I45" s="10">
        <v>4027</v>
      </c>
      <c r="J45" s="10">
        <v>101</v>
      </c>
      <c r="K45" s="10">
        <v>4131</v>
      </c>
      <c r="L45" s="10">
        <v>537</v>
      </c>
      <c r="M45" s="10">
        <v>4158</v>
      </c>
      <c r="N45" s="10">
        <v>98</v>
      </c>
      <c r="O45" s="10">
        <v>4128</v>
      </c>
      <c r="P45" s="10">
        <v>539</v>
      </c>
      <c r="Q45" s="10">
        <v>4132</v>
      </c>
      <c r="R45" s="10">
        <v>98</v>
      </c>
      <c r="S45" s="11">
        <f>1-(G45/C45)</f>
        <v>6.2337662337662358E-2</v>
      </c>
      <c r="T45" s="11">
        <f>1-(H45/D45)</f>
        <v>1.8248175182481452E-3</v>
      </c>
      <c r="U45" s="11">
        <f>1-(I45/E45)</f>
        <v>5.4694835680751175E-2</v>
      </c>
      <c r="V45" s="20">
        <f>1-(K45/C45)</f>
        <v>2.4557260920897273E-2</v>
      </c>
      <c r="W45" s="11">
        <f>1-(L45/D45)</f>
        <v>2.007299270072993E-2</v>
      </c>
      <c r="X45" s="11">
        <f>1-(M45/E45)</f>
        <v>2.3943661971830954E-2</v>
      </c>
      <c r="Y45" s="20">
        <f>1-(O45/C45)</f>
        <v>2.5265643447461628E-2</v>
      </c>
      <c r="Z45" s="11">
        <f>1-(P45/D45)</f>
        <v>1.6423357664233529E-2</v>
      </c>
      <c r="AA45" s="11">
        <f>1-(Q45/E45)</f>
        <v>3.0046948356807546E-2</v>
      </c>
      <c r="AB45" s="10">
        <v>5645</v>
      </c>
      <c r="AC45" s="10">
        <v>44</v>
      </c>
      <c r="AD45" s="10">
        <v>8579</v>
      </c>
      <c r="AE45" s="10">
        <v>188</v>
      </c>
      <c r="AF45" s="10">
        <v>14</v>
      </c>
      <c r="AG45" s="10">
        <v>70</v>
      </c>
      <c r="AH45" s="10">
        <v>656</v>
      </c>
      <c r="AI45" s="11">
        <f>AB45/(AB45+AC45+AD45+AE45+AF45+AG45+AH45)</f>
        <v>0.37147933666754407</v>
      </c>
      <c r="AJ45" s="11">
        <v>6.2337662337662358E-2</v>
      </c>
    </row>
    <row r="46" spans="1:36" x14ac:dyDescent="0.2">
      <c r="A46" s="7" t="s">
        <v>53</v>
      </c>
      <c r="B46" s="11">
        <v>0.83469068654253842</v>
      </c>
      <c r="C46" s="10">
        <v>140482</v>
      </c>
      <c r="D46" s="10">
        <v>19672</v>
      </c>
      <c r="E46" s="10">
        <v>150814</v>
      </c>
      <c r="F46" s="10">
        <v>1773</v>
      </c>
      <c r="G46" s="10">
        <v>133659</v>
      </c>
      <c r="H46" s="10">
        <v>19365</v>
      </c>
      <c r="I46" s="10">
        <v>145179</v>
      </c>
      <c r="J46" s="10">
        <v>1730</v>
      </c>
      <c r="K46" s="10">
        <v>138200</v>
      </c>
      <c r="L46" s="10">
        <v>19274</v>
      </c>
      <c r="M46" s="10">
        <v>148839</v>
      </c>
      <c r="N46" s="10">
        <v>1717</v>
      </c>
      <c r="O46" s="10">
        <v>137310</v>
      </c>
      <c r="P46" s="10">
        <v>19259</v>
      </c>
      <c r="Q46" s="10">
        <v>148289</v>
      </c>
      <c r="R46" s="10">
        <v>1708</v>
      </c>
      <c r="S46" s="11">
        <f>1-(G46/C46)</f>
        <v>4.8568499878988036E-2</v>
      </c>
      <c r="T46" s="11">
        <f>1-(H46/D46)</f>
        <v>1.5605937372915824E-2</v>
      </c>
      <c r="U46" s="11">
        <f>1-(I46/E46)</f>
        <v>3.7363905207739356E-2</v>
      </c>
      <c r="V46" s="20">
        <f>1-(K46/C46)</f>
        <v>1.6244073973889939E-2</v>
      </c>
      <c r="W46" s="11">
        <f>1-(L46/D46)</f>
        <v>2.0231801545343653E-2</v>
      </c>
      <c r="X46" s="11">
        <f>1-(M46/E46)</f>
        <v>1.3095601204132223E-2</v>
      </c>
      <c r="Y46" s="20">
        <f>1-(O46/C46)</f>
        <v>2.2579405190700563E-2</v>
      </c>
      <c r="Z46" s="11">
        <f>1-(P46/D46)</f>
        <v>2.0994306628710824E-2</v>
      </c>
      <c r="AA46" s="11">
        <f>1-(Q46/E46)</f>
        <v>1.674247748882729E-2</v>
      </c>
      <c r="AB46" s="10">
        <v>258450</v>
      </c>
      <c r="AC46" s="10">
        <v>13193</v>
      </c>
      <c r="AD46" s="10">
        <v>156766</v>
      </c>
      <c r="AE46" s="10">
        <v>11145</v>
      </c>
      <c r="AF46" s="10">
        <v>687</v>
      </c>
      <c r="AG46" s="10">
        <v>9673</v>
      </c>
      <c r="AH46" s="10">
        <v>44390</v>
      </c>
      <c r="AI46" s="11">
        <f>AB46/(AB46+AC46+AD46+AE46+AF46+AG46+AH46)</f>
        <v>0.52285637987958822</v>
      </c>
      <c r="AJ46" s="11">
        <v>4.8568499878988036E-2</v>
      </c>
    </row>
    <row r="47" spans="1:36" x14ac:dyDescent="0.2">
      <c r="A47" s="7" t="s">
        <v>54</v>
      </c>
      <c r="B47" s="11">
        <v>0.25732899022801303</v>
      </c>
      <c r="C47" s="10">
        <v>3192</v>
      </c>
      <c r="D47" s="10">
        <v>448</v>
      </c>
      <c r="E47" s="10">
        <v>3411</v>
      </c>
      <c r="F47" s="10">
        <v>10</v>
      </c>
      <c r="G47" s="10">
        <v>2948</v>
      </c>
      <c r="H47" s="10">
        <v>439</v>
      </c>
      <c r="I47" s="10">
        <v>3187</v>
      </c>
      <c r="J47" s="10">
        <v>10</v>
      </c>
      <c r="K47" s="10">
        <v>3089</v>
      </c>
      <c r="L47" s="10">
        <v>434</v>
      </c>
      <c r="M47" s="10">
        <v>3300</v>
      </c>
      <c r="N47" s="10">
        <v>10</v>
      </c>
      <c r="O47" s="10">
        <v>3040</v>
      </c>
      <c r="P47" s="10">
        <v>431</v>
      </c>
      <c r="Q47" s="10">
        <v>3277</v>
      </c>
      <c r="R47" s="10">
        <v>10</v>
      </c>
      <c r="S47" s="11">
        <f>1-(G47/C47)</f>
        <v>7.6441102756892199E-2</v>
      </c>
      <c r="T47" s="11">
        <f>1-(H47/D47)</f>
        <v>2.0089285714285698E-2</v>
      </c>
      <c r="U47" s="11">
        <f>1-(I47/E47)</f>
        <v>6.5669891527411317E-2</v>
      </c>
      <c r="V47" s="20">
        <f>1-(K47/C47)</f>
        <v>3.2268170426065113E-2</v>
      </c>
      <c r="W47" s="11">
        <f>1-(L47/D47)</f>
        <v>3.125E-2</v>
      </c>
      <c r="X47" s="11">
        <f>1-(M47/E47)</f>
        <v>3.2541776605101158E-2</v>
      </c>
      <c r="Y47" s="20">
        <f>1-(O47/C47)</f>
        <v>4.7619047619047672E-2</v>
      </c>
      <c r="Z47" s="11">
        <f>1-(P47/D47)</f>
        <v>3.7946428571428603E-2</v>
      </c>
      <c r="AA47" s="11">
        <f>1-(Q47/E47)</f>
        <v>3.9284667253004946E-2</v>
      </c>
      <c r="AB47" s="10">
        <v>2654</v>
      </c>
      <c r="AC47" s="10">
        <v>30</v>
      </c>
      <c r="AD47" s="10">
        <v>7307</v>
      </c>
      <c r="AE47" s="10">
        <v>55</v>
      </c>
      <c r="AF47" s="10">
        <v>3</v>
      </c>
      <c r="AG47" s="10">
        <v>28</v>
      </c>
      <c r="AH47" s="10">
        <v>421</v>
      </c>
      <c r="AI47" s="11">
        <f>AB47/(AB47+AC47+AD47+AE47+AF47+AG47+AH47)</f>
        <v>0.25281005905886833</v>
      </c>
      <c r="AJ47" s="11">
        <v>7.6441102756892199E-2</v>
      </c>
    </row>
    <row r="48" spans="1:36" x14ac:dyDescent="0.2">
      <c r="A48" s="7" t="s">
        <v>55</v>
      </c>
      <c r="B48" s="11">
        <v>0.46956521739130436</v>
      </c>
      <c r="C48" s="10">
        <v>1708</v>
      </c>
      <c r="D48" s="10">
        <v>196</v>
      </c>
      <c r="E48" s="10">
        <v>1889</v>
      </c>
      <c r="F48" s="10">
        <v>2</v>
      </c>
      <c r="G48" s="10">
        <v>1558</v>
      </c>
      <c r="H48" s="10">
        <v>192</v>
      </c>
      <c r="I48" s="10">
        <v>1731</v>
      </c>
      <c r="J48" s="10">
        <v>1</v>
      </c>
      <c r="K48" s="10">
        <v>1659</v>
      </c>
      <c r="L48" s="10">
        <v>191</v>
      </c>
      <c r="M48" s="10">
        <v>1817</v>
      </c>
      <c r="N48" s="10">
        <v>1</v>
      </c>
      <c r="O48" s="10">
        <v>1655</v>
      </c>
      <c r="P48" s="10">
        <v>191</v>
      </c>
      <c r="Q48" s="10">
        <v>1815</v>
      </c>
      <c r="R48" s="10">
        <v>1</v>
      </c>
      <c r="S48" s="11">
        <f>1-(G48/C48)</f>
        <v>8.7822014051522235E-2</v>
      </c>
      <c r="T48" s="11">
        <f>1-(H48/D48)</f>
        <v>2.0408163265306145E-2</v>
      </c>
      <c r="U48" s="11">
        <f>1-(I48/E48)</f>
        <v>8.3642138697723634E-2</v>
      </c>
      <c r="V48" s="20">
        <f>1-(K48/C48)</f>
        <v>2.8688524590163911E-2</v>
      </c>
      <c r="W48" s="11">
        <f>1-(L48/D48)</f>
        <v>2.5510204081632626E-2</v>
      </c>
      <c r="X48" s="11">
        <f>1-(M48/E48)</f>
        <v>3.8115404976177825E-2</v>
      </c>
      <c r="Y48" s="20">
        <f>1-(O48/C48)</f>
        <v>3.1030444964871173E-2</v>
      </c>
      <c r="Z48" s="11">
        <f>1-(P48/D48)</f>
        <v>2.5510204081632626E-2</v>
      </c>
      <c r="AA48" s="11">
        <f>1-(Q48/E48)</f>
        <v>3.9174166225516172E-2</v>
      </c>
      <c r="AB48" s="10">
        <v>2697</v>
      </c>
      <c r="AC48" s="10">
        <v>22</v>
      </c>
      <c r="AD48" s="10">
        <v>2652</v>
      </c>
      <c r="AE48" s="10">
        <v>77</v>
      </c>
      <c r="AF48" s="10">
        <v>3</v>
      </c>
      <c r="AG48" s="10">
        <v>19</v>
      </c>
      <c r="AH48" s="10">
        <v>200</v>
      </c>
      <c r="AI48" s="11">
        <f>AB48/(AB48+AC48+AD48+AE48+AF48+AG48+AH48)</f>
        <v>0.47566137566137567</v>
      </c>
      <c r="AJ48" s="11">
        <v>8.7822014051522235E-2</v>
      </c>
    </row>
    <row r="49" spans="1:36" x14ac:dyDescent="0.2">
      <c r="A49" s="7" t="s">
        <v>56</v>
      </c>
      <c r="B49" s="11">
        <v>0.69944311853619734</v>
      </c>
      <c r="C49" s="10">
        <v>18021</v>
      </c>
      <c r="D49" s="10">
        <v>1944</v>
      </c>
      <c r="E49" s="10">
        <v>11332</v>
      </c>
      <c r="F49" s="10">
        <v>128</v>
      </c>
      <c r="G49" s="10">
        <v>16831</v>
      </c>
      <c r="H49" s="10">
        <v>1922</v>
      </c>
      <c r="I49" s="10">
        <v>10501</v>
      </c>
      <c r="J49" s="10">
        <v>126</v>
      </c>
      <c r="K49" s="10">
        <v>17710</v>
      </c>
      <c r="L49" s="10">
        <v>1926</v>
      </c>
      <c r="M49" s="10">
        <v>11130</v>
      </c>
      <c r="N49" s="10">
        <v>125</v>
      </c>
      <c r="O49" s="10">
        <v>17608</v>
      </c>
      <c r="P49" s="10">
        <v>1911</v>
      </c>
      <c r="Q49" s="10">
        <v>11112</v>
      </c>
      <c r="R49" s="10">
        <v>123</v>
      </c>
      <c r="S49" s="11">
        <f>1-(G49/C49)</f>
        <v>6.6034071361189772E-2</v>
      </c>
      <c r="T49" s="11">
        <f>1-(H49/D49)</f>
        <v>1.1316872427983515E-2</v>
      </c>
      <c r="U49" s="11">
        <f>1-(I49/E49)</f>
        <v>7.3332156724320474E-2</v>
      </c>
      <c r="V49" s="20">
        <f>1-(K49/C49)</f>
        <v>1.7257643859941219E-2</v>
      </c>
      <c r="W49" s="11">
        <f>1-(L49/D49)</f>
        <v>9.2592592592593004E-3</v>
      </c>
      <c r="X49" s="11">
        <f>1-(M49/E49)</f>
        <v>1.7825626544299311E-2</v>
      </c>
      <c r="Y49" s="20">
        <f>1-(O49/C49)</f>
        <v>2.291770711947172E-2</v>
      </c>
      <c r="Z49" s="11">
        <f>1-(P49/D49)</f>
        <v>1.6975308641975273E-2</v>
      </c>
      <c r="AA49" s="11">
        <f>1-(Q49/E49)</f>
        <v>1.9414048711613119E-2</v>
      </c>
      <c r="AB49" s="10">
        <v>36645</v>
      </c>
      <c r="AC49" s="10">
        <v>229</v>
      </c>
      <c r="AD49" s="10">
        <v>15155</v>
      </c>
      <c r="AE49" s="10">
        <v>367</v>
      </c>
      <c r="AF49" s="10">
        <v>43</v>
      </c>
      <c r="AG49" s="10">
        <v>303</v>
      </c>
      <c r="AH49" s="10">
        <v>4605</v>
      </c>
      <c r="AI49" s="11">
        <f>AB49/(AB49+AC49+AD49+AE49+AF49+AG49+AH49)</f>
        <v>0.63900465586691546</v>
      </c>
      <c r="AJ49" s="11">
        <v>6.6034071361189772E-2</v>
      </c>
    </row>
    <row r="50" spans="1:36" x14ac:dyDescent="0.2">
      <c r="A50" s="7" t="s">
        <v>57</v>
      </c>
      <c r="B50" s="11">
        <v>0.59819020903085696</v>
      </c>
      <c r="C50" s="10">
        <v>21745</v>
      </c>
      <c r="D50" s="10">
        <v>3233</v>
      </c>
      <c r="E50" s="10">
        <v>30219</v>
      </c>
      <c r="F50" s="10">
        <v>58</v>
      </c>
      <c r="G50" s="10">
        <v>20842</v>
      </c>
      <c r="H50" s="10">
        <v>3213</v>
      </c>
      <c r="I50" s="10">
        <v>29248</v>
      </c>
      <c r="J50" s="10">
        <v>58</v>
      </c>
      <c r="K50" s="10">
        <v>21491</v>
      </c>
      <c r="L50" s="10">
        <v>3208</v>
      </c>
      <c r="M50" s="10">
        <v>29941</v>
      </c>
      <c r="N50" s="10">
        <v>58</v>
      </c>
      <c r="O50" s="10">
        <v>21369</v>
      </c>
      <c r="P50" s="10">
        <v>3192</v>
      </c>
      <c r="Q50" s="10">
        <v>29834</v>
      </c>
      <c r="R50" s="10">
        <v>58</v>
      </c>
      <c r="S50" s="11">
        <f>1-(G50/C50)</f>
        <v>4.1526787767302786E-2</v>
      </c>
      <c r="T50" s="11">
        <f>1-(H50/D50)</f>
        <v>6.1862047633777228E-3</v>
      </c>
      <c r="U50" s="11">
        <f>1-(I50/E50)</f>
        <v>3.2132102319732625E-2</v>
      </c>
      <c r="V50" s="20">
        <f>1-(K50/C50)</f>
        <v>1.1680846171533643E-2</v>
      </c>
      <c r="W50" s="11">
        <f>1-(L50/D50)</f>
        <v>7.7327559542220703E-3</v>
      </c>
      <c r="X50" s="11">
        <f>1-(M50/E50)</f>
        <v>9.199510241900799E-3</v>
      </c>
      <c r="Y50" s="20">
        <f>1-(O50/C50)</f>
        <v>1.7291331340538063E-2</v>
      </c>
      <c r="Z50" s="11">
        <f>1-(P50/D50)</f>
        <v>1.2681719764924271E-2</v>
      </c>
      <c r="AA50" s="11">
        <f>1-(Q50/E50)</f>
        <v>1.2740328932128842E-2</v>
      </c>
      <c r="AB50" s="10">
        <v>39134</v>
      </c>
      <c r="AC50" s="10">
        <v>850</v>
      </c>
      <c r="AD50" s="10">
        <v>36712</v>
      </c>
      <c r="AE50" s="10">
        <v>2800</v>
      </c>
      <c r="AF50" s="10">
        <v>140</v>
      </c>
      <c r="AG50" s="10">
        <v>1241</v>
      </c>
      <c r="AH50" s="10">
        <v>8719</v>
      </c>
      <c r="AI50" s="11">
        <f>AB50/(AB50+AC50+AD50+AE50+AF50+AG50+AH50)</f>
        <v>0.43678289209339705</v>
      </c>
      <c r="AJ50" s="11">
        <v>4.1526787767302786E-2</v>
      </c>
    </row>
    <row r="51" spans="1:36" x14ac:dyDescent="0.2">
      <c r="A51" s="7" t="s">
        <v>58</v>
      </c>
      <c r="B51" s="11">
        <v>0.44498186215235791</v>
      </c>
      <c r="C51" s="10">
        <v>2089</v>
      </c>
      <c r="D51" s="10">
        <v>473</v>
      </c>
      <c r="E51" s="10">
        <v>1569</v>
      </c>
      <c r="F51" s="10">
        <v>4</v>
      </c>
      <c r="G51" s="10">
        <v>1969</v>
      </c>
      <c r="H51" s="10">
        <v>463</v>
      </c>
      <c r="I51" s="10">
        <v>1507</v>
      </c>
      <c r="J51" s="10">
        <v>4</v>
      </c>
      <c r="K51" s="10">
        <v>2047</v>
      </c>
      <c r="L51" s="10">
        <v>463</v>
      </c>
      <c r="M51" s="10">
        <v>1549</v>
      </c>
      <c r="N51" s="10">
        <v>4</v>
      </c>
      <c r="O51" s="10">
        <v>2041</v>
      </c>
      <c r="P51" s="10">
        <v>459</v>
      </c>
      <c r="Q51" s="10">
        <v>1541</v>
      </c>
      <c r="R51" s="10">
        <v>4</v>
      </c>
      <c r="S51" s="11">
        <f>1-(G51/C51)</f>
        <v>5.7443752991862107E-2</v>
      </c>
      <c r="T51" s="11">
        <f>1-(H51/D51)</f>
        <v>2.114164904862581E-2</v>
      </c>
      <c r="U51" s="11">
        <f>1-(I51/E51)</f>
        <v>3.9515615041427643E-2</v>
      </c>
      <c r="V51" s="20">
        <f>1-(K51/C51)</f>
        <v>2.0105313547151726E-2</v>
      </c>
      <c r="W51" s="11">
        <f>1-(L51/D51)</f>
        <v>2.114164904862581E-2</v>
      </c>
      <c r="X51" s="11">
        <f>1-(M51/E51)</f>
        <v>1.2746972594008921E-2</v>
      </c>
      <c r="Y51" s="20">
        <f>1-(O51/C51)</f>
        <v>2.2977501196744909E-2</v>
      </c>
      <c r="Z51" s="11">
        <f>1-(P51/D51)</f>
        <v>2.9598308668076112E-2</v>
      </c>
      <c r="AA51" s="11">
        <f>1-(Q51/E51)</f>
        <v>1.7845761631612445E-2</v>
      </c>
      <c r="AB51" s="10">
        <v>3376</v>
      </c>
      <c r="AC51" s="10">
        <v>15</v>
      </c>
      <c r="AD51" s="10">
        <v>3349</v>
      </c>
      <c r="AE51" s="10">
        <v>23</v>
      </c>
      <c r="AF51" s="10">
        <v>2</v>
      </c>
      <c r="AG51" s="10">
        <v>16</v>
      </c>
      <c r="AH51" s="10">
        <v>197</v>
      </c>
      <c r="AI51" s="11">
        <f>AB51/(AB51+AC51+AD51+AE51+AF51+AG51+AH51)</f>
        <v>0.48380624820865575</v>
      </c>
      <c r="AJ51" s="11">
        <v>5.7443752991862107E-2</v>
      </c>
    </row>
    <row r="52" spans="1:36" x14ac:dyDescent="0.2">
      <c r="A52" s="7" t="s">
        <v>59</v>
      </c>
      <c r="B52" s="11">
        <v>0.11023622047244094</v>
      </c>
      <c r="C52" s="10">
        <v>341</v>
      </c>
      <c r="D52" s="10">
        <v>35</v>
      </c>
      <c r="E52" s="10">
        <v>767</v>
      </c>
      <c r="F52" s="10">
        <v>0</v>
      </c>
      <c r="G52" s="10">
        <v>319</v>
      </c>
      <c r="H52" s="10">
        <v>35</v>
      </c>
      <c r="I52" s="10">
        <v>717</v>
      </c>
      <c r="J52" s="10">
        <v>0</v>
      </c>
      <c r="K52" s="10">
        <v>327</v>
      </c>
      <c r="L52" s="10">
        <v>35</v>
      </c>
      <c r="M52" s="10">
        <v>745</v>
      </c>
      <c r="N52" s="10">
        <v>0</v>
      </c>
      <c r="O52" s="10">
        <v>329</v>
      </c>
      <c r="P52" s="10">
        <v>35</v>
      </c>
      <c r="Q52" s="10">
        <v>741</v>
      </c>
      <c r="R52" s="10">
        <v>0</v>
      </c>
      <c r="S52" s="11">
        <f>1-(G52/C52)</f>
        <v>6.4516129032258118E-2</v>
      </c>
      <c r="T52" s="11">
        <f>1-(H52/D52)</f>
        <v>0</v>
      </c>
      <c r="U52" s="11">
        <f>1-(I52/E52)</f>
        <v>6.5189048239895686E-2</v>
      </c>
      <c r="V52" s="20">
        <f>1-(K52/C52)</f>
        <v>4.1055718475073277E-2</v>
      </c>
      <c r="W52" s="11">
        <f>1-(L52/D52)</f>
        <v>0</v>
      </c>
      <c r="X52" s="11">
        <f>1-(M52/E52)</f>
        <v>2.8683181225554133E-2</v>
      </c>
      <c r="Y52" s="20">
        <f>1-(O52/C52)</f>
        <v>3.5190615835777095E-2</v>
      </c>
      <c r="Z52" s="11">
        <f>1-(P52/D52)</f>
        <v>0</v>
      </c>
      <c r="AA52" s="11">
        <f>1-(Q52/E52)</f>
        <v>3.3898305084745783E-2</v>
      </c>
      <c r="AB52" s="10">
        <v>96</v>
      </c>
      <c r="AC52" s="10">
        <v>4</v>
      </c>
      <c r="AD52" s="10">
        <v>1616</v>
      </c>
      <c r="AE52" s="10">
        <v>127</v>
      </c>
      <c r="AF52" s="10">
        <v>5</v>
      </c>
      <c r="AG52" s="10">
        <v>16</v>
      </c>
      <c r="AH52" s="10">
        <v>108</v>
      </c>
      <c r="AI52" s="11">
        <f>AB52/(AB52+AC52+AD52+AE52+AF52+AG52+AH52)</f>
        <v>4.8681541582150101E-2</v>
      </c>
      <c r="AJ52" s="11">
        <v>6.4516129032258118E-2</v>
      </c>
    </row>
    <row r="53" spans="1:36" x14ac:dyDescent="0.2">
      <c r="A53" s="7" t="s">
        <v>60</v>
      </c>
      <c r="B53" s="11">
        <v>0.22014462367891832</v>
      </c>
      <c r="C53" s="10">
        <v>11898</v>
      </c>
      <c r="D53" s="10">
        <v>750</v>
      </c>
      <c r="E53" s="10">
        <v>10717</v>
      </c>
      <c r="F53" s="10">
        <v>6</v>
      </c>
      <c r="G53" s="10">
        <v>11432</v>
      </c>
      <c r="H53" s="10">
        <v>740</v>
      </c>
      <c r="I53" s="10">
        <v>10242</v>
      </c>
      <c r="J53" s="10">
        <v>6</v>
      </c>
      <c r="K53" s="10">
        <v>11804</v>
      </c>
      <c r="L53" s="10">
        <v>743</v>
      </c>
      <c r="M53" s="10">
        <v>10623</v>
      </c>
      <c r="N53" s="10">
        <v>6</v>
      </c>
      <c r="O53" s="10">
        <v>11686</v>
      </c>
      <c r="P53" s="10">
        <v>737</v>
      </c>
      <c r="Q53" s="10">
        <v>10528</v>
      </c>
      <c r="R53" s="10">
        <v>6</v>
      </c>
      <c r="S53" s="11">
        <f>1-(G53/C53)</f>
        <v>3.9166246427971063E-2</v>
      </c>
      <c r="T53" s="11">
        <f>1-(H53/D53)</f>
        <v>1.3333333333333308E-2</v>
      </c>
      <c r="U53" s="11">
        <f>1-(I53/E53)</f>
        <v>4.4322105066716411E-2</v>
      </c>
      <c r="V53" s="20">
        <f>1-(K53/C53)</f>
        <v>7.9004874768868749E-3</v>
      </c>
      <c r="W53" s="11">
        <f>1-(L53/D53)</f>
        <v>9.3333333333333046E-3</v>
      </c>
      <c r="X53" s="11">
        <f>1-(M53/E53)</f>
        <v>8.7711113184659739E-3</v>
      </c>
      <c r="Y53" s="20">
        <f>1-(O53/C53)</f>
        <v>1.7818120692553396E-2</v>
      </c>
      <c r="Z53" s="11">
        <f>1-(P53/D53)</f>
        <v>1.7333333333333312E-2</v>
      </c>
      <c r="AA53" s="11">
        <f>1-(Q53/E53)</f>
        <v>1.7635532331809256E-2</v>
      </c>
      <c r="AB53" s="10">
        <v>4492</v>
      </c>
      <c r="AC53" s="10">
        <v>212</v>
      </c>
      <c r="AD53" s="10">
        <v>28142</v>
      </c>
      <c r="AE53" s="10">
        <v>575</v>
      </c>
      <c r="AF53" s="10">
        <v>64</v>
      </c>
      <c r="AG53" s="10">
        <v>218</v>
      </c>
      <c r="AH53" s="10">
        <v>4474</v>
      </c>
      <c r="AI53" s="11">
        <f>AB53/(AB53+AC53+AD53+AE53+AF53+AG53+AH53)</f>
        <v>0.11766246693035073</v>
      </c>
      <c r="AJ53" s="11">
        <v>3.9166246427971063E-2</v>
      </c>
    </row>
    <row r="54" spans="1:36" x14ac:dyDescent="0.2">
      <c r="A54" s="7" t="s">
        <v>61</v>
      </c>
      <c r="B54" s="11">
        <v>0.29696805630752571</v>
      </c>
      <c r="C54" s="10">
        <v>3034</v>
      </c>
      <c r="D54" s="10">
        <v>563</v>
      </c>
      <c r="E54" s="10">
        <v>3722</v>
      </c>
      <c r="F54" s="10">
        <v>69</v>
      </c>
      <c r="G54" s="10">
        <v>2851</v>
      </c>
      <c r="H54" s="10">
        <v>561</v>
      </c>
      <c r="I54" s="10">
        <v>3543</v>
      </c>
      <c r="J54" s="10">
        <v>68</v>
      </c>
      <c r="K54" s="10">
        <v>2971</v>
      </c>
      <c r="L54" s="10">
        <v>559</v>
      </c>
      <c r="M54" s="10">
        <v>3643</v>
      </c>
      <c r="N54" s="10">
        <v>66</v>
      </c>
      <c r="O54" s="10">
        <v>2940</v>
      </c>
      <c r="P54" s="10">
        <v>559</v>
      </c>
      <c r="Q54" s="10">
        <v>3640</v>
      </c>
      <c r="R54" s="10">
        <v>67</v>
      </c>
      <c r="S54" s="11">
        <f>1-(G54/C54)</f>
        <v>6.0316413974950578E-2</v>
      </c>
      <c r="T54" s="11">
        <f>1-(H54/D54)</f>
        <v>3.5523978685613189E-3</v>
      </c>
      <c r="U54" s="11">
        <f>1-(I54/E54)</f>
        <v>4.8092423428264364E-2</v>
      </c>
      <c r="V54" s="20">
        <f>1-(K54/C54)</f>
        <v>2.0764667106130563E-2</v>
      </c>
      <c r="W54" s="11">
        <f>1-(L54/D54)</f>
        <v>7.1047957371225268E-3</v>
      </c>
      <c r="X54" s="11">
        <f>1-(M54/E54)</f>
        <v>2.1225147770016162E-2</v>
      </c>
      <c r="Y54" s="20">
        <f>1-(O54/C54)</f>
        <v>3.0982201713909086E-2</v>
      </c>
      <c r="Z54" s="11">
        <f>1-(P54/D54)</f>
        <v>7.1047957371225268E-3</v>
      </c>
      <c r="AA54" s="11">
        <f>1-(Q54/E54)</f>
        <v>2.2031166039763517E-2</v>
      </c>
      <c r="AB54" s="10">
        <v>2899</v>
      </c>
      <c r="AC54" s="10">
        <v>44</v>
      </c>
      <c r="AD54" s="10">
        <v>7512</v>
      </c>
      <c r="AE54" s="10">
        <v>106</v>
      </c>
      <c r="AF54" s="10">
        <v>6</v>
      </c>
      <c r="AG54" s="10">
        <v>37</v>
      </c>
      <c r="AH54" s="10">
        <v>531</v>
      </c>
      <c r="AI54" s="11">
        <f>AB54/(AB54+AC54+AD54+AE54+AF54+AG54+AH54)</f>
        <v>0.2603502469690166</v>
      </c>
      <c r="AJ54" s="11">
        <v>6.0316413974950578E-2</v>
      </c>
    </row>
    <row r="55" spans="1:36" x14ac:dyDescent="0.2">
      <c r="A55" s="7" t="s">
        <v>62</v>
      </c>
      <c r="B55" s="11">
        <v>0.29523068947641262</v>
      </c>
      <c r="C55" s="10">
        <v>3896</v>
      </c>
      <c r="D55" s="10">
        <v>390</v>
      </c>
      <c r="E55" s="10">
        <v>3424</v>
      </c>
      <c r="F55" s="10">
        <v>6</v>
      </c>
      <c r="G55" s="10">
        <v>3592</v>
      </c>
      <c r="H55" s="10">
        <v>382</v>
      </c>
      <c r="I55" s="10">
        <v>3253</v>
      </c>
      <c r="J55" s="10">
        <v>6</v>
      </c>
      <c r="K55" s="10">
        <v>3808</v>
      </c>
      <c r="L55" s="10">
        <v>385</v>
      </c>
      <c r="M55" s="10">
        <v>3385</v>
      </c>
      <c r="N55" s="10">
        <v>6</v>
      </c>
      <c r="O55" s="10">
        <v>3737</v>
      </c>
      <c r="P55" s="10">
        <v>386</v>
      </c>
      <c r="Q55" s="10">
        <v>3320</v>
      </c>
      <c r="R55" s="10">
        <v>6</v>
      </c>
      <c r="S55" s="11">
        <f>1-(G55/C55)</f>
        <v>7.8028747433264933E-2</v>
      </c>
      <c r="T55" s="11">
        <f>1-(H55/D55)</f>
        <v>2.0512820512820551E-2</v>
      </c>
      <c r="U55" s="11">
        <f>1-(I55/E55)</f>
        <v>4.9941588785046731E-2</v>
      </c>
      <c r="V55" s="20">
        <f>1-(K55/C55)</f>
        <v>2.2587268993839782E-2</v>
      </c>
      <c r="W55" s="11">
        <f>1-(L55/D55)</f>
        <v>1.2820512820512775E-2</v>
      </c>
      <c r="X55" s="11">
        <f>1-(M55/E55)</f>
        <v>1.139018691588789E-2</v>
      </c>
      <c r="Y55" s="20">
        <f>1-(O55/C55)</f>
        <v>4.0811088295687914E-2</v>
      </c>
      <c r="Z55" s="11">
        <f>1-(P55/D55)</f>
        <v>1.025641025641022E-2</v>
      </c>
      <c r="AA55" s="11">
        <f>1-(Q55/E55)</f>
        <v>3.0373831775700966E-2</v>
      </c>
      <c r="AB55" s="10">
        <v>3685</v>
      </c>
      <c r="AC55" s="10">
        <v>35</v>
      </c>
      <c r="AD55" s="10">
        <v>7553</v>
      </c>
      <c r="AE55" s="10">
        <v>78</v>
      </c>
      <c r="AF55" s="10">
        <v>7</v>
      </c>
      <c r="AG55" s="10">
        <v>37</v>
      </c>
      <c r="AH55" s="10">
        <v>994</v>
      </c>
      <c r="AI55" s="11">
        <f>AB55/(AB55+AC55+AD55+AE55+AF55+AG55+AH55)</f>
        <v>0.29744127855355557</v>
      </c>
      <c r="AJ55" s="11">
        <v>7.8028747433264933E-2</v>
      </c>
    </row>
    <row r="56" spans="1:36" x14ac:dyDescent="0.2">
      <c r="A56" s="7" t="s">
        <v>63</v>
      </c>
      <c r="B56" s="11">
        <v>0.3017116333043226</v>
      </c>
      <c r="C56" s="10">
        <v>1086</v>
      </c>
      <c r="D56" s="10">
        <v>199</v>
      </c>
      <c r="E56" s="10">
        <v>2162</v>
      </c>
      <c r="F56" s="10">
        <v>0</v>
      </c>
      <c r="G56" s="10">
        <v>1025</v>
      </c>
      <c r="H56" s="10">
        <v>197</v>
      </c>
      <c r="I56" s="10">
        <v>2002</v>
      </c>
      <c r="J56" s="10">
        <v>0</v>
      </c>
      <c r="K56" s="10">
        <v>1063</v>
      </c>
      <c r="L56" s="10">
        <v>198</v>
      </c>
      <c r="M56" s="10">
        <v>2123</v>
      </c>
      <c r="N56" s="10">
        <v>0</v>
      </c>
      <c r="O56" s="10">
        <v>1050</v>
      </c>
      <c r="P56" s="10">
        <v>198</v>
      </c>
      <c r="Q56" s="10">
        <v>2071</v>
      </c>
      <c r="R56" s="10">
        <v>0</v>
      </c>
      <c r="S56" s="11">
        <f>1-(G56/C56)</f>
        <v>5.6169429097605916E-2</v>
      </c>
      <c r="T56" s="11">
        <f>1-(H56/D56)</f>
        <v>1.0050251256281451E-2</v>
      </c>
      <c r="U56" s="11">
        <f>1-(I56/E56)</f>
        <v>7.4005550416281207E-2</v>
      </c>
      <c r="V56" s="20">
        <f>1-(K56/C56)</f>
        <v>2.117863720073665E-2</v>
      </c>
      <c r="W56" s="11">
        <f>1-(L56/D56)</f>
        <v>5.0251256281407253E-3</v>
      </c>
      <c r="X56" s="11">
        <f>1-(M56/E56)</f>
        <v>1.8038852913968562E-2</v>
      </c>
      <c r="Y56" s="20">
        <f>1-(O56/C56)</f>
        <v>3.3149171270718258E-2</v>
      </c>
      <c r="Z56" s="11">
        <f>1-(P56/D56)</f>
        <v>5.0251256281407253E-3</v>
      </c>
      <c r="AA56" s="11">
        <f>1-(Q56/E56)</f>
        <v>4.209065679925994E-2</v>
      </c>
      <c r="AB56" s="10">
        <v>1454</v>
      </c>
      <c r="AC56" s="10">
        <v>25</v>
      </c>
      <c r="AD56" s="10">
        <v>3451</v>
      </c>
      <c r="AE56" s="10">
        <v>81</v>
      </c>
      <c r="AF56" s="10">
        <v>5</v>
      </c>
      <c r="AG56" s="10">
        <v>25</v>
      </c>
      <c r="AH56" s="10">
        <v>524</v>
      </c>
      <c r="AI56" s="11">
        <f>AB56/(AB56+AC56+AD56+AE56+AF56+AG56+AH56)</f>
        <v>0.26127583108715186</v>
      </c>
      <c r="AJ56" s="11">
        <v>5.6169429097605916E-2</v>
      </c>
    </row>
    <row r="57" spans="1:36" x14ac:dyDescent="0.2">
      <c r="A57" s="7" t="s">
        <v>64</v>
      </c>
      <c r="B57" s="11">
        <v>0.16125869138883936</v>
      </c>
      <c r="C57" s="10">
        <v>5204</v>
      </c>
      <c r="D57" s="10">
        <v>657</v>
      </c>
      <c r="E57" s="10">
        <v>5341</v>
      </c>
      <c r="F57" s="10">
        <v>16</v>
      </c>
      <c r="G57" s="10">
        <v>4922</v>
      </c>
      <c r="H57" s="10">
        <v>658</v>
      </c>
      <c r="I57" s="10">
        <v>5131</v>
      </c>
      <c r="J57" s="10">
        <v>16</v>
      </c>
      <c r="K57" s="10">
        <v>5084</v>
      </c>
      <c r="L57" s="10">
        <v>651</v>
      </c>
      <c r="M57" s="10">
        <v>5265</v>
      </c>
      <c r="N57" s="10">
        <v>16</v>
      </c>
      <c r="O57" s="10">
        <v>5049</v>
      </c>
      <c r="P57" s="10">
        <v>650</v>
      </c>
      <c r="Q57" s="10">
        <v>5235</v>
      </c>
      <c r="R57" s="10">
        <v>16</v>
      </c>
      <c r="S57" s="11">
        <f>1-(G57/C57)</f>
        <v>5.4189085318985364E-2</v>
      </c>
      <c r="T57" s="11">
        <f>1-(H57/D57)</f>
        <v>-1.5220700152207556E-3</v>
      </c>
      <c r="U57" s="11">
        <f>1-(I57/E57)</f>
        <v>3.9318479685452212E-2</v>
      </c>
      <c r="V57" s="20">
        <f>1-(K57/C57)</f>
        <v>2.3059185242121472E-2</v>
      </c>
      <c r="W57" s="11">
        <f>1-(L57/D57)</f>
        <v>9.1324200913242004E-3</v>
      </c>
      <c r="X57" s="11">
        <f>1-(M57/E57)</f>
        <v>1.422954502902074E-2</v>
      </c>
      <c r="Y57" s="20">
        <f>1-(O57/C57)</f>
        <v>2.9784780937740174E-2</v>
      </c>
      <c r="Z57" s="11">
        <f>1-(P57/D57)</f>
        <v>1.0654490106544956E-2</v>
      </c>
      <c r="AA57" s="11">
        <f>1-(Q57/E57)</f>
        <v>1.9846470698371088E-2</v>
      </c>
      <c r="AB57" s="10">
        <v>30</v>
      </c>
      <c r="AC57" s="10">
        <v>47</v>
      </c>
      <c r="AD57" s="10">
        <v>16121</v>
      </c>
      <c r="AE57" s="10">
        <v>102</v>
      </c>
      <c r="AF57" s="10">
        <v>34</v>
      </c>
      <c r="AG57" s="10">
        <v>55</v>
      </c>
      <c r="AH57" s="10">
        <v>984</v>
      </c>
      <c r="AI57" s="11">
        <f>AB57/(AB57+AC57+AD57+AE57+AF57+AG57+AH57)</f>
        <v>1.726817475392851E-3</v>
      </c>
      <c r="AJ57" s="11">
        <v>5.4189085318985364E-2</v>
      </c>
    </row>
    <row r="58" spans="1:36" x14ac:dyDescent="0.2">
      <c r="A58" s="7" t="s">
        <v>65</v>
      </c>
      <c r="B58" s="11">
        <v>0.42753198386151248</v>
      </c>
      <c r="C58" s="10">
        <v>24242</v>
      </c>
      <c r="D58" s="10">
        <v>2647</v>
      </c>
      <c r="E58" s="10">
        <v>31073</v>
      </c>
      <c r="F58" s="10">
        <v>36</v>
      </c>
      <c r="G58" s="10">
        <v>23446</v>
      </c>
      <c r="H58" s="10">
        <v>2626</v>
      </c>
      <c r="I58" s="10">
        <v>30318</v>
      </c>
      <c r="J58" s="10">
        <v>35</v>
      </c>
      <c r="K58" s="10">
        <v>23900</v>
      </c>
      <c r="L58" s="10">
        <v>2617</v>
      </c>
      <c r="M58" s="10">
        <v>30760</v>
      </c>
      <c r="N58" s="10">
        <v>34</v>
      </c>
      <c r="O58" s="10">
        <v>23756</v>
      </c>
      <c r="P58" s="10">
        <v>2594</v>
      </c>
      <c r="Q58" s="10">
        <v>30636</v>
      </c>
      <c r="R58" s="10">
        <v>35</v>
      </c>
      <c r="S58" s="11">
        <f>1-(G58/C58)</f>
        <v>3.283557462255593E-2</v>
      </c>
      <c r="T58" s="11">
        <f>1-(H58/D58)</f>
        <v>7.933509633547442E-3</v>
      </c>
      <c r="U58" s="11">
        <f>1-(I58/E58)</f>
        <v>2.4297621729475805E-2</v>
      </c>
      <c r="V58" s="20">
        <f>1-(K58/C58)</f>
        <v>1.4107746885570482E-2</v>
      </c>
      <c r="W58" s="11">
        <f>1-(L58/D58)</f>
        <v>1.1333585190781981E-2</v>
      </c>
      <c r="X58" s="11">
        <f>1-(M58/E58)</f>
        <v>1.0073053776590624E-2</v>
      </c>
      <c r="Y58" s="20">
        <f>1-(O58/C58)</f>
        <v>2.0047850837389691E-2</v>
      </c>
      <c r="Z58" s="11">
        <f>1-(P58/D58)</f>
        <v>2.0022667170381592E-2</v>
      </c>
      <c r="AA58" s="11">
        <f>1-(Q58/E58)</f>
        <v>1.4063656550703185E-2</v>
      </c>
      <c r="AB58" s="10">
        <v>17970</v>
      </c>
      <c r="AC58" s="10">
        <v>1736</v>
      </c>
      <c r="AD58" s="10">
        <v>50762</v>
      </c>
      <c r="AE58" s="10">
        <v>2030</v>
      </c>
      <c r="AF58" s="10">
        <v>100</v>
      </c>
      <c r="AG58" s="10">
        <v>1043</v>
      </c>
      <c r="AH58" s="10">
        <v>10019</v>
      </c>
      <c r="AI58" s="11">
        <f>AB58/(AB58+AC58+AD58+AE58+AF58+AG58+AH58)</f>
        <v>0.2147979918718623</v>
      </c>
      <c r="AJ58" s="11">
        <v>3.283557462255593E-2</v>
      </c>
    </row>
    <row r="59" spans="1:36" x14ac:dyDescent="0.2">
      <c r="A59" s="7" t="s">
        <v>66</v>
      </c>
      <c r="B59" s="11">
        <v>0.27836376821148395</v>
      </c>
      <c r="C59" s="10">
        <v>15277</v>
      </c>
      <c r="D59" s="10">
        <v>1260</v>
      </c>
      <c r="E59" s="10">
        <v>13688</v>
      </c>
      <c r="F59" s="10">
        <v>113</v>
      </c>
      <c r="G59" s="10">
        <v>14576</v>
      </c>
      <c r="H59" s="10">
        <v>1253</v>
      </c>
      <c r="I59" s="10">
        <v>13165</v>
      </c>
      <c r="J59" s="10">
        <v>111</v>
      </c>
      <c r="K59" s="10">
        <v>14979</v>
      </c>
      <c r="L59" s="10">
        <v>1245</v>
      </c>
      <c r="M59" s="10">
        <v>13526</v>
      </c>
      <c r="N59" s="10">
        <v>110</v>
      </c>
      <c r="O59" s="10">
        <v>14888</v>
      </c>
      <c r="P59" s="10">
        <v>1243</v>
      </c>
      <c r="Q59" s="10">
        <v>13449</v>
      </c>
      <c r="R59" s="10">
        <v>109</v>
      </c>
      <c r="S59" s="11">
        <f>1-(G59/C59)</f>
        <v>4.5885972376775497E-2</v>
      </c>
      <c r="T59" s="11">
        <f>1-(H59/D59)</f>
        <v>5.5555555555555358E-3</v>
      </c>
      <c r="U59" s="11">
        <f>1-(I59/E59)</f>
        <v>3.8208649912331971E-2</v>
      </c>
      <c r="V59" s="20">
        <f>1-(K59/C59)</f>
        <v>1.9506447600968757E-2</v>
      </c>
      <c r="W59" s="11">
        <f>1-(L59/D59)</f>
        <v>1.1904761904761862E-2</v>
      </c>
      <c r="X59" s="11">
        <f>1-(M59/E59)</f>
        <v>1.1835184102863772E-2</v>
      </c>
      <c r="Y59" s="20">
        <f>1-(O59/C59)</f>
        <v>2.5463114485828386E-2</v>
      </c>
      <c r="Z59" s="11">
        <f>1-(P59/D59)</f>
        <v>1.3492063492063444E-2</v>
      </c>
      <c r="AA59" s="11">
        <f>1-(Q59/E59)</f>
        <v>1.7460549386323798E-2</v>
      </c>
      <c r="AB59" s="10">
        <v>6383</v>
      </c>
      <c r="AC59" s="10">
        <v>394</v>
      </c>
      <c r="AD59" s="10">
        <v>39204</v>
      </c>
      <c r="AE59" s="10">
        <v>1149</v>
      </c>
      <c r="AF59" s="10">
        <v>40</v>
      </c>
      <c r="AG59" s="10">
        <v>210</v>
      </c>
      <c r="AH59" s="10">
        <v>5138</v>
      </c>
      <c r="AI59" s="11">
        <f>AB59/(AB59+AC59+AD59+AE59+AF59+AG59+AH59)</f>
        <v>0.12153928177005979</v>
      </c>
      <c r="AJ59" s="11">
        <v>4.5885972376775497E-2</v>
      </c>
    </row>
    <row r="60" spans="1:36" x14ac:dyDescent="0.2">
      <c r="A60" s="7" t="s">
        <v>67</v>
      </c>
      <c r="B60" s="11">
        <v>0.27966301528435766</v>
      </c>
      <c r="C60" s="10">
        <v>36252</v>
      </c>
      <c r="D60" s="10">
        <v>4428</v>
      </c>
      <c r="E60" s="10">
        <v>52559</v>
      </c>
      <c r="F60" s="10">
        <v>59</v>
      </c>
      <c r="G60" s="10">
        <v>35280</v>
      </c>
      <c r="H60" s="10">
        <v>4399</v>
      </c>
      <c r="I60" s="10">
        <v>51570</v>
      </c>
      <c r="J60" s="10">
        <v>59</v>
      </c>
      <c r="K60" s="10">
        <v>35850</v>
      </c>
      <c r="L60" s="10">
        <v>4378</v>
      </c>
      <c r="M60" s="10">
        <v>52086</v>
      </c>
      <c r="N60" s="10">
        <v>59</v>
      </c>
      <c r="O60" s="10">
        <v>35595</v>
      </c>
      <c r="P60" s="10">
        <v>4356</v>
      </c>
      <c r="Q60" s="10">
        <v>51942</v>
      </c>
      <c r="R60" s="10">
        <v>59</v>
      </c>
      <c r="S60" s="11">
        <f>1-(G60/C60)</f>
        <v>2.6812313803376342E-2</v>
      </c>
      <c r="T60" s="11">
        <f>1-(H60/D60)</f>
        <v>6.5492321589882829E-3</v>
      </c>
      <c r="U60" s="11">
        <f>1-(I60/E60)</f>
        <v>1.8816948572080938E-2</v>
      </c>
      <c r="V60" s="20">
        <f>1-(K60/C60)</f>
        <v>1.1089043363124773E-2</v>
      </c>
      <c r="W60" s="11">
        <f>1-(L60/D60)</f>
        <v>1.129177958446248E-2</v>
      </c>
      <c r="X60" s="11">
        <f>1-(M60/E60)</f>
        <v>8.9994101866474052E-3</v>
      </c>
      <c r="Y60" s="20">
        <f>1-(O60/C60)</f>
        <v>1.8123138033763642E-2</v>
      </c>
      <c r="Z60" s="11">
        <f>1-(P60/D60)</f>
        <v>1.6260162601625994E-2</v>
      </c>
      <c r="AA60" s="11">
        <f>1-(Q60/E60)</f>
        <v>1.1739188340721851E-2</v>
      </c>
      <c r="AB60" s="10">
        <v>3997</v>
      </c>
      <c r="AC60" s="10">
        <v>7938</v>
      </c>
      <c r="AD60" s="10">
        <v>93069</v>
      </c>
      <c r="AE60" s="10">
        <v>4176</v>
      </c>
      <c r="AF60" s="10">
        <v>237</v>
      </c>
      <c r="AG60" s="10">
        <v>1757</v>
      </c>
      <c r="AH60" s="10">
        <v>32121</v>
      </c>
      <c r="AI60" s="11">
        <f>AB60/(AB60+AC60+AD60+AE60+AF60+AG60+AH60)</f>
        <v>2.7893506402875187E-2</v>
      </c>
      <c r="AJ60" s="11">
        <v>2.6812313803376342E-2</v>
      </c>
    </row>
    <row r="61" spans="1:36" x14ac:dyDescent="0.2">
      <c r="A61" s="7" t="s">
        <v>68</v>
      </c>
      <c r="B61" s="11">
        <v>0.12714776632302405</v>
      </c>
      <c r="C61" s="10">
        <v>4259</v>
      </c>
      <c r="D61" s="10">
        <v>387</v>
      </c>
      <c r="E61" s="10">
        <v>3502</v>
      </c>
      <c r="F61" s="10">
        <v>0</v>
      </c>
      <c r="G61" s="10">
        <v>4026</v>
      </c>
      <c r="H61" s="10">
        <v>387</v>
      </c>
      <c r="I61" s="10">
        <v>3379</v>
      </c>
      <c r="J61" s="10">
        <v>0</v>
      </c>
      <c r="K61" s="10">
        <v>4182</v>
      </c>
      <c r="L61" s="10">
        <v>382</v>
      </c>
      <c r="M61" s="10">
        <v>3445</v>
      </c>
      <c r="N61" s="10">
        <v>0</v>
      </c>
      <c r="O61" s="10">
        <v>4157</v>
      </c>
      <c r="P61" s="10">
        <v>384</v>
      </c>
      <c r="Q61" s="10">
        <v>3448</v>
      </c>
      <c r="R61" s="10">
        <v>0</v>
      </c>
      <c r="S61" s="11">
        <f>1-(G61/C61)</f>
        <v>5.4707677858652271E-2</v>
      </c>
      <c r="T61" s="11">
        <f>1-(H61/D61)</f>
        <v>0</v>
      </c>
      <c r="U61" s="11">
        <f>1-(I61/E61)</f>
        <v>3.5122786978869169E-2</v>
      </c>
      <c r="V61" s="20">
        <f>1-(K61/C61)</f>
        <v>1.8079361352430157E-2</v>
      </c>
      <c r="W61" s="11">
        <f>1-(L61/D61)</f>
        <v>1.2919896640826822E-2</v>
      </c>
      <c r="X61" s="11">
        <f>1-(M61/E61)</f>
        <v>1.6276413478012564E-2</v>
      </c>
      <c r="Y61" s="20">
        <f>1-(O61/C61)</f>
        <v>2.3949283869452942E-2</v>
      </c>
      <c r="Z61" s="11">
        <f>1-(P61/D61)</f>
        <v>7.7519379844961378E-3</v>
      </c>
      <c r="AA61" s="11">
        <f>1-(Q61/E61)</f>
        <v>1.5419760137064586E-2</v>
      </c>
      <c r="AB61" s="10">
        <v>884</v>
      </c>
      <c r="AC61" s="10">
        <v>59</v>
      </c>
      <c r="AD61" s="10">
        <v>11156</v>
      </c>
      <c r="AE61" s="10">
        <v>94</v>
      </c>
      <c r="AF61" s="10">
        <v>12</v>
      </c>
      <c r="AG61" s="10">
        <v>44</v>
      </c>
      <c r="AH61" s="10">
        <v>838</v>
      </c>
      <c r="AI61" s="11">
        <f>AB61/(AB61+AC61+AD61+AE61+AF61+AG61+AH61)</f>
        <v>6.7547948345686559E-2</v>
      </c>
      <c r="AJ61" s="11">
        <v>5.4707677858652271E-2</v>
      </c>
    </row>
    <row r="62" spans="1:36" x14ac:dyDescent="0.2">
      <c r="A62" s="7" t="s">
        <v>69</v>
      </c>
      <c r="B62" s="11">
        <v>0.72344898864526608</v>
      </c>
      <c r="C62" s="10">
        <v>179442</v>
      </c>
      <c r="D62" s="10">
        <v>17842</v>
      </c>
      <c r="E62" s="10">
        <v>224522</v>
      </c>
      <c r="F62" s="10">
        <v>1982</v>
      </c>
      <c r="G62" s="10">
        <v>171285</v>
      </c>
      <c r="H62" s="10">
        <v>17617</v>
      </c>
      <c r="I62" s="10">
        <v>216707</v>
      </c>
      <c r="J62" s="10">
        <v>1915</v>
      </c>
      <c r="K62" s="10">
        <v>176373</v>
      </c>
      <c r="L62" s="10">
        <v>17510</v>
      </c>
      <c r="M62" s="10">
        <v>221497</v>
      </c>
      <c r="N62" s="10">
        <v>1904</v>
      </c>
      <c r="O62" s="10">
        <v>175433</v>
      </c>
      <c r="P62" s="10">
        <v>17437</v>
      </c>
      <c r="Q62" s="10">
        <v>220764</v>
      </c>
      <c r="R62" s="10">
        <v>1890</v>
      </c>
      <c r="S62" s="11">
        <f>1-(G62/C62)</f>
        <v>4.5457585180726956E-2</v>
      </c>
      <c r="T62" s="11">
        <f>1-(H62/D62)</f>
        <v>1.2610693868400413E-2</v>
      </c>
      <c r="U62" s="11">
        <f>1-(I62/E62)</f>
        <v>3.4807279464818541E-2</v>
      </c>
      <c r="V62" s="20">
        <f>1-(K62/C62)</f>
        <v>1.7103019360016014E-2</v>
      </c>
      <c r="W62" s="11">
        <f>1-(L62/D62)</f>
        <v>1.8607779396928592E-2</v>
      </c>
      <c r="X62" s="11">
        <f>1-(M62/E62)</f>
        <v>1.3473067227265045E-2</v>
      </c>
      <c r="Y62" s="20">
        <f>1-(O62/C62)</f>
        <v>2.2341480812741676E-2</v>
      </c>
      <c r="Z62" s="11">
        <f>1-(P62/D62)</f>
        <v>2.26992489631207E-2</v>
      </c>
      <c r="AA62" s="11">
        <f>1-(Q62/E62)</f>
        <v>1.6737780707458461E-2</v>
      </c>
      <c r="AB62" s="10">
        <v>283004</v>
      </c>
      <c r="AC62" s="10">
        <v>20571</v>
      </c>
      <c r="AD62" s="10">
        <v>270842</v>
      </c>
      <c r="AE62" s="10">
        <v>15420</v>
      </c>
      <c r="AF62" s="10">
        <v>772</v>
      </c>
      <c r="AG62" s="10">
        <v>11743</v>
      </c>
      <c r="AH62" s="10">
        <v>91367</v>
      </c>
      <c r="AI62" s="11">
        <f>AB62/(AB62+AC62+AD62+AE62+AF62+AG62+AH62)</f>
        <v>0.40795192289673482</v>
      </c>
      <c r="AJ62" s="11">
        <v>4.5457585180726956E-2</v>
      </c>
    </row>
    <row r="63" spans="1:36" x14ac:dyDescent="0.2">
      <c r="A63" s="7" t="s">
        <v>70</v>
      </c>
      <c r="B63" s="11">
        <v>0.15323741007194244</v>
      </c>
      <c r="C63" s="10">
        <v>5617</v>
      </c>
      <c r="D63" s="10">
        <v>559</v>
      </c>
      <c r="E63" s="10">
        <v>6295</v>
      </c>
      <c r="F63" s="10">
        <v>39</v>
      </c>
      <c r="G63" s="10">
        <v>5403</v>
      </c>
      <c r="H63" s="10">
        <v>559</v>
      </c>
      <c r="I63" s="10">
        <v>6044</v>
      </c>
      <c r="J63" s="10">
        <v>38</v>
      </c>
      <c r="K63" s="10">
        <v>5501</v>
      </c>
      <c r="L63" s="10">
        <v>553</v>
      </c>
      <c r="M63" s="10">
        <v>6207</v>
      </c>
      <c r="N63" s="10">
        <v>37</v>
      </c>
      <c r="O63" s="10">
        <v>5478</v>
      </c>
      <c r="P63" s="10">
        <v>555</v>
      </c>
      <c r="Q63" s="10">
        <v>6167</v>
      </c>
      <c r="R63" s="10">
        <v>37</v>
      </c>
      <c r="S63" s="11">
        <f>1-(G63/C63)</f>
        <v>3.8098629161474107E-2</v>
      </c>
      <c r="T63" s="11">
        <f>1-(H63/D63)</f>
        <v>0</v>
      </c>
      <c r="U63" s="11">
        <f>1-(I63/E63)</f>
        <v>3.9872915011914256E-2</v>
      </c>
      <c r="V63" s="20">
        <f>1-(K63/C63)</f>
        <v>2.0651593377247646E-2</v>
      </c>
      <c r="W63" s="11">
        <f>1-(L63/D63)</f>
        <v>1.0733452593917669E-2</v>
      </c>
      <c r="X63" s="11">
        <f>1-(M63/E63)</f>
        <v>1.3979348689436066E-2</v>
      </c>
      <c r="Y63" s="20">
        <f>1-(O63/C63)</f>
        <v>2.4746305857219153E-2</v>
      </c>
      <c r="Z63" s="11">
        <f>1-(P63/D63)</f>
        <v>7.1556350626118537E-3</v>
      </c>
      <c r="AA63" s="11">
        <f>1-(Q63/E63)</f>
        <v>2.0333598093725147E-2</v>
      </c>
      <c r="AB63" s="10">
        <v>56</v>
      </c>
      <c r="AC63" s="10">
        <v>56</v>
      </c>
      <c r="AD63" s="10">
        <v>17249</v>
      </c>
      <c r="AE63" s="10">
        <v>356</v>
      </c>
      <c r="AF63" s="10">
        <v>26</v>
      </c>
      <c r="AG63" s="10">
        <v>79</v>
      </c>
      <c r="AH63" s="10">
        <v>1242</v>
      </c>
      <c r="AI63" s="11">
        <f>AB63/(AB63+AC63+AD63+AE63+AF63+AG63+AH63)</f>
        <v>2.9374737725556023E-3</v>
      </c>
      <c r="AJ63" s="11">
        <v>3.8098629161474107E-2</v>
      </c>
    </row>
    <row r="64" spans="1:36" x14ac:dyDescent="0.2">
      <c r="A64" s="7" t="s">
        <v>71</v>
      </c>
      <c r="B64" s="11">
        <v>8.2244427363566491E-2</v>
      </c>
      <c r="C64" s="10">
        <v>567</v>
      </c>
      <c r="D64" s="10">
        <v>81</v>
      </c>
      <c r="E64" s="10">
        <v>652</v>
      </c>
      <c r="F64" s="10">
        <v>1</v>
      </c>
      <c r="G64" s="10">
        <v>528</v>
      </c>
      <c r="H64" s="10">
        <v>81</v>
      </c>
      <c r="I64" s="10">
        <v>614</v>
      </c>
      <c r="J64" s="10">
        <v>1</v>
      </c>
      <c r="K64" s="10">
        <v>541</v>
      </c>
      <c r="L64" s="10">
        <v>80</v>
      </c>
      <c r="M64" s="10">
        <v>633</v>
      </c>
      <c r="N64" s="10">
        <v>1</v>
      </c>
      <c r="O64" s="10">
        <v>535</v>
      </c>
      <c r="P64" s="10">
        <v>79</v>
      </c>
      <c r="Q64" s="10">
        <v>623</v>
      </c>
      <c r="R64" s="10">
        <v>1</v>
      </c>
      <c r="S64" s="11">
        <f>1-(G64/C64)</f>
        <v>6.8783068783068835E-2</v>
      </c>
      <c r="T64" s="11">
        <f>1-(H64/D64)</f>
        <v>0</v>
      </c>
      <c r="U64" s="11">
        <f>1-(I64/E64)</f>
        <v>5.8282208588957052E-2</v>
      </c>
      <c r="V64" s="20">
        <f>1-(K64/C64)</f>
        <v>4.585537918871252E-2</v>
      </c>
      <c r="W64" s="11">
        <f>1-(L64/D64)</f>
        <v>1.2345679012345734E-2</v>
      </c>
      <c r="X64" s="11">
        <f>1-(M64/E64)</f>
        <v>2.9141104294478581E-2</v>
      </c>
      <c r="Y64" s="20">
        <f>1-(O64/C64)</f>
        <v>5.6437389770723101E-2</v>
      </c>
      <c r="Z64" s="11">
        <f>1-(P64/D64)</f>
        <v>2.4691358024691357E-2</v>
      </c>
      <c r="AA64" s="11">
        <f>1-(Q64/E64)</f>
        <v>4.4478527607361928E-2</v>
      </c>
      <c r="AB64" s="10">
        <v>115</v>
      </c>
      <c r="AC64" s="10">
        <v>1</v>
      </c>
      <c r="AD64" s="10">
        <v>1631</v>
      </c>
      <c r="AE64" s="10">
        <v>4</v>
      </c>
      <c r="AF64" s="10">
        <v>1</v>
      </c>
      <c r="AG64" s="10">
        <v>5</v>
      </c>
      <c r="AH64" s="10">
        <v>88</v>
      </c>
      <c r="AI64" s="11">
        <f>AB64/(AB64+AC64+AD64+AE64+AF64+AG64+AH64)</f>
        <v>6.2330623306233061E-2</v>
      </c>
      <c r="AJ64" s="11">
        <v>6.8783068783068835E-2</v>
      </c>
    </row>
    <row r="65" spans="1:36" x14ac:dyDescent="0.2">
      <c r="A65" s="7" t="s">
        <v>72</v>
      </c>
      <c r="B65" s="11">
        <v>0.35640774320019603</v>
      </c>
      <c r="C65" s="10">
        <v>13179</v>
      </c>
      <c r="D65" s="10">
        <v>1812</v>
      </c>
      <c r="E65" s="10">
        <v>17510</v>
      </c>
      <c r="F65" s="10">
        <v>147</v>
      </c>
      <c r="G65" s="10">
        <v>12550</v>
      </c>
      <c r="H65" s="10">
        <v>1799</v>
      </c>
      <c r="I65" s="10">
        <v>16768</v>
      </c>
      <c r="J65" s="10">
        <v>144</v>
      </c>
      <c r="K65" s="10">
        <v>12955</v>
      </c>
      <c r="L65" s="10">
        <v>1797</v>
      </c>
      <c r="M65" s="10">
        <v>17284</v>
      </c>
      <c r="N65" s="10">
        <v>141</v>
      </c>
      <c r="O65" s="10">
        <v>12875</v>
      </c>
      <c r="P65" s="10">
        <v>1794</v>
      </c>
      <c r="Q65" s="10">
        <v>17194</v>
      </c>
      <c r="R65" s="10">
        <v>142</v>
      </c>
      <c r="S65" s="11">
        <f>1-(G65/C65)</f>
        <v>4.7727445177934591E-2</v>
      </c>
      <c r="T65" s="11">
        <f>1-(H65/D65)</f>
        <v>7.1743929359823211E-3</v>
      </c>
      <c r="U65" s="11">
        <f>1-(I65/E65)</f>
        <v>4.2375785265562516E-2</v>
      </c>
      <c r="V65" s="20">
        <f>1-(K65/C65)</f>
        <v>1.6996737233477499E-2</v>
      </c>
      <c r="W65" s="11">
        <f>1-(L65/D65)</f>
        <v>8.2781456953642252E-3</v>
      </c>
      <c r="X65" s="11">
        <f>1-(M65/E65)</f>
        <v>1.290691033695035E-2</v>
      </c>
      <c r="Y65" s="20">
        <f>1-(O65/C65)</f>
        <v>2.3067000531148074E-2</v>
      </c>
      <c r="Z65" s="11">
        <f>1-(P65/D65)</f>
        <v>9.9337748344371368E-3</v>
      </c>
      <c r="AA65" s="11">
        <f>1-(Q65/E65)</f>
        <v>1.8046830382638546E-2</v>
      </c>
      <c r="AB65" s="10">
        <v>11337</v>
      </c>
      <c r="AC65" s="10">
        <v>451</v>
      </c>
      <c r="AD65" s="10">
        <v>36091</v>
      </c>
      <c r="AE65" s="10">
        <v>845</v>
      </c>
      <c r="AF65" s="10">
        <v>70</v>
      </c>
      <c r="AG65" s="10">
        <v>428</v>
      </c>
      <c r="AH65" s="10">
        <v>5087</v>
      </c>
      <c r="AI65" s="11">
        <f>AB65/(AB65+AC65+AD65+AE65+AF65+AG65+AH65)</f>
        <v>0.20874993095067115</v>
      </c>
      <c r="AJ65" s="11">
        <v>4.7727445177934591E-2</v>
      </c>
    </row>
    <row r="66" spans="1:36" x14ac:dyDescent="0.2">
      <c r="A66" s="7" t="s">
        <v>73</v>
      </c>
      <c r="B66" s="11">
        <v>0.17108514940462818</v>
      </c>
      <c r="C66" s="10">
        <v>9106</v>
      </c>
      <c r="D66" s="10">
        <v>547</v>
      </c>
      <c r="E66" s="10">
        <v>8119</v>
      </c>
      <c r="F66" s="10">
        <v>32</v>
      </c>
      <c r="G66" s="10">
        <v>8774</v>
      </c>
      <c r="H66" s="10">
        <v>538</v>
      </c>
      <c r="I66" s="10">
        <v>7800</v>
      </c>
      <c r="J66" s="10">
        <v>32</v>
      </c>
      <c r="K66" s="10">
        <v>8943</v>
      </c>
      <c r="L66" s="10">
        <v>537</v>
      </c>
      <c r="M66" s="10">
        <v>7974</v>
      </c>
      <c r="N66" s="10">
        <v>31</v>
      </c>
      <c r="O66" s="10">
        <v>8904</v>
      </c>
      <c r="P66" s="10">
        <v>533</v>
      </c>
      <c r="Q66" s="10">
        <v>7926</v>
      </c>
      <c r="R66" s="10">
        <v>32</v>
      </c>
      <c r="S66" s="11">
        <f>1-(G66/C66)</f>
        <v>3.6459477267735574E-2</v>
      </c>
      <c r="T66" s="11">
        <f>1-(H66/D66)</f>
        <v>1.6453382084095081E-2</v>
      </c>
      <c r="U66" s="11">
        <f>1-(I66/E66)</f>
        <v>3.929055302377138E-2</v>
      </c>
      <c r="V66" s="20">
        <f>1-(K66/C66)</f>
        <v>1.7900285526026849E-2</v>
      </c>
      <c r="W66" s="11">
        <f>1-(L66/D66)</f>
        <v>1.8281535648994485E-2</v>
      </c>
      <c r="X66" s="11">
        <f>1-(M66/E66)</f>
        <v>1.7859342283532476E-2</v>
      </c>
      <c r="Y66" s="20">
        <f>1-(O66/C66)</f>
        <v>2.2183175927959597E-2</v>
      </c>
      <c r="Z66" s="11">
        <f>1-(P66/D66)</f>
        <v>2.5594149908592323E-2</v>
      </c>
      <c r="AA66" s="11">
        <f>1-(Q66/E66)</f>
        <v>2.3771400418770794E-2</v>
      </c>
      <c r="AB66" s="10">
        <v>1142</v>
      </c>
      <c r="AC66" s="10">
        <v>198</v>
      </c>
      <c r="AD66" s="10">
        <v>25669</v>
      </c>
      <c r="AE66" s="10">
        <v>1450</v>
      </c>
      <c r="AF66" s="10">
        <v>48</v>
      </c>
      <c r="AG66" s="10">
        <v>168</v>
      </c>
      <c r="AH66" s="10">
        <v>1426</v>
      </c>
      <c r="AI66" s="11">
        <f>AB66/(AB66+AC66+AD66+AE66+AF66+AG66+AH66)</f>
        <v>3.79389389056842E-2</v>
      </c>
      <c r="AJ66" s="11">
        <v>3.6459477267735574E-2</v>
      </c>
    </row>
    <row r="67" spans="1:36" x14ac:dyDescent="0.2">
      <c r="A67" s="7" t="s">
        <v>74</v>
      </c>
      <c r="B67" s="11">
        <v>0.32305854241338111</v>
      </c>
      <c r="C67" s="10">
        <v>4099</v>
      </c>
      <c r="D67" s="10">
        <v>400</v>
      </c>
      <c r="E67" s="10">
        <v>3857</v>
      </c>
      <c r="F67" s="10">
        <v>14</v>
      </c>
      <c r="G67" s="10">
        <v>3879</v>
      </c>
      <c r="H67" s="10">
        <v>398</v>
      </c>
      <c r="I67" s="10">
        <v>3697</v>
      </c>
      <c r="J67" s="10">
        <v>14</v>
      </c>
      <c r="K67" s="10">
        <v>4020</v>
      </c>
      <c r="L67" s="10">
        <v>395</v>
      </c>
      <c r="M67" s="10">
        <v>3795</v>
      </c>
      <c r="N67" s="10">
        <v>14</v>
      </c>
      <c r="O67" s="10">
        <v>4006</v>
      </c>
      <c r="P67" s="10">
        <v>392</v>
      </c>
      <c r="Q67" s="10">
        <v>3790</v>
      </c>
      <c r="R67" s="10">
        <v>14</v>
      </c>
      <c r="S67" s="11">
        <f>1-(G67/C67)</f>
        <v>5.3671627226152707E-2</v>
      </c>
      <c r="T67" s="11">
        <f>1-(H67/D67)</f>
        <v>5.0000000000000044E-3</v>
      </c>
      <c r="U67" s="11">
        <f>1-(I67/E67)</f>
        <v>4.1483017889551443E-2</v>
      </c>
      <c r="V67" s="20">
        <f>1-(K67/C67)</f>
        <v>1.9272993413027573E-2</v>
      </c>
      <c r="W67" s="11">
        <f>1-(L67/D67)</f>
        <v>1.2499999999999956E-2</v>
      </c>
      <c r="X67" s="11">
        <f>1-(M67/E67)</f>
        <v>1.607466943220115E-2</v>
      </c>
      <c r="Y67" s="20">
        <f>1-(O67/C67)</f>
        <v>2.2688460600146398E-2</v>
      </c>
      <c r="Z67" s="11">
        <f>1-(P67/D67)</f>
        <v>2.0000000000000018E-2</v>
      </c>
      <c r="AA67" s="11">
        <f>1-(Q67/E67)</f>
        <v>1.7371013741249719E-2</v>
      </c>
      <c r="AB67" s="10">
        <v>3721</v>
      </c>
      <c r="AC67" s="10">
        <v>42</v>
      </c>
      <c r="AD67" s="10">
        <v>8703</v>
      </c>
      <c r="AE67" s="10">
        <v>191</v>
      </c>
      <c r="AF67" s="10">
        <v>17</v>
      </c>
      <c r="AG67" s="10">
        <v>68</v>
      </c>
      <c r="AH67" s="10">
        <v>786</v>
      </c>
      <c r="AI67" s="11">
        <f>AB67/(AB67+AC67+AD67+AE67+AF67+AG67+AH67)</f>
        <v>0.27505913660555886</v>
      </c>
      <c r="AJ67" s="11">
        <v>5.3671627226152707E-2</v>
      </c>
    </row>
    <row r="68" spans="1:36" x14ac:dyDescent="0.2">
      <c r="A68" s="7" t="s">
        <v>75</v>
      </c>
      <c r="B68" s="11">
        <v>0.34385769872151195</v>
      </c>
      <c r="C68" s="10">
        <v>2773</v>
      </c>
      <c r="D68" s="10">
        <v>623</v>
      </c>
      <c r="E68" s="10">
        <v>5593</v>
      </c>
      <c r="F68" s="10">
        <v>6</v>
      </c>
      <c r="G68" s="10">
        <v>2584</v>
      </c>
      <c r="H68" s="10">
        <v>615</v>
      </c>
      <c r="I68" s="10">
        <v>5407</v>
      </c>
      <c r="J68" s="10">
        <v>6</v>
      </c>
      <c r="K68" s="10">
        <v>2721</v>
      </c>
      <c r="L68" s="10">
        <v>613</v>
      </c>
      <c r="M68" s="10">
        <v>5552</v>
      </c>
      <c r="N68" s="10">
        <v>6</v>
      </c>
      <c r="O68" s="10">
        <v>2715</v>
      </c>
      <c r="P68" s="10">
        <v>612</v>
      </c>
      <c r="Q68" s="10">
        <v>5526</v>
      </c>
      <c r="R68" s="10">
        <v>6</v>
      </c>
      <c r="S68" s="11">
        <f>1-(G68/C68)</f>
        <v>6.8157230436350469E-2</v>
      </c>
      <c r="T68" s="11">
        <f>1-(H68/D68)</f>
        <v>1.2841091492776902E-2</v>
      </c>
      <c r="U68" s="11">
        <f>1-(I68/E68)</f>
        <v>3.3255855533702805E-2</v>
      </c>
      <c r="V68" s="20">
        <f>1-(K68/C68)</f>
        <v>1.8752253876667901E-2</v>
      </c>
      <c r="W68" s="11">
        <f>1-(L68/D68)</f>
        <v>1.6051364365971099E-2</v>
      </c>
      <c r="X68" s="11">
        <f>1-(M68/E68)</f>
        <v>7.330591811192555E-3</v>
      </c>
      <c r="Y68" s="20">
        <f>1-(O68/C68)</f>
        <v>2.0915975477821869E-2</v>
      </c>
      <c r="Z68" s="11">
        <f>1-(P68/D68)</f>
        <v>1.7656500802568198E-2</v>
      </c>
      <c r="AA68" s="11">
        <f>1-(Q68/E68)</f>
        <v>1.1979259789022034E-2</v>
      </c>
      <c r="AB68" s="10">
        <v>3361</v>
      </c>
      <c r="AC68" s="10">
        <v>62</v>
      </c>
      <c r="AD68" s="10">
        <v>7708</v>
      </c>
      <c r="AE68" s="10">
        <v>117</v>
      </c>
      <c r="AF68" s="10">
        <v>4</v>
      </c>
      <c r="AG68" s="10">
        <v>46</v>
      </c>
      <c r="AH68" s="10">
        <v>779</v>
      </c>
      <c r="AI68" s="11">
        <f>AB68/(AB68+AC68+AD68+AE68+AF68+AG68+AH68)</f>
        <v>0.27829759046120728</v>
      </c>
      <c r="AJ68" s="11">
        <v>6.8157230436350469E-2</v>
      </c>
    </row>
    <row r="69" spans="1:36" x14ac:dyDescent="0.2">
      <c r="A69" s="7" t="s">
        <v>76</v>
      </c>
      <c r="B69" s="11">
        <v>0.56553452009729521</v>
      </c>
      <c r="C69" s="10">
        <v>155146</v>
      </c>
      <c r="D69" s="10">
        <v>20397</v>
      </c>
      <c r="E69" s="10">
        <v>137166</v>
      </c>
      <c r="F69" s="10">
        <v>2209</v>
      </c>
      <c r="G69" s="10">
        <v>148451</v>
      </c>
      <c r="H69" s="10">
        <v>20252</v>
      </c>
      <c r="I69" s="10">
        <v>132348</v>
      </c>
      <c r="J69" s="10">
        <v>2170</v>
      </c>
      <c r="K69" s="10">
        <v>153356</v>
      </c>
      <c r="L69" s="10">
        <v>20190</v>
      </c>
      <c r="M69" s="10">
        <v>135953</v>
      </c>
      <c r="N69" s="10">
        <v>2161</v>
      </c>
      <c r="O69" s="10">
        <v>152363</v>
      </c>
      <c r="P69" s="10">
        <v>19988</v>
      </c>
      <c r="Q69" s="10">
        <v>135497</v>
      </c>
      <c r="R69" s="10">
        <v>2129</v>
      </c>
      <c r="S69" s="11">
        <f>1-(G69/C69)</f>
        <v>4.3152901138282629E-2</v>
      </c>
      <c r="T69" s="11">
        <f>1-(H69/D69)</f>
        <v>7.1088885620433917E-3</v>
      </c>
      <c r="U69" s="11">
        <f>1-(I69/E69)</f>
        <v>3.5125322601810893E-2</v>
      </c>
      <c r="V69" s="20">
        <f>1-(K69/C69)</f>
        <v>1.1537519497763382E-2</v>
      </c>
      <c r="W69" s="11">
        <f>1-(L69/D69)</f>
        <v>1.0148551257537886E-2</v>
      </c>
      <c r="X69" s="11">
        <f>1-(M69/E69)</f>
        <v>8.8432993598996923E-3</v>
      </c>
      <c r="Y69" s="20">
        <f>1-(O69/C69)</f>
        <v>1.7937942325293554E-2</v>
      </c>
      <c r="Z69" s="11">
        <f>1-(P69/D69)</f>
        <v>2.0051968426729405E-2</v>
      </c>
      <c r="AA69" s="11">
        <f>1-(Q69/E69)</f>
        <v>1.2167738360818303E-2</v>
      </c>
      <c r="AB69" s="10">
        <v>142952</v>
      </c>
      <c r="AC69" s="10">
        <v>40953</v>
      </c>
      <c r="AD69" s="10">
        <v>224018</v>
      </c>
      <c r="AE69" s="10">
        <v>40847</v>
      </c>
      <c r="AF69" s="10">
        <v>1026</v>
      </c>
      <c r="AG69" s="10">
        <v>13213</v>
      </c>
      <c r="AH69" s="10">
        <v>58849</v>
      </c>
      <c r="AI69" s="11">
        <f>AB69/(AB69+AC69+AD69+AE69+AF69+AG69+AH69)</f>
        <v>0.27392892319366569</v>
      </c>
      <c r="AJ69" s="11">
        <v>4.3152901138282629E-2</v>
      </c>
    </row>
    <row r="70" spans="1:36" x14ac:dyDescent="0.2">
      <c r="A70" s="7" t="s">
        <v>77</v>
      </c>
      <c r="B70" s="11">
        <v>0.15593548387096773</v>
      </c>
      <c r="C70" s="10">
        <v>4619</v>
      </c>
      <c r="D70" s="10">
        <v>853</v>
      </c>
      <c r="E70" s="10">
        <v>10023</v>
      </c>
      <c r="F70" s="10">
        <v>5</v>
      </c>
      <c r="G70" s="10">
        <v>4430</v>
      </c>
      <c r="H70" s="10">
        <v>844</v>
      </c>
      <c r="I70" s="10">
        <v>9693</v>
      </c>
      <c r="J70" s="10">
        <v>5</v>
      </c>
      <c r="K70" s="10">
        <v>4522</v>
      </c>
      <c r="L70" s="10">
        <v>840</v>
      </c>
      <c r="M70" s="10">
        <v>9861</v>
      </c>
      <c r="N70" s="10">
        <v>5</v>
      </c>
      <c r="O70" s="10">
        <v>4502</v>
      </c>
      <c r="P70" s="10">
        <v>840</v>
      </c>
      <c r="Q70" s="10">
        <v>9837</v>
      </c>
      <c r="R70" s="10">
        <v>5</v>
      </c>
      <c r="S70" s="11">
        <f>1-(G70/C70)</f>
        <v>4.0917947607707283E-2</v>
      </c>
      <c r="T70" s="11">
        <f>1-(H70/D70)</f>
        <v>1.0550996483001174E-2</v>
      </c>
      <c r="U70" s="11">
        <f>1-(I70/E70)</f>
        <v>3.292427416941035E-2</v>
      </c>
      <c r="V70" s="20">
        <f>1-(K70/C70)</f>
        <v>2.1000216497077284E-2</v>
      </c>
      <c r="W70" s="11">
        <f>1-(L70/D70)</f>
        <v>1.5240328253223967E-2</v>
      </c>
      <c r="X70" s="11">
        <f>1-(M70/E70)</f>
        <v>1.6162825501346956E-2</v>
      </c>
      <c r="Y70" s="20">
        <f>1-(O70/C70)</f>
        <v>2.5330158042866424E-2</v>
      </c>
      <c r="Z70" s="11">
        <f>1-(P70/D70)</f>
        <v>1.5240328253223967E-2</v>
      </c>
      <c r="AA70" s="11">
        <f>1-(Q70/E70)</f>
        <v>1.8557318168213155E-2</v>
      </c>
      <c r="AB70" s="10">
        <v>463</v>
      </c>
      <c r="AC70" s="10">
        <v>289</v>
      </c>
      <c r="AD70" s="10">
        <v>21063</v>
      </c>
      <c r="AE70" s="10">
        <v>714</v>
      </c>
      <c r="AF70" s="10">
        <v>24</v>
      </c>
      <c r="AG70" s="10">
        <v>110</v>
      </c>
      <c r="AH70" s="10">
        <v>2017</v>
      </c>
      <c r="AI70" s="11">
        <f>AB70/(AB70+AC70+AD70+AE70+AF70+AG70+AH70)</f>
        <v>1.8760129659643437E-2</v>
      </c>
      <c r="AJ70" s="11">
        <v>4.0917947607707283E-2</v>
      </c>
    </row>
    <row r="71" spans="1:36" x14ac:dyDescent="0.2">
      <c r="A71" s="7" t="s">
        <v>78</v>
      </c>
      <c r="B71" s="11">
        <v>0.25497730172388217</v>
      </c>
      <c r="C71" s="10">
        <v>39441</v>
      </c>
      <c r="D71" s="10">
        <v>3493</v>
      </c>
      <c r="E71" s="10">
        <v>24348</v>
      </c>
      <c r="F71" s="10">
        <v>124</v>
      </c>
      <c r="G71" s="10">
        <v>37804</v>
      </c>
      <c r="H71" s="10">
        <v>3476</v>
      </c>
      <c r="I71" s="10">
        <v>23638</v>
      </c>
      <c r="J71" s="10">
        <v>119</v>
      </c>
      <c r="K71" s="10">
        <v>38866</v>
      </c>
      <c r="L71" s="10">
        <v>3460</v>
      </c>
      <c r="M71" s="10">
        <v>24019</v>
      </c>
      <c r="N71" s="10">
        <v>118</v>
      </c>
      <c r="O71" s="10">
        <v>38639</v>
      </c>
      <c r="P71" s="10">
        <v>3458</v>
      </c>
      <c r="Q71" s="10">
        <v>23929</v>
      </c>
      <c r="R71" s="10">
        <v>119</v>
      </c>
      <c r="S71" s="11">
        <f>1-(G71/C71)</f>
        <v>4.1505032833853095E-2</v>
      </c>
      <c r="T71" s="11">
        <f>1-(H71/D71)</f>
        <v>4.8668766103635575E-3</v>
      </c>
      <c r="U71" s="11">
        <f>1-(I71/E71)</f>
        <v>2.9160505996385755E-2</v>
      </c>
      <c r="V71" s="20">
        <f>1-(K71/C71)</f>
        <v>1.457873786161612E-2</v>
      </c>
      <c r="W71" s="11">
        <f>1-(L71/D71)</f>
        <v>9.4474663612940102E-3</v>
      </c>
      <c r="X71" s="11">
        <f>1-(M71/E71)</f>
        <v>1.3512403482832225E-2</v>
      </c>
      <c r="Y71" s="20">
        <f>1-(O71/C71)</f>
        <v>2.0334170026114928E-2</v>
      </c>
      <c r="Z71" s="11">
        <f>1-(P71/D71)</f>
        <v>1.0020040080160331E-2</v>
      </c>
      <c r="AA71" s="11">
        <f>1-(Q71/E71)</f>
        <v>1.7208805651388159E-2</v>
      </c>
      <c r="AB71" s="10">
        <v>7778</v>
      </c>
      <c r="AC71" s="10">
        <v>1243</v>
      </c>
      <c r="AD71" s="10">
        <v>80406</v>
      </c>
      <c r="AE71" s="10">
        <v>8918</v>
      </c>
      <c r="AF71" s="10">
        <v>127</v>
      </c>
      <c r="AG71" s="10">
        <v>948</v>
      </c>
      <c r="AH71" s="10">
        <v>15515</v>
      </c>
      <c r="AI71" s="11">
        <f>AB71/(AB71+AC71+AD71+AE71+AF71+AG71+AH71)</f>
        <v>6.7673032583634232E-2</v>
      </c>
      <c r="AJ71" s="11">
        <v>4.1505032833853095E-2</v>
      </c>
    </row>
    <row r="72" spans="1:36" x14ac:dyDescent="0.2">
      <c r="A72" s="7" t="s">
        <v>79</v>
      </c>
      <c r="B72" s="11">
        <v>0.75140924464487036</v>
      </c>
      <c r="C72" s="10">
        <v>1518</v>
      </c>
      <c r="D72" s="10">
        <v>490</v>
      </c>
      <c r="E72" s="10">
        <v>1531</v>
      </c>
      <c r="F72" s="10">
        <v>9</v>
      </c>
      <c r="G72" s="10">
        <v>1358</v>
      </c>
      <c r="H72" s="10">
        <v>474</v>
      </c>
      <c r="I72" s="10">
        <v>1396</v>
      </c>
      <c r="J72" s="10">
        <v>8</v>
      </c>
      <c r="K72" s="10">
        <v>1474</v>
      </c>
      <c r="L72" s="10">
        <v>477</v>
      </c>
      <c r="M72" s="10">
        <v>1494</v>
      </c>
      <c r="N72" s="10">
        <v>8</v>
      </c>
      <c r="O72" s="10">
        <v>1441</v>
      </c>
      <c r="P72" s="10">
        <v>470</v>
      </c>
      <c r="Q72" s="10">
        <v>1469</v>
      </c>
      <c r="R72" s="10">
        <v>8</v>
      </c>
      <c r="S72" s="11">
        <f>1-(G72/C72)</f>
        <v>0.1054018445322793</v>
      </c>
      <c r="T72" s="11">
        <f>1-(H72/D72)</f>
        <v>3.2653061224489743E-2</v>
      </c>
      <c r="U72" s="11">
        <f>1-(I72/E72)</f>
        <v>8.8177661659046391E-2</v>
      </c>
      <c r="V72" s="20">
        <f>1-(K72/C72)</f>
        <v>2.8985507246376829E-2</v>
      </c>
      <c r="W72" s="11">
        <f>1-(L72/D72)</f>
        <v>2.6530612244897944E-2</v>
      </c>
      <c r="X72" s="11">
        <f>1-(M72/E72)</f>
        <v>2.4167210973220166E-2</v>
      </c>
      <c r="Y72" s="20">
        <f>1-(O72/C72)</f>
        <v>5.0724637681159424E-2</v>
      </c>
      <c r="Z72" s="11">
        <f>1-(P72/D72)</f>
        <v>4.081632653061229E-2</v>
      </c>
      <c r="AA72" s="11">
        <f>1-(Q72/E72)</f>
        <v>4.0496407576747218E-2</v>
      </c>
      <c r="AB72" s="10">
        <v>3978</v>
      </c>
      <c r="AC72" s="10">
        <v>5</v>
      </c>
      <c r="AD72" s="10">
        <v>1319</v>
      </c>
      <c r="AE72" s="10">
        <v>11</v>
      </c>
      <c r="AF72" s="10">
        <v>2</v>
      </c>
      <c r="AG72" s="10">
        <v>18</v>
      </c>
      <c r="AH72" s="10">
        <v>258</v>
      </c>
      <c r="AI72" s="11">
        <f>AB72/(AB72+AC72+AD72+AE72+AF72+AG72+AH72)</f>
        <v>0.71150062600608122</v>
      </c>
      <c r="AJ72" s="11">
        <v>0.1054018445322793</v>
      </c>
    </row>
    <row r="73" spans="1:36" x14ac:dyDescent="0.2">
      <c r="A73" s="7" t="s">
        <v>80</v>
      </c>
      <c r="B73" s="11">
        <v>0.11516296646197449</v>
      </c>
      <c r="C73" s="10">
        <v>5990</v>
      </c>
      <c r="D73" s="10">
        <v>393</v>
      </c>
      <c r="E73" s="10">
        <v>4202</v>
      </c>
      <c r="F73" s="10">
        <v>0</v>
      </c>
      <c r="G73" s="10">
        <v>5746</v>
      </c>
      <c r="H73" s="10">
        <v>392</v>
      </c>
      <c r="I73" s="10">
        <v>4060</v>
      </c>
      <c r="J73" s="10">
        <v>0</v>
      </c>
      <c r="K73" s="10">
        <v>5911</v>
      </c>
      <c r="L73" s="10">
        <v>390</v>
      </c>
      <c r="M73" s="10">
        <v>4142</v>
      </c>
      <c r="N73" s="10">
        <v>0</v>
      </c>
      <c r="O73" s="10">
        <v>5872</v>
      </c>
      <c r="P73" s="10">
        <v>390</v>
      </c>
      <c r="Q73" s="10">
        <v>4127</v>
      </c>
      <c r="R73" s="10">
        <v>0</v>
      </c>
      <c r="S73" s="11">
        <f>1-(G73/C73)</f>
        <v>4.0734557595993315E-2</v>
      </c>
      <c r="T73" s="11">
        <f>1-(H73/D73)</f>
        <v>2.5445292620864812E-3</v>
      </c>
      <c r="U73" s="11">
        <f>1-(I73/E73)</f>
        <v>3.3793431699190912E-2</v>
      </c>
      <c r="V73" s="20">
        <f>1-(K73/C73)</f>
        <v>1.3188647746243731E-2</v>
      </c>
      <c r="W73" s="11">
        <f>1-(L73/D73)</f>
        <v>7.6335877862595547E-3</v>
      </c>
      <c r="X73" s="11">
        <f>1-(M73/E73)</f>
        <v>1.4278914802475007E-2</v>
      </c>
      <c r="Y73" s="20">
        <f>1-(O73/C73)</f>
        <v>1.9699499165275469E-2</v>
      </c>
      <c r="Z73" s="11">
        <f>1-(P73/D73)</f>
        <v>7.6335877862595547E-3</v>
      </c>
      <c r="AA73" s="11">
        <f>1-(Q73/E73)</f>
        <v>1.7848643503093786E-2</v>
      </c>
      <c r="AB73" s="10">
        <v>720</v>
      </c>
      <c r="AC73" s="10">
        <v>90</v>
      </c>
      <c r="AD73" s="10">
        <v>15843</v>
      </c>
      <c r="AE73" s="10">
        <v>73</v>
      </c>
      <c r="AF73" s="10">
        <v>20</v>
      </c>
      <c r="AG73" s="10">
        <v>67</v>
      </c>
      <c r="AH73" s="10">
        <v>1125</v>
      </c>
      <c r="AI73" s="11">
        <f>AB73/(AB73+AC73+AD73+AE73+AF73+AG73+AH73)</f>
        <v>4.0138253985951611E-2</v>
      </c>
      <c r="AJ73" s="11">
        <v>4.0734557595993315E-2</v>
      </c>
    </row>
    <row r="74" spans="1:36" x14ac:dyDescent="0.2">
      <c r="A74" s="7" t="s">
        <v>81</v>
      </c>
      <c r="B74" s="11">
        <v>0.25153259101713998</v>
      </c>
      <c r="C74" s="10">
        <v>7992</v>
      </c>
      <c r="D74" s="10">
        <v>729</v>
      </c>
      <c r="E74" s="10">
        <v>7251</v>
      </c>
      <c r="F74" s="10">
        <v>14</v>
      </c>
      <c r="G74" s="10">
        <v>7647</v>
      </c>
      <c r="H74" s="10">
        <v>720</v>
      </c>
      <c r="I74" s="10">
        <v>6966</v>
      </c>
      <c r="J74" s="10">
        <v>14</v>
      </c>
      <c r="K74" s="10">
        <v>7870</v>
      </c>
      <c r="L74" s="10">
        <v>723</v>
      </c>
      <c r="M74" s="10">
        <v>7163</v>
      </c>
      <c r="N74" s="10">
        <v>14</v>
      </c>
      <c r="O74" s="10">
        <v>7833</v>
      </c>
      <c r="P74" s="10">
        <v>720</v>
      </c>
      <c r="Q74" s="10">
        <v>7144</v>
      </c>
      <c r="R74" s="10">
        <v>14</v>
      </c>
      <c r="S74" s="11">
        <f>1-(G74/C74)</f>
        <v>4.3168168168168153E-2</v>
      </c>
      <c r="T74" s="11">
        <f>1-(H74/D74)</f>
        <v>1.2345679012345734E-2</v>
      </c>
      <c r="U74" s="11">
        <f>1-(I74/E74)</f>
        <v>3.9304923458833296E-2</v>
      </c>
      <c r="V74" s="20">
        <f>1-(K74/C74)</f>
        <v>1.5265265265265282E-2</v>
      </c>
      <c r="W74" s="11">
        <f>1-(L74/D74)</f>
        <v>8.2304526748970819E-3</v>
      </c>
      <c r="X74" s="11">
        <f>1-(M74/E74)</f>
        <v>1.2136257067990597E-2</v>
      </c>
      <c r="Y74" s="20">
        <f>1-(O74/C74)</f>
        <v>1.9894894894894932E-2</v>
      </c>
      <c r="Z74" s="11">
        <f>1-(P74/D74)</f>
        <v>1.2345679012345734E-2</v>
      </c>
      <c r="AA74" s="11">
        <f>1-(Q74/E74)</f>
        <v>1.4756585298579483E-2</v>
      </c>
      <c r="AB74" s="10">
        <v>3376</v>
      </c>
      <c r="AC74" s="10">
        <v>147</v>
      </c>
      <c r="AD74" s="10">
        <v>17277</v>
      </c>
      <c r="AE74" s="10">
        <v>322</v>
      </c>
      <c r="AF74" s="10">
        <v>24</v>
      </c>
      <c r="AG74" s="10">
        <v>163</v>
      </c>
      <c r="AH74" s="10">
        <v>1480</v>
      </c>
      <c r="AI74" s="11">
        <f>AB74/(AB74+AC74+AD74+AE74+AF74+AG74+AH74)</f>
        <v>0.14814164728597129</v>
      </c>
      <c r="AJ74" s="11">
        <v>4.3168168168168153E-2</v>
      </c>
    </row>
    <row r="75" spans="1:36" x14ac:dyDescent="0.2">
      <c r="A75" s="7" t="s">
        <v>82</v>
      </c>
      <c r="B75" s="11">
        <v>0.22635626688838079</v>
      </c>
      <c r="C75" s="10">
        <v>3958</v>
      </c>
      <c r="D75" s="10">
        <v>440</v>
      </c>
      <c r="E75" s="10">
        <v>5220</v>
      </c>
      <c r="F75" s="10">
        <v>4</v>
      </c>
      <c r="G75" s="10">
        <v>3764</v>
      </c>
      <c r="H75" s="10">
        <v>436</v>
      </c>
      <c r="I75" s="10">
        <v>4962</v>
      </c>
      <c r="J75" s="10">
        <v>4</v>
      </c>
      <c r="K75" s="10">
        <v>3862</v>
      </c>
      <c r="L75" s="10">
        <v>433</v>
      </c>
      <c r="M75" s="10">
        <v>5101</v>
      </c>
      <c r="N75" s="10">
        <v>4</v>
      </c>
      <c r="O75" s="10">
        <v>3841</v>
      </c>
      <c r="P75" s="10">
        <v>431</v>
      </c>
      <c r="Q75" s="10">
        <v>5068</v>
      </c>
      <c r="R75" s="10">
        <v>4</v>
      </c>
      <c r="S75" s="11">
        <f>1-(G75/C75)</f>
        <v>4.9014653865588675E-2</v>
      </c>
      <c r="T75" s="11">
        <f>1-(H75/D75)</f>
        <v>9.0909090909090384E-3</v>
      </c>
      <c r="U75" s="11">
        <f>1-(I75/E75)</f>
        <v>4.942528735632179E-2</v>
      </c>
      <c r="V75" s="20">
        <f>1-(K75/C75)</f>
        <v>2.4254674077817118E-2</v>
      </c>
      <c r="W75" s="11">
        <f>1-(L75/D75)</f>
        <v>1.5909090909090873E-2</v>
      </c>
      <c r="X75" s="11">
        <f>1-(M75/E75)</f>
        <v>2.2796934865900398E-2</v>
      </c>
      <c r="Y75" s="20">
        <f>1-(O75/C75)</f>
        <v>2.9560384032339515E-2</v>
      </c>
      <c r="Z75" s="11">
        <f>1-(P75/D75)</f>
        <v>2.0454545454545503E-2</v>
      </c>
      <c r="AA75" s="11">
        <f>1-(Q75/E75)</f>
        <v>2.9118773946360199E-2</v>
      </c>
      <c r="AB75" s="10">
        <v>2184</v>
      </c>
      <c r="AC75" s="10">
        <v>95</v>
      </c>
      <c r="AD75" s="10">
        <v>11409</v>
      </c>
      <c r="AE75" s="10">
        <v>91</v>
      </c>
      <c r="AF75" s="10">
        <v>10</v>
      </c>
      <c r="AG75" s="10">
        <v>42</v>
      </c>
      <c r="AH75" s="10">
        <v>838</v>
      </c>
      <c r="AI75" s="11">
        <f>AB75/(AB75+AC75+AD75+AE75+AF75+AG75+AH75)</f>
        <v>0.14888540459472357</v>
      </c>
      <c r="AJ75" s="11">
        <v>4.9014653865588675E-2</v>
      </c>
    </row>
    <row r="76" spans="1:36" x14ac:dyDescent="0.2">
      <c r="A76" s="7" t="s">
        <v>83</v>
      </c>
      <c r="B76" s="11">
        <v>0.16128236744759555</v>
      </c>
      <c r="C76" s="10">
        <v>2346</v>
      </c>
      <c r="D76" s="10">
        <v>278</v>
      </c>
      <c r="E76" s="10">
        <v>1427</v>
      </c>
      <c r="F76" s="10">
        <v>4</v>
      </c>
      <c r="G76" s="10">
        <v>2254</v>
      </c>
      <c r="H76" s="10">
        <v>274</v>
      </c>
      <c r="I76" s="10">
        <v>1364</v>
      </c>
      <c r="J76" s="10">
        <v>4</v>
      </c>
      <c r="K76" s="10">
        <v>2310</v>
      </c>
      <c r="L76" s="10">
        <v>271</v>
      </c>
      <c r="M76" s="10">
        <v>1394</v>
      </c>
      <c r="N76" s="10">
        <v>4</v>
      </c>
      <c r="O76" s="10">
        <v>2280</v>
      </c>
      <c r="P76" s="10">
        <v>273</v>
      </c>
      <c r="Q76" s="10">
        <v>1396</v>
      </c>
      <c r="R76" s="10">
        <v>4</v>
      </c>
      <c r="S76" s="11">
        <f>1-(G76/C76)</f>
        <v>3.9215686274509776E-2</v>
      </c>
      <c r="T76" s="11">
        <f>1-(H76/D76)</f>
        <v>1.4388489208633115E-2</v>
      </c>
      <c r="U76" s="11">
        <f>1-(I76/E76)</f>
        <v>4.4148563419761699E-2</v>
      </c>
      <c r="V76" s="20">
        <f>1-(K76/C76)</f>
        <v>1.5345268542199531E-2</v>
      </c>
      <c r="W76" s="11">
        <f>1-(L76/D76)</f>
        <v>2.5179856115107868E-2</v>
      </c>
      <c r="X76" s="11">
        <f>1-(M76/E76)</f>
        <v>2.3125437981779906E-2</v>
      </c>
      <c r="Y76" s="20">
        <f>1-(O76/C76)</f>
        <v>2.8132992327365769E-2</v>
      </c>
      <c r="Z76" s="11">
        <f>1-(P76/D76)</f>
        <v>1.7985611510791366E-2</v>
      </c>
      <c r="AA76" s="11">
        <f>1-(Q76/E76)</f>
        <v>2.1723896285914535E-2</v>
      </c>
      <c r="AB76" s="10">
        <v>652</v>
      </c>
      <c r="AC76" s="10">
        <v>24</v>
      </c>
      <c r="AD76" s="10">
        <v>5537</v>
      </c>
      <c r="AE76" s="10">
        <v>35</v>
      </c>
      <c r="AF76" s="10">
        <v>10</v>
      </c>
      <c r="AG76" s="10">
        <v>28</v>
      </c>
      <c r="AH76" s="10">
        <v>388</v>
      </c>
      <c r="AI76" s="11">
        <f>AB76/(AB76+AC76+AD76+AE76+AF76+AG76+AH76)</f>
        <v>9.7692538207971233E-2</v>
      </c>
      <c r="AJ76" s="11">
        <v>3.9215686274509776E-2</v>
      </c>
    </row>
    <row r="77" spans="1:36" x14ac:dyDescent="0.2">
      <c r="A77" s="7" t="s">
        <v>84</v>
      </c>
      <c r="B77" s="11">
        <v>0.57311430832606181</v>
      </c>
      <c r="C77" s="10">
        <v>34710</v>
      </c>
      <c r="D77" s="10">
        <v>4997</v>
      </c>
      <c r="E77" s="10">
        <v>58658</v>
      </c>
      <c r="F77" s="10">
        <v>193</v>
      </c>
      <c r="G77" s="10">
        <v>33245</v>
      </c>
      <c r="H77" s="10">
        <v>4948</v>
      </c>
      <c r="I77" s="10">
        <v>56079</v>
      </c>
      <c r="J77" s="10">
        <v>189</v>
      </c>
      <c r="K77" s="10">
        <v>34287</v>
      </c>
      <c r="L77" s="10">
        <v>4929</v>
      </c>
      <c r="M77" s="10">
        <v>58059</v>
      </c>
      <c r="N77" s="10">
        <v>189</v>
      </c>
      <c r="O77" s="10">
        <v>34103</v>
      </c>
      <c r="P77" s="10">
        <v>4920</v>
      </c>
      <c r="Q77" s="10">
        <v>57791</v>
      </c>
      <c r="R77" s="10">
        <v>187</v>
      </c>
      <c r="S77" s="11">
        <f>1-(G77/C77)</f>
        <v>4.220685681359837E-2</v>
      </c>
      <c r="T77" s="11">
        <f>1-(H77/D77)</f>
        <v>9.8058835301180203E-3</v>
      </c>
      <c r="U77" s="11">
        <f>1-(I77/E77)</f>
        <v>4.396672235671184E-2</v>
      </c>
      <c r="V77" s="20">
        <f>1-(K77/C77)</f>
        <v>1.2186689714779653E-2</v>
      </c>
      <c r="W77" s="11">
        <f>1-(L77/D77)</f>
        <v>1.3608164898939346E-2</v>
      </c>
      <c r="X77" s="11">
        <f>1-(M77/E77)</f>
        <v>1.0211735824610435E-2</v>
      </c>
      <c r="Y77" s="20">
        <f>1-(O77/C77)</f>
        <v>1.7487755690002826E-2</v>
      </c>
      <c r="Z77" s="11">
        <f>1-(P77/D77)</f>
        <v>1.5409245547328365E-2</v>
      </c>
      <c r="AA77" s="11">
        <f>1-(Q77/E77)</f>
        <v>1.4780592587541386E-2</v>
      </c>
      <c r="AB77" s="10">
        <v>64984</v>
      </c>
      <c r="AC77" s="10">
        <v>2737</v>
      </c>
      <c r="AD77" s="10">
        <v>63748</v>
      </c>
      <c r="AE77" s="10">
        <v>4242</v>
      </c>
      <c r="AF77" s="10">
        <v>147</v>
      </c>
      <c r="AG77" s="10">
        <v>4123</v>
      </c>
      <c r="AH77" s="10">
        <v>14654</v>
      </c>
      <c r="AI77" s="11">
        <f>AB77/(AB77+AC77+AD77+AE77+AF77+AG77+AH77)</f>
        <v>0.42024121317942253</v>
      </c>
      <c r="AJ77" s="11">
        <v>4.220685681359837E-2</v>
      </c>
    </row>
    <row r="78" spans="1:36" x14ac:dyDescent="0.2">
      <c r="A78" s="7" t="s">
        <v>85</v>
      </c>
      <c r="B78" s="11">
        <v>0.41123041599135601</v>
      </c>
      <c r="C78" s="10">
        <v>21152</v>
      </c>
      <c r="D78" s="10">
        <v>3190</v>
      </c>
      <c r="E78" s="10">
        <v>34816</v>
      </c>
      <c r="F78" s="10">
        <v>74</v>
      </c>
      <c r="G78" s="10">
        <v>20284</v>
      </c>
      <c r="H78" s="10">
        <v>3164</v>
      </c>
      <c r="I78" s="10">
        <v>33378</v>
      </c>
      <c r="J78" s="10">
        <v>72</v>
      </c>
      <c r="K78" s="10">
        <v>20861</v>
      </c>
      <c r="L78" s="10">
        <v>3157</v>
      </c>
      <c r="M78" s="10">
        <v>34458</v>
      </c>
      <c r="N78" s="10">
        <v>70</v>
      </c>
      <c r="O78" s="10">
        <v>20760</v>
      </c>
      <c r="P78" s="10">
        <v>3136</v>
      </c>
      <c r="Q78" s="10">
        <v>34334</v>
      </c>
      <c r="R78" s="10">
        <v>70</v>
      </c>
      <c r="S78" s="11">
        <f>1-(G78/C78)</f>
        <v>4.103630862329799E-2</v>
      </c>
      <c r="T78" s="11">
        <f>1-(H78/D78)</f>
        <v>8.1504702194357126E-3</v>
      </c>
      <c r="U78" s="11">
        <f>1-(I78/E78)</f>
        <v>4.1302849264705843E-2</v>
      </c>
      <c r="V78" s="20">
        <f>1-(K78/C78)</f>
        <v>1.3757564296520419E-2</v>
      </c>
      <c r="W78" s="11">
        <f>1-(L78/D78)</f>
        <v>1.0344827586206917E-2</v>
      </c>
      <c r="X78" s="11">
        <f>1-(M78/E78)</f>
        <v>1.0282628676470562E-2</v>
      </c>
      <c r="Y78" s="20">
        <f>1-(O78/C78)</f>
        <v>1.8532526475037781E-2</v>
      </c>
      <c r="Z78" s="11">
        <f>1-(P78/D78)</f>
        <v>1.692789968652042E-2</v>
      </c>
      <c r="AA78" s="11">
        <f>1-(Q78/E78)</f>
        <v>1.3844209558823484E-2</v>
      </c>
      <c r="AB78" s="10">
        <v>27655</v>
      </c>
      <c r="AC78" s="10">
        <v>1654</v>
      </c>
      <c r="AD78" s="10">
        <v>53831</v>
      </c>
      <c r="AE78" s="10">
        <v>1928</v>
      </c>
      <c r="AF78" s="10">
        <v>119</v>
      </c>
      <c r="AG78" s="10">
        <v>999</v>
      </c>
      <c r="AH78" s="10">
        <v>7622</v>
      </c>
      <c r="AI78" s="11">
        <f>AB78/(AB78+AC78+AD78+AE78+AF78+AG78+AH78)</f>
        <v>0.29480428108476892</v>
      </c>
      <c r="AJ78" s="11">
        <v>4.103630862329799E-2</v>
      </c>
    </row>
    <row r="79" spans="1:36" x14ac:dyDescent="0.2">
      <c r="A79" s="7" t="s">
        <v>86</v>
      </c>
      <c r="B79" s="11">
        <v>0.23891072431218416</v>
      </c>
      <c r="C79" s="10">
        <v>1375</v>
      </c>
      <c r="D79" s="10">
        <v>131</v>
      </c>
      <c r="E79" s="10">
        <v>2048</v>
      </c>
      <c r="F79" s="10">
        <v>8</v>
      </c>
      <c r="G79" s="10">
        <v>1307</v>
      </c>
      <c r="H79" s="10">
        <v>133</v>
      </c>
      <c r="I79" s="10">
        <v>1956</v>
      </c>
      <c r="J79" s="10">
        <v>8</v>
      </c>
      <c r="K79" s="10">
        <v>1353</v>
      </c>
      <c r="L79" s="10">
        <v>133</v>
      </c>
      <c r="M79" s="10">
        <v>1997</v>
      </c>
      <c r="N79" s="10">
        <v>8</v>
      </c>
      <c r="O79" s="10">
        <v>1346</v>
      </c>
      <c r="P79" s="10">
        <v>133</v>
      </c>
      <c r="Q79" s="10">
        <v>1988</v>
      </c>
      <c r="R79" s="10">
        <v>8</v>
      </c>
      <c r="S79" s="11">
        <f>1-(G79/C79)</f>
        <v>4.9454545454545418E-2</v>
      </c>
      <c r="T79" s="11">
        <f>1-(H79/D79)</f>
        <v>-1.5267175572519109E-2</v>
      </c>
      <c r="U79" s="11">
        <f>1-(I79/E79)</f>
        <v>4.4921875E-2</v>
      </c>
      <c r="V79" s="20">
        <f>1-(K79/C79)</f>
        <v>1.6000000000000014E-2</v>
      </c>
      <c r="W79" s="11">
        <f>1-(L79/D79)</f>
        <v>-1.5267175572519109E-2</v>
      </c>
      <c r="X79" s="11">
        <f>1-(M79/E79)</f>
        <v>2.490234375E-2</v>
      </c>
      <c r="Y79" s="20">
        <f>1-(O79/C79)</f>
        <v>2.1090909090909049E-2</v>
      </c>
      <c r="Z79" s="11">
        <f>1-(P79/D79)</f>
        <v>-1.5267175572519109E-2</v>
      </c>
      <c r="AA79" s="11">
        <f>1-(Q79/E79)</f>
        <v>2.9296875E-2</v>
      </c>
      <c r="AB79" s="10">
        <v>1230</v>
      </c>
      <c r="AC79" s="10">
        <v>17</v>
      </c>
      <c r="AD79" s="10">
        <v>3895</v>
      </c>
      <c r="AE79" s="10">
        <v>46</v>
      </c>
      <c r="AF79" s="10">
        <v>2</v>
      </c>
      <c r="AG79" s="10">
        <v>11</v>
      </c>
      <c r="AH79" s="10">
        <v>138</v>
      </c>
      <c r="AI79" s="11">
        <f>AB79/(AB79+AC79+AD79+AE79+AF79+AG79+AH79)</f>
        <v>0.23038022101517139</v>
      </c>
      <c r="AJ79" s="11">
        <v>4.9454545454545418E-2</v>
      </c>
    </row>
    <row r="80" spans="1:36" x14ac:dyDescent="0.2">
      <c r="A80" s="7" t="s">
        <v>87</v>
      </c>
      <c r="B80" s="11">
        <v>0.17376110636083125</v>
      </c>
      <c r="C80" s="10">
        <v>10951</v>
      </c>
      <c r="D80" s="10">
        <v>1019</v>
      </c>
      <c r="E80" s="10">
        <v>14919</v>
      </c>
      <c r="F80" s="10">
        <v>10</v>
      </c>
      <c r="G80" s="10">
        <v>10581</v>
      </c>
      <c r="H80" s="10">
        <v>1012</v>
      </c>
      <c r="I80" s="10">
        <v>14392</v>
      </c>
      <c r="J80" s="10">
        <v>10</v>
      </c>
      <c r="K80" s="10">
        <v>10821</v>
      </c>
      <c r="L80" s="10">
        <v>1010</v>
      </c>
      <c r="M80" s="10">
        <v>14763</v>
      </c>
      <c r="N80" s="10">
        <v>10</v>
      </c>
      <c r="O80" s="10">
        <v>10749</v>
      </c>
      <c r="P80" s="10">
        <v>1006</v>
      </c>
      <c r="Q80" s="10">
        <v>14691</v>
      </c>
      <c r="R80" s="10">
        <v>10</v>
      </c>
      <c r="S80" s="11">
        <f>1-(G80/C80)</f>
        <v>3.3786868779106971E-2</v>
      </c>
      <c r="T80" s="11">
        <f>1-(H80/D80)</f>
        <v>6.8694798822375169E-3</v>
      </c>
      <c r="U80" s="11">
        <f>1-(I80/E80)</f>
        <v>3.5324083383604821E-2</v>
      </c>
      <c r="V80" s="20">
        <f>1-(K80/C80)</f>
        <v>1.187106200346999E-2</v>
      </c>
      <c r="W80" s="11">
        <f>1-(L80/D80)</f>
        <v>8.8321884200196488E-3</v>
      </c>
      <c r="X80" s="11">
        <f>1-(M80/E80)</f>
        <v>1.0456464910516772E-2</v>
      </c>
      <c r="Y80" s="20">
        <f>1-(O80/C80)</f>
        <v>1.8445804036161029E-2</v>
      </c>
      <c r="Z80" s="11">
        <f>1-(P80/D80)</f>
        <v>1.2757605495583912E-2</v>
      </c>
      <c r="AA80" s="11">
        <f>1-(Q80/E80)</f>
        <v>1.5282525638447564E-2</v>
      </c>
      <c r="AB80" s="10">
        <v>2465</v>
      </c>
      <c r="AC80" s="10">
        <v>484</v>
      </c>
      <c r="AD80" s="10">
        <v>33890</v>
      </c>
      <c r="AE80" s="10">
        <v>1097</v>
      </c>
      <c r="AF80" s="10">
        <v>27</v>
      </c>
      <c r="AG80" s="10">
        <v>261</v>
      </c>
      <c r="AH80" s="10">
        <v>4040</v>
      </c>
      <c r="AI80" s="11">
        <f>AB80/(AB80+AC80+AD80+AE80+AF80+AG80+AH80)</f>
        <v>5.8323869013817906E-2</v>
      </c>
      <c r="AJ80" s="11">
        <v>3.3786868779106971E-2</v>
      </c>
    </row>
    <row r="81" spans="1:36" x14ac:dyDescent="0.2">
      <c r="A81" s="7" t="s">
        <v>88</v>
      </c>
      <c r="B81" s="11">
        <v>0.24962153069806561</v>
      </c>
      <c r="C81" s="10">
        <v>2505</v>
      </c>
      <c r="D81" s="10">
        <v>421</v>
      </c>
      <c r="E81" s="10">
        <v>2981</v>
      </c>
      <c r="F81" s="10">
        <v>38</v>
      </c>
      <c r="G81" s="10">
        <v>2378</v>
      </c>
      <c r="H81" s="10">
        <v>418</v>
      </c>
      <c r="I81" s="10">
        <v>2884</v>
      </c>
      <c r="J81" s="10">
        <v>37</v>
      </c>
      <c r="K81" s="10">
        <v>2460</v>
      </c>
      <c r="L81" s="10">
        <v>415</v>
      </c>
      <c r="M81" s="10">
        <v>2941</v>
      </c>
      <c r="N81" s="10">
        <v>37</v>
      </c>
      <c r="O81" s="10">
        <v>2450</v>
      </c>
      <c r="P81" s="10">
        <v>415</v>
      </c>
      <c r="Q81" s="10">
        <v>2925</v>
      </c>
      <c r="R81" s="10">
        <v>37</v>
      </c>
      <c r="S81" s="11">
        <f>1-(G81/C81)</f>
        <v>5.0698602794411185E-2</v>
      </c>
      <c r="T81" s="11">
        <f>1-(H81/D81)</f>
        <v>7.1258907363420665E-3</v>
      </c>
      <c r="U81" s="11">
        <f>1-(I81/E81)</f>
        <v>3.2539416303253965E-2</v>
      </c>
      <c r="V81" s="20">
        <f>1-(K81/C81)</f>
        <v>1.7964071856287456E-2</v>
      </c>
      <c r="W81" s="11">
        <f>1-(L81/D81)</f>
        <v>1.4251781472684133E-2</v>
      </c>
      <c r="X81" s="11">
        <f>1-(M81/E81)</f>
        <v>1.3418316001341801E-2</v>
      </c>
      <c r="Y81" s="20">
        <f>1-(O81/C81)</f>
        <v>2.1956087824351322E-2</v>
      </c>
      <c r="Z81" s="11">
        <f>1-(P81/D81)</f>
        <v>1.4251781472684133E-2</v>
      </c>
      <c r="AA81" s="11">
        <f>1-(Q81/E81)</f>
        <v>1.8785642401878522E-2</v>
      </c>
      <c r="AB81" s="10">
        <v>1680</v>
      </c>
      <c r="AC81" s="10">
        <v>22</v>
      </c>
      <c r="AD81" s="10">
        <v>6935</v>
      </c>
      <c r="AE81" s="10">
        <v>100</v>
      </c>
      <c r="AF81" s="10">
        <v>3</v>
      </c>
      <c r="AG81" s="10">
        <v>25</v>
      </c>
      <c r="AH81" s="10">
        <v>268</v>
      </c>
      <c r="AI81" s="11">
        <f>AB81/(AB81+AC81+AD81+AE81+AF81+AG81+AH81)</f>
        <v>0.18598472268349386</v>
      </c>
      <c r="AJ81" s="11">
        <v>5.0698602794411185E-2</v>
      </c>
    </row>
    <row r="82" spans="1:36" x14ac:dyDescent="0.2">
      <c r="A82" s="7" t="s">
        <v>89</v>
      </c>
      <c r="B82" s="11">
        <v>0.16905503634475597</v>
      </c>
      <c r="C82" s="10">
        <v>1906</v>
      </c>
      <c r="D82" s="10">
        <v>229</v>
      </c>
      <c r="E82" s="10">
        <v>2680</v>
      </c>
      <c r="F82" s="10">
        <v>0</v>
      </c>
      <c r="G82" s="10">
        <v>1824</v>
      </c>
      <c r="H82" s="10">
        <v>226</v>
      </c>
      <c r="I82" s="10">
        <v>2564</v>
      </c>
      <c r="J82" s="10">
        <v>0</v>
      </c>
      <c r="K82" s="10">
        <v>1828</v>
      </c>
      <c r="L82" s="10">
        <v>223</v>
      </c>
      <c r="M82" s="10">
        <v>2606</v>
      </c>
      <c r="N82" s="10">
        <v>0</v>
      </c>
      <c r="O82" s="10">
        <v>1801</v>
      </c>
      <c r="P82" s="10">
        <v>219</v>
      </c>
      <c r="Q82" s="10">
        <v>2577</v>
      </c>
      <c r="R82" s="10">
        <v>0</v>
      </c>
      <c r="S82" s="11">
        <f>1-(G82/C82)</f>
        <v>4.3022035676810066E-2</v>
      </c>
      <c r="T82" s="11">
        <f>1-(H82/D82)</f>
        <v>1.3100436681222738E-2</v>
      </c>
      <c r="U82" s="11">
        <f>1-(I82/E82)</f>
        <v>4.3283582089552186E-2</v>
      </c>
      <c r="V82" s="20">
        <f>1-(K82/C82)</f>
        <v>4.0923399790136372E-2</v>
      </c>
      <c r="W82" s="11">
        <f>1-(L82/D82)</f>
        <v>2.6200873362445365E-2</v>
      </c>
      <c r="X82" s="11">
        <f>1-(M82/E82)</f>
        <v>2.7611940298507442E-2</v>
      </c>
      <c r="Y82" s="20">
        <f>1-(O82/C82)</f>
        <v>5.5089192025183586E-2</v>
      </c>
      <c r="Z82" s="11">
        <f>1-(P82/D82)</f>
        <v>4.3668122270742349E-2</v>
      </c>
      <c r="AA82" s="11">
        <f>1-(Q82/E82)</f>
        <v>3.8432835820895517E-2</v>
      </c>
      <c r="AB82" s="10">
        <v>1089</v>
      </c>
      <c r="AC82" s="10">
        <v>20</v>
      </c>
      <c r="AD82" s="10">
        <v>5935</v>
      </c>
      <c r="AE82" s="10">
        <v>158</v>
      </c>
      <c r="AF82" s="10">
        <v>5</v>
      </c>
      <c r="AG82" s="10">
        <v>23</v>
      </c>
      <c r="AH82" s="10">
        <v>313</v>
      </c>
      <c r="AI82" s="11">
        <f>AB82/(AB82+AC82+AD82+AE82+AF82+AG82+AH82)</f>
        <v>0.14437226567678643</v>
      </c>
      <c r="AJ82" s="11">
        <v>4.3022035676810066E-2</v>
      </c>
    </row>
    <row r="83" spans="1:36" x14ac:dyDescent="0.2">
      <c r="A83" s="7" t="s">
        <v>90</v>
      </c>
      <c r="B83" s="11">
        <v>0.52667356287867595</v>
      </c>
      <c r="C83" s="10">
        <v>3346</v>
      </c>
      <c r="D83" s="10">
        <v>607</v>
      </c>
      <c r="E83" s="10">
        <v>2803</v>
      </c>
      <c r="F83" s="10">
        <v>11</v>
      </c>
      <c r="G83" s="10">
        <v>3054</v>
      </c>
      <c r="H83" s="10">
        <v>598</v>
      </c>
      <c r="I83" s="10">
        <v>2564</v>
      </c>
      <c r="J83" s="10">
        <v>11</v>
      </c>
      <c r="K83" s="10">
        <v>3272</v>
      </c>
      <c r="L83" s="10">
        <v>596</v>
      </c>
      <c r="M83" s="10">
        <v>2733</v>
      </c>
      <c r="N83" s="10">
        <v>11</v>
      </c>
      <c r="O83" s="10">
        <v>3206</v>
      </c>
      <c r="P83" s="10">
        <v>593</v>
      </c>
      <c r="Q83" s="10">
        <v>2686</v>
      </c>
      <c r="R83" s="10">
        <v>11</v>
      </c>
      <c r="S83" s="11">
        <f>1-(G83/C83)</f>
        <v>8.7268380155409497E-2</v>
      </c>
      <c r="T83" s="11">
        <f>1-(H83/D83)</f>
        <v>1.4827018121911006E-2</v>
      </c>
      <c r="U83" s="11">
        <f>1-(I83/E83)</f>
        <v>8.5265786657153009E-2</v>
      </c>
      <c r="V83" s="20">
        <f>1-(K83/C83)</f>
        <v>2.2115959354453096E-2</v>
      </c>
      <c r="W83" s="11">
        <f>1-(L83/D83)</f>
        <v>1.8121911037891292E-2</v>
      </c>
      <c r="X83" s="11">
        <f>1-(M83/E83)</f>
        <v>2.4973242953977848E-2</v>
      </c>
      <c r="Y83" s="20">
        <f>1-(O83/C83)</f>
        <v>4.1841004184100417E-2</v>
      </c>
      <c r="Z83" s="11">
        <f>1-(P83/D83)</f>
        <v>2.3064250411861664E-2</v>
      </c>
      <c r="AA83" s="11">
        <f>1-(Q83/E83)</f>
        <v>4.1740991794505855E-2</v>
      </c>
      <c r="AB83" s="10">
        <v>5232</v>
      </c>
      <c r="AC83" s="10">
        <v>21</v>
      </c>
      <c r="AD83" s="10">
        <v>4229</v>
      </c>
      <c r="AE83" s="10">
        <v>28</v>
      </c>
      <c r="AF83" s="10">
        <v>9</v>
      </c>
      <c r="AG83" s="10">
        <v>34</v>
      </c>
      <c r="AH83" s="10">
        <v>803</v>
      </c>
      <c r="AI83" s="11">
        <f>AB83/(AB83+AC83+AD83+AE83+AF83+AG83+AH83)</f>
        <v>0.50521436848203938</v>
      </c>
      <c r="AJ83" s="11">
        <v>8.7268380155409497E-2</v>
      </c>
    </row>
    <row r="84" spans="1:36" x14ac:dyDescent="0.2">
      <c r="A84" s="7" t="s">
        <v>91</v>
      </c>
      <c r="B84" s="11">
        <v>0.34958217270194986</v>
      </c>
      <c r="C84" s="10">
        <v>1111</v>
      </c>
      <c r="D84" s="10">
        <v>188</v>
      </c>
      <c r="E84" s="10">
        <v>1557</v>
      </c>
      <c r="F84" s="10">
        <v>16</v>
      </c>
      <c r="G84" s="10">
        <v>1042</v>
      </c>
      <c r="H84" s="10">
        <v>181</v>
      </c>
      <c r="I84" s="10">
        <v>1468</v>
      </c>
      <c r="J84" s="10">
        <v>16</v>
      </c>
      <c r="K84" s="10">
        <v>1091</v>
      </c>
      <c r="L84" s="10">
        <v>186</v>
      </c>
      <c r="M84" s="10">
        <v>1529</v>
      </c>
      <c r="N84" s="10">
        <v>16</v>
      </c>
      <c r="O84" s="10">
        <v>1077</v>
      </c>
      <c r="P84" s="10">
        <v>187</v>
      </c>
      <c r="Q84" s="10">
        <v>1508</v>
      </c>
      <c r="R84" s="10">
        <v>16</v>
      </c>
      <c r="S84" s="11">
        <f>1-(G84/C84)</f>
        <v>6.2106210621062141E-2</v>
      </c>
      <c r="T84" s="11">
        <f>1-(H84/D84)</f>
        <v>3.7234042553191515E-2</v>
      </c>
      <c r="U84" s="11">
        <f>1-(I84/E84)</f>
        <v>5.7161207450224794E-2</v>
      </c>
      <c r="V84" s="20">
        <f>1-(K84/C84)</f>
        <v>1.8001800180017957E-2</v>
      </c>
      <c r="W84" s="11">
        <f>1-(L84/D84)</f>
        <v>1.0638297872340385E-2</v>
      </c>
      <c r="X84" s="11">
        <f>1-(M84/E84)</f>
        <v>1.7983301220295456E-2</v>
      </c>
      <c r="Y84" s="20">
        <f>1-(O84/C84)</f>
        <v>3.0603060306030549E-2</v>
      </c>
      <c r="Z84" s="11">
        <f>1-(P84/D84)</f>
        <v>5.3191489361702482E-3</v>
      </c>
      <c r="AA84" s="11">
        <f>1-(Q84/E84)</f>
        <v>3.1470777135517047E-2</v>
      </c>
      <c r="AB84" s="10">
        <v>1631</v>
      </c>
      <c r="AC84" s="10">
        <v>10</v>
      </c>
      <c r="AD84" s="10">
        <v>2650</v>
      </c>
      <c r="AE84" s="10">
        <v>10</v>
      </c>
      <c r="AF84" s="10">
        <v>3</v>
      </c>
      <c r="AG84" s="10">
        <v>12</v>
      </c>
      <c r="AH84" s="10">
        <v>354</v>
      </c>
      <c r="AI84" s="11">
        <f>AB84/(AB84+AC84+AD84+AE84+AF84+AG84+AH84)</f>
        <v>0.34925053533190581</v>
      </c>
      <c r="AJ84" s="11">
        <v>6.2106210621062141E-2</v>
      </c>
    </row>
    <row r="85" spans="1:36" x14ac:dyDescent="0.2">
      <c r="A85" s="7" t="s">
        <v>92</v>
      </c>
      <c r="B85" s="11">
        <v>0.27217915590008612</v>
      </c>
      <c r="C85" s="10">
        <v>1277</v>
      </c>
      <c r="D85" s="10">
        <v>236</v>
      </c>
      <c r="E85" s="10">
        <v>1970</v>
      </c>
      <c r="F85" s="10">
        <v>0</v>
      </c>
      <c r="G85" s="10">
        <v>1182</v>
      </c>
      <c r="H85" s="10">
        <v>225</v>
      </c>
      <c r="I85" s="10">
        <v>1848</v>
      </c>
      <c r="J85" s="10">
        <v>0</v>
      </c>
      <c r="K85" s="10">
        <v>1232</v>
      </c>
      <c r="L85" s="10">
        <v>228</v>
      </c>
      <c r="M85" s="10">
        <v>1911</v>
      </c>
      <c r="N85" s="10">
        <v>0</v>
      </c>
      <c r="O85" s="10">
        <v>1224</v>
      </c>
      <c r="P85" s="10">
        <v>225</v>
      </c>
      <c r="Q85" s="10">
        <v>1900</v>
      </c>
      <c r="R85" s="10">
        <v>0</v>
      </c>
      <c r="S85" s="11">
        <f>1-(G85/C85)</f>
        <v>7.439310884886452E-2</v>
      </c>
      <c r="T85" s="11">
        <f>1-(H85/D85)</f>
        <v>4.6610169491525411E-2</v>
      </c>
      <c r="U85" s="11">
        <f>1-(I85/E85)</f>
        <v>6.1928934010152314E-2</v>
      </c>
      <c r="V85" s="20">
        <f>1-(K85/C85)</f>
        <v>3.5238841033672696E-2</v>
      </c>
      <c r="W85" s="11">
        <f>1-(L85/D85)</f>
        <v>3.3898305084745783E-2</v>
      </c>
      <c r="X85" s="11">
        <f>1-(M85/E85)</f>
        <v>2.9949238578680148E-2</v>
      </c>
      <c r="Y85" s="20">
        <f>1-(O85/C85)</f>
        <v>4.1503523884103388E-2</v>
      </c>
      <c r="Z85" s="11">
        <f>1-(P85/D85)</f>
        <v>4.6610169491525411E-2</v>
      </c>
      <c r="AA85" s="11">
        <f>1-(Q85/E85)</f>
        <v>3.5532994923857864E-2</v>
      </c>
      <c r="AB85" s="10">
        <v>1518</v>
      </c>
      <c r="AC85" s="10">
        <v>15</v>
      </c>
      <c r="AD85" s="10">
        <v>3375</v>
      </c>
      <c r="AE85" s="10">
        <v>5</v>
      </c>
      <c r="AF85" s="10">
        <v>4</v>
      </c>
      <c r="AG85" s="10">
        <v>7</v>
      </c>
      <c r="AH85" s="10">
        <v>137</v>
      </c>
      <c r="AI85" s="11">
        <f>AB85/(AB85+AC85+AD85+AE85+AF85+AG85+AH85)</f>
        <v>0.29994072317723769</v>
      </c>
      <c r="AJ85" s="11">
        <v>7.439310884886452E-2</v>
      </c>
    </row>
    <row r="86" spans="1:36" x14ac:dyDescent="0.2">
      <c r="A86" s="7" t="s">
        <v>93</v>
      </c>
      <c r="B86" s="11">
        <v>0.31653404067197172</v>
      </c>
      <c r="C86" s="10">
        <v>4680</v>
      </c>
      <c r="D86" s="10">
        <v>784</v>
      </c>
      <c r="E86" s="10">
        <v>6968</v>
      </c>
      <c r="F86" s="10">
        <v>9</v>
      </c>
      <c r="G86" s="10">
        <v>4498</v>
      </c>
      <c r="H86" s="10">
        <v>773</v>
      </c>
      <c r="I86" s="10">
        <v>6667</v>
      </c>
      <c r="J86" s="10">
        <v>9</v>
      </c>
      <c r="K86" s="10">
        <v>4616</v>
      </c>
      <c r="L86" s="10">
        <v>773</v>
      </c>
      <c r="M86" s="10">
        <v>6867</v>
      </c>
      <c r="N86" s="10">
        <v>9</v>
      </c>
      <c r="O86" s="10">
        <v>4580</v>
      </c>
      <c r="P86" s="10">
        <v>775</v>
      </c>
      <c r="Q86" s="10">
        <v>6836</v>
      </c>
      <c r="R86" s="10">
        <v>9</v>
      </c>
      <c r="S86" s="11">
        <f>1-(G86/C86)</f>
        <v>3.8888888888888862E-2</v>
      </c>
      <c r="T86" s="11">
        <f>1-(H86/D86)</f>
        <v>1.4030612244897989E-2</v>
      </c>
      <c r="U86" s="11">
        <f>1-(I86/E86)</f>
        <v>4.3197474167623429E-2</v>
      </c>
      <c r="V86" s="20">
        <f>1-(K86/C86)</f>
        <v>1.3675213675213627E-2</v>
      </c>
      <c r="W86" s="11">
        <f>1-(L86/D86)</f>
        <v>1.4030612244897989E-2</v>
      </c>
      <c r="X86" s="11">
        <f>1-(M86/E86)</f>
        <v>1.4494833524684281E-2</v>
      </c>
      <c r="Y86" s="20">
        <f>1-(O86/C86)</f>
        <v>2.1367521367521403E-2</v>
      </c>
      <c r="Z86" s="11">
        <f>1-(P86/D86)</f>
        <v>1.1479591836734748E-2</v>
      </c>
      <c r="AA86" s="11">
        <f>1-(Q86/E86)</f>
        <v>1.894374282433986E-2</v>
      </c>
      <c r="AB86" s="10">
        <v>4543</v>
      </c>
      <c r="AC86" s="10">
        <v>71</v>
      </c>
      <c r="AD86" s="10">
        <v>12778</v>
      </c>
      <c r="AE86" s="10">
        <v>106</v>
      </c>
      <c r="AF86" s="10">
        <v>22</v>
      </c>
      <c r="AG86" s="10">
        <v>59</v>
      </c>
      <c r="AH86" s="10">
        <v>614</v>
      </c>
      <c r="AI86" s="11">
        <f>AB86/(AB86+AC86+AD86+AE86+AF86+AG86+AH86)</f>
        <v>0.24971142747210465</v>
      </c>
      <c r="AJ86" s="11">
        <v>3.8888888888888862E-2</v>
      </c>
    </row>
    <row r="87" spans="1:36" x14ac:dyDescent="0.2">
      <c r="A87" s="7" t="s">
        <v>94</v>
      </c>
      <c r="B87" s="11">
        <v>0.29835530787005571</v>
      </c>
      <c r="C87" s="10">
        <v>3122</v>
      </c>
      <c r="D87" s="10">
        <v>404</v>
      </c>
      <c r="E87" s="10">
        <v>3820</v>
      </c>
      <c r="F87" s="10">
        <v>11</v>
      </c>
      <c r="G87" s="10">
        <v>2938</v>
      </c>
      <c r="H87" s="10">
        <v>402</v>
      </c>
      <c r="I87" s="10">
        <v>3598</v>
      </c>
      <c r="J87" s="10">
        <v>11</v>
      </c>
      <c r="K87" s="10">
        <v>3082</v>
      </c>
      <c r="L87" s="10">
        <v>399</v>
      </c>
      <c r="M87" s="10">
        <v>3761</v>
      </c>
      <c r="N87" s="10">
        <v>11</v>
      </c>
      <c r="O87" s="10">
        <v>3062</v>
      </c>
      <c r="P87" s="10">
        <v>400</v>
      </c>
      <c r="Q87" s="10">
        <v>3740</v>
      </c>
      <c r="R87" s="10">
        <v>11</v>
      </c>
      <c r="S87" s="11">
        <f>1-(G87/C87)</f>
        <v>5.8936579115951293E-2</v>
      </c>
      <c r="T87" s="11">
        <f>1-(H87/D87)</f>
        <v>4.9504950495049549E-3</v>
      </c>
      <c r="U87" s="11">
        <f>1-(I87/E87)</f>
        <v>5.8115183246073343E-2</v>
      </c>
      <c r="V87" s="20">
        <f>1-(K87/C87)</f>
        <v>1.2812299807815508E-2</v>
      </c>
      <c r="W87" s="11">
        <f>1-(L87/D87)</f>
        <v>1.2376237623762387E-2</v>
      </c>
      <c r="X87" s="11">
        <f>1-(M87/E87)</f>
        <v>1.5445026178010468E-2</v>
      </c>
      <c r="Y87" s="20">
        <f>1-(O87/C87)</f>
        <v>1.9218449711723262E-2</v>
      </c>
      <c r="Z87" s="11">
        <f>1-(P87/D87)</f>
        <v>9.9009900990099098E-3</v>
      </c>
      <c r="AA87" s="11">
        <f>1-(Q87/E87)</f>
        <v>2.0942408376963373E-2</v>
      </c>
      <c r="AB87" s="10">
        <v>2718</v>
      </c>
      <c r="AC87" s="10">
        <v>30</v>
      </c>
      <c r="AD87" s="10">
        <v>7597</v>
      </c>
      <c r="AE87" s="10">
        <v>73</v>
      </c>
      <c r="AF87" s="10">
        <v>12</v>
      </c>
      <c r="AG87" s="10">
        <v>65</v>
      </c>
      <c r="AH87" s="10">
        <v>807</v>
      </c>
      <c r="AI87" s="11">
        <f>AB87/(AB87+AC87+AD87+AE87+AF87+AG87+AH87)</f>
        <v>0.24048840913112723</v>
      </c>
      <c r="AJ87" s="11">
        <v>5.8936579115951293E-2</v>
      </c>
    </row>
    <row r="88" spans="1:36" x14ac:dyDescent="0.2">
      <c r="A88" s="7" t="s">
        <v>95</v>
      </c>
      <c r="B88" s="11">
        <v>0.28422230511003355</v>
      </c>
      <c r="C88" s="10">
        <v>910</v>
      </c>
      <c r="D88" s="10">
        <v>108</v>
      </c>
      <c r="E88" s="10">
        <v>1661</v>
      </c>
      <c r="F88" s="10">
        <v>2</v>
      </c>
      <c r="G88" s="10">
        <v>827</v>
      </c>
      <c r="H88" s="10">
        <v>106</v>
      </c>
      <c r="I88" s="10">
        <v>1553</v>
      </c>
      <c r="J88" s="10">
        <v>2</v>
      </c>
      <c r="K88" s="10">
        <v>871</v>
      </c>
      <c r="L88" s="10">
        <v>106</v>
      </c>
      <c r="M88" s="10">
        <v>1612</v>
      </c>
      <c r="N88" s="10">
        <v>2</v>
      </c>
      <c r="O88" s="10">
        <v>859</v>
      </c>
      <c r="P88" s="10">
        <v>105</v>
      </c>
      <c r="Q88" s="10">
        <v>1603</v>
      </c>
      <c r="R88" s="10">
        <v>2</v>
      </c>
      <c r="S88" s="11">
        <f>1-(G88/C88)</f>
        <v>9.1208791208791218E-2</v>
      </c>
      <c r="T88" s="11">
        <f>1-(H88/D88)</f>
        <v>1.851851851851849E-2</v>
      </c>
      <c r="U88" s="11">
        <f>1-(I88/E88)</f>
        <v>6.5021071643588169E-2</v>
      </c>
      <c r="V88" s="20">
        <f>1-(K88/C88)</f>
        <v>4.2857142857142816E-2</v>
      </c>
      <c r="W88" s="11">
        <f>1-(L88/D88)</f>
        <v>1.851851851851849E-2</v>
      </c>
      <c r="X88" s="11">
        <f>1-(M88/E88)</f>
        <v>2.950030102347978E-2</v>
      </c>
      <c r="Y88" s="20">
        <f>1-(O88/C88)</f>
        <v>5.6043956043956067E-2</v>
      </c>
      <c r="Z88" s="11">
        <f>1-(P88/D88)</f>
        <v>2.777777777777779E-2</v>
      </c>
      <c r="AA88" s="11">
        <f>1-(Q88/E88)</f>
        <v>3.4918723660445461E-2</v>
      </c>
      <c r="AB88" s="10">
        <v>1077</v>
      </c>
      <c r="AC88" s="10">
        <v>32</v>
      </c>
      <c r="AD88" s="10">
        <v>3501</v>
      </c>
      <c r="AE88" s="10">
        <v>85</v>
      </c>
      <c r="AF88" s="10">
        <v>11</v>
      </c>
      <c r="AG88" s="10">
        <v>30</v>
      </c>
      <c r="AH88" s="10">
        <v>305</v>
      </c>
      <c r="AI88" s="11">
        <f>AB88/(AB88+AC88+AD88+AE88+AF88+AG88+AH88)</f>
        <v>0.21364808569728228</v>
      </c>
      <c r="AJ88" s="11">
        <v>9.1208791208791218E-2</v>
      </c>
    </row>
    <row r="89" spans="1:36" x14ac:dyDescent="0.2">
      <c r="A89" s="7" t="s">
        <v>96</v>
      </c>
      <c r="B89" s="11">
        <v>0.33637610806247364</v>
      </c>
      <c r="C89" s="10">
        <v>9168</v>
      </c>
      <c r="D89" s="10">
        <v>1286</v>
      </c>
      <c r="E89" s="10">
        <v>8485</v>
      </c>
      <c r="F89" s="10">
        <v>13</v>
      </c>
      <c r="G89" s="10">
        <v>8632</v>
      </c>
      <c r="H89" s="10">
        <v>1265</v>
      </c>
      <c r="I89" s="10">
        <v>7997</v>
      </c>
      <c r="J89" s="10">
        <v>12</v>
      </c>
      <c r="K89" s="10">
        <v>8985</v>
      </c>
      <c r="L89" s="10">
        <v>1259</v>
      </c>
      <c r="M89" s="10">
        <v>8313</v>
      </c>
      <c r="N89" s="10">
        <v>12</v>
      </c>
      <c r="O89" s="10">
        <v>8903</v>
      </c>
      <c r="P89" s="10">
        <v>1259</v>
      </c>
      <c r="Q89" s="10">
        <v>8221</v>
      </c>
      <c r="R89" s="10">
        <v>13</v>
      </c>
      <c r="S89" s="11">
        <f>1-(G89/C89)</f>
        <v>5.8464223385689351E-2</v>
      </c>
      <c r="T89" s="11">
        <f>1-(H89/D89)</f>
        <v>1.6329704510108844E-2</v>
      </c>
      <c r="U89" s="11">
        <f>1-(I89/E89)</f>
        <v>5.7513258691809122E-2</v>
      </c>
      <c r="V89" s="20">
        <f>1-(K89/C89)</f>
        <v>1.9960732984293239E-2</v>
      </c>
      <c r="W89" s="11">
        <f>1-(L89/D89)</f>
        <v>2.0995334370140006E-2</v>
      </c>
      <c r="X89" s="11">
        <f>1-(M89/E89)</f>
        <v>2.0271066588096631E-2</v>
      </c>
      <c r="Y89" s="20">
        <f>1-(O89/C89)</f>
        <v>2.8904886561954668E-2</v>
      </c>
      <c r="Z89" s="11">
        <f>1-(P89/D89)</f>
        <v>2.0995334370140006E-2</v>
      </c>
      <c r="AA89" s="11">
        <f>1-(Q89/E89)</f>
        <v>3.1113730111962279E-2</v>
      </c>
      <c r="AB89" s="10">
        <v>9711</v>
      </c>
      <c r="AC89" s="10">
        <v>170</v>
      </c>
      <c r="AD89" s="10">
        <v>17258</v>
      </c>
      <c r="AE89" s="10">
        <v>202</v>
      </c>
      <c r="AF89" s="10">
        <v>33</v>
      </c>
      <c r="AG89" s="10">
        <v>188</v>
      </c>
      <c r="AH89" s="10">
        <v>1246</v>
      </c>
      <c r="AI89" s="11">
        <f>AB89/(AB89+AC89+AD89+AE89+AF89+AG89+AH89)</f>
        <v>0.33709386281588449</v>
      </c>
      <c r="AJ89" s="11">
        <v>5.8464223385689351E-2</v>
      </c>
    </row>
    <row r="90" spans="1:36" x14ac:dyDescent="0.2">
      <c r="A90" s="7" t="s">
        <v>97</v>
      </c>
      <c r="B90" s="11">
        <v>0.24758391737366287</v>
      </c>
      <c r="C90" s="10">
        <v>7388</v>
      </c>
      <c r="D90" s="10">
        <v>480</v>
      </c>
      <c r="E90" s="10">
        <v>5681</v>
      </c>
      <c r="F90" s="10">
        <v>6</v>
      </c>
      <c r="G90" s="10">
        <v>7064</v>
      </c>
      <c r="H90" s="10">
        <v>473</v>
      </c>
      <c r="I90" s="10">
        <v>5476</v>
      </c>
      <c r="J90" s="10">
        <v>6</v>
      </c>
      <c r="K90" s="10">
        <v>7300</v>
      </c>
      <c r="L90" s="10">
        <v>477</v>
      </c>
      <c r="M90" s="10">
        <v>5618</v>
      </c>
      <c r="N90" s="10">
        <v>6</v>
      </c>
      <c r="O90" s="10">
        <v>7264</v>
      </c>
      <c r="P90" s="10">
        <v>474</v>
      </c>
      <c r="Q90" s="10">
        <v>5584</v>
      </c>
      <c r="R90" s="10">
        <v>6</v>
      </c>
      <c r="S90" s="11">
        <f>1-(G90/C90)</f>
        <v>4.3854899837574401E-2</v>
      </c>
      <c r="T90" s="11">
        <f>1-(H90/D90)</f>
        <v>1.4583333333333282E-2</v>
      </c>
      <c r="U90" s="11">
        <f>1-(I90/E90)</f>
        <v>3.6085196268262676E-2</v>
      </c>
      <c r="V90" s="20">
        <f>1-(K90/C90)</f>
        <v>1.1911207363291876E-2</v>
      </c>
      <c r="W90" s="11">
        <f>1-(L90/D90)</f>
        <v>6.2499999999999778E-3</v>
      </c>
      <c r="X90" s="11">
        <f>1-(M90/E90)</f>
        <v>1.108959690195388E-2</v>
      </c>
      <c r="Y90" s="20">
        <f>1-(O90/C90)</f>
        <v>1.6783974011911229E-2</v>
      </c>
      <c r="Z90" s="11">
        <f>1-(P90/D90)</f>
        <v>1.2499999999999956E-2</v>
      </c>
      <c r="AA90" s="11">
        <f>1-(Q90/E90)</f>
        <v>1.707445872205593E-2</v>
      </c>
      <c r="AB90" s="10">
        <v>3830</v>
      </c>
      <c r="AC90" s="10">
        <v>237</v>
      </c>
      <c r="AD90" s="10">
        <v>15068</v>
      </c>
      <c r="AE90" s="10">
        <v>202</v>
      </c>
      <c r="AF90" s="10">
        <v>23</v>
      </c>
      <c r="AG90" s="10">
        <v>124</v>
      </c>
      <c r="AH90" s="10">
        <v>1559</v>
      </c>
      <c r="AI90" s="11">
        <f>AB90/(AB90+AC90+AD90+AE90+AF90+AG90+AH90)</f>
        <v>0.18200826878296822</v>
      </c>
      <c r="AJ90" s="11">
        <v>4.3854899837574401E-2</v>
      </c>
    </row>
    <row r="91" spans="1:36" x14ac:dyDescent="0.2">
      <c r="A91" s="7" t="s">
        <v>98</v>
      </c>
      <c r="B91" s="11">
        <v>0.6309213951067153</v>
      </c>
      <c r="C91" s="10">
        <v>6265</v>
      </c>
      <c r="D91" s="10">
        <v>950</v>
      </c>
      <c r="E91" s="10">
        <v>8143</v>
      </c>
      <c r="F91" s="10">
        <v>10</v>
      </c>
      <c r="G91" s="10">
        <v>5971</v>
      </c>
      <c r="H91" s="10">
        <v>944</v>
      </c>
      <c r="I91" s="10">
        <v>7795</v>
      </c>
      <c r="J91" s="10">
        <v>10</v>
      </c>
      <c r="K91" s="10">
        <v>6196</v>
      </c>
      <c r="L91" s="10">
        <v>942</v>
      </c>
      <c r="M91" s="10">
        <v>8057</v>
      </c>
      <c r="N91" s="10">
        <v>10</v>
      </c>
      <c r="O91" s="10">
        <v>6143</v>
      </c>
      <c r="P91" s="10">
        <v>941</v>
      </c>
      <c r="Q91" s="10">
        <v>8002</v>
      </c>
      <c r="R91" s="10">
        <v>9</v>
      </c>
      <c r="S91" s="11">
        <f>1-(G91/C91)</f>
        <v>4.6927374301675928E-2</v>
      </c>
      <c r="T91" s="11">
        <f>1-(H91/D91)</f>
        <v>6.3157894736841635E-3</v>
      </c>
      <c r="U91" s="11">
        <f>1-(I91/E91)</f>
        <v>4.2736092349257015E-2</v>
      </c>
      <c r="V91" s="20">
        <f>1-(K91/C91)</f>
        <v>1.1013567438148408E-2</v>
      </c>
      <c r="W91" s="11">
        <f>1-(L91/D91)</f>
        <v>8.4210526315789958E-3</v>
      </c>
      <c r="X91" s="11">
        <f>1-(M91/E91)</f>
        <v>1.056121822424172E-2</v>
      </c>
      <c r="Y91" s="20">
        <f>1-(O91/C91)</f>
        <v>1.9473264166001591E-2</v>
      </c>
      <c r="Z91" s="11">
        <f>1-(P91/D91)</f>
        <v>9.4736842105263008E-3</v>
      </c>
      <c r="AA91" s="11">
        <f>1-(Q91/E91)</f>
        <v>1.731548569323349E-2</v>
      </c>
      <c r="AB91" s="10">
        <v>13811</v>
      </c>
      <c r="AC91" s="10">
        <v>496</v>
      </c>
      <c r="AD91" s="10">
        <v>10375</v>
      </c>
      <c r="AE91" s="10">
        <v>1665</v>
      </c>
      <c r="AF91" s="10">
        <v>57</v>
      </c>
      <c r="AG91" s="10">
        <v>509</v>
      </c>
      <c r="AH91" s="10">
        <v>4121</v>
      </c>
      <c r="AI91" s="11">
        <f>AB91/(AB91+AC91+AD91+AE91+AF91+AG91+AH91)</f>
        <v>0.44502803376941419</v>
      </c>
      <c r="AJ91" s="11">
        <v>4.6927374301675928E-2</v>
      </c>
    </row>
    <row r="92" spans="1:36" x14ac:dyDescent="0.2">
      <c r="A92" s="7" t="s">
        <v>99</v>
      </c>
      <c r="B92" s="11">
        <v>0.29931972789115646</v>
      </c>
      <c r="C92" s="10">
        <v>1680</v>
      </c>
      <c r="D92" s="10">
        <v>350</v>
      </c>
      <c r="E92" s="10">
        <v>1937</v>
      </c>
      <c r="F92" s="10">
        <v>2</v>
      </c>
      <c r="G92" s="10">
        <v>1589</v>
      </c>
      <c r="H92" s="10">
        <v>347</v>
      </c>
      <c r="I92" s="10">
        <v>1851</v>
      </c>
      <c r="J92" s="10">
        <v>2</v>
      </c>
      <c r="K92" s="10">
        <v>1646</v>
      </c>
      <c r="L92" s="10">
        <v>346</v>
      </c>
      <c r="M92" s="10">
        <v>1906</v>
      </c>
      <c r="N92" s="10">
        <v>2</v>
      </c>
      <c r="O92" s="10">
        <v>1636</v>
      </c>
      <c r="P92" s="10">
        <v>344</v>
      </c>
      <c r="Q92" s="10">
        <v>1894</v>
      </c>
      <c r="R92" s="10">
        <v>2</v>
      </c>
      <c r="S92" s="11">
        <f>1-(G92/C92)</f>
        <v>5.4166666666666696E-2</v>
      </c>
      <c r="T92" s="11">
        <f>1-(H92/D92)</f>
        <v>8.5714285714285632E-3</v>
      </c>
      <c r="U92" s="11">
        <f>1-(I92/E92)</f>
        <v>4.4398554465668538E-2</v>
      </c>
      <c r="V92" s="20">
        <f>1-(K92/C92)</f>
        <v>2.0238095238095277E-2</v>
      </c>
      <c r="W92" s="11">
        <f>1-(L92/D92)</f>
        <v>1.1428571428571455E-2</v>
      </c>
      <c r="X92" s="11">
        <f>1-(M92/E92)</f>
        <v>1.6004130098089875E-2</v>
      </c>
      <c r="Y92" s="20">
        <f>1-(O92/C92)</f>
        <v>2.6190476190476208E-2</v>
      </c>
      <c r="Z92" s="11">
        <f>1-(P92/D92)</f>
        <v>1.7142857142857126E-2</v>
      </c>
      <c r="AA92" s="11">
        <f>1-(Q92/E92)</f>
        <v>2.2199277232834325E-2</v>
      </c>
      <c r="AB92" s="10">
        <v>1570</v>
      </c>
      <c r="AC92" s="10">
        <v>16</v>
      </c>
      <c r="AD92" s="10">
        <v>3751</v>
      </c>
      <c r="AE92" s="10">
        <v>15</v>
      </c>
      <c r="AF92" s="10">
        <v>10</v>
      </c>
      <c r="AG92" s="10">
        <v>15</v>
      </c>
      <c r="AH92" s="10">
        <v>381</v>
      </c>
      <c r="AI92" s="11">
        <f>AB92/(AB92+AC92+AD92+AE92+AF92+AG92+AH92)</f>
        <v>0.27266411948593261</v>
      </c>
      <c r="AJ92" s="11">
        <v>5.4166666666666696E-2</v>
      </c>
    </row>
    <row r="93" spans="1:36" x14ac:dyDescent="0.2">
      <c r="A93" s="7" t="s">
        <v>100</v>
      </c>
      <c r="B93" s="11">
        <v>0.34292146073036517</v>
      </c>
      <c r="C93" s="10">
        <v>1848</v>
      </c>
      <c r="D93" s="10">
        <v>169</v>
      </c>
      <c r="E93" s="10">
        <v>1971</v>
      </c>
      <c r="F93" s="10">
        <v>10</v>
      </c>
      <c r="G93" s="10">
        <v>1734</v>
      </c>
      <c r="H93" s="10">
        <v>167</v>
      </c>
      <c r="I93" s="10">
        <v>1892</v>
      </c>
      <c r="J93" s="10">
        <v>10</v>
      </c>
      <c r="K93" s="10">
        <v>1813</v>
      </c>
      <c r="L93" s="10">
        <v>168</v>
      </c>
      <c r="M93" s="10">
        <v>1937</v>
      </c>
      <c r="N93" s="10">
        <v>10</v>
      </c>
      <c r="O93" s="10">
        <v>1775</v>
      </c>
      <c r="P93" s="10">
        <v>167</v>
      </c>
      <c r="Q93" s="10">
        <v>1906</v>
      </c>
      <c r="R93" s="10">
        <v>10</v>
      </c>
      <c r="S93" s="11">
        <f>1-(G93/C93)</f>
        <v>6.1688311688311681E-2</v>
      </c>
      <c r="T93" s="11">
        <f>1-(H93/D93)</f>
        <v>1.1834319526627168E-2</v>
      </c>
      <c r="U93" s="11">
        <f>1-(I93/E93)</f>
        <v>4.0081177067478491E-2</v>
      </c>
      <c r="V93" s="20">
        <f>1-(K93/C93)</f>
        <v>1.8939393939393923E-2</v>
      </c>
      <c r="W93" s="11">
        <f>1-(L93/D93)</f>
        <v>5.9171597633136397E-3</v>
      </c>
      <c r="X93" s="11">
        <f>1-(M93/E93)</f>
        <v>1.7250126839167934E-2</v>
      </c>
      <c r="Y93" s="20">
        <f>1-(O93/C93)</f>
        <v>3.9502164502164483E-2</v>
      </c>
      <c r="Z93" s="11">
        <f>1-(P93/D93)</f>
        <v>1.1834319526627168E-2</v>
      </c>
      <c r="AA93" s="11">
        <f>1-(Q93/E93)</f>
        <v>3.2978183663115224E-2</v>
      </c>
      <c r="AB93" s="10">
        <v>1803</v>
      </c>
      <c r="AC93" s="10">
        <v>75</v>
      </c>
      <c r="AD93" s="10">
        <v>4255</v>
      </c>
      <c r="AE93" s="10">
        <v>328</v>
      </c>
      <c r="AF93" s="10">
        <v>20</v>
      </c>
      <c r="AG93" s="10">
        <v>88</v>
      </c>
      <c r="AH93" s="10">
        <v>1053</v>
      </c>
      <c r="AI93" s="11">
        <f>AB93/(AB93+AC93+AD93+AE93+AF93+AG93+AH93)</f>
        <v>0.23655208606664918</v>
      </c>
      <c r="AJ93" s="11">
        <v>6.1688311688311681E-2</v>
      </c>
    </row>
    <row r="94" spans="1:36" x14ac:dyDescent="0.2">
      <c r="A94" s="7" t="s">
        <v>101</v>
      </c>
      <c r="B94" s="11">
        <v>0.42021648532990241</v>
      </c>
      <c r="C94" s="10">
        <v>12084</v>
      </c>
      <c r="D94" s="10">
        <v>1890</v>
      </c>
      <c r="E94" s="10">
        <v>21238</v>
      </c>
      <c r="F94" s="10">
        <v>541</v>
      </c>
      <c r="G94" s="10">
        <v>11498</v>
      </c>
      <c r="H94" s="10">
        <v>1865</v>
      </c>
      <c r="I94" s="10">
        <v>20272</v>
      </c>
      <c r="J94" s="10">
        <v>525</v>
      </c>
      <c r="K94" s="10">
        <v>11866</v>
      </c>
      <c r="L94" s="10">
        <v>1860</v>
      </c>
      <c r="M94" s="10">
        <v>20990</v>
      </c>
      <c r="N94" s="10">
        <v>523</v>
      </c>
      <c r="O94" s="10">
        <v>11832</v>
      </c>
      <c r="P94" s="10">
        <v>1860</v>
      </c>
      <c r="Q94" s="10">
        <v>20936</v>
      </c>
      <c r="R94" s="10">
        <v>517</v>
      </c>
      <c r="S94" s="11">
        <f>1-(G94/C94)</f>
        <v>4.8493876199933839E-2</v>
      </c>
      <c r="T94" s="11">
        <f>1-(H94/D94)</f>
        <v>1.3227513227513255E-2</v>
      </c>
      <c r="U94" s="11">
        <f>1-(I94/E94)</f>
        <v>4.5484508899143017E-2</v>
      </c>
      <c r="V94" s="20">
        <f>1-(K94/C94)</f>
        <v>1.8040383978814911E-2</v>
      </c>
      <c r="W94" s="11">
        <f>1-(L94/D94)</f>
        <v>1.5873015873015928E-2</v>
      </c>
      <c r="X94" s="11">
        <f>1-(M94/E94)</f>
        <v>1.1677182408889708E-2</v>
      </c>
      <c r="Y94" s="20">
        <f>1-(O94/C94)</f>
        <v>2.0854021847070525E-2</v>
      </c>
      <c r="Z94" s="11">
        <f>1-(P94/D94)</f>
        <v>1.5873015873015928E-2</v>
      </c>
      <c r="AA94" s="11">
        <f>1-(Q94/E94)</f>
        <v>1.4219794707599598E-2</v>
      </c>
      <c r="AB94" s="10">
        <v>23433</v>
      </c>
      <c r="AC94" s="10">
        <v>736</v>
      </c>
      <c r="AD94" s="10">
        <v>37991</v>
      </c>
      <c r="AE94" s="10">
        <v>1438</v>
      </c>
      <c r="AF94" s="10">
        <v>143</v>
      </c>
      <c r="AG94" s="10">
        <v>1232</v>
      </c>
      <c r="AH94" s="10">
        <v>2610</v>
      </c>
      <c r="AI94" s="11">
        <f>AB94/(AB94+AC94+AD94+AE94+AF94+AG94+AH94)</f>
        <v>0.34672920704910998</v>
      </c>
      <c r="AJ94" s="11">
        <v>4.8493876199933839E-2</v>
      </c>
    </row>
    <row r="95" spans="1:36" x14ac:dyDescent="0.2">
      <c r="A95" s="7" t="s">
        <v>102</v>
      </c>
      <c r="B95" s="11">
        <v>0.19276691469112303</v>
      </c>
      <c r="C95" s="10">
        <v>3707</v>
      </c>
      <c r="D95" s="10">
        <v>467</v>
      </c>
      <c r="E95" s="10">
        <v>7377</v>
      </c>
      <c r="F95" s="10">
        <v>7</v>
      </c>
      <c r="G95" s="10">
        <v>3578</v>
      </c>
      <c r="H95" s="10">
        <v>466</v>
      </c>
      <c r="I95" s="10">
        <v>7183</v>
      </c>
      <c r="J95" s="10">
        <v>7</v>
      </c>
      <c r="K95" s="10">
        <v>3646</v>
      </c>
      <c r="L95" s="10">
        <v>462</v>
      </c>
      <c r="M95" s="10">
        <v>7301</v>
      </c>
      <c r="N95" s="10">
        <v>7</v>
      </c>
      <c r="O95" s="10">
        <v>3613</v>
      </c>
      <c r="P95" s="10">
        <v>463</v>
      </c>
      <c r="Q95" s="10">
        <v>7265</v>
      </c>
      <c r="R95" s="10">
        <v>7</v>
      </c>
      <c r="S95" s="11">
        <f>1-(G95/C95)</f>
        <v>3.4799028864310744E-2</v>
      </c>
      <c r="T95" s="11">
        <f>1-(H95/D95)</f>
        <v>2.1413276231263545E-3</v>
      </c>
      <c r="U95" s="11">
        <f>1-(I95/E95)</f>
        <v>2.6297953097465077E-2</v>
      </c>
      <c r="V95" s="20">
        <f>1-(K95/C95)</f>
        <v>1.6455354734286498E-2</v>
      </c>
      <c r="W95" s="11">
        <f>1-(L95/D95)</f>
        <v>1.0706638115631661E-2</v>
      </c>
      <c r="X95" s="11">
        <f>1-(M95/E95)</f>
        <v>1.0302290904161571E-2</v>
      </c>
      <c r="Y95" s="20">
        <f>1-(O95/C95)</f>
        <v>2.5357431885621784E-2</v>
      </c>
      <c r="Z95" s="11">
        <f>1-(P95/D95)</f>
        <v>8.565310492505307E-3</v>
      </c>
      <c r="AA95" s="11">
        <f>1-(Q95/E95)</f>
        <v>1.5182323437711753E-2</v>
      </c>
      <c r="AB95" s="10">
        <v>157</v>
      </c>
      <c r="AC95" s="10">
        <v>88</v>
      </c>
      <c r="AD95" s="10">
        <v>17277</v>
      </c>
      <c r="AE95" s="10">
        <v>285</v>
      </c>
      <c r="AF95" s="10">
        <v>75</v>
      </c>
      <c r="AG95" s="10">
        <v>150</v>
      </c>
      <c r="AH95" s="10">
        <v>1570</v>
      </c>
      <c r="AI95" s="11">
        <f>AB95/(AB95+AC95+AD95+AE95+AF95+AG95+AH95)</f>
        <v>8.0093867972655854E-3</v>
      </c>
      <c r="AJ95" s="11">
        <v>3.4799028864310744E-2</v>
      </c>
    </row>
    <row r="96" spans="1:36" x14ac:dyDescent="0.2">
      <c r="A96" s="7" t="s">
        <v>103</v>
      </c>
      <c r="B96" s="11">
        <v>0.62888309224567229</v>
      </c>
      <c r="C96" s="10">
        <v>1635</v>
      </c>
      <c r="D96" s="10">
        <v>331</v>
      </c>
      <c r="E96" s="10">
        <v>2251</v>
      </c>
      <c r="F96" s="10">
        <v>0</v>
      </c>
      <c r="G96" s="10">
        <v>1494</v>
      </c>
      <c r="H96" s="10">
        <v>327</v>
      </c>
      <c r="I96" s="10">
        <v>2062</v>
      </c>
      <c r="J96" s="10">
        <v>0</v>
      </c>
      <c r="K96" s="10">
        <v>1580</v>
      </c>
      <c r="L96" s="10">
        <v>325</v>
      </c>
      <c r="M96" s="10">
        <v>2157</v>
      </c>
      <c r="N96" s="10">
        <v>0</v>
      </c>
      <c r="O96" s="10">
        <v>1572</v>
      </c>
      <c r="P96" s="10">
        <v>326</v>
      </c>
      <c r="Q96" s="10">
        <v>2140</v>
      </c>
      <c r="R96" s="10">
        <v>0</v>
      </c>
      <c r="S96" s="11">
        <f>1-(G96/C96)</f>
        <v>8.6238532110091692E-2</v>
      </c>
      <c r="T96" s="11">
        <f>1-(H96/D96)</f>
        <v>1.2084592145015116E-2</v>
      </c>
      <c r="U96" s="11">
        <f>1-(I96/E96)</f>
        <v>8.3962683251888048E-2</v>
      </c>
      <c r="V96" s="20">
        <f>1-(K96/C96)</f>
        <v>3.3639143730886834E-2</v>
      </c>
      <c r="W96" s="11">
        <f>1-(L96/D96)</f>
        <v>1.8126888217522619E-2</v>
      </c>
      <c r="X96" s="11">
        <f>1-(M96/E96)</f>
        <v>4.1759218125277608E-2</v>
      </c>
      <c r="Y96" s="20">
        <f>1-(O96/C96)</f>
        <v>3.8532110091743066E-2</v>
      </c>
      <c r="Z96" s="11">
        <f>1-(P96/D96)</f>
        <v>1.5105740181268867E-2</v>
      </c>
      <c r="AA96" s="11">
        <f>1-(Q96/E96)</f>
        <v>4.93114171479343E-2</v>
      </c>
      <c r="AB96" s="10">
        <v>3972</v>
      </c>
      <c r="AC96" s="10">
        <v>55</v>
      </c>
      <c r="AD96" s="10">
        <v>2241</v>
      </c>
      <c r="AE96" s="10">
        <v>52</v>
      </c>
      <c r="AF96" s="10">
        <v>1</v>
      </c>
      <c r="AG96" s="10">
        <v>21</v>
      </c>
      <c r="AH96" s="10">
        <v>247</v>
      </c>
      <c r="AI96" s="11">
        <f>AB96/(AB96+AC96+AD96+AE96+AF96+AG96+AH96)</f>
        <v>0.60282288662923056</v>
      </c>
      <c r="AJ96" s="11">
        <v>8.6238532110091692E-2</v>
      </c>
    </row>
    <row r="97" spans="1:36" x14ac:dyDescent="0.2">
      <c r="A97" s="7" t="s">
        <v>104</v>
      </c>
      <c r="B97" s="11">
        <v>0.20668433199418754</v>
      </c>
      <c r="C97" s="10">
        <v>5928</v>
      </c>
      <c r="D97" s="10">
        <v>527</v>
      </c>
      <c r="E97" s="10">
        <v>5242</v>
      </c>
      <c r="F97" s="10">
        <v>2</v>
      </c>
      <c r="G97" s="10">
        <v>5647</v>
      </c>
      <c r="H97" s="10">
        <v>523</v>
      </c>
      <c r="I97" s="10">
        <v>5011</v>
      </c>
      <c r="J97" s="10">
        <v>2</v>
      </c>
      <c r="K97" s="10">
        <v>5847</v>
      </c>
      <c r="L97" s="10">
        <v>523</v>
      </c>
      <c r="M97" s="10">
        <v>5154</v>
      </c>
      <c r="N97" s="10">
        <v>2</v>
      </c>
      <c r="O97" s="10">
        <v>5786</v>
      </c>
      <c r="P97" s="10">
        <v>521</v>
      </c>
      <c r="Q97" s="10">
        <v>5103</v>
      </c>
      <c r="R97" s="10">
        <v>2</v>
      </c>
      <c r="S97" s="11">
        <f>1-(G97/C97)</f>
        <v>4.7402159244264497E-2</v>
      </c>
      <c r="T97" s="11">
        <f>1-(H97/D97)</f>
        <v>7.5901328273244584E-3</v>
      </c>
      <c r="U97" s="11">
        <f>1-(I97/E97)</f>
        <v>4.4067149942769945E-2</v>
      </c>
      <c r="V97" s="20">
        <f>1-(K97/C97)</f>
        <v>1.3663967611336036E-2</v>
      </c>
      <c r="W97" s="11">
        <f>1-(L97/D97)</f>
        <v>7.5901328273244584E-3</v>
      </c>
      <c r="X97" s="11">
        <f>1-(M97/E97)</f>
        <v>1.6787485692483783E-2</v>
      </c>
      <c r="Y97" s="20">
        <f>1-(O97/C97)</f>
        <v>2.3954116059379249E-2</v>
      </c>
      <c r="Z97" s="11">
        <f>1-(P97/D97)</f>
        <v>1.1385199240986688E-2</v>
      </c>
      <c r="AA97" s="11">
        <f>1-(Q97/E97)</f>
        <v>2.6516596718809571E-2</v>
      </c>
      <c r="AB97" s="10">
        <v>1464</v>
      </c>
      <c r="AC97" s="10">
        <v>111</v>
      </c>
      <c r="AD97" s="10">
        <v>14422</v>
      </c>
      <c r="AE97" s="10">
        <v>203</v>
      </c>
      <c r="AF97" s="10">
        <v>13</v>
      </c>
      <c r="AG97" s="10">
        <v>84</v>
      </c>
      <c r="AH97" s="10">
        <v>1729</v>
      </c>
      <c r="AI97" s="11">
        <f>AB97/(AB97+AC97+AD97+AE97+AF97+AG97+AH97)</f>
        <v>8.121602130256296E-2</v>
      </c>
      <c r="AJ97" s="11">
        <v>4.7402159244264497E-2</v>
      </c>
    </row>
    <row r="98" spans="1:36" x14ac:dyDescent="0.2">
      <c r="A98" s="7" t="s">
        <v>105</v>
      </c>
      <c r="B98" s="11">
        <v>0.35380416240191059</v>
      </c>
      <c r="C98" s="10">
        <v>1467</v>
      </c>
      <c r="D98" s="10">
        <v>241</v>
      </c>
      <c r="E98" s="10">
        <v>1222</v>
      </c>
      <c r="F98" s="10">
        <v>1</v>
      </c>
      <c r="G98" s="10">
        <v>1373</v>
      </c>
      <c r="H98" s="10">
        <v>239</v>
      </c>
      <c r="I98" s="10">
        <v>1099</v>
      </c>
      <c r="J98" s="10">
        <v>1</v>
      </c>
      <c r="K98" s="10">
        <v>1427</v>
      </c>
      <c r="L98" s="10">
        <v>237</v>
      </c>
      <c r="M98" s="10">
        <v>1180</v>
      </c>
      <c r="N98" s="10">
        <v>1</v>
      </c>
      <c r="O98" s="10">
        <v>1427</v>
      </c>
      <c r="P98" s="10">
        <v>240</v>
      </c>
      <c r="Q98" s="10">
        <v>1175</v>
      </c>
      <c r="R98" s="10">
        <v>1</v>
      </c>
      <c r="S98" s="11">
        <f>1-(G98/C98)</f>
        <v>6.4076346284935193E-2</v>
      </c>
      <c r="T98" s="11">
        <f>1-(H98/D98)</f>
        <v>8.2987551867219622E-3</v>
      </c>
      <c r="U98" s="11">
        <f>1-(I98/E98)</f>
        <v>0.10065466448445171</v>
      </c>
      <c r="V98" s="20">
        <f>1-(K98/C98)</f>
        <v>2.7266530334015049E-2</v>
      </c>
      <c r="W98" s="11">
        <f>1-(L98/D98)</f>
        <v>1.6597510373444035E-2</v>
      </c>
      <c r="X98" s="11">
        <f>1-(M98/E98)</f>
        <v>3.4369885433715219E-2</v>
      </c>
      <c r="Y98" s="20">
        <f>1-(O98/C98)</f>
        <v>2.7266530334015049E-2</v>
      </c>
      <c r="Z98" s="11">
        <f>1-(P98/D98)</f>
        <v>4.1493775933609811E-3</v>
      </c>
      <c r="AA98" s="11">
        <f>1-(Q98/E98)</f>
        <v>3.8461538461538436E-2</v>
      </c>
      <c r="AB98" s="10">
        <v>1403</v>
      </c>
      <c r="AC98" s="10">
        <v>31</v>
      </c>
      <c r="AD98" s="10">
        <v>2766</v>
      </c>
      <c r="AE98" s="10">
        <v>61</v>
      </c>
      <c r="AF98" s="10">
        <v>8</v>
      </c>
      <c r="AG98" s="10">
        <v>24</v>
      </c>
      <c r="AH98" s="10">
        <v>172</v>
      </c>
      <c r="AI98" s="11">
        <f>AB98/(AB98+AC98+AD98+AE98+AF98+AG98+AH98)</f>
        <v>0.31422172452407615</v>
      </c>
      <c r="AJ98" s="11">
        <v>6.4076346284935193E-2</v>
      </c>
    </row>
    <row r="99" spans="1:36" x14ac:dyDescent="0.2">
      <c r="A99" s="7" t="s">
        <v>106</v>
      </c>
      <c r="B99" s="11">
        <v>0.38978616924476794</v>
      </c>
      <c r="C99" s="10">
        <v>2879</v>
      </c>
      <c r="D99" s="10">
        <v>868</v>
      </c>
      <c r="E99" s="10">
        <v>5045</v>
      </c>
      <c r="F99" s="10">
        <v>0</v>
      </c>
      <c r="G99" s="10">
        <v>2699</v>
      </c>
      <c r="H99" s="10">
        <v>858</v>
      </c>
      <c r="I99" s="10">
        <v>4771</v>
      </c>
      <c r="J99" s="10">
        <v>0</v>
      </c>
      <c r="K99" s="10">
        <v>2834</v>
      </c>
      <c r="L99" s="10">
        <v>858</v>
      </c>
      <c r="M99" s="10">
        <v>4970</v>
      </c>
      <c r="N99" s="10">
        <v>0</v>
      </c>
      <c r="O99" s="10">
        <v>2806</v>
      </c>
      <c r="P99" s="10">
        <v>854</v>
      </c>
      <c r="Q99" s="10">
        <v>4948</v>
      </c>
      <c r="R99" s="10">
        <v>0</v>
      </c>
      <c r="S99" s="11">
        <f>1-(G99/C99)</f>
        <v>6.2521708926710717E-2</v>
      </c>
      <c r="T99" s="11">
        <f>1-(H99/D99)</f>
        <v>1.1520737327188946E-2</v>
      </c>
      <c r="U99" s="11">
        <f>1-(I99/E99)</f>
        <v>5.4311199207135785E-2</v>
      </c>
      <c r="V99" s="20">
        <f>1-(K99/C99)</f>
        <v>1.5630427231677624E-2</v>
      </c>
      <c r="W99" s="11">
        <f>1-(L99/D99)</f>
        <v>1.1520737327188946E-2</v>
      </c>
      <c r="X99" s="11">
        <f>1-(M99/E99)</f>
        <v>1.4866204162537144E-2</v>
      </c>
      <c r="Y99" s="20">
        <f>1-(O99/C99)</f>
        <v>2.5356026398054898E-2</v>
      </c>
      <c r="Z99" s="11">
        <f>1-(P99/D99)</f>
        <v>1.6129032258064502E-2</v>
      </c>
      <c r="AA99" s="11">
        <f>1-(Q99/E99)</f>
        <v>1.9226957383548071E-2</v>
      </c>
      <c r="AB99" s="10">
        <v>4964</v>
      </c>
      <c r="AC99" s="10">
        <v>38</v>
      </c>
      <c r="AD99" s="10">
        <v>7540</v>
      </c>
      <c r="AE99" s="10">
        <v>82</v>
      </c>
      <c r="AF99" s="10">
        <v>10</v>
      </c>
      <c r="AG99" s="10">
        <v>36</v>
      </c>
      <c r="AH99" s="10">
        <v>899</v>
      </c>
      <c r="AI99" s="11">
        <f>AB99/(AB99+AC99+AD99+AE99+AF99+AG99+AH99)</f>
        <v>0.36583388606382194</v>
      </c>
      <c r="AJ99" s="11">
        <v>6.2521708926710717E-2</v>
      </c>
    </row>
    <row r="100" spans="1:36" x14ac:dyDescent="0.2">
      <c r="A100" s="7" t="s">
        <v>107</v>
      </c>
      <c r="B100" s="11">
        <v>0.39959319526627218</v>
      </c>
      <c r="C100" s="10">
        <v>2023</v>
      </c>
      <c r="D100" s="10">
        <v>440</v>
      </c>
      <c r="E100" s="10">
        <v>2945</v>
      </c>
      <c r="F100" s="10">
        <v>0</v>
      </c>
      <c r="G100" s="10">
        <v>1901</v>
      </c>
      <c r="H100" s="10">
        <v>434</v>
      </c>
      <c r="I100" s="10">
        <v>2789</v>
      </c>
      <c r="J100" s="10">
        <v>0</v>
      </c>
      <c r="K100" s="10">
        <v>1974</v>
      </c>
      <c r="L100" s="10">
        <v>436</v>
      </c>
      <c r="M100" s="10">
        <v>2906</v>
      </c>
      <c r="N100" s="10">
        <v>0</v>
      </c>
      <c r="O100" s="10">
        <v>1958</v>
      </c>
      <c r="P100" s="10">
        <v>433</v>
      </c>
      <c r="Q100" s="10">
        <v>2879</v>
      </c>
      <c r="R100" s="10">
        <v>0</v>
      </c>
      <c r="S100" s="11">
        <f>1-(G100/C100)</f>
        <v>6.0306475531389014E-2</v>
      </c>
      <c r="T100" s="11">
        <f>1-(H100/D100)</f>
        <v>1.3636363636363669E-2</v>
      </c>
      <c r="U100" s="11">
        <f>1-(I100/E100)</f>
        <v>5.29711375212224E-2</v>
      </c>
      <c r="V100" s="20">
        <f>1-(K100/C100)</f>
        <v>2.422145328719727E-2</v>
      </c>
      <c r="W100" s="11">
        <f>1-(L100/D100)</f>
        <v>9.0909090909090384E-3</v>
      </c>
      <c r="X100" s="11">
        <f>1-(M100/E100)</f>
        <v>1.3242784380305572E-2</v>
      </c>
      <c r="Y100" s="20">
        <f>1-(O100/C100)</f>
        <v>3.2130499258526957E-2</v>
      </c>
      <c r="Z100" s="11">
        <f>1-(P100/D100)</f>
        <v>1.5909090909090873E-2</v>
      </c>
      <c r="AA100" s="11">
        <f>1-(Q100/E100)</f>
        <v>2.2410865874363362E-2</v>
      </c>
      <c r="AB100" s="10">
        <v>2664</v>
      </c>
      <c r="AC100" s="10">
        <v>28</v>
      </c>
      <c r="AD100" s="10">
        <v>5606</v>
      </c>
      <c r="AE100" s="10">
        <v>58</v>
      </c>
      <c r="AF100" s="10">
        <v>4</v>
      </c>
      <c r="AG100" s="10">
        <v>52</v>
      </c>
      <c r="AH100" s="10">
        <v>465</v>
      </c>
      <c r="AI100" s="11">
        <f>AB100/(AB100+AC100+AD100+AE100+AF100+AG100+AH100)</f>
        <v>0.30010138560324434</v>
      </c>
      <c r="AJ100" s="11">
        <v>6.0306475531389014E-2</v>
      </c>
    </row>
    <row r="101" spans="1:36" x14ac:dyDescent="0.2">
      <c r="A101" s="7" t="s">
        <v>108</v>
      </c>
      <c r="B101" s="11">
        <v>0.40473988439306358</v>
      </c>
      <c r="C101" s="10">
        <v>5325</v>
      </c>
      <c r="D101" s="10">
        <v>483</v>
      </c>
      <c r="E101" s="10">
        <v>2831</v>
      </c>
      <c r="F101" s="10">
        <v>11</v>
      </c>
      <c r="G101" s="10">
        <v>4998</v>
      </c>
      <c r="H101" s="10">
        <v>481</v>
      </c>
      <c r="I101" s="10">
        <v>2664</v>
      </c>
      <c r="J101" s="10">
        <v>11</v>
      </c>
      <c r="K101" s="10">
        <v>5220</v>
      </c>
      <c r="L101" s="10">
        <v>478</v>
      </c>
      <c r="M101" s="10">
        <v>2770</v>
      </c>
      <c r="N101" s="10">
        <v>11</v>
      </c>
      <c r="O101" s="10">
        <v>5186</v>
      </c>
      <c r="P101" s="10">
        <v>477</v>
      </c>
      <c r="Q101" s="10">
        <v>2767</v>
      </c>
      <c r="R101" s="10">
        <v>10</v>
      </c>
      <c r="S101" s="11">
        <f>1-(G101/C101)</f>
        <v>6.1408450704225404E-2</v>
      </c>
      <c r="T101" s="11">
        <f>1-(H101/D101)</f>
        <v>4.1407867494823725E-3</v>
      </c>
      <c r="U101" s="11">
        <f>1-(I101/E101)</f>
        <v>5.8989756269869353E-2</v>
      </c>
      <c r="V101" s="20">
        <f>1-(K101/C101)</f>
        <v>1.9718309859154903E-2</v>
      </c>
      <c r="W101" s="11">
        <f>1-(L101/D101)</f>
        <v>1.0351966873705987E-2</v>
      </c>
      <c r="X101" s="11">
        <f>1-(M101/E101)</f>
        <v>2.1547156481808494E-2</v>
      </c>
      <c r="Y101" s="20">
        <f>1-(O101/C101)</f>
        <v>2.6103286384976498E-2</v>
      </c>
      <c r="Z101" s="11">
        <f>1-(P101/D101)</f>
        <v>1.2422360248447228E-2</v>
      </c>
      <c r="AA101" s="11">
        <f>1-(Q101/E101)</f>
        <v>2.26068527022254E-2</v>
      </c>
      <c r="AB101" s="10">
        <v>4959</v>
      </c>
      <c r="AC101" s="10">
        <v>26</v>
      </c>
      <c r="AD101" s="10">
        <v>7657</v>
      </c>
      <c r="AE101" s="10">
        <v>61</v>
      </c>
      <c r="AF101" s="10">
        <v>13</v>
      </c>
      <c r="AG101" s="10">
        <v>61</v>
      </c>
      <c r="AH101" s="10">
        <v>942</v>
      </c>
      <c r="AI101" s="11">
        <f>AB101/(AB101+AC101+AD101+AE101+AF101+AG101+AH101)</f>
        <v>0.36146949486114149</v>
      </c>
      <c r="AJ101" s="11">
        <v>6.1408450704225404E-2</v>
      </c>
    </row>
    <row r="102" spans="1:36" x14ac:dyDescent="0.2">
      <c r="A102" s="7" t="s">
        <v>109</v>
      </c>
      <c r="B102" s="11">
        <v>0.21684665226781857</v>
      </c>
      <c r="C102" s="10">
        <v>1152</v>
      </c>
      <c r="D102" s="10">
        <v>132</v>
      </c>
      <c r="E102" s="10">
        <v>1029</v>
      </c>
      <c r="F102" s="10">
        <v>2</v>
      </c>
      <c r="G102" s="10">
        <v>1062</v>
      </c>
      <c r="H102" s="10">
        <v>128</v>
      </c>
      <c r="I102" s="10">
        <v>960</v>
      </c>
      <c r="J102" s="10">
        <v>2</v>
      </c>
      <c r="K102" s="10">
        <v>1100</v>
      </c>
      <c r="L102" s="10">
        <v>127</v>
      </c>
      <c r="M102" s="10">
        <v>980</v>
      </c>
      <c r="N102" s="10">
        <v>2</v>
      </c>
      <c r="O102" s="10">
        <v>1106</v>
      </c>
      <c r="P102" s="10">
        <v>128</v>
      </c>
      <c r="Q102" s="10">
        <v>980</v>
      </c>
      <c r="R102" s="10">
        <v>2</v>
      </c>
      <c r="S102" s="11">
        <f>1-(G102/C102)</f>
        <v>7.8125E-2</v>
      </c>
      <c r="T102" s="11">
        <f>1-(H102/D102)</f>
        <v>3.0303030303030276E-2</v>
      </c>
      <c r="U102" s="11">
        <f>1-(I102/E102)</f>
        <v>6.7055393586005874E-2</v>
      </c>
      <c r="V102" s="20">
        <f>1-(K102/C102)</f>
        <v>4.513888888888884E-2</v>
      </c>
      <c r="W102" s="11">
        <f>1-(L102/D102)</f>
        <v>3.7878787878787845E-2</v>
      </c>
      <c r="X102" s="11">
        <f>1-(M102/E102)</f>
        <v>4.7619047619047672E-2</v>
      </c>
      <c r="Y102" s="20">
        <f>1-(O102/C102)</f>
        <v>3.993055555555558E-2</v>
      </c>
      <c r="Z102" s="11">
        <f>1-(P102/D102)</f>
        <v>3.0303030303030276E-2</v>
      </c>
      <c r="AA102" s="11">
        <f>1-(Q102/E102)</f>
        <v>4.7619047619047672E-2</v>
      </c>
      <c r="AB102" s="10">
        <v>980</v>
      </c>
      <c r="AC102" s="10">
        <v>3</v>
      </c>
      <c r="AD102" s="10">
        <v>2695</v>
      </c>
      <c r="AE102" s="10">
        <v>23</v>
      </c>
      <c r="AF102" s="10">
        <v>3</v>
      </c>
      <c r="AG102" s="10">
        <v>7</v>
      </c>
      <c r="AH102" s="10">
        <v>100</v>
      </c>
      <c r="AI102" s="11">
        <f>AB102/(AB102+AC102+AD102+AE102+AF102+AG102+AH102)</f>
        <v>0.25715035423773286</v>
      </c>
      <c r="AJ102" s="11">
        <v>7.8125E-2</v>
      </c>
    </row>
    <row r="103" spans="1:36" x14ac:dyDescent="0.2">
      <c r="A103" s="7" t="s">
        <v>110</v>
      </c>
      <c r="B103" s="11">
        <v>0.43527833668678739</v>
      </c>
      <c r="C103" s="10">
        <v>3539</v>
      </c>
      <c r="D103" s="10">
        <v>564</v>
      </c>
      <c r="E103" s="10">
        <v>3343</v>
      </c>
      <c r="F103" s="10">
        <v>9</v>
      </c>
      <c r="G103" s="10">
        <v>3281</v>
      </c>
      <c r="H103" s="10">
        <v>557</v>
      </c>
      <c r="I103" s="10">
        <v>3092</v>
      </c>
      <c r="J103" s="10">
        <v>9</v>
      </c>
      <c r="K103" s="10">
        <v>3471</v>
      </c>
      <c r="L103" s="10">
        <v>555</v>
      </c>
      <c r="M103" s="10">
        <v>3281</v>
      </c>
      <c r="N103" s="10">
        <v>9</v>
      </c>
      <c r="O103" s="10">
        <v>3458</v>
      </c>
      <c r="P103" s="10">
        <v>558</v>
      </c>
      <c r="Q103" s="10">
        <v>3275</v>
      </c>
      <c r="R103" s="10">
        <v>9</v>
      </c>
      <c r="S103" s="11">
        <f>1-(G103/C103)</f>
        <v>7.290194970330599E-2</v>
      </c>
      <c r="T103" s="11">
        <f>1-(H103/D103)</f>
        <v>1.2411347517730542E-2</v>
      </c>
      <c r="U103" s="11">
        <f>1-(I103/E103)</f>
        <v>7.5082261441818732E-2</v>
      </c>
      <c r="V103" s="20">
        <f>1-(K103/C103)</f>
        <v>1.9214467363662058E-2</v>
      </c>
      <c r="W103" s="11">
        <f>1-(L103/D103)</f>
        <v>1.5957446808510634E-2</v>
      </c>
      <c r="X103" s="11">
        <f>1-(M103/E103)</f>
        <v>1.8546215973676339E-2</v>
      </c>
      <c r="Y103" s="20">
        <f>1-(O103/C103)</f>
        <v>2.2887821418479781E-2</v>
      </c>
      <c r="Z103" s="11">
        <f>1-(P103/D103)</f>
        <v>1.0638297872340385E-2</v>
      </c>
      <c r="AA103" s="11">
        <f>1-(Q103/E103)</f>
        <v>2.0341011067903092E-2</v>
      </c>
      <c r="AB103" s="10">
        <v>5300</v>
      </c>
      <c r="AC103" s="10">
        <v>41</v>
      </c>
      <c r="AD103" s="10">
        <v>6169</v>
      </c>
      <c r="AE103" s="10">
        <v>109</v>
      </c>
      <c r="AF103" s="10">
        <v>9</v>
      </c>
      <c r="AG103" s="10">
        <v>35</v>
      </c>
      <c r="AH103" s="10">
        <v>838</v>
      </c>
      <c r="AI103" s="11">
        <f>AB103/(AB103+AC103+AD103+AE103+AF103+AG103+AH103)</f>
        <v>0.42396608271338293</v>
      </c>
      <c r="AJ103" s="11">
        <v>7.290194970330599E-2</v>
      </c>
    </row>
    <row r="104" spans="1:36" x14ac:dyDescent="0.2">
      <c r="A104" s="7" t="s">
        <v>111</v>
      </c>
      <c r="B104" s="11">
        <v>0.27175761323233882</v>
      </c>
      <c r="C104" s="10">
        <v>5925</v>
      </c>
      <c r="D104" s="10">
        <v>692</v>
      </c>
      <c r="E104" s="10">
        <v>6311</v>
      </c>
      <c r="F104" s="10">
        <v>10</v>
      </c>
      <c r="G104" s="10">
        <v>5618</v>
      </c>
      <c r="H104" s="10">
        <v>696</v>
      </c>
      <c r="I104" s="10">
        <v>5997</v>
      </c>
      <c r="J104" s="10">
        <v>10</v>
      </c>
      <c r="K104" s="10">
        <v>5846</v>
      </c>
      <c r="L104" s="10">
        <v>696</v>
      </c>
      <c r="M104" s="10">
        <v>6205</v>
      </c>
      <c r="N104" s="10">
        <v>10</v>
      </c>
      <c r="O104" s="10">
        <v>5782</v>
      </c>
      <c r="P104" s="10">
        <v>692</v>
      </c>
      <c r="Q104" s="10">
        <v>6161</v>
      </c>
      <c r="R104" s="10">
        <v>10</v>
      </c>
      <c r="S104" s="11">
        <f>1-(G104/C104)</f>
        <v>5.1814345991561206E-2</v>
      </c>
      <c r="T104" s="11">
        <f>1-(H104/D104)</f>
        <v>-5.7803468208093012E-3</v>
      </c>
      <c r="U104" s="11">
        <f>1-(I104/E104)</f>
        <v>4.9754397084455726E-2</v>
      </c>
      <c r="V104" s="20">
        <f>1-(K104/C104)</f>
        <v>1.3333333333333308E-2</v>
      </c>
      <c r="W104" s="11">
        <f>1-(L104/D104)</f>
        <v>-5.7803468208093012E-3</v>
      </c>
      <c r="X104" s="11">
        <f>1-(M104/E104)</f>
        <v>1.6796070353351289E-2</v>
      </c>
      <c r="Y104" s="20">
        <f>1-(O104/C104)</f>
        <v>2.4135021097046461E-2</v>
      </c>
      <c r="Z104" s="11">
        <f>1-(P104/D104)</f>
        <v>0</v>
      </c>
      <c r="AA104" s="11">
        <f>1-(Q104/E104)</f>
        <v>2.3768024084931061E-2</v>
      </c>
      <c r="AB104" s="10">
        <v>3773</v>
      </c>
      <c r="AC104" s="10">
        <v>98</v>
      </c>
      <c r="AD104" s="10">
        <v>13353</v>
      </c>
      <c r="AE104" s="10">
        <v>106</v>
      </c>
      <c r="AF104" s="10">
        <v>20</v>
      </c>
      <c r="AG104" s="10">
        <v>117</v>
      </c>
      <c r="AH104" s="10">
        <v>1283</v>
      </c>
      <c r="AI104" s="11">
        <f>AB104/(AB104+AC104+AD104+AE104+AF104+AG104+AH104)</f>
        <v>0.20122666666666666</v>
      </c>
      <c r="AJ104" s="11">
        <v>5.1814345991561206E-2</v>
      </c>
    </row>
    <row r="105" spans="1:36" x14ac:dyDescent="0.2">
      <c r="A105" s="7" t="s">
        <v>112</v>
      </c>
      <c r="B105" s="11">
        <v>0.23270975056689341</v>
      </c>
      <c r="C105" s="10">
        <v>1901</v>
      </c>
      <c r="D105" s="10">
        <v>211</v>
      </c>
      <c r="E105" s="10">
        <v>1416</v>
      </c>
      <c r="F105" s="10">
        <v>0</v>
      </c>
      <c r="G105" s="10">
        <v>1832</v>
      </c>
      <c r="H105" s="10">
        <v>206</v>
      </c>
      <c r="I105" s="10">
        <v>1371</v>
      </c>
      <c r="J105" s="10">
        <v>0</v>
      </c>
      <c r="K105" s="10">
        <v>1850</v>
      </c>
      <c r="L105" s="10">
        <v>206</v>
      </c>
      <c r="M105" s="10">
        <v>1385</v>
      </c>
      <c r="N105" s="10">
        <v>0</v>
      </c>
      <c r="O105" s="10">
        <v>1831</v>
      </c>
      <c r="P105" s="10">
        <v>203</v>
      </c>
      <c r="Q105" s="10">
        <v>1363</v>
      </c>
      <c r="R105" s="10">
        <v>0</v>
      </c>
      <c r="S105" s="11">
        <f>1-(G105/C105)</f>
        <v>3.6296685954760655E-2</v>
      </c>
      <c r="T105" s="11">
        <f>1-(H105/D105)</f>
        <v>2.3696682464454999E-2</v>
      </c>
      <c r="U105" s="11">
        <f>1-(I105/E105)</f>
        <v>3.1779661016949179E-2</v>
      </c>
      <c r="V105" s="20">
        <f>1-(K105/C105)</f>
        <v>2.6827985270910015E-2</v>
      </c>
      <c r="W105" s="11">
        <f>1-(L105/D105)</f>
        <v>2.3696682464454999E-2</v>
      </c>
      <c r="X105" s="11">
        <f>1-(M105/E105)</f>
        <v>2.1892655367231617E-2</v>
      </c>
      <c r="Y105" s="20">
        <f>1-(O105/C105)</f>
        <v>3.6822724881641289E-2</v>
      </c>
      <c r="Z105" s="11">
        <f>1-(P105/D105)</f>
        <v>3.7914691943127909E-2</v>
      </c>
      <c r="AA105" s="11">
        <f>1-(Q105/E105)</f>
        <v>3.7429378531073421E-2</v>
      </c>
      <c r="AB105" s="10">
        <v>1133</v>
      </c>
      <c r="AC105" s="10">
        <v>8</v>
      </c>
      <c r="AD105" s="10">
        <v>3622</v>
      </c>
      <c r="AE105" s="10">
        <v>76</v>
      </c>
      <c r="AF105" s="10">
        <v>4</v>
      </c>
      <c r="AG105" s="10">
        <v>16</v>
      </c>
      <c r="AH105" s="10">
        <v>285</v>
      </c>
      <c r="AI105" s="11">
        <f>AB105/(AB105+AC105+AD105+AE105+AF105+AG105+AH105)</f>
        <v>0.2202566096423017</v>
      </c>
      <c r="AJ105" s="11">
        <v>3.6296685954760655E-2</v>
      </c>
    </row>
    <row r="106" spans="1:36" x14ac:dyDescent="0.2">
      <c r="A106" s="7" t="s">
        <v>113</v>
      </c>
      <c r="B106" s="11">
        <v>0.27987026574597196</v>
      </c>
      <c r="C106" s="10">
        <v>3738</v>
      </c>
      <c r="D106" s="10">
        <v>410</v>
      </c>
      <c r="E106" s="10">
        <v>5406</v>
      </c>
      <c r="F106" s="10">
        <v>4</v>
      </c>
      <c r="G106" s="10">
        <v>3592</v>
      </c>
      <c r="H106" s="10">
        <v>403</v>
      </c>
      <c r="I106" s="10">
        <v>5161</v>
      </c>
      <c r="J106" s="10">
        <v>4</v>
      </c>
      <c r="K106" s="10">
        <v>3677</v>
      </c>
      <c r="L106" s="10">
        <v>400</v>
      </c>
      <c r="M106" s="10">
        <v>5323</v>
      </c>
      <c r="N106" s="10">
        <v>4</v>
      </c>
      <c r="O106" s="10">
        <v>3648</v>
      </c>
      <c r="P106" s="10">
        <v>401</v>
      </c>
      <c r="Q106" s="10">
        <v>5307</v>
      </c>
      <c r="R106" s="10">
        <v>4</v>
      </c>
      <c r="S106" s="11">
        <f>1-(G106/C106)</f>
        <v>3.905831995719633E-2</v>
      </c>
      <c r="T106" s="11">
        <f>1-(H106/D106)</f>
        <v>1.7073170731707332E-2</v>
      </c>
      <c r="U106" s="11">
        <f>1-(I106/E106)</f>
        <v>4.5320014798372221E-2</v>
      </c>
      <c r="V106" s="20">
        <f>1-(K106/C106)</f>
        <v>1.6318887105403967E-2</v>
      </c>
      <c r="W106" s="11">
        <f>1-(L106/D106)</f>
        <v>2.4390243902439046E-2</v>
      </c>
      <c r="X106" s="11">
        <f>1-(M106/E106)</f>
        <v>1.5353311135775094E-2</v>
      </c>
      <c r="Y106" s="20">
        <f>1-(O106/C106)</f>
        <v>2.4077046548956704E-2</v>
      </c>
      <c r="Z106" s="11">
        <f>1-(P106/D106)</f>
        <v>2.1951219512195141E-2</v>
      </c>
      <c r="AA106" s="11">
        <f>1-(Q106/E106)</f>
        <v>1.8312985571587115E-2</v>
      </c>
      <c r="AB106" s="10">
        <v>2567</v>
      </c>
      <c r="AC106" s="10">
        <v>52</v>
      </c>
      <c r="AD106" s="10">
        <v>9779</v>
      </c>
      <c r="AE106" s="10">
        <v>108</v>
      </c>
      <c r="AF106" s="10">
        <v>8</v>
      </c>
      <c r="AG106" s="10">
        <v>45</v>
      </c>
      <c r="AH106" s="10">
        <v>547</v>
      </c>
      <c r="AI106" s="11">
        <f>AB106/(AB106+AC106+AD106+AE106+AF106+AG106+AH106)</f>
        <v>0.19586448954677246</v>
      </c>
      <c r="AJ106" s="11">
        <v>3.905831995719633E-2</v>
      </c>
    </row>
    <row r="107" spans="1:36" x14ac:dyDescent="0.2">
      <c r="A107" s="7" t="s">
        <v>114</v>
      </c>
      <c r="B107" s="11">
        <v>0.13425299792624651</v>
      </c>
      <c r="C107" s="10">
        <v>5715</v>
      </c>
      <c r="D107" s="10">
        <v>265</v>
      </c>
      <c r="E107" s="10">
        <v>5111</v>
      </c>
      <c r="F107" s="10">
        <v>0</v>
      </c>
      <c r="G107" s="10">
        <v>5394</v>
      </c>
      <c r="H107" s="10">
        <v>259</v>
      </c>
      <c r="I107" s="10">
        <v>4828</v>
      </c>
      <c r="J107" s="10">
        <v>0</v>
      </c>
      <c r="K107" s="10">
        <v>5582</v>
      </c>
      <c r="L107" s="10">
        <v>256</v>
      </c>
      <c r="M107" s="10">
        <v>4997</v>
      </c>
      <c r="N107" s="10">
        <v>0</v>
      </c>
      <c r="O107" s="10">
        <v>5531</v>
      </c>
      <c r="P107" s="10">
        <v>257</v>
      </c>
      <c r="Q107" s="10">
        <v>4963</v>
      </c>
      <c r="R107" s="10">
        <v>0</v>
      </c>
      <c r="S107" s="11">
        <f>1-(G107/C107)</f>
        <v>5.6167979002624713E-2</v>
      </c>
      <c r="T107" s="11">
        <f>1-(H107/D107)</f>
        <v>2.2641509433962259E-2</v>
      </c>
      <c r="U107" s="11">
        <f>1-(I107/E107)</f>
        <v>5.537076892975934E-2</v>
      </c>
      <c r="V107" s="20">
        <f>1-(K107/C107)</f>
        <v>2.327209098862637E-2</v>
      </c>
      <c r="W107" s="11">
        <f>1-(L107/D107)</f>
        <v>3.3962264150943389E-2</v>
      </c>
      <c r="X107" s="11">
        <f>1-(M107/E107)</f>
        <v>2.2304832713754608E-2</v>
      </c>
      <c r="Y107" s="20">
        <f>1-(O107/C107)</f>
        <v>3.219597550306208E-2</v>
      </c>
      <c r="Z107" s="11">
        <f>1-(P107/D107)</f>
        <v>3.0188679245283012E-2</v>
      </c>
      <c r="AA107" s="11">
        <f>1-(Q107/E107)</f>
        <v>2.8957151242418266E-2</v>
      </c>
      <c r="AB107" s="10">
        <v>90</v>
      </c>
      <c r="AC107" s="10">
        <v>34</v>
      </c>
      <c r="AD107" s="10">
        <v>16495</v>
      </c>
      <c r="AE107" s="10">
        <v>870</v>
      </c>
      <c r="AF107" s="10">
        <v>14</v>
      </c>
      <c r="AG107" s="10">
        <v>86</v>
      </c>
      <c r="AH107" s="10">
        <v>1586</v>
      </c>
      <c r="AI107" s="11">
        <f>AB107/(AB107+AC107+AD107+AE107+AF107+AG107+AH107)</f>
        <v>4.6936114732724901E-3</v>
      </c>
      <c r="AJ107" s="11">
        <v>5.6167979002624713E-2</v>
      </c>
    </row>
    <row r="108" spans="1:36" x14ac:dyDescent="0.2">
      <c r="A108" s="7" t="s">
        <v>115</v>
      </c>
      <c r="B108" s="11">
        <v>0.60788342394740169</v>
      </c>
      <c r="C108" s="10">
        <v>31019</v>
      </c>
      <c r="D108" s="10">
        <v>4422</v>
      </c>
      <c r="E108" s="10">
        <v>27700</v>
      </c>
      <c r="F108" s="10">
        <v>131</v>
      </c>
      <c r="G108" s="10">
        <v>28984</v>
      </c>
      <c r="H108" s="10">
        <v>4371</v>
      </c>
      <c r="I108" s="10">
        <v>25692</v>
      </c>
      <c r="J108" s="10">
        <v>131</v>
      </c>
      <c r="K108" s="10">
        <v>30513</v>
      </c>
      <c r="L108" s="10">
        <v>4353</v>
      </c>
      <c r="M108" s="10">
        <v>27224</v>
      </c>
      <c r="N108" s="10">
        <v>126</v>
      </c>
      <c r="O108" s="10">
        <v>30369</v>
      </c>
      <c r="P108" s="10">
        <v>4369</v>
      </c>
      <c r="Q108" s="10">
        <v>27160</v>
      </c>
      <c r="R108" s="10">
        <v>128</v>
      </c>
      <c r="S108" s="11">
        <f>1-(G108/C108)</f>
        <v>6.5604951803733158E-2</v>
      </c>
      <c r="T108" s="11">
        <f>1-(H108/D108)</f>
        <v>1.1533242876526462E-2</v>
      </c>
      <c r="U108" s="11">
        <f>1-(I108/E108)</f>
        <v>7.249097472924193E-2</v>
      </c>
      <c r="V108" s="20">
        <f>1-(K108/C108)</f>
        <v>1.6312582610657933E-2</v>
      </c>
      <c r="W108" s="11">
        <f>1-(L108/D108)</f>
        <v>1.5603799185888723E-2</v>
      </c>
      <c r="X108" s="11">
        <f>1-(M108/E108)</f>
        <v>1.718411552346566E-2</v>
      </c>
      <c r="Y108" s="20">
        <f>1-(O108/C108)</f>
        <v>2.0954898610529016E-2</v>
      </c>
      <c r="Z108" s="11">
        <f>1-(P108/D108)</f>
        <v>1.1985526910900046E-2</v>
      </c>
      <c r="AA108" s="11">
        <f>1-(Q108/E108)</f>
        <v>1.9494584837545181E-2</v>
      </c>
      <c r="AB108" s="10">
        <v>53206</v>
      </c>
      <c r="AC108" s="10">
        <v>1696</v>
      </c>
      <c r="AD108" s="10">
        <v>46604</v>
      </c>
      <c r="AE108" s="10">
        <v>2842</v>
      </c>
      <c r="AF108" s="10">
        <v>140</v>
      </c>
      <c r="AG108" s="10">
        <v>1601</v>
      </c>
      <c r="AH108" s="10">
        <v>7883</v>
      </c>
      <c r="AI108" s="11">
        <f>AB108/(AB108+AC108+AD108+AE108+AF108+AG108+AH108)</f>
        <v>0.46683395921805354</v>
      </c>
      <c r="AJ108" s="11">
        <v>6.5604951803733158E-2</v>
      </c>
    </row>
    <row r="109" spans="1:36" x14ac:dyDescent="0.2">
      <c r="A109" s="7" t="s">
        <v>116</v>
      </c>
      <c r="B109" s="11">
        <v>0.54268561229456902</v>
      </c>
      <c r="C109" s="10">
        <v>21158</v>
      </c>
      <c r="D109" s="10">
        <v>2735</v>
      </c>
      <c r="E109" s="10">
        <v>19236</v>
      </c>
      <c r="F109" s="10">
        <v>12</v>
      </c>
      <c r="G109" s="10">
        <v>20158</v>
      </c>
      <c r="H109" s="10">
        <v>2714</v>
      </c>
      <c r="I109" s="10">
        <v>18359</v>
      </c>
      <c r="J109" s="10">
        <v>12</v>
      </c>
      <c r="K109" s="10">
        <v>20878</v>
      </c>
      <c r="L109" s="10">
        <v>2698</v>
      </c>
      <c r="M109" s="10">
        <v>18964</v>
      </c>
      <c r="N109" s="10">
        <v>12</v>
      </c>
      <c r="O109" s="10">
        <v>20764</v>
      </c>
      <c r="P109" s="10">
        <v>2700</v>
      </c>
      <c r="Q109" s="10">
        <v>18847</v>
      </c>
      <c r="R109" s="10">
        <v>12</v>
      </c>
      <c r="S109" s="11">
        <f>1-(G109/C109)</f>
        <v>4.7263446450515167E-2</v>
      </c>
      <c r="T109" s="11">
        <f>1-(H109/D109)</f>
        <v>7.6782449725777413E-3</v>
      </c>
      <c r="U109" s="11">
        <f>1-(I109/E109)</f>
        <v>4.559159908504884E-2</v>
      </c>
      <c r="V109" s="20">
        <f>1-(K109/C109)</f>
        <v>1.323376500614426E-2</v>
      </c>
      <c r="W109" s="11">
        <f>1-(L109/D109)</f>
        <v>1.3528336380255968E-2</v>
      </c>
      <c r="X109" s="11">
        <f>1-(M109/E109)</f>
        <v>1.4140153878145156E-2</v>
      </c>
      <c r="Y109" s="20">
        <f>1-(O109/C109)</f>
        <v>1.8621797901502979E-2</v>
      </c>
      <c r="Z109" s="11">
        <f>1-(P109/D109)</f>
        <v>1.2797074954296161E-2</v>
      </c>
      <c r="AA109" s="11">
        <f>1-(Q109/E109)</f>
        <v>2.0222499480141432E-2</v>
      </c>
      <c r="AB109" s="10">
        <v>30645</v>
      </c>
      <c r="AC109" s="10">
        <v>350</v>
      </c>
      <c r="AD109" s="10">
        <v>30766</v>
      </c>
      <c r="AE109" s="10">
        <v>1168</v>
      </c>
      <c r="AF109" s="10">
        <v>83</v>
      </c>
      <c r="AG109" s="10">
        <v>625</v>
      </c>
      <c r="AH109" s="10">
        <v>6119</v>
      </c>
      <c r="AI109" s="11">
        <f>AB109/(AB109+AC109+AD109+AE109+AF109+AG109+AH109)</f>
        <v>0.43931704799587135</v>
      </c>
      <c r="AJ109" s="11">
        <v>4.7263446450515167E-2</v>
      </c>
    </row>
    <row r="110" spans="1:36" x14ac:dyDescent="0.2">
      <c r="A110" s="7" t="s">
        <v>117</v>
      </c>
      <c r="B110" s="11">
        <v>0.28996336290011571</v>
      </c>
      <c r="C110" s="10">
        <v>8114</v>
      </c>
      <c r="D110" s="10">
        <v>931</v>
      </c>
      <c r="E110" s="10">
        <v>11688</v>
      </c>
      <c r="F110" s="10">
        <v>11</v>
      </c>
      <c r="G110" s="10">
        <v>7873</v>
      </c>
      <c r="H110" s="10">
        <v>925</v>
      </c>
      <c r="I110" s="10">
        <v>11428</v>
      </c>
      <c r="J110" s="10">
        <v>11</v>
      </c>
      <c r="K110" s="10">
        <v>8001</v>
      </c>
      <c r="L110" s="10">
        <v>916</v>
      </c>
      <c r="M110" s="10">
        <v>11572</v>
      </c>
      <c r="N110" s="10">
        <v>11</v>
      </c>
      <c r="O110" s="10">
        <v>7952</v>
      </c>
      <c r="P110" s="10">
        <v>919</v>
      </c>
      <c r="Q110" s="10">
        <v>11508</v>
      </c>
      <c r="R110" s="10">
        <v>11</v>
      </c>
      <c r="S110" s="11">
        <f>1-(G110/C110)</f>
        <v>2.9701750061621901E-2</v>
      </c>
      <c r="T110" s="11">
        <f>1-(H110/D110)</f>
        <v>6.4446831364124435E-3</v>
      </c>
      <c r="U110" s="11">
        <f>1-(I110/E110)</f>
        <v>2.2245037645448273E-2</v>
      </c>
      <c r="V110" s="20">
        <f>1-(K110/C110)</f>
        <v>1.3926546709391197E-2</v>
      </c>
      <c r="W110" s="11">
        <f>1-(L110/D110)</f>
        <v>1.6111707841031109E-2</v>
      </c>
      <c r="X110" s="11">
        <f>1-(M110/E110)</f>
        <v>9.924709103353857E-3</v>
      </c>
      <c r="Y110" s="20">
        <f>1-(O110/C110)</f>
        <v>1.9965491742667041E-2</v>
      </c>
      <c r="Z110" s="11">
        <f>1-(P110/D110)</f>
        <v>1.2889366272824887E-2</v>
      </c>
      <c r="AA110" s="11">
        <f>1-(Q110/E110)</f>
        <v>1.5400410677618104E-2</v>
      </c>
      <c r="AB110" s="10">
        <v>1061</v>
      </c>
      <c r="AC110" s="10">
        <v>565</v>
      </c>
      <c r="AD110" s="10">
        <v>22791</v>
      </c>
      <c r="AE110" s="10">
        <v>434</v>
      </c>
      <c r="AF110" s="10">
        <v>19</v>
      </c>
      <c r="AG110" s="10">
        <v>207</v>
      </c>
      <c r="AH110" s="10">
        <v>2458</v>
      </c>
      <c r="AI110" s="11">
        <f>AB110/(AB110+AC110+AD110+AE110+AF110+AG110+AH110)</f>
        <v>3.8532776466315595E-2</v>
      </c>
      <c r="AJ110" s="11">
        <v>2.9701750061621901E-2</v>
      </c>
    </row>
    <row r="111" spans="1:36" x14ac:dyDescent="0.2">
      <c r="A111" s="7" t="s">
        <v>118</v>
      </c>
      <c r="B111" s="11">
        <v>0.28481110254433306</v>
      </c>
      <c r="C111" s="10">
        <v>2658</v>
      </c>
      <c r="D111" s="10">
        <v>409</v>
      </c>
      <c r="E111" s="10">
        <v>3417</v>
      </c>
      <c r="F111" s="10">
        <v>1</v>
      </c>
      <c r="G111" s="10">
        <v>2507</v>
      </c>
      <c r="H111" s="10">
        <v>405</v>
      </c>
      <c r="I111" s="10">
        <v>3280</v>
      </c>
      <c r="J111" s="10">
        <v>1</v>
      </c>
      <c r="K111" s="10">
        <v>2607</v>
      </c>
      <c r="L111" s="10">
        <v>406</v>
      </c>
      <c r="M111" s="10">
        <v>3374</v>
      </c>
      <c r="N111" s="10">
        <v>1</v>
      </c>
      <c r="O111" s="10">
        <v>2581</v>
      </c>
      <c r="P111" s="10">
        <v>405</v>
      </c>
      <c r="Q111" s="10">
        <v>3343</v>
      </c>
      <c r="R111" s="10">
        <v>1</v>
      </c>
      <c r="S111" s="11">
        <f>1-(G111/C111)</f>
        <v>5.6809631301730668E-2</v>
      </c>
      <c r="T111" s="11">
        <f>1-(H111/D111)</f>
        <v>9.7799511002445438E-3</v>
      </c>
      <c r="U111" s="11">
        <f>1-(I111/E111)</f>
        <v>4.0093649400058551E-2</v>
      </c>
      <c r="V111" s="20">
        <f>1-(K111/C111)</f>
        <v>1.9187358916478603E-2</v>
      </c>
      <c r="W111" s="11">
        <f>1-(L111/D111)</f>
        <v>7.3349633251833524E-3</v>
      </c>
      <c r="X111" s="11">
        <f>1-(M111/E111)</f>
        <v>1.2584138132865075E-2</v>
      </c>
      <c r="Y111" s="20">
        <f>1-(O111/C111)</f>
        <v>2.8969149736644106E-2</v>
      </c>
      <c r="Z111" s="11">
        <f>1-(P111/D111)</f>
        <v>9.7799511002445438E-3</v>
      </c>
      <c r="AA111" s="11">
        <f>1-(Q111/E111)</f>
        <v>2.1656423763535271E-2</v>
      </c>
      <c r="AB111" s="10">
        <v>1293</v>
      </c>
      <c r="AC111" s="10">
        <v>26</v>
      </c>
      <c r="AD111" s="10">
        <v>7175</v>
      </c>
      <c r="AE111" s="10">
        <v>97</v>
      </c>
      <c r="AF111" s="10">
        <v>12</v>
      </c>
      <c r="AG111" s="10">
        <v>46</v>
      </c>
      <c r="AH111" s="10">
        <v>814</v>
      </c>
      <c r="AI111" s="11">
        <f>AB111/(AB111+AC111+AD111+AE111+AF111+AG111+AH111)</f>
        <v>0.13663742999048928</v>
      </c>
      <c r="AJ111" s="11">
        <v>5.6809631301730668E-2</v>
      </c>
    </row>
    <row r="112" spans="1:36" x14ac:dyDescent="0.2">
      <c r="A112" s="7" t="s">
        <v>119</v>
      </c>
      <c r="B112" s="11">
        <v>0.32556887692684122</v>
      </c>
      <c r="C112" s="10">
        <v>25073</v>
      </c>
      <c r="D112" s="10">
        <v>3307</v>
      </c>
      <c r="E112" s="10">
        <v>32842</v>
      </c>
      <c r="F112" s="10">
        <v>83</v>
      </c>
      <c r="G112" s="10">
        <v>24076</v>
      </c>
      <c r="H112" s="10">
        <v>3281</v>
      </c>
      <c r="I112" s="10">
        <v>31833</v>
      </c>
      <c r="J112" s="10">
        <v>81</v>
      </c>
      <c r="K112" s="10">
        <v>24784</v>
      </c>
      <c r="L112" s="10">
        <v>3266</v>
      </c>
      <c r="M112" s="10">
        <v>32446</v>
      </c>
      <c r="N112" s="10">
        <v>81</v>
      </c>
      <c r="O112" s="10">
        <v>24655</v>
      </c>
      <c r="P112" s="10">
        <v>3260</v>
      </c>
      <c r="Q112" s="10">
        <v>32345</v>
      </c>
      <c r="R112" s="10">
        <v>81</v>
      </c>
      <c r="S112" s="11">
        <f>1-(G112/C112)</f>
        <v>3.9763889442826938E-2</v>
      </c>
      <c r="T112" s="11">
        <f>1-(H112/D112)</f>
        <v>7.8621106743271829E-3</v>
      </c>
      <c r="U112" s="11">
        <f>1-(I112/E112)</f>
        <v>3.0722854880945172E-2</v>
      </c>
      <c r="V112" s="20">
        <f>1-(K112/C112)</f>
        <v>1.1526343078211654E-2</v>
      </c>
      <c r="W112" s="11">
        <f>1-(L112/D112)</f>
        <v>1.2397943755669827E-2</v>
      </c>
      <c r="X112" s="11">
        <f>1-(M112/E112)</f>
        <v>1.2057730954265877E-2</v>
      </c>
      <c r="Y112" s="20">
        <f>1-(O112/C112)</f>
        <v>1.6671319746340729E-2</v>
      </c>
      <c r="Z112" s="11">
        <f>1-(P112/D112)</f>
        <v>1.4212276988206818E-2</v>
      </c>
      <c r="AA112" s="11">
        <f>1-(Q112/E112)</f>
        <v>1.5133061323914454E-2</v>
      </c>
      <c r="AB112" s="10">
        <v>17671</v>
      </c>
      <c r="AC112" s="10">
        <v>637</v>
      </c>
      <c r="AD112" s="10">
        <v>68430</v>
      </c>
      <c r="AE112" s="10">
        <v>2767</v>
      </c>
      <c r="AF112" s="10">
        <v>142</v>
      </c>
      <c r="AG112" s="10">
        <v>974</v>
      </c>
      <c r="AH112" s="10">
        <v>8386</v>
      </c>
      <c r="AI112" s="11">
        <f>AB112/(AB112+AC112+AD112+AE112+AF112+AG112+AH112)</f>
        <v>0.17848232953225529</v>
      </c>
      <c r="AJ112" s="11">
        <v>3.9763889442826938E-2</v>
      </c>
    </row>
    <row r="113" spans="1:36" x14ac:dyDescent="0.2">
      <c r="A113" s="7" t="s">
        <v>120</v>
      </c>
      <c r="B113" s="11">
        <v>0.47544279559597896</v>
      </c>
      <c r="C113" s="10">
        <v>3190</v>
      </c>
      <c r="D113" s="10">
        <v>445</v>
      </c>
      <c r="E113" s="10">
        <v>6720</v>
      </c>
      <c r="F113" s="10">
        <v>90</v>
      </c>
      <c r="G113" s="10">
        <v>3021</v>
      </c>
      <c r="H113" s="10">
        <v>437</v>
      </c>
      <c r="I113" s="10">
        <v>6378</v>
      </c>
      <c r="J113" s="10">
        <v>86</v>
      </c>
      <c r="K113" s="10">
        <v>3138</v>
      </c>
      <c r="L113" s="10">
        <v>440</v>
      </c>
      <c r="M113" s="10">
        <v>6605</v>
      </c>
      <c r="N113" s="10">
        <v>85</v>
      </c>
      <c r="O113" s="10">
        <v>3118</v>
      </c>
      <c r="P113" s="10">
        <v>438</v>
      </c>
      <c r="Q113" s="10">
        <v>6586</v>
      </c>
      <c r="R113" s="10">
        <v>87</v>
      </c>
      <c r="S113" s="11">
        <f>1-(G113/C113)</f>
        <v>5.2978056426332243E-2</v>
      </c>
      <c r="T113" s="11">
        <f>1-(H113/D113)</f>
        <v>1.7977528089887618E-2</v>
      </c>
      <c r="U113" s="11">
        <f>1-(I113/E113)</f>
        <v>5.0892857142857184E-2</v>
      </c>
      <c r="V113" s="20">
        <f>1-(K113/C113)</f>
        <v>1.6300940438871425E-2</v>
      </c>
      <c r="W113" s="11">
        <f>1-(L113/D113)</f>
        <v>1.1235955056179803E-2</v>
      </c>
      <c r="X113" s="11">
        <f>1-(M113/E113)</f>
        <v>1.7113095238095233E-2</v>
      </c>
      <c r="Y113" s="20">
        <f>1-(O113/C113)</f>
        <v>2.2570532915360486E-2</v>
      </c>
      <c r="Z113" s="11">
        <f>1-(P113/D113)</f>
        <v>1.5730337078651679E-2</v>
      </c>
      <c r="AA113" s="11">
        <f>1-(Q113/E113)</f>
        <v>1.9940476190476231E-2</v>
      </c>
      <c r="AB113" s="10">
        <v>7096</v>
      </c>
      <c r="AC113" s="10">
        <v>80</v>
      </c>
      <c r="AD113" s="10">
        <v>8071</v>
      </c>
      <c r="AE113" s="10">
        <v>384</v>
      </c>
      <c r="AF113" s="10">
        <v>20</v>
      </c>
      <c r="AG113" s="10">
        <v>98</v>
      </c>
      <c r="AH113" s="10">
        <v>921</v>
      </c>
      <c r="AI113" s="11">
        <f>AB113/(AB113+AC113+AD113+AE113+AF113+AG113+AH113)</f>
        <v>0.42567486502699459</v>
      </c>
      <c r="AJ113" s="11">
        <v>5.2978056426332243E-2</v>
      </c>
    </row>
    <row r="114" spans="1:36" x14ac:dyDescent="0.2">
      <c r="A114" s="7" t="s">
        <v>121</v>
      </c>
      <c r="B114" s="11">
        <v>0.14226912138901363</v>
      </c>
      <c r="C114" s="10">
        <v>6019</v>
      </c>
      <c r="D114" s="10">
        <v>222</v>
      </c>
      <c r="E114" s="10">
        <v>7121</v>
      </c>
      <c r="F114" s="10">
        <v>0</v>
      </c>
      <c r="G114" s="10">
        <v>5760</v>
      </c>
      <c r="H114" s="10">
        <v>221</v>
      </c>
      <c r="I114" s="10">
        <v>6930</v>
      </c>
      <c r="J114" s="10">
        <v>0</v>
      </c>
      <c r="K114" s="10">
        <v>5921</v>
      </c>
      <c r="L114" s="10">
        <v>219</v>
      </c>
      <c r="M114" s="10">
        <v>7028</v>
      </c>
      <c r="N114" s="10">
        <v>0</v>
      </c>
      <c r="O114" s="10">
        <v>5886</v>
      </c>
      <c r="P114" s="10">
        <v>220</v>
      </c>
      <c r="Q114" s="10">
        <v>6975</v>
      </c>
      <c r="R114" s="10">
        <v>0</v>
      </c>
      <c r="S114" s="11">
        <f>1-(G114/C114)</f>
        <v>4.3030403721548427E-2</v>
      </c>
      <c r="T114" s="11">
        <f>1-(H114/D114)</f>
        <v>4.5045045045044585E-3</v>
      </c>
      <c r="U114" s="11">
        <f>1-(I114/E114)</f>
        <v>2.6822075551186653E-2</v>
      </c>
      <c r="V114" s="20">
        <f>1-(K114/C114)</f>
        <v>1.6281774381126435E-2</v>
      </c>
      <c r="W114" s="11">
        <f>1-(L114/D114)</f>
        <v>1.3513513513513487E-2</v>
      </c>
      <c r="X114" s="11">
        <f>1-(M114/E114)</f>
        <v>1.3059963488274096E-2</v>
      </c>
      <c r="Y114" s="20">
        <f>1-(O114/C114)</f>
        <v>2.2096693802957312E-2</v>
      </c>
      <c r="Z114" s="11">
        <f>1-(P114/D114)</f>
        <v>9.009009009009028E-3</v>
      </c>
      <c r="AA114" s="11">
        <f>1-(Q114/E114)</f>
        <v>2.0502738379441054E-2</v>
      </c>
      <c r="AB114" s="10">
        <v>170</v>
      </c>
      <c r="AC114" s="10">
        <v>81</v>
      </c>
      <c r="AD114" s="10">
        <v>18931</v>
      </c>
      <c r="AE114" s="10">
        <v>203</v>
      </c>
      <c r="AF114" s="10">
        <v>30</v>
      </c>
      <c r="AG114" s="10">
        <v>68</v>
      </c>
      <c r="AH114" s="10">
        <v>1634</v>
      </c>
      <c r="AI114" s="11">
        <f>AB114/(AB114+AC114+AD114+AE114+AF114+AG114+AH114)</f>
        <v>8.0503859449732439E-3</v>
      </c>
      <c r="AJ114" s="11">
        <v>4.3030403721548427E-2</v>
      </c>
    </row>
    <row r="115" spans="1:36" x14ac:dyDescent="0.2">
      <c r="A115" s="7" t="s">
        <v>122</v>
      </c>
      <c r="B115" s="11">
        <v>0.10720511330621732</v>
      </c>
      <c r="C115" s="10">
        <v>1958</v>
      </c>
      <c r="D115" s="10">
        <v>327</v>
      </c>
      <c r="E115" s="10">
        <v>4598</v>
      </c>
      <c r="F115" s="10">
        <v>1</v>
      </c>
      <c r="G115" s="10">
        <v>1843</v>
      </c>
      <c r="H115" s="10">
        <v>326</v>
      </c>
      <c r="I115" s="10">
        <v>4420</v>
      </c>
      <c r="J115" s="10">
        <v>1</v>
      </c>
      <c r="K115" s="10">
        <v>1923</v>
      </c>
      <c r="L115" s="10">
        <v>325</v>
      </c>
      <c r="M115" s="10">
        <v>4538</v>
      </c>
      <c r="N115" s="10">
        <v>1</v>
      </c>
      <c r="O115" s="10">
        <v>1917</v>
      </c>
      <c r="P115" s="10">
        <v>327</v>
      </c>
      <c r="Q115" s="10">
        <v>4532</v>
      </c>
      <c r="R115" s="10">
        <v>1</v>
      </c>
      <c r="S115" s="11">
        <f>1-(G115/C115)</f>
        <v>5.8733401430030696E-2</v>
      </c>
      <c r="T115" s="11">
        <f>1-(H115/D115)</f>
        <v>3.0581039755351869E-3</v>
      </c>
      <c r="U115" s="11">
        <f>1-(I115/E115)</f>
        <v>3.8712483688560284E-2</v>
      </c>
      <c r="V115" s="20">
        <f>1-(K115/C115)</f>
        <v>1.7875383043922333E-2</v>
      </c>
      <c r="W115" s="11">
        <f>1-(L115/D115)</f>
        <v>6.1162079510703737E-3</v>
      </c>
      <c r="X115" s="11">
        <f>1-(M115/E115)</f>
        <v>1.3049151805132664E-2</v>
      </c>
      <c r="Y115" s="20">
        <f>1-(O115/C115)</f>
        <v>2.0939734422880441E-2</v>
      </c>
      <c r="Z115" s="11">
        <f>1-(P115/D115)</f>
        <v>0</v>
      </c>
      <c r="AA115" s="11">
        <f>1-(Q115/E115)</f>
        <v>1.4354066985645897E-2</v>
      </c>
      <c r="AB115" s="10">
        <v>845</v>
      </c>
      <c r="AC115" s="10">
        <v>31</v>
      </c>
      <c r="AD115" s="10">
        <v>8948</v>
      </c>
      <c r="AE115" s="10">
        <v>67</v>
      </c>
      <c r="AF115" s="10">
        <v>13</v>
      </c>
      <c r="AG115" s="10">
        <v>38</v>
      </c>
      <c r="AH115" s="10">
        <v>909</v>
      </c>
      <c r="AI115" s="11">
        <f>AB115/(AB115+AC115+AD115+AE115+AF115+AG115+AH115)</f>
        <v>7.7873007096120175E-2</v>
      </c>
      <c r="AJ115" s="11">
        <v>5.8733401430030696E-2</v>
      </c>
    </row>
    <row r="116" spans="1:36" x14ac:dyDescent="0.2">
      <c r="A116" s="7" t="s">
        <v>123</v>
      </c>
      <c r="B116" s="11">
        <v>0.13625190214210464</v>
      </c>
      <c r="C116" s="10">
        <v>3752</v>
      </c>
      <c r="D116" s="10">
        <v>304</v>
      </c>
      <c r="E116" s="10">
        <v>4478</v>
      </c>
      <c r="F116" s="10">
        <v>9</v>
      </c>
      <c r="G116" s="10">
        <v>3633</v>
      </c>
      <c r="H116" s="10">
        <v>302</v>
      </c>
      <c r="I116" s="10">
        <v>4338</v>
      </c>
      <c r="J116" s="10">
        <v>9</v>
      </c>
      <c r="K116" s="10">
        <v>3698</v>
      </c>
      <c r="L116" s="10">
        <v>301</v>
      </c>
      <c r="M116" s="10">
        <v>4431</v>
      </c>
      <c r="N116" s="10">
        <v>9</v>
      </c>
      <c r="O116" s="10">
        <v>3669</v>
      </c>
      <c r="P116" s="10">
        <v>301</v>
      </c>
      <c r="Q116" s="10">
        <v>4425</v>
      </c>
      <c r="R116" s="10">
        <v>9</v>
      </c>
      <c r="S116" s="11">
        <f>1-(G116/C116)</f>
        <v>3.1716417910447769E-2</v>
      </c>
      <c r="T116" s="11">
        <f>1-(H116/D116)</f>
        <v>6.5789473684210176E-3</v>
      </c>
      <c r="U116" s="11">
        <f>1-(I116/E116)</f>
        <v>3.1263957123715991E-2</v>
      </c>
      <c r="V116" s="20">
        <f>1-(K116/C116)</f>
        <v>1.4392324093816633E-2</v>
      </c>
      <c r="W116" s="11">
        <f>1-(L116/D116)</f>
        <v>9.8684210526315264E-3</v>
      </c>
      <c r="X116" s="11">
        <f>1-(M116/E116)</f>
        <v>1.0495757034390318E-2</v>
      </c>
      <c r="Y116" s="20">
        <f>1-(O116/C116)</f>
        <v>2.2121535181236718E-2</v>
      </c>
      <c r="Z116" s="11">
        <f>1-(P116/D116)</f>
        <v>9.8684210526315264E-3</v>
      </c>
      <c r="AA116" s="11">
        <f>1-(Q116/E116)</f>
        <v>1.1835640911120993E-2</v>
      </c>
      <c r="AB116" s="10">
        <v>1069</v>
      </c>
      <c r="AC116" s="10">
        <v>36</v>
      </c>
      <c r="AD116" s="10">
        <v>10058</v>
      </c>
      <c r="AE116" s="10">
        <v>55</v>
      </c>
      <c r="AF116" s="10">
        <v>10</v>
      </c>
      <c r="AG116" s="10">
        <v>56</v>
      </c>
      <c r="AH116" s="10">
        <v>931</v>
      </c>
      <c r="AI116" s="11">
        <f>AB116/(AB116+AC116+AD116+AE116+AF116+AG116+AH116)</f>
        <v>8.7515349979533363E-2</v>
      </c>
      <c r="AJ116" s="11">
        <v>3.1716417910447769E-2</v>
      </c>
    </row>
    <row r="117" spans="1:36" x14ac:dyDescent="0.2">
      <c r="A117" s="7" t="s">
        <v>124</v>
      </c>
      <c r="B117" s="11">
        <v>0.20122852033278904</v>
      </c>
      <c r="C117" s="10">
        <v>4668</v>
      </c>
      <c r="D117" s="10">
        <v>447</v>
      </c>
      <c r="E117" s="10">
        <v>7744</v>
      </c>
      <c r="F117" s="10">
        <v>2</v>
      </c>
      <c r="G117" s="10">
        <v>4419</v>
      </c>
      <c r="H117" s="10">
        <v>444</v>
      </c>
      <c r="I117" s="10">
        <v>7322</v>
      </c>
      <c r="J117" s="10">
        <v>2</v>
      </c>
      <c r="K117" s="10">
        <v>4571</v>
      </c>
      <c r="L117" s="10">
        <v>443</v>
      </c>
      <c r="M117" s="10">
        <v>7611</v>
      </c>
      <c r="N117" s="10">
        <v>2</v>
      </c>
      <c r="O117" s="10">
        <v>4554</v>
      </c>
      <c r="P117" s="10">
        <v>443</v>
      </c>
      <c r="Q117" s="10">
        <v>7571</v>
      </c>
      <c r="R117" s="10">
        <v>2</v>
      </c>
      <c r="S117" s="11">
        <f>1-(G117/C117)</f>
        <v>5.3341902313624678E-2</v>
      </c>
      <c r="T117" s="11">
        <f>1-(H117/D117)</f>
        <v>6.7114093959731447E-3</v>
      </c>
      <c r="U117" s="11">
        <f>1-(I117/E117)</f>
        <v>5.4493801652892526E-2</v>
      </c>
      <c r="V117" s="20">
        <f>1-(K117/C117)</f>
        <v>2.0779777206512473E-2</v>
      </c>
      <c r="W117" s="11">
        <f>1-(L117/D117)</f>
        <v>8.9485458612975632E-3</v>
      </c>
      <c r="X117" s="11">
        <f>1-(M117/E117)</f>
        <v>1.7174586776859457E-2</v>
      </c>
      <c r="Y117" s="20">
        <f>1-(O117/C117)</f>
        <v>2.4421593830334154E-2</v>
      </c>
      <c r="Z117" s="11">
        <f>1-(P117/D117)</f>
        <v>8.9485458612975632E-3</v>
      </c>
      <c r="AA117" s="11">
        <f>1-(Q117/E117)</f>
        <v>2.2339876033057871E-2</v>
      </c>
      <c r="AB117" s="10">
        <v>2272</v>
      </c>
      <c r="AC117" s="10">
        <v>61</v>
      </c>
      <c r="AD117" s="10">
        <v>16706</v>
      </c>
      <c r="AE117" s="10">
        <v>436</v>
      </c>
      <c r="AF117" s="10">
        <v>11</v>
      </c>
      <c r="AG117" s="10">
        <v>111</v>
      </c>
      <c r="AH117" s="10">
        <v>1379</v>
      </c>
      <c r="AI117" s="11">
        <f>AB117/(AB117+AC117+AD117+AE117+AF117+AG117+AH117)</f>
        <v>0.10831426392067124</v>
      </c>
      <c r="AJ117" s="11">
        <v>5.3341902313624678E-2</v>
      </c>
    </row>
    <row r="118" spans="1:36" x14ac:dyDescent="0.2">
      <c r="A118" s="7" t="s">
        <v>125</v>
      </c>
      <c r="B118" s="11">
        <v>0.29790171176145774</v>
      </c>
      <c r="C118" s="10">
        <v>868</v>
      </c>
      <c r="D118" s="10">
        <v>232</v>
      </c>
      <c r="E118" s="10">
        <v>2522</v>
      </c>
      <c r="F118" s="10">
        <v>0</v>
      </c>
      <c r="G118" s="10">
        <v>786</v>
      </c>
      <c r="H118" s="10">
        <v>223</v>
      </c>
      <c r="I118" s="10">
        <v>2356</v>
      </c>
      <c r="J118" s="10">
        <v>0</v>
      </c>
      <c r="K118" s="10">
        <v>827</v>
      </c>
      <c r="L118" s="10">
        <v>223</v>
      </c>
      <c r="M118" s="10">
        <v>2431</v>
      </c>
      <c r="N118" s="10">
        <v>0</v>
      </c>
      <c r="O118" s="10">
        <v>826</v>
      </c>
      <c r="P118" s="10">
        <v>224</v>
      </c>
      <c r="Q118" s="10">
        <v>2417</v>
      </c>
      <c r="R118" s="10">
        <v>0</v>
      </c>
      <c r="S118" s="11">
        <f>1-(G118/C118)</f>
        <v>9.4470046082949288E-2</v>
      </c>
      <c r="T118" s="11">
        <f>1-(H118/D118)</f>
        <v>3.8793103448275912E-2</v>
      </c>
      <c r="U118" s="11">
        <f>1-(I118/E118)</f>
        <v>6.5820777160983335E-2</v>
      </c>
      <c r="V118" s="20">
        <f>1-(K118/C118)</f>
        <v>4.7235023041474644E-2</v>
      </c>
      <c r="W118" s="11">
        <f>1-(L118/D118)</f>
        <v>3.8793103448275912E-2</v>
      </c>
      <c r="X118" s="11">
        <f>1-(M118/E118)</f>
        <v>3.6082474226804107E-2</v>
      </c>
      <c r="Y118" s="20">
        <f>1-(O118/C118)</f>
        <v>4.8387096774193505E-2</v>
      </c>
      <c r="Z118" s="11">
        <f>1-(P118/D118)</f>
        <v>3.4482758620689613E-2</v>
      </c>
      <c r="AA118" s="11">
        <f>1-(Q118/E118)</f>
        <v>4.1633624107850875E-2</v>
      </c>
      <c r="AB118" s="10">
        <v>1461</v>
      </c>
      <c r="AC118" s="10">
        <v>21</v>
      </c>
      <c r="AD118" s="10">
        <v>3554</v>
      </c>
      <c r="AE118" s="10">
        <v>40</v>
      </c>
      <c r="AF118" s="10">
        <v>5</v>
      </c>
      <c r="AG118" s="10">
        <v>23</v>
      </c>
      <c r="AH118" s="10">
        <v>187</v>
      </c>
      <c r="AI118" s="11">
        <f>AB118/(AB118+AC118+AD118+AE118+AF118+AG118+AH118)</f>
        <v>0.27612927612927612</v>
      </c>
      <c r="AJ118" s="11">
        <v>9.4470046082949288E-2</v>
      </c>
    </row>
    <row r="119" spans="1:36" x14ac:dyDescent="0.2">
      <c r="A119" s="7" t="s">
        <v>126</v>
      </c>
      <c r="B119" s="11">
        <v>0.27627209426888055</v>
      </c>
      <c r="C119" s="10">
        <v>3865</v>
      </c>
      <c r="D119" s="10">
        <v>598</v>
      </c>
      <c r="E119" s="10">
        <v>4858</v>
      </c>
      <c r="F119" s="10">
        <v>14</v>
      </c>
      <c r="G119" s="10">
        <v>3709</v>
      </c>
      <c r="H119" s="10">
        <v>595</v>
      </c>
      <c r="I119" s="10">
        <v>4718</v>
      </c>
      <c r="J119" s="10">
        <v>14</v>
      </c>
      <c r="K119" s="10">
        <v>3804</v>
      </c>
      <c r="L119" s="10">
        <v>595</v>
      </c>
      <c r="M119" s="10">
        <v>4798</v>
      </c>
      <c r="N119" s="10">
        <v>14</v>
      </c>
      <c r="O119" s="10">
        <v>3769</v>
      </c>
      <c r="P119" s="10">
        <v>594</v>
      </c>
      <c r="Q119" s="10">
        <v>4776</v>
      </c>
      <c r="R119" s="10">
        <v>14</v>
      </c>
      <c r="S119" s="11">
        <f>1-(G119/C119)</f>
        <v>4.0362225097024584E-2</v>
      </c>
      <c r="T119" s="11">
        <f>1-(H119/D119)</f>
        <v>5.0167224080267525E-3</v>
      </c>
      <c r="U119" s="11">
        <f>1-(I119/E119)</f>
        <v>2.8818443804034533E-2</v>
      </c>
      <c r="V119" s="20">
        <f>1-(K119/C119)</f>
        <v>1.5782664941785263E-2</v>
      </c>
      <c r="W119" s="11">
        <f>1-(L119/D119)</f>
        <v>5.0167224080267525E-3</v>
      </c>
      <c r="X119" s="11">
        <f>1-(M119/E119)</f>
        <v>1.2350761630300577E-2</v>
      </c>
      <c r="Y119" s="20">
        <f>1-(O119/C119)</f>
        <v>2.4838292367399761E-2</v>
      </c>
      <c r="Z119" s="11">
        <f>1-(P119/D119)</f>
        <v>6.6889632107023367E-3</v>
      </c>
      <c r="AA119" s="11">
        <f>1-(Q119/E119)</f>
        <v>1.6879374228077393E-2</v>
      </c>
      <c r="AB119" s="10">
        <v>2953</v>
      </c>
      <c r="AC119" s="10">
        <v>55</v>
      </c>
      <c r="AD119" s="10">
        <v>9631</v>
      </c>
      <c r="AE119" s="10">
        <v>150</v>
      </c>
      <c r="AF119" s="10">
        <v>9</v>
      </c>
      <c r="AG119" s="10">
        <v>48</v>
      </c>
      <c r="AH119" s="10">
        <v>732</v>
      </c>
      <c r="AI119" s="11">
        <f>AB119/(AB119+AC119+AD119+AE119+AF119+AG119+AH119)</f>
        <v>0.21748416556193842</v>
      </c>
      <c r="AJ119" s="11">
        <v>4.0362225097024584E-2</v>
      </c>
    </row>
    <row r="120" spans="1:36" x14ac:dyDescent="0.2">
      <c r="A120" s="7" t="s">
        <v>127</v>
      </c>
      <c r="B120" s="11">
        <v>0.43617021276595747</v>
      </c>
      <c r="C120" s="10">
        <v>429</v>
      </c>
      <c r="D120" s="10">
        <v>60</v>
      </c>
      <c r="E120" s="10">
        <v>451</v>
      </c>
      <c r="F120" s="10">
        <v>0</v>
      </c>
      <c r="G120" s="10">
        <v>379</v>
      </c>
      <c r="H120" s="10">
        <v>53</v>
      </c>
      <c r="I120" s="10">
        <v>408</v>
      </c>
      <c r="J120" s="10">
        <v>0</v>
      </c>
      <c r="K120" s="10">
        <v>412</v>
      </c>
      <c r="L120" s="10">
        <v>52</v>
      </c>
      <c r="M120" s="10">
        <v>429</v>
      </c>
      <c r="N120" s="10">
        <v>0</v>
      </c>
      <c r="O120" s="10">
        <v>408</v>
      </c>
      <c r="P120" s="10">
        <v>53</v>
      </c>
      <c r="Q120" s="10">
        <v>424</v>
      </c>
      <c r="R120" s="10">
        <v>0</v>
      </c>
      <c r="S120" s="11">
        <f>1-(G120/C120)</f>
        <v>0.1165501165501166</v>
      </c>
      <c r="T120" s="11">
        <f>1-(H120/D120)</f>
        <v>0.1166666666666667</v>
      </c>
      <c r="U120" s="11">
        <f>1-(I120/E120)</f>
        <v>9.5343680709534362E-2</v>
      </c>
      <c r="V120" s="20">
        <f>1-(K120/C120)</f>
        <v>3.9627039627039617E-2</v>
      </c>
      <c r="W120" s="11">
        <f>1-(L120/D120)</f>
        <v>0.1333333333333333</v>
      </c>
      <c r="X120" s="11">
        <f>1-(M120/E120)</f>
        <v>4.8780487804878092E-2</v>
      </c>
      <c r="Y120" s="20">
        <f>1-(O120/C120)</f>
        <v>4.8951048951048959E-2</v>
      </c>
      <c r="Z120" s="11">
        <f>1-(P120/D120)</f>
        <v>0.1166666666666667</v>
      </c>
      <c r="AA120" s="11">
        <f>1-(Q120/E120)</f>
        <v>5.9866962305986648E-2</v>
      </c>
      <c r="AB120" s="10">
        <v>660</v>
      </c>
      <c r="AC120" s="10">
        <v>6</v>
      </c>
      <c r="AD120" s="10">
        <v>775</v>
      </c>
      <c r="AE120" s="10">
        <v>7</v>
      </c>
      <c r="AF120" s="10">
        <v>8</v>
      </c>
      <c r="AG120" s="10">
        <v>7</v>
      </c>
      <c r="AH120" s="10">
        <v>67</v>
      </c>
      <c r="AI120" s="11">
        <f>AB120/(AB120+AC120+AD120+AE120+AF120+AG120+AH120)</f>
        <v>0.43137254901960786</v>
      </c>
      <c r="AJ120" s="11">
        <v>0.1165501165501166</v>
      </c>
    </row>
    <row r="121" spans="1:36" x14ac:dyDescent="0.2">
      <c r="A121" s="7" t="s">
        <v>128</v>
      </c>
      <c r="B121" s="11">
        <v>0.18844022169437846</v>
      </c>
      <c r="C121" s="10">
        <v>1846</v>
      </c>
      <c r="D121" s="10">
        <v>843</v>
      </c>
      <c r="E121" s="10">
        <v>4889</v>
      </c>
      <c r="F121" s="10">
        <v>0</v>
      </c>
      <c r="G121" s="10">
        <v>1769</v>
      </c>
      <c r="H121" s="10">
        <v>834</v>
      </c>
      <c r="I121" s="10">
        <v>4726</v>
      </c>
      <c r="J121" s="10">
        <v>0</v>
      </c>
      <c r="K121" s="10">
        <v>1804</v>
      </c>
      <c r="L121" s="10">
        <v>830</v>
      </c>
      <c r="M121" s="10">
        <v>4817</v>
      </c>
      <c r="N121" s="10">
        <v>0</v>
      </c>
      <c r="O121" s="10">
        <v>1803</v>
      </c>
      <c r="P121" s="10">
        <v>826</v>
      </c>
      <c r="Q121" s="10">
        <v>4787</v>
      </c>
      <c r="R121" s="10">
        <v>0</v>
      </c>
      <c r="S121" s="11">
        <f>1-(G121/C121)</f>
        <v>4.1711809317443116E-2</v>
      </c>
      <c r="T121" s="11">
        <f>1-(H121/D121)</f>
        <v>1.0676156583629859E-2</v>
      </c>
      <c r="U121" s="11">
        <f>1-(I121/E121)</f>
        <v>3.3340151360196413E-2</v>
      </c>
      <c r="V121" s="20">
        <f>1-(K121/C121)</f>
        <v>2.2751895991332649E-2</v>
      </c>
      <c r="W121" s="11">
        <f>1-(L121/D121)</f>
        <v>1.5421115065243129E-2</v>
      </c>
      <c r="X121" s="11">
        <f>1-(M121/E121)</f>
        <v>1.4726938024135827E-2</v>
      </c>
      <c r="Y121" s="20">
        <f>1-(O121/C121)</f>
        <v>2.329360780065004E-2</v>
      </c>
      <c r="Z121" s="11">
        <f>1-(P121/D121)</f>
        <v>2.0166073546856511E-2</v>
      </c>
      <c r="AA121" s="11">
        <f>1-(Q121/E121)</f>
        <v>2.0863162200859042E-2</v>
      </c>
      <c r="AB121" s="10">
        <v>55</v>
      </c>
      <c r="AC121" s="10">
        <v>39</v>
      </c>
      <c r="AD121" s="10">
        <v>10425</v>
      </c>
      <c r="AE121" s="10">
        <v>161</v>
      </c>
      <c r="AF121" s="10">
        <v>13</v>
      </c>
      <c r="AG121" s="10">
        <v>46</v>
      </c>
      <c r="AH121" s="10">
        <v>773</v>
      </c>
      <c r="AI121" s="11">
        <f>AB121/(AB121+AC121+AD121+AE121+AF121+AG121+AH121)</f>
        <v>4.7776233495482974E-3</v>
      </c>
      <c r="AJ121" s="11">
        <v>4.1711809317443116E-2</v>
      </c>
    </row>
    <row r="122" spans="1:36" x14ac:dyDescent="0.2">
      <c r="A122" s="7" t="s">
        <v>129</v>
      </c>
      <c r="B122" s="11">
        <v>0.54428110433847254</v>
      </c>
      <c r="C122" s="10">
        <v>1243</v>
      </c>
      <c r="D122" s="10">
        <v>313</v>
      </c>
      <c r="E122" s="10">
        <v>1232</v>
      </c>
      <c r="F122" s="10">
        <v>1</v>
      </c>
      <c r="G122" s="10">
        <v>1130</v>
      </c>
      <c r="H122" s="10">
        <v>308</v>
      </c>
      <c r="I122" s="10">
        <v>1131</v>
      </c>
      <c r="J122" s="10">
        <v>1</v>
      </c>
      <c r="K122" s="10">
        <v>1202</v>
      </c>
      <c r="L122" s="10">
        <v>305</v>
      </c>
      <c r="M122" s="10">
        <v>1192</v>
      </c>
      <c r="N122" s="10">
        <v>1</v>
      </c>
      <c r="O122" s="10">
        <v>1201</v>
      </c>
      <c r="P122" s="10">
        <v>305</v>
      </c>
      <c r="Q122" s="10">
        <v>1183</v>
      </c>
      <c r="R122" s="10">
        <v>1</v>
      </c>
      <c r="S122" s="11">
        <f>1-(G122/C122)</f>
        <v>9.0909090909090939E-2</v>
      </c>
      <c r="T122" s="11">
        <f>1-(H122/D122)</f>
        <v>1.5974440894568676E-2</v>
      </c>
      <c r="U122" s="11">
        <f>1-(I122/E122)</f>
        <v>8.1980519480519431E-2</v>
      </c>
      <c r="V122" s="20">
        <f>1-(K122/C122)</f>
        <v>3.2984714400643655E-2</v>
      </c>
      <c r="W122" s="11">
        <f>1-(L122/D122)</f>
        <v>2.5559105431309903E-2</v>
      </c>
      <c r="X122" s="11">
        <f>1-(M122/E122)</f>
        <v>3.2467532467532423E-2</v>
      </c>
      <c r="Y122" s="20">
        <f>1-(O122/C122)</f>
        <v>3.3789219629927647E-2</v>
      </c>
      <c r="Z122" s="11">
        <f>1-(P122/D122)</f>
        <v>2.5559105431309903E-2</v>
      </c>
      <c r="AA122" s="11">
        <f>1-(Q122/E122)</f>
        <v>3.9772727272727293E-2</v>
      </c>
      <c r="AB122" s="10">
        <v>2297</v>
      </c>
      <c r="AC122" s="10">
        <v>8</v>
      </c>
      <c r="AD122" s="10">
        <v>1679</v>
      </c>
      <c r="AE122" s="10">
        <v>8</v>
      </c>
      <c r="AF122" s="10">
        <v>5</v>
      </c>
      <c r="AG122" s="10">
        <v>11</v>
      </c>
      <c r="AH122" s="10">
        <v>138</v>
      </c>
      <c r="AI122" s="11">
        <f>AB122/(AB122+AC122+AD122+AE122+AF122+AG122+AH122)</f>
        <v>0.55402797877472265</v>
      </c>
      <c r="AJ122" s="11">
        <v>9.0909090909090939E-2</v>
      </c>
    </row>
    <row r="123" spans="1:36" x14ac:dyDescent="0.2">
      <c r="A123" s="7" t="s">
        <v>130</v>
      </c>
      <c r="B123" s="11">
        <v>0.67751407597462765</v>
      </c>
      <c r="C123" s="10">
        <v>35992</v>
      </c>
      <c r="D123" s="10">
        <v>5314</v>
      </c>
      <c r="E123" s="10">
        <v>28737</v>
      </c>
      <c r="F123" s="10">
        <v>112</v>
      </c>
      <c r="G123" s="10">
        <v>34068</v>
      </c>
      <c r="H123" s="10">
        <v>5255</v>
      </c>
      <c r="I123" s="10">
        <v>27187</v>
      </c>
      <c r="J123" s="10">
        <v>111</v>
      </c>
      <c r="K123" s="10">
        <v>35646</v>
      </c>
      <c r="L123" s="10">
        <v>5258</v>
      </c>
      <c r="M123" s="10">
        <v>28486</v>
      </c>
      <c r="N123" s="10">
        <v>108</v>
      </c>
      <c r="O123" s="10">
        <v>35178</v>
      </c>
      <c r="P123" s="10">
        <v>5202</v>
      </c>
      <c r="Q123" s="10">
        <v>28223</v>
      </c>
      <c r="R123" s="10">
        <v>103</v>
      </c>
      <c r="S123" s="11">
        <f>1-(G123/C123)</f>
        <v>5.3456323627472768E-2</v>
      </c>
      <c r="T123" s="11">
        <f>1-(H123/D123)</f>
        <v>1.1102747459540874E-2</v>
      </c>
      <c r="U123" s="11">
        <f>1-(I123/E123)</f>
        <v>5.3937432578209266E-2</v>
      </c>
      <c r="V123" s="20">
        <f>1-(K123/C123)</f>
        <v>9.6132473883084879E-3</v>
      </c>
      <c r="W123" s="11">
        <f>1-(L123/D123)</f>
        <v>1.0538200978547185E-2</v>
      </c>
      <c r="X123" s="11">
        <f>1-(M123/E123)</f>
        <v>8.7343842433099672E-3</v>
      </c>
      <c r="Y123" s="20">
        <f>1-(O123/C123)</f>
        <v>2.261613691931541E-2</v>
      </c>
      <c r="Z123" s="11">
        <f>1-(P123/D123)</f>
        <v>2.1076401957094482E-2</v>
      </c>
      <c r="AA123" s="11">
        <f>1-(Q123/E123)</f>
        <v>1.7886348609806202E-2</v>
      </c>
      <c r="AB123" s="10">
        <v>63533</v>
      </c>
      <c r="AC123" s="10">
        <v>1159</v>
      </c>
      <c r="AD123" s="10">
        <v>40036</v>
      </c>
      <c r="AE123" s="10">
        <v>1746</v>
      </c>
      <c r="AF123" s="10">
        <v>144</v>
      </c>
      <c r="AG123" s="10">
        <v>1641</v>
      </c>
      <c r="AH123" s="10">
        <v>14679</v>
      </c>
      <c r="AI123" s="11">
        <f>AB123/(AB123+AC123+AD123+AE123+AF123+AG123+AH123)</f>
        <v>0.51678895052790841</v>
      </c>
      <c r="AJ123" s="11">
        <v>5.3456323627472768E-2</v>
      </c>
    </row>
    <row r="124" spans="1:36" x14ac:dyDescent="0.2">
      <c r="A124" s="7" t="s">
        <v>131</v>
      </c>
      <c r="B124" s="11">
        <v>0.67453280589278408</v>
      </c>
      <c r="C124" s="10">
        <v>11958</v>
      </c>
      <c r="D124" s="10">
        <v>1853</v>
      </c>
      <c r="E124" s="10">
        <v>22789</v>
      </c>
      <c r="F124" s="10">
        <v>55</v>
      </c>
      <c r="G124" s="10">
        <v>11380</v>
      </c>
      <c r="H124" s="10">
        <v>1847</v>
      </c>
      <c r="I124" s="10">
        <v>21988</v>
      </c>
      <c r="J124" s="10">
        <v>53</v>
      </c>
      <c r="K124" s="10">
        <v>11797</v>
      </c>
      <c r="L124" s="10">
        <v>1832</v>
      </c>
      <c r="M124" s="10">
        <v>22533</v>
      </c>
      <c r="N124" s="10">
        <v>52</v>
      </c>
      <c r="O124" s="10">
        <v>11722</v>
      </c>
      <c r="P124" s="10">
        <v>1822</v>
      </c>
      <c r="Q124" s="10">
        <v>22450</v>
      </c>
      <c r="R124" s="10">
        <v>53</v>
      </c>
      <c r="S124" s="11">
        <f>1-(G124/C124)</f>
        <v>4.8335842114065941E-2</v>
      </c>
      <c r="T124" s="11">
        <f>1-(H124/D124)</f>
        <v>3.2379924446842567E-3</v>
      </c>
      <c r="U124" s="11">
        <f>1-(I124/E124)</f>
        <v>3.5148536574663214E-2</v>
      </c>
      <c r="V124" s="20">
        <f>1-(K124/C124)</f>
        <v>1.3463789931426606E-2</v>
      </c>
      <c r="W124" s="11">
        <f>1-(L124/D124)</f>
        <v>1.1332973556395065E-2</v>
      </c>
      <c r="X124" s="11">
        <f>1-(M124/E124)</f>
        <v>1.1233489841590227E-2</v>
      </c>
      <c r="Y124" s="20">
        <f>1-(O124/C124)</f>
        <v>1.9735741762836545E-2</v>
      </c>
      <c r="Z124" s="11">
        <f>1-(P124/D124)</f>
        <v>1.6729627630868826E-2</v>
      </c>
      <c r="AA124" s="11">
        <f>1-(Q124/E124)</f>
        <v>1.4875597876168323E-2</v>
      </c>
      <c r="AB124" s="10">
        <v>30181</v>
      </c>
      <c r="AC124" s="10">
        <v>660</v>
      </c>
      <c r="AD124" s="10">
        <v>18843</v>
      </c>
      <c r="AE124" s="10">
        <v>1453</v>
      </c>
      <c r="AF124" s="10">
        <v>78</v>
      </c>
      <c r="AG124" s="10">
        <v>887</v>
      </c>
      <c r="AH124" s="10">
        <v>6235</v>
      </c>
      <c r="AI124" s="11">
        <f>AB124/(AB124+AC124+AD124+AE124+AF124+AG124+AH124)</f>
        <v>0.51735605190530876</v>
      </c>
      <c r="AJ124" s="11">
        <v>4.8335842114065941E-2</v>
      </c>
    </row>
    <row r="125" spans="1:36" x14ac:dyDescent="0.2">
      <c r="A125" s="7" t="s">
        <v>132</v>
      </c>
      <c r="B125" s="11">
        <v>0.18261769270563891</v>
      </c>
      <c r="C125" s="10">
        <v>514</v>
      </c>
      <c r="D125" s="10">
        <v>96</v>
      </c>
      <c r="E125" s="10">
        <v>1321</v>
      </c>
      <c r="F125" s="10">
        <v>2</v>
      </c>
      <c r="G125" s="10">
        <v>485</v>
      </c>
      <c r="H125" s="10">
        <v>96</v>
      </c>
      <c r="I125" s="10">
        <v>1277</v>
      </c>
      <c r="J125" s="10">
        <v>2</v>
      </c>
      <c r="K125" s="10">
        <v>497</v>
      </c>
      <c r="L125" s="10">
        <v>96</v>
      </c>
      <c r="M125" s="10">
        <v>1283</v>
      </c>
      <c r="N125" s="10">
        <v>2</v>
      </c>
      <c r="O125" s="10">
        <v>490</v>
      </c>
      <c r="P125" s="10">
        <v>96</v>
      </c>
      <c r="Q125" s="10">
        <v>1286</v>
      </c>
      <c r="R125" s="10">
        <v>2</v>
      </c>
      <c r="S125" s="11">
        <f>1-(G125/C125)</f>
        <v>5.6420233463035041E-2</v>
      </c>
      <c r="T125" s="11">
        <f>1-(H125/D125)</f>
        <v>0</v>
      </c>
      <c r="U125" s="11">
        <f>1-(I125/E125)</f>
        <v>3.3308099924299728E-2</v>
      </c>
      <c r="V125" s="20">
        <f>1-(K125/C125)</f>
        <v>3.3073929961089488E-2</v>
      </c>
      <c r="W125" s="11">
        <f>1-(L125/D125)</f>
        <v>0</v>
      </c>
      <c r="X125" s="11">
        <f>1-(M125/E125)</f>
        <v>2.8766086298258942E-2</v>
      </c>
      <c r="Y125" s="20">
        <f>1-(O125/C125)</f>
        <v>4.6692607003890996E-2</v>
      </c>
      <c r="Z125" s="11">
        <f>1-(P125/D125)</f>
        <v>0</v>
      </c>
      <c r="AA125" s="11">
        <f>1-(Q125/E125)</f>
        <v>2.6495079485238437E-2</v>
      </c>
      <c r="AB125" s="10">
        <v>495</v>
      </c>
      <c r="AC125" s="10">
        <v>13</v>
      </c>
      <c r="AD125" s="10">
        <v>2009</v>
      </c>
      <c r="AE125" s="10">
        <v>25</v>
      </c>
      <c r="AF125" s="10">
        <v>1</v>
      </c>
      <c r="AG125" s="10">
        <v>6</v>
      </c>
      <c r="AH125" s="10">
        <v>77</v>
      </c>
      <c r="AI125" s="11">
        <f>AB125/(AB125+AC125+AD125+AE125+AF125+AG125+AH125)</f>
        <v>0.18849961919268851</v>
      </c>
      <c r="AJ125" s="11">
        <v>5.6420233463035041E-2</v>
      </c>
    </row>
    <row r="126" spans="1:36" x14ac:dyDescent="0.2">
      <c r="A126" s="7" t="s">
        <v>133</v>
      </c>
      <c r="B126" s="11">
        <v>0.39360916143332103</v>
      </c>
      <c r="C126" s="10">
        <v>2462</v>
      </c>
      <c r="D126" s="10">
        <v>271</v>
      </c>
      <c r="E126" s="10">
        <v>2674</v>
      </c>
      <c r="F126" s="10">
        <v>7</v>
      </c>
      <c r="G126" s="10">
        <v>2286</v>
      </c>
      <c r="H126" s="10">
        <v>265</v>
      </c>
      <c r="I126" s="10">
        <v>2517</v>
      </c>
      <c r="J126" s="10">
        <v>7</v>
      </c>
      <c r="K126" s="10">
        <v>2421</v>
      </c>
      <c r="L126" s="10">
        <v>264</v>
      </c>
      <c r="M126" s="10">
        <v>2629</v>
      </c>
      <c r="N126" s="10">
        <v>7</v>
      </c>
      <c r="O126" s="10">
        <v>2362</v>
      </c>
      <c r="P126" s="10">
        <v>261</v>
      </c>
      <c r="Q126" s="10">
        <v>2595</v>
      </c>
      <c r="R126" s="10">
        <v>7</v>
      </c>
      <c r="S126" s="11">
        <f>1-(G126/C126)</f>
        <v>7.1486596263200641E-2</v>
      </c>
      <c r="T126" s="11">
        <f>1-(H126/D126)</f>
        <v>2.2140221402214055E-2</v>
      </c>
      <c r="U126" s="11">
        <f>1-(I126/E126)</f>
        <v>5.871353777112942E-2</v>
      </c>
      <c r="V126" s="20">
        <f>1-(K126/C126)</f>
        <v>1.6653127538586499E-2</v>
      </c>
      <c r="W126" s="11">
        <f>1-(L126/D126)</f>
        <v>2.5830258302583009E-2</v>
      </c>
      <c r="X126" s="11">
        <f>1-(M126/E126)</f>
        <v>1.6828721017202675E-2</v>
      </c>
      <c r="Y126" s="20">
        <f>1-(O126/C126)</f>
        <v>4.0617384240454912E-2</v>
      </c>
      <c r="Z126" s="11">
        <f>1-(P126/D126)</f>
        <v>3.6900369003690092E-2</v>
      </c>
      <c r="AA126" s="11">
        <f>1-(Q126/E126)</f>
        <v>2.9543754674644762E-2</v>
      </c>
      <c r="AB126" s="10">
        <v>3212</v>
      </c>
      <c r="AC126" s="10">
        <v>27</v>
      </c>
      <c r="AD126" s="10">
        <v>4682</v>
      </c>
      <c r="AE126" s="10">
        <v>27</v>
      </c>
      <c r="AF126" s="10">
        <v>5</v>
      </c>
      <c r="AG126" s="10">
        <v>23</v>
      </c>
      <c r="AH126" s="10">
        <v>628</v>
      </c>
      <c r="AI126" s="11">
        <f>AB126/(AB126+AC126+AD126+AE126+AF126+AG126+AH126)</f>
        <v>0.37331473733147374</v>
      </c>
      <c r="AJ126" s="11">
        <v>7.1486596263200641E-2</v>
      </c>
    </row>
    <row r="127" spans="1:36" x14ac:dyDescent="0.2">
      <c r="A127" s="7" t="s">
        <v>134</v>
      </c>
      <c r="B127" s="11">
        <v>0.32878834831112486</v>
      </c>
      <c r="C127" s="10">
        <v>1872</v>
      </c>
      <c r="D127" s="10">
        <v>264</v>
      </c>
      <c r="E127" s="10">
        <v>1078</v>
      </c>
      <c r="F127" s="10">
        <v>13</v>
      </c>
      <c r="G127" s="10">
        <v>1776</v>
      </c>
      <c r="H127" s="10">
        <v>258</v>
      </c>
      <c r="I127" s="10">
        <v>1023</v>
      </c>
      <c r="J127" s="10">
        <v>12</v>
      </c>
      <c r="K127" s="10">
        <v>1828</v>
      </c>
      <c r="L127" s="10">
        <v>258</v>
      </c>
      <c r="M127" s="10">
        <v>1066</v>
      </c>
      <c r="N127" s="10">
        <v>12</v>
      </c>
      <c r="O127" s="10">
        <v>1824</v>
      </c>
      <c r="P127" s="10">
        <v>259</v>
      </c>
      <c r="Q127" s="10">
        <v>1063</v>
      </c>
      <c r="R127" s="10">
        <v>12</v>
      </c>
      <c r="S127" s="11">
        <f>1-(G127/C127)</f>
        <v>5.1282051282051322E-2</v>
      </c>
      <c r="T127" s="11">
        <f>1-(H127/D127)</f>
        <v>2.2727272727272707E-2</v>
      </c>
      <c r="U127" s="11">
        <f>1-(I127/E127)</f>
        <v>5.1020408163265252E-2</v>
      </c>
      <c r="V127" s="20">
        <f>1-(K127/C127)</f>
        <v>2.3504273504273532E-2</v>
      </c>
      <c r="W127" s="11">
        <f>1-(L127/D127)</f>
        <v>2.2727272727272707E-2</v>
      </c>
      <c r="X127" s="11">
        <f>1-(M127/E127)</f>
        <v>1.1131725417439675E-2</v>
      </c>
      <c r="Y127" s="20">
        <f>1-(O127/C127)</f>
        <v>2.5641025641025661E-2</v>
      </c>
      <c r="Z127" s="11">
        <f>1-(P127/D127)</f>
        <v>1.8939393939393923E-2</v>
      </c>
      <c r="AA127" s="11">
        <f>1-(Q127/E127)</f>
        <v>1.3914656771799594E-2</v>
      </c>
      <c r="AB127" s="10">
        <v>1661</v>
      </c>
      <c r="AC127" s="10">
        <v>8</v>
      </c>
      <c r="AD127" s="10">
        <v>3400</v>
      </c>
      <c r="AE127" s="10">
        <v>41</v>
      </c>
      <c r="AF127" s="10">
        <v>4</v>
      </c>
      <c r="AG127" s="10">
        <v>19</v>
      </c>
      <c r="AH127" s="10">
        <v>202</v>
      </c>
      <c r="AI127" s="11">
        <f>AB127/(AB127+AC127+AD127+AE127+AF127+AG127+AH127)</f>
        <v>0.31134020618556701</v>
      </c>
      <c r="AJ127" s="11">
        <v>5.1282051282051322E-2</v>
      </c>
    </row>
    <row r="128" spans="1:36" x14ac:dyDescent="0.2">
      <c r="A128" s="7" t="s">
        <v>135</v>
      </c>
      <c r="B128" s="11">
        <v>0.37916205922103452</v>
      </c>
      <c r="C128" s="10">
        <v>10056</v>
      </c>
      <c r="D128" s="10">
        <v>1283</v>
      </c>
      <c r="E128" s="10">
        <v>13046</v>
      </c>
      <c r="F128" s="10">
        <v>32</v>
      </c>
      <c r="G128" s="10">
        <v>9518</v>
      </c>
      <c r="H128" s="10">
        <v>1265</v>
      </c>
      <c r="I128" s="10">
        <v>12447</v>
      </c>
      <c r="J128" s="10">
        <v>30</v>
      </c>
      <c r="K128" s="10">
        <v>9874</v>
      </c>
      <c r="L128" s="10">
        <v>1259</v>
      </c>
      <c r="M128" s="10">
        <v>12794</v>
      </c>
      <c r="N128" s="10">
        <v>29</v>
      </c>
      <c r="O128" s="10">
        <v>9818</v>
      </c>
      <c r="P128" s="10">
        <v>1255</v>
      </c>
      <c r="Q128" s="10">
        <v>12706</v>
      </c>
      <c r="R128" s="10">
        <v>30</v>
      </c>
      <c r="S128" s="11">
        <f>1-(G128/C128)</f>
        <v>5.3500397772474173E-2</v>
      </c>
      <c r="T128" s="11">
        <f>1-(H128/D128)</f>
        <v>1.4029618082618822E-2</v>
      </c>
      <c r="U128" s="11">
        <f>1-(I128/E128)</f>
        <v>4.5914456538402537E-2</v>
      </c>
      <c r="V128" s="20">
        <f>1-(K128/C128)</f>
        <v>1.8098647573587923E-2</v>
      </c>
      <c r="W128" s="11">
        <f>1-(L128/D128)</f>
        <v>1.87061574434918E-2</v>
      </c>
      <c r="X128" s="11">
        <f>1-(M128/E128)</f>
        <v>1.9316265521999054E-2</v>
      </c>
      <c r="Y128" s="20">
        <f>1-(O128/C128)</f>
        <v>2.3667462211614976E-2</v>
      </c>
      <c r="Z128" s="11">
        <f>1-(P128/D128)</f>
        <v>2.1823850350740415E-2</v>
      </c>
      <c r="AA128" s="11">
        <f>1-(Q128/E128)</f>
        <v>2.6061628085236821E-2</v>
      </c>
      <c r="AB128" s="10">
        <v>12603</v>
      </c>
      <c r="AC128" s="10">
        <v>229</v>
      </c>
      <c r="AD128" s="10">
        <v>24462</v>
      </c>
      <c r="AE128" s="10">
        <v>550</v>
      </c>
      <c r="AF128" s="10">
        <v>46</v>
      </c>
      <c r="AG128" s="10">
        <v>279</v>
      </c>
      <c r="AH128" s="10">
        <v>2967</v>
      </c>
      <c r="AI128" s="11">
        <f>AB128/(AB128+AC128+AD128+AE128+AF128+AG128+AH128)</f>
        <v>0.30637397899649943</v>
      </c>
      <c r="AJ128" s="11">
        <v>5.3500397772474173E-2</v>
      </c>
    </row>
    <row r="129" spans="1:36" x14ac:dyDescent="0.2">
      <c r="A129" s="7" t="s">
        <v>136</v>
      </c>
      <c r="B129" s="11">
        <v>0.1862000660283922</v>
      </c>
      <c r="C129" s="10">
        <v>2394</v>
      </c>
      <c r="D129" s="10">
        <v>536</v>
      </c>
      <c r="E129" s="10">
        <v>6139</v>
      </c>
      <c r="F129" s="10">
        <v>18</v>
      </c>
      <c r="G129" s="10">
        <v>2293</v>
      </c>
      <c r="H129" s="10">
        <v>526</v>
      </c>
      <c r="I129" s="10">
        <v>5928</v>
      </c>
      <c r="J129" s="10">
        <v>17</v>
      </c>
      <c r="K129" s="10">
        <v>2335</v>
      </c>
      <c r="L129" s="10">
        <v>529</v>
      </c>
      <c r="M129" s="10">
        <v>6039</v>
      </c>
      <c r="N129" s="10">
        <v>17</v>
      </c>
      <c r="O129" s="10">
        <v>2327</v>
      </c>
      <c r="P129" s="10">
        <v>527</v>
      </c>
      <c r="Q129" s="10">
        <v>6007</v>
      </c>
      <c r="R129" s="10">
        <v>17</v>
      </c>
      <c r="S129" s="11">
        <f>1-(G129/C129)</f>
        <v>4.2188805346700109E-2</v>
      </c>
      <c r="T129" s="11">
        <f>1-(H129/D129)</f>
        <v>1.8656716417910446E-2</v>
      </c>
      <c r="U129" s="11">
        <f>1-(I129/E129)</f>
        <v>3.4370418634956823E-2</v>
      </c>
      <c r="V129" s="20">
        <f>1-(K129/C129)</f>
        <v>2.4644945697577247E-2</v>
      </c>
      <c r="W129" s="11">
        <f>1-(L129/D129)</f>
        <v>1.3059701492537323E-2</v>
      </c>
      <c r="X129" s="11">
        <f>1-(M129/E129)</f>
        <v>1.6289297931259217E-2</v>
      </c>
      <c r="Y129" s="20">
        <f>1-(O129/C129)</f>
        <v>2.7986633249791115E-2</v>
      </c>
      <c r="Z129" s="11">
        <f>1-(P129/D129)</f>
        <v>1.6791044776119368E-2</v>
      </c>
      <c r="AA129" s="11">
        <f>1-(Q129/E129)</f>
        <v>2.1501873269262117E-2</v>
      </c>
      <c r="AB129" s="10">
        <v>1490</v>
      </c>
      <c r="AC129" s="10">
        <v>83</v>
      </c>
      <c r="AD129" s="10">
        <v>12943</v>
      </c>
      <c r="AE129" s="10">
        <v>107</v>
      </c>
      <c r="AF129" s="10">
        <v>16</v>
      </c>
      <c r="AG129" s="10">
        <v>85</v>
      </c>
      <c r="AH129" s="10">
        <v>1074</v>
      </c>
      <c r="AI129" s="11">
        <f>AB129/(AB129+AC129+AD129+AE129+AF129+AG129+AH129)</f>
        <v>9.4315736169135328E-2</v>
      </c>
      <c r="AJ129" s="11">
        <v>4.2188805346700109E-2</v>
      </c>
    </row>
    <row r="130" spans="1:36" x14ac:dyDescent="0.2">
      <c r="A130" s="7" t="s">
        <v>137</v>
      </c>
      <c r="B130" s="11">
        <v>0.57888949972512371</v>
      </c>
      <c r="C130" s="10">
        <v>857</v>
      </c>
      <c r="D130" s="10">
        <v>233</v>
      </c>
      <c r="E130" s="10">
        <v>694</v>
      </c>
      <c r="F130" s="10">
        <v>35</v>
      </c>
      <c r="G130" s="10">
        <v>743</v>
      </c>
      <c r="H130" s="10">
        <v>230</v>
      </c>
      <c r="I130" s="10">
        <v>604</v>
      </c>
      <c r="J130" s="10">
        <v>35</v>
      </c>
      <c r="K130" s="10">
        <v>792</v>
      </c>
      <c r="L130" s="10">
        <v>226</v>
      </c>
      <c r="M130" s="10">
        <v>659</v>
      </c>
      <c r="N130" s="10">
        <v>35</v>
      </c>
      <c r="O130" s="10">
        <v>782</v>
      </c>
      <c r="P130" s="10">
        <v>220</v>
      </c>
      <c r="Q130" s="10">
        <v>645</v>
      </c>
      <c r="R130" s="10">
        <v>35</v>
      </c>
      <c r="S130" s="11">
        <f>1-(G130/C130)</f>
        <v>0.13302217036172692</v>
      </c>
      <c r="T130" s="11">
        <f>1-(H130/D130)</f>
        <v>1.2875536480686733E-2</v>
      </c>
      <c r="U130" s="11">
        <f>1-(I130/E130)</f>
        <v>0.12968299711815567</v>
      </c>
      <c r="V130" s="20">
        <f>1-(K130/C130)</f>
        <v>7.5845974329054822E-2</v>
      </c>
      <c r="W130" s="11">
        <f>1-(L130/D130)</f>
        <v>3.0042918454935674E-2</v>
      </c>
      <c r="X130" s="11">
        <f>1-(M130/E130)</f>
        <v>5.0432276657060515E-2</v>
      </c>
      <c r="Y130" s="20">
        <f>1-(O130/C130)</f>
        <v>8.7514585764294051E-2</v>
      </c>
      <c r="Z130" s="11">
        <f>1-(P130/D130)</f>
        <v>5.579399141630903E-2</v>
      </c>
      <c r="AA130" s="11">
        <f>1-(Q130/E130)</f>
        <v>7.0605187319884744E-2</v>
      </c>
      <c r="AB130" s="10">
        <v>1702</v>
      </c>
      <c r="AC130" s="10">
        <v>7</v>
      </c>
      <c r="AD130" s="10">
        <v>1088</v>
      </c>
      <c r="AE130" s="10">
        <v>8</v>
      </c>
      <c r="AF130" s="10">
        <v>1</v>
      </c>
      <c r="AG130" s="10">
        <v>9</v>
      </c>
      <c r="AH130" s="10">
        <v>98</v>
      </c>
      <c r="AI130" s="11">
        <f>AB130/(AB130+AC130+AD130+AE130+AF130+AG130+AH130)</f>
        <v>0.58427737727428763</v>
      </c>
      <c r="AJ130" s="11">
        <v>0.13302217036172692</v>
      </c>
    </row>
    <row r="131" spans="1:36" x14ac:dyDescent="0.2">
      <c r="A131" s="7" t="s">
        <v>138</v>
      </c>
      <c r="B131" s="11">
        <v>0.50776809397499056</v>
      </c>
      <c r="C131" s="10">
        <v>4148</v>
      </c>
      <c r="D131" s="10">
        <v>877</v>
      </c>
      <c r="E131" s="10">
        <v>5531</v>
      </c>
      <c r="F131" s="10">
        <v>0</v>
      </c>
      <c r="G131" s="10">
        <v>3896</v>
      </c>
      <c r="H131" s="10">
        <v>862</v>
      </c>
      <c r="I131" s="10">
        <v>5272</v>
      </c>
      <c r="J131" s="10">
        <v>0</v>
      </c>
      <c r="K131" s="10">
        <v>4054</v>
      </c>
      <c r="L131" s="10">
        <v>857</v>
      </c>
      <c r="M131" s="10">
        <v>5430</v>
      </c>
      <c r="N131" s="10">
        <v>0</v>
      </c>
      <c r="O131" s="10">
        <v>4038</v>
      </c>
      <c r="P131" s="10">
        <v>852</v>
      </c>
      <c r="Q131" s="10">
        <v>5401</v>
      </c>
      <c r="R131" s="10">
        <v>0</v>
      </c>
      <c r="S131" s="11">
        <f>1-(G131/C131)</f>
        <v>6.0752169720347138E-2</v>
      </c>
      <c r="T131" s="11">
        <f>1-(H131/D131)</f>
        <v>1.7103762827822111E-2</v>
      </c>
      <c r="U131" s="11">
        <f>1-(I131/E131)</f>
        <v>4.682697523051893E-2</v>
      </c>
      <c r="V131" s="20">
        <f>1-(K131/C131)</f>
        <v>2.2661523625843727E-2</v>
      </c>
      <c r="W131" s="11">
        <f>1-(L131/D131)</f>
        <v>2.2805017103762815E-2</v>
      </c>
      <c r="X131" s="11">
        <f>1-(M131/E131)</f>
        <v>1.8260712348580732E-2</v>
      </c>
      <c r="Y131" s="20">
        <f>1-(O131/C131)</f>
        <v>2.6518804243008676E-2</v>
      </c>
      <c r="Z131" s="11">
        <f>1-(P131/D131)</f>
        <v>2.8506271379703518E-2</v>
      </c>
      <c r="AA131" s="11">
        <f>1-(Q131/E131)</f>
        <v>2.3503887181341554E-2</v>
      </c>
      <c r="AB131" s="10">
        <v>7869</v>
      </c>
      <c r="AC131" s="10">
        <v>95</v>
      </c>
      <c r="AD131" s="10">
        <v>7579</v>
      </c>
      <c r="AE131" s="10">
        <v>168</v>
      </c>
      <c r="AF131" s="10">
        <v>5</v>
      </c>
      <c r="AG131" s="10">
        <v>84</v>
      </c>
      <c r="AH131" s="10">
        <v>572</v>
      </c>
      <c r="AI131" s="11">
        <f>AB131/(AB131+AC131+AD131+AE131+AF131+AG131+AH131)</f>
        <v>0.48063767407769364</v>
      </c>
      <c r="AJ131" s="11">
        <v>6.0752169720347138E-2</v>
      </c>
    </row>
    <row r="132" spans="1:36" x14ac:dyDescent="0.2">
      <c r="A132" s="7" t="s">
        <v>139</v>
      </c>
      <c r="B132" s="11">
        <v>0.59749492213947186</v>
      </c>
      <c r="C132" s="10">
        <v>1895</v>
      </c>
      <c r="D132" s="10">
        <v>285</v>
      </c>
      <c r="E132" s="10">
        <v>772</v>
      </c>
      <c r="F132" s="10">
        <v>2</v>
      </c>
      <c r="G132" s="10">
        <v>1721</v>
      </c>
      <c r="H132" s="10">
        <v>267</v>
      </c>
      <c r="I132" s="10">
        <v>716</v>
      </c>
      <c r="J132" s="10">
        <v>2</v>
      </c>
      <c r="K132" s="10">
        <v>1824</v>
      </c>
      <c r="L132" s="10">
        <v>266</v>
      </c>
      <c r="M132" s="10">
        <v>744</v>
      </c>
      <c r="N132" s="10">
        <v>2</v>
      </c>
      <c r="O132" s="10">
        <v>1816</v>
      </c>
      <c r="P132" s="10">
        <v>264</v>
      </c>
      <c r="Q132" s="10">
        <v>748</v>
      </c>
      <c r="R132" s="10">
        <v>2</v>
      </c>
      <c r="S132" s="11">
        <f>1-(G132/C132)</f>
        <v>9.1820580474934022E-2</v>
      </c>
      <c r="T132" s="11">
        <f>1-(H132/D132)</f>
        <v>6.315789473684208E-2</v>
      </c>
      <c r="U132" s="11">
        <f>1-(I132/E132)</f>
        <v>7.2538860103626979E-2</v>
      </c>
      <c r="V132" s="20">
        <f>1-(K132/C132)</f>
        <v>3.7467018469656943E-2</v>
      </c>
      <c r="W132" s="11">
        <f>1-(L132/D132)</f>
        <v>6.6666666666666652E-2</v>
      </c>
      <c r="X132" s="11">
        <f>1-(M132/E132)</f>
        <v>3.6269430051813489E-2</v>
      </c>
      <c r="Y132" s="20">
        <f>1-(O132/C132)</f>
        <v>4.168865435356206E-2</v>
      </c>
      <c r="Z132" s="11">
        <f>1-(P132/D132)</f>
        <v>7.3684210526315796E-2</v>
      </c>
      <c r="AA132" s="11">
        <f>1-(Q132/E132)</f>
        <v>3.1088082901554404E-2</v>
      </c>
      <c r="AB132" s="10">
        <v>2378</v>
      </c>
      <c r="AC132" s="10">
        <v>7</v>
      </c>
      <c r="AD132" s="10">
        <v>1726</v>
      </c>
      <c r="AE132" s="10">
        <v>17</v>
      </c>
      <c r="AF132" s="10">
        <v>5</v>
      </c>
      <c r="AG132" s="10">
        <v>19</v>
      </c>
      <c r="AH132" s="10">
        <v>187</v>
      </c>
      <c r="AI132" s="11">
        <f>AB132/(AB132+AC132+AD132+AE132+AF132+AG132+AH132)</f>
        <v>0.54805254666973957</v>
      </c>
      <c r="AJ132" s="11">
        <v>9.1820580474934022E-2</v>
      </c>
    </row>
    <row r="133" spans="1:36" x14ac:dyDescent="0.2">
      <c r="A133" s="7" t="s">
        <v>140</v>
      </c>
      <c r="B133" s="11">
        <v>0.61672095548317052</v>
      </c>
      <c r="C133" s="10">
        <v>314</v>
      </c>
      <c r="D133" s="10">
        <v>162</v>
      </c>
      <c r="E133" s="10">
        <v>441</v>
      </c>
      <c r="F133" s="10">
        <v>4</v>
      </c>
      <c r="G133" s="10">
        <v>275</v>
      </c>
      <c r="H133" s="10">
        <v>151</v>
      </c>
      <c r="I133" s="10">
        <v>379</v>
      </c>
      <c r="J133" s="10">
        <v>4</v>
      </c>
      <c r="K133" s="10">
        <v>295</v>
      </c>
      <c r="L133" s="10">
        <v>154</v>
      </c>
      <c r="M133" s="10">
        <v>416</v>
      </c>
      <c r="N133" s="10">
        <v>4</v>
      </c>
      <c r="O133" s="10">
        <v>288</v>
      </c>
      <c r="P133" s="10">
        <v>151</v>
      </c>
      <c r="Q133" s="10">
        <v>403</v>
      </c>
      <c r="R133" s="10">
        <v>4</v>
      </c>
      <c r="S133" s="11">
        <f>1-(G133/C133)</f>
        <v>0.12420382165605093</v>
      </c>
      <c r="T133" s="11">
        <f>1-(H133/D133)</f>
        <v>6.7901234567901203E-2</v>
      </c>
      <c r="U133" s="11">
        <f>1-(I133/E133)</f>
        <v>0.14058956916099774</v>
      </c>
      <c r="V133" s="20">
        <f>1-(K133/C133)</f>
        <v>6.0509554140127375E-2</v>
      </c>
      <c r="W133" s="11">
        <f>1-(L133/D133)</f>
        <v>4.9382716049382713E-2</v>
      </c>
      <c r="X133" s="11">
        <f>1-(M133/E133)</f>
        <v>5.6689342403628107E-2</v>
      </c>
      <c r="Y133" s="20">
        <f>1-(O133/C133)</f>
        <v>8.2802547770700619E-2</v>
      </c>
      <c r="Z133" s="11">
        <f>1-(P133/D133)</f>
        <v>6.7901234567901203E-2</v>
      </c>
      <c r="AA133" s="11">
        <f>1-(Q133/E133)</f>
        <v>8.6167800453514687E-2</v>
      </c>
      <c r="AB133" s="10">
        <v>668</v>
      </c>
      <c r="AC133" s="10">
        <v>1</v>
      </c>
      <c r="AD133" s="10">
        <v>482</v>
      </c>
      <c r="AE133" s="10">
        <v>9</v>
      </c>
      <c r="AG133" s="10">
        <v>7</v>
      </c>
      <c r="AH133" s="10">
        <v>46</v>
      </c>
      <c r="AI133" s="11">
        <f>AB133/(AB133+AC133+AD133+AE133+AF133+AG133+AH133)</f>
        <v>0.55070074196207752</v>
      </c>
      <c r="AJ133" s="11">
        <v>0.12420382165605093</v>
      </c>
    </row>
    <row r="134" spans="1:36" x14ac:dyDescent="0.2">
      <c r="A134" s="7" t="s">
        <v>141</v>
      </c>
      <c r="B134" s="11">
        <v>0.23123213479765309</v>
      </c>
      <c r="C134" s="10">
        <v>2708</v>
      </c>
      <c r="D134" s="10">
        <v>392</v>
      </c>
      <c r="E134" s="10">
        <v>3539</v>
      </c>
      <c r="F134" s="10">
        <v>8</v>
      </c>
      <c r="G134" s="10">
        <v>2518</v>
      </c>
      <c r="H134" s="10">
        <v>389</v>
      </c>
      <c r="I134" s="10">
        <v>3346</v>
      </c>
      <c r="J134" s="10">
        <v>8</v>
      </c>
      <c r="K134" s="10">
        <v>2665</v>
      </c>
      <c r="L134" s="10">
        <v>390</v>
      </c>
      <c r="M134" s="10">
        <v>3459</v>
      </c>
      <c r="N134" s="10">
        <v>8</v>
      </c>
      <c r="O134" s="10">
        <v>2611</v>
      </c>
      <c r="P134" s="10">
        <v>387</v>
      </c>
      <c r="Q134" s="10">
        <v>3426</v>
      </c>
      <c r="R134" s="10">
        <v>8</v>
      </c>
      <c r="S134" s="11">
        <f>1-(G134/C134)</f>
        <v>7.0162481536189092E-2</v>
      </c>
      <c r="T134" s="11">
        <f>1-(H134/D134)</f>
        <v>7.6530612244898322E-3</v>
      </c>
      <c r="U134" s="11">
        <f>1-(I134/E134)</f>
        <v>5.4535179429217262E-2</v>
      </c>
      <c r="V134" s="20">
        <f>1-(K134/C134)</f>
        <v>1.5878877400295366E-2</v>
      </c>
      <c r="W134" s="11">
        <f>1-(L134/D134)</f>
        <v>5.1020408163264808E-3</v>
      </c>
      <c r="X134" s="11">
        <f>1-(M134/E134)</f>
        <v>2.2605255721955375E-2</v>
      </c>
      <c r="Y134" s="20">
        <f>1-(O134/C134)</f>
        <v>3.5819793205317585E-2</v>
      </c>
      <c r="Z134" s="11">
        <f>1-(P134/D134)</f>
        <v>1.2755102040816313E-2</v>
      </c>
      <c r="AA134" s="11">
        <f>1-(Q134/E134)</f>
        <v>3.1929923707261887E-2</v>
      </c>
      <c r="AB134" s="10">
        <v>2094</v>
      </c>
      <c r="AC134" s="10">
        <v>31</v>
      </c>
      <c r="AD134" s="10">
        <v>7420</v>
      </c>
      <c r="AE134" s="10">
        <v>283</v>
      </c>
      <c r="AF134" s="10">
        <v>10</v>
      </c>
      <c r="AG134" s="10">
        <v>60</v>
      </c>
      <c r="AH134" s="10">
        <v>1144</v>
      </c>
      <c r="AI134" s="11">
        <f>AB134/(AB134+AC134+AD134+AE134+AF134+AG134+AH134)</f>
        <v>0.18963955805107771</v>
      </c>
      <c r="AJ134" s="11">
        <v>7.0162481536189092E-2</v>
      </c>
    </row>
    <row r="135" spans="1:36" x14ac:dyDescent="0.2">
      <c r="A135" s="7" t="s">
        <v>142</v>
      </c>
      <c r="B135" s="11">
        <v>0.36581663630843958</v>
      </c>
      <c r="C135" s="10">
        <v>1179</v>
      </c>
      <c r="D135" s="10">
        <v>243</v>
      </c>
      <c r="E135" s="10">
        <v>1843</v>
      </c>
      <c r="F135" s="10">
        <v>29</v>
      </c>
      <c r="G135" s="10">
        <v>1086</v>
      </c>
      <c r="H135" s="10">
        <v>242</v>
      </c>
      <c r="I135" s="10">
        <v>1740</v>
      </c>
      <c r="J135" s="10">
        <v>29</v>
      </c>
      <c r="K135" s="10">
        <v>1155</v>
      </c>
      <c r="L135" s="10">
        <v>241</v>
      </c>
      <c r="M135" s="10">
        <v>1821</v>
      </c>
      <c r="N135" s="10">
        <v>29</v>
      </c>
      <c r="O135" s="10">
        <v>1130</v>
      </c>
      <c r="P135" s="10">
        <v>239</v>
      </c>
      <c r="Q135" s="10">
        <v>1811</v>
      </c>
      <c r="R135" s="10">
        <v>29</v>
      </c>
      <c r="S135" s="11">
        <f>1-(G135/C135)</f>
        <v>7.8880407124681917E-2</v>
      </c>
      <c r="T135" s="11">
        <f>1-(H135/D135)</f>
        <v>4.1152263374485409E-3</v>
      </c>
      <c r="U135" s="11">
        <f>1-(I135/E135)</f>
        <v>5.5887140531741708E-2</v>
      </c>
      <c r="V135" s="20">
        <f>1-(K135/C135)</f>
        <v>2.0356234096692072E-2</v>
      </c>
      <c r="W135" s="11">
        <f>1-(L135/D135)</f>
        <v>8.2304526748970819E-3</v>
      </c>
      <c r="X135" s="11">
        <f>1-(M135/E135)</f>
        <v>1.1937059142702156E-2</v>
      </c>
      <c r="Y135" s="20">
        <f>1-(O135/C135)</f>
        <v>4.1560644614079711E-2</v>
      </c>
      <c r="Z135" s="11">
        <f>1-(P135/D135)</f>
        <v>1.6460905349794275E-2</v>
      </c>
      <c r="AA135" s="11">
        <f>1-(Q135/E135)</f>
        <v>1.736299511665762E-2</v>
      </c>
      <c r="AB135" s="10">
        <v>1735</v>
      </c>
      <c r="AC135" s="10">
        <v>12</v>
      </c>
      <c r="AD135" s="10">
        <v>2775</v>
      </c>
      <c r="AE135" s="10">
        <v>27</v>
      </c>
      <c r="AF135" s="10">
        <v>2</v>
      </c>
      <c r="AG135" s="10">
        <v>11</v>
      </c>
      <c r="AH135" s="10">
        <v>291</v>
      </c>
      <c r="AI135" s="11">
        <f>AB135/(AB135+AC135+AD135+AE135+AF135+AG135+AH135)</f>
        <v>0.35751081805069029</v>
      </c>
      <c r="AJ135" s="11">
        <v>7.8880407124681917E-2</v>
      </c>
    </row>
    <row r="136" spans="1:36" x14ac:dyDescent="0.2">
      <c r="A136" s="7" t="s">
        <v>143</v>
      </c>
      <c r="B136" s="11">
        <v>0.32791850220264318</v>
      </c>
      <c r="C136" s="10">
        <v>1624</v>
      </c>
      <c r="D136" s="10">
        <v>331</v>
      </c>
      <c r="E136" s="10">
        <v>1676</v>
      </c>
      <c r="F136" s="10">
        <v>1</v>
      </c>
      <c r="G136" s="10">
        <v>1499</v>
      </c>
      <c r="H136" s="10">
        <v>329</v>
      </c>
      <c r="I136" s="10">
        <v>1568</v>
      </c>
      <c r="J136" s="10">
        <v>1</v>
      </c>
      <c r="K136" s="10">
        <v>1582</v>
      </c>
      <c r="L136" s="10">
        <v>325</v>
      </c>
      <c r="M136" s="10">
        <v>1625</v>
      </c>
      <c r="N136" s="10">
        <v>1</v>
      </c>
      <c r="O136" s="10">
        <v>1560</v>
      </c>
      <c r="P136" s="10">
        <v>326</v>
      </c>
      <c r="Q136" s="10">
        <v>1604</v>
      </c>
      <c r="R136" s="10">
        <v>1</v>
      </c>
      <c r="S136" s="11">
        <f>1-(G136/C136)</f>
        <v>7.697044334975367E-2</v>
      </c>
      <c r="T136" s="11">
        <f>1-(H136/D136)</f>
        <v>6.0422960725075026E-3</v>
      </c>
      <c r="U136" s="11">
        <f>1-(I136/E136)</f>
        <v>6.4439140811455853E-2</v>
      </c>
      <c r="V136" s="20">
        <f>1-(K136/C136)</f>
        <v>2.5862068965517238E-2</v>
      </c>
      <c r="W136" s="11">
        <f>1-(L136/D136)</f>
        <v>1.8126888217522619E-2</v>
      </c>
      <c r="X136" s="11">
        <f>1-(M136/E136)</f>
        <v>3.0429594272076366E-2</v>
      </c>
      <c r="Y136" s="20">
        <f>1-(O136/C136)</f>
        <v>3.9408866995073843E-2</v>
      </c>
      <c r="Z136" s="11">
        <f>1-(P136/D136)</f>
        <v>1.5105740181268867E-2</v>
      </c>
      <c r="AA136" s="11">
        <f>1-(Q136/E136)</f>
        <v>4.2959427207637235E-2</v>
      </c>
      <c r="AB136" s="10">
        <v>1754</v>
      </c>
      <c r="AC136" s="10">
        <v>18</v>
      </c>
      <c r="AD136" s="10">
        <v>3480</v>
      </c>
      <c r="AE136" s="10">
        <v>24</v>
      </c>
      <c r="AF136" s="10">
        <v>5</v>
      </c>
      <c r="AG136" s="10">
        <v>16</v>
      </c>
      <c r="AH136" s="10">
        <v>242</v>
      </c>
      <c r="AI136" s="11">
        <f>AB136/(AB136+AC136+AD136+AE136+AF136+AG136+AH136)</f>
        <v>0.31666365769994587</v>
      </c>
      <c r="AJ136" s="11">
        <v>7.697044334975367E-2</v>
      </c>
    </row>
    <row r="137" spans="1:36" x14ac:dyDescent="0.2">
      <c r="A137" s="7" t="s">
        <v>144</v>
      </c>
      <c r="B137" s="11">
        <v>0.53947702462553948</v>
      </c>
      <c r="C137" s="10">
        <v>1991</v>
      </c>
      <c r="D137" s="10">
        <v>327</v>
      </c>
      <c r="E137" s="10">
        <v>1612</v>
      </c>
      <c r="F137" s="10">
        <v>9</v>
      </c>
      <c r="G137" s="10">
        <v>1851</v>
      </c>
      <c r="H137" s="10">
        <v>321</v>
      </c>
      <c r="I137" s="10">
        <v>1519</v>
      </c>
      <c r="J137" s="10">
        <v>9</v>
      </c>
      <c r="K137" s="10">
        <v>1943</v>
      </c>
      <c r="L137" s="10">
        <v>324</v>
      </c>
      <c r="M137" s="10">
        <v>1578</v>
      </c>
      <c r="N137" s="10">
        <v>9</v>
      </c>
      <c r="O137" s="10">
        <v>1912</v>
      </c>
      <c r="P137" s="10">
        <v>322</v>
      </c>
      <c r="Q137" s="10">
        <v>1583</v>
      </c>
      <c r="R137" s="10">
        <v>9</v>
      </c>
      <c r="S137" s="11">
        <f>1-(G137/C137)</f>
        <v>7.031642390758408E-2</v>
      </c>
      <c r="T137" s="11">
        <f>1-(H137/D137)</f>
        <v>1.834862385321101E-2</v>
      </c>
      <c r="U137" s="11">
        <f>1-(I137/E137)</f>
        <v>5.7692307692307709E-2</v>
      </c>
      <c r="V137" s="20">
        <f>1-(K137/C137)</f>
        <v>2.4108488196885935E-2</v>
      </c>
      <c r="W137" s="11">
        <f>1-(L137/D137)</f>
        <v>9.1743119266054496E-3</v>
      </c>
      <c r="X137" s="11">
        <f>1-(M137/E137)</f>
        <v>2.1091811414392092E-2</v>
      </c>
      <c r="Y137" s="20">
        <f>1-(O137/C137)</f>
        <v>3.9678553490708146E-2</v>
      </c>
      <c r="Z137" s="11">
        <f>1-(P137/D137)</f>
        <v>1.5290519877675823E-2</v>
      </c>
      <c r="AA137" s="11">
        <f>1-(Q137/E137)</f>
        <v>1.799007444168732E-2</v>
      </c>
      <c r="AB137" s="10">
        <v>3558</v>
      </c>
      <c r="AC137" s="10">
        <v>17</v>
      </c>
      <c r="AD137" s="10">
        <v>2379</v>
      </c>
      <c r="AE137" s="10">
        <v>26</v>
      </c>
      <c r="AF137" s="10">
        <v>5</v>
      </c>
      <c r="AG137" s="10">
        <v>31</v>
      </c>
      <c r="AH137" s="10">
        <v>355</v>
      </c>
      <c r="AI137" s="11">
        <f>AB137/(AB137+AC137+AD137+AE137+AF137+AG137+AH137)</f>
        <v>0.5584680583895778</v>
      </c>
      <c r="AJ137" s="11">
        <v>7.031642390758408E-2</v>
      </c>
    </row>
    <row r="138" spans="1:36" x14ac:dyDescent="0.2">
      <c r="A138" s="7" t="s">
        <v>145</v>
      </c>
      <c r="B138" s="11">
        <v>0.38285780561354676</v>
      </c>
      <c r="C138" s="10">
        <v>7874</v>
      </c>
      <c r="D138" s="10">
        <v>991</v>
      </c>
      <c r="E138" s="10">
        <v>8376</v>
      </c>
      <c r="F138" s="10">
        <v>3</v>
      </c>
      <c r="G138" s="10">
        <v>7435</v>
      </c>
      <c r="H138" s="10">
        <v>986</v>
      </c>
      <c r="I138" s="10">
        <v>7885</v>
      </c>
      <c r="J138" s="10">
        <v>3</v>
      </c>
      <c r="K138" s="10">
        <v>7703</v>
      </c>
      <c r="L138" s="10">
        <v>982</v>
      </c>
      <c r="M138" s="10">
        <v>8197</v>
      </c>
      <c r="N138" s="10">
        <v>3</v>
      </c>
      <c r="O138" s="10">
        <v>7705</v>
      </c>
      <c r="P138" s="10">
        <v>974</v>
      </c>
      <c r="Q138" s="10">
        <v>8170</v>
      </c>
      <c r="R138" s="10">
        <v>3</v>
      </c>
      <c r="S138" s="11">
        <f>1-(G138/C138)</f>
        <v>5.5753111506222974E-2</v>
      </c>
      <c r="T138" s="11">
        <f>1-(H138/D138)</f>
        <v>5.0454086781028806E-3</v>
      </c>
      <c r="U138" s="11">
        <f>1-(I138/E138)</f>
        <v>5.8619866284622679E-2</v>
      </c>
      <c r="V138" s="20">
        <f>1-(K138/C138)</f>
        <v>2.1717043434086869E-2</v>
      </c>
      <c r="W138" s="11">
        <f>1-(L138/D138)</f>
        <v>9.0817356205852295E-3</v>
      </c>
      <c r="X138" s="11">
        <f>1-(M138/E138)</f>
        <v>2.1370582617000977E-2</v>
      </c>
      <c r="Y138" s="20">
        <f>1-(O138/C138)</f>
        <v>2.1463042926085807E-2</v>
      </c>
      <c r="Z138" s="11">
        <f>1-(P138/D138)</f>
        <v>1.7154389505549927E-2</v>
      </c>
      <c r="AA138" s="11">
        <f>1-(Q138/E138)</f>
        <v>2.4594078319006729E-2</v>
      </c>
      <c r="AB138" s="10">
        <v>8759</v>
      </c>
      <c r="AC138" s="10">
        <v>136</v>
      </c>
      <c r="AD138" s="10">
        <v>16493</v>
      </c>
      <c r="AE138" s="10">
        <v>203</v>
      </c>
      <c r="AF138" s="10">
        <v>30</v>
      </c>
      <c r="AG138" s="10">
        <v>133</v>
      </c>
      <c r="AH138" s="10">
        <v>1958</v>
      </c>
      <c r="AI138" s="11">
        <f>AB138/(AB138+AC138+AD138+AE138+AF138+AG138+AH138)</f>
        <v>0.31607245958429564</v>
      </c>
      <c r="AJ138" s="11">
        <v>5.5753111506222974E-2</v>
      </c>
    </row>
    <row r="139" spans="1:36" x14ac:dyDescent="0.2">
      <c r="A139" s="7" t="s">
        <v>146</v>
      </c>
      <c r="B139" s="11">
        <v>0.29766693483507645</v>
      </c>
      <c r="C139" s="10">
        <v>5462</v>
      </c>
      <c r="D139" s="10">
        <v>561</v>
      </c>
      <c r="E139" s="10">
        <v>7646</v>
      </c>
      <c r="F139" s="10">
        <v>4</v>
      </c>
      <c r="G139" s="10">
        <v>5132</v>
      </c>
      <c r="H139" s="10">
        <v>551</v>
      </c>
      <c r="I139" s="10">
        <v>7213</v>
      </c>
      <c r="J139" s="10">
        <v>3</v>
      </c>
      <c r="K139" s="10">
        <v>5335</v>
      </c>
      <c r="L139" s="10">
        <v>546</v>
      </c>
      <c r="M139" s="10">
        <v>7483</v>
      </c>
      <c r="N139" s="10">
        <v>3</v>
      </c>
      <c r="O139" s="10">
        <v>5295</v>
      </c>
      <c r="P139" s="10">
        <v>545</v>
      </c>
      <c r="Q139" s="10">
        <v>7440</v>
      </c>
      <c r="R139" s="10">
        <v>3</v>
      </c>
      <c r="S139" s="11">
        <f>1-(G139/C139)</f>
        <v>6.0417429512998888E-2</v>
      </c>
      <c r="T139" s="11">
        <f>1-(H139/D139)</f>
        <v>1.7825311942958999E-2</v>
      </c>
      <c r="U139" s="11">
        <f>1-(I139/E139)</f>
        <v>5.6630918127125285E-2</v>
      </c>
      <c r="V139" s="20">
        <f>1-(K139/C139)</f>
        <v>2.3251556206517754E-2</v>
      </c>
      <c r="W139" s="11">
        <f>1-(L139/D139)</f>
        <v>2.6737967914438499E-2</v>
      </c>
      <c r="X139" s="11">
        <f>1-(M139/E139)</f>
        <v>2.1318336385037884E-2</v>
      </c>
      <c r="Y139" s="20">
        <f>1-(O139/C139)</f>
        <v>3.0574880995972165E-2</v>
      </c>
      <c r="Z139" s="11">
        <f>1-(P139/D139)</f>
        <v>2.8520499108734443E-2</v>
      </c>
      <c r="AA139" s="11">
        <f>1-(Q139/E139)</f>
        <v>2.6942191995814824E-2</v>
      </c>
      <c r="AB139" s="10">
        <v>6074</v>
      </c>
      <c r="AC139" s="10">
        <v>170</v>
      </c>
      <c r="AD139" s="10">
        <v>14265</v>
      </c>
      <c r="AE139" s="10">
        <v>649</v>
      </c>
      <c r="AF139" s="10">
        <v>14</v>
      </c>
      <c r="AG139" s="10">
        <v>119</v>
      </c>
      <c r="AH139" s="10">
        <v>794</v>
      </c>
      <c r="AI139" s="11">
        <f>AB139/(AB139+AC139+AD139+AE139+AF139+AG139+AH139)</f>
        <v>0.27502829975096221</v>
      </c>
      <c r="AJ139" s="11">
        <v>6.0417429512998888E-2</v>
      </c>
    </row>
    <row r="140" spans="1:36" x14ac:dyDescent="0.2">
      <c r="A140" s="7" t="s">
        <v>147</v>
      </c>
      <c r="B140" s="11">
        <v>0.2484198645598194</v>
      </c>
      <c r="C140" s="10">
        <v>3310</v>
      </c>
      <c r="D140" s="10">
        <v>681</v>
      </c>
      <c r="E140" s="10">
        <v>4860</v>
      </c>
      <c r="F140" s="10">
        <v>9</v>
      </c>
      <c r="G140" s="10">
        <v>3145</v>
      </c>
      <c r="H140" s="10">
        <v>671</v>
      </c>
      <c r="I140" s="10">
        <v>4647</v>
      </c>
      <c r="J140" s="10">
        <v>9</v>
      </c>
      <c r="K140" s="10">
        <v>3241</v>
      </c>
      <c r="L140" s="10">
        <v>670</v>
      </c>
      <c r="M140" s="10">
        <v>4782</v>
      </c>
      <c r="N140" s="10">
        <v>9</v>
      </c>
      <c r="O140" s="10">
        <v>3217</v>
      </c>
      <c r="P140" s="10">
        <v>666</v>
      </c>
      <c r="Q140" s="10">
        <v>4730</v>
      </c>
      <c r="R140" s="10">
        <v>9</v>
      </c>
      <c r="S140" s="11">
        <f>1-(G140/C140)</f>
        <v>4.9848942598187285E-2</v>
      </c>
      <c r="T140" s="11">
        <f>1-(H140/D140)</f>
        <v>1.4684287812041119E-2</v>
      </c>
      <c r="U140" s="11">
        <f>1-(I140/E140)</f>
        <v>4.3827160493827177E-2</v>
      </c>
      <c r="V140" s="20">
        <f>1-(K140/C140)</f>
        <v>2.0845921450151073E-2</v>
      </c>
      <c r="W140" s="11">
        <f>1-(L140/D140)</f>
        <v>1.6152716593245242E-2</v>
      </c>
      <c r="X140" s="11">
        <f>1-(M140/E140)</f>
        <v>1.6049382716049387E-2</v>
      </c>
      <c r="Y140" s="20">
        <f>1-(O140/C140)</f>
        <v>2.8096676737160098E-2</v>
      </c>
      <c r="Z140" s="11">
        <f>1-(P140/D140)</f>
        <v>2.2026431718061623E-2</v>
      </c>
      <c r="AA140" s="11">
        <f>1-(Q140/E140)</f>
        <v>2.6748971193415683E-2</v>
      </c>
      <c r="AB140" s="10">
        <v>3332</v>
      </c>
      <c r="AC140" s="10">
        <v>59</v>
      </c>
      <c r="AD140" s="10">
        <v>9629</v>
      </c>
      <c r="AE140" s="10">
        <v>340</v>
      </c>
      <c r="AF140" s="10">
        <v>2</v>
      </c>
      <c r="AG140" s="10">
        <v>109</v>
      </c>
      <c r="AH140" s="10">
        <v>1403</v>
      </c>
      <c r="AI140" s="11">
        <f>AB140/(AB140+AC140+AD140+AE140+AF140+AG140+AH140)</f>
        <v>0.22401505983595535</v>
      </c>
      <c r="AJ140" s="11">
        <v>4.9848942598187285E-2</v>
      </c>
    </row>
    <row r="141" spans="1:36" x14ac:dyDescent="0.2">
      <c r="A141" s="7" t="s">
        <v>148</v>
      </c>
      <c r="B141" s="11">
        <v>0.17367906066536204</v>
      </c>
      <c r="C141" s="10">
        <v>1839</v>
      </c>
      <c r="D141" s="10">
        <v>284</v>
      </c>
      <c r="E141" s="10">
        <v>4009</v>
      </c>
      <c r="F141" s="10">
        <v>0</v>
      </c>
      <c r="G141" s="10">
        <v>1754</v>
      </c>
      <c r="H141" s="10">
        <v>282</v>
      </c>
      <c r="I141" s="10">
        <v>3873</v>
      </c>
      <c r="J141" s="10">
        <v>0</v>
      </c>
      <c r="K141" s="10">
        <v>1802</v>
      </c>
      <c r="L141" s="10">
        <v>282</v>
      </c>
      <c r="M141" s="10">
        <v>3932</v>
      </c>
      <c r="N141" s="10">
        <v>0</v>
      </c>
      <c r="O141" s="10">
        <v>1794</v>
      </c>
      <c r="P141" s="10">
        <v>282</v>
      </c>
      <c r="Q141" s="10">
        <v>3906</v>
      </c>
      <c r="R141" s="10">
        <v>0</v>
      </c>
      <c r="S141" s="11">
        <f>1-(G141/C141)</f>
        <v>4.6220772158781953E-2</v>
      </c>
      <c r="T141" s="11">
        <f>1-(H141/D141)</f>
        <v>7.0422535211267512E-3</v>
      </c>
      <c r="U141" s="11">
        <f>1-(I141/E141)</f>
        <v>3.3923671738588124E-2</v>
      </c>
      <c r="V141" s="20">
        <f>1-(K141/C141)</f>
        <v>2.0119630233822683E-2</v>
      </c>
      <c r="W141" s="11">
        <f>1-(L141/D141)</f>
        <v>7.0422535211267512E-3</v>
      </c>
      <c r="X141" s="11">
        <f>1-(M141/E141)</f>
        <v>1.9206784734347671E-2</v>
      </c>
      <c r="Y141" s="20">
        <f>1-(O141/C141)</f>
        <v>2.4469820554649302E-2</v>
      </c>
      <c r="Z141" s="11">
        <f>1-(P141/D141)</f>
        <v>7.0422535211267512E-3</v>
      </c>
      <c r="AA141" s="11">
        <f>1-(Q141/E141)</f>
        <v>2.5692192566724836E-2</v>
      </c>
      <c r="AB141" s="10">
        <v>49</v>
      </c>
      <c r="AC141" s="10">
        <v>31</v>
      </c>
      <c r="AD141" s="10">
        <v>8738</v>
      </c>
      <c r="AE141" s="10">
        <v>66</v>
      </c>
      <c r="AF141" s="10">
        <v>8</v>
      </c>
      <c r="AG141" s="10">
        <v>25</v>
      </c>
      <c r="AH141" s="10">
        <v>479</v>
      </c>
      <c r="AI141" s="11">
        <f>AB141/(AB141+AC141+AD141+AE141+AF141+AG141+AH141)</f>
        <v>5.2149851000425716E-3</v>
      </c>
      <c r="AJ141" s="11">
        <v>4.6220772158781953E-2</v>
      </c>
    </row>
    <row r="142" spans="1:36" x14ac:dyDescent="0.2">
      <c r="A142" s="7" t="s">
        <v>149</v>
      </c>
      <c r="B142" s="11">
        <v>0.30833970925784238</v>
      </c>
      <c r="C142" s="10">
        <v>805</v>
      </c>
      <c r="D142" s="10">
        <v>146</v>
      </c>
      <c r="E142" s="10">
        <v>1659</v>
      </c>
      <c r="F142" s="10">
        <v>4</v>
      </c>
      <c r="G142" s="10">
        <v>766</v>
      </c>
      <c r="H142" s="10">
        <v>140</v>
      </c>
      <c r="I142" s="10">
        <v>1582</v>
      </c>
      <c r="J142" s="10">
        <v>4</v>
      </c>
      <c r="K142" s="10">
        <v>775</v>
      </c>
      <c r="L142" s="10">
        <v>139</v>
      </c>
      <c r="M142" s="10">
        <v>1599</v>
      </c>
      <c r="N142" s="10">
        <v>4</v>
      </c>
      <c r="O142" s="10">
        <v>761</v>
      </c>
      <c r="P142" s="10">
        <v>139</v>
      </c>
      <c r="Q142" s="10">
        <v>1587</v>
      </c>
      <c r="R142" s="10">
        <v>4</v>
      </c>
      <c r="S142" s="11">
        <f>1-(G142/C142)</f>
        <v>4.8447204968944058E-2</v>
      </c>
      <c r="T142" s="11">
        <f>1-(H142/D142)</f>
        <v>4.1095890410958957E-2</v>
      </c>
      <c r="U142" s="11">
        <f>1-(I142/E142)</f>
        <v>4.641350210970463E-2</v>
      </c>
      <c r="V142" s="20">
        <f>1-(K142/C142)</f>
        <v>3.7267080745341574E-2</v>
      </c>
      <c r="W142" s="11">
        <f>1-(L142/D142)</f>
        <v>4.7945205479452024E-2</v>
      </c>
      <c r="X142" s="11">
        <f>1-(M142/E142)</f>
        <v>3.6166365280289381E-2</v>
      </c>
      <c r="Y142" s="20">
        <f>1-(O142/C142)</f>
        <v>5.4658385093167672E-2</v>
      </c>
      <c r="Z142" s="11">
        <f>1-(P142/D142)</f>
        <v>4.7945205479452024E-2</v>
      </c>
      <c r="AA142" s="11">
        <f>1-(Q142/E142)</f>
        <v>4.339963833634719E-2</v>
      </c>
      <c r="AB142" s="10">
        <v>1224</v>
      </c>
      <c r="AC142" s="10">
        <v>5</v>
      </c>
      <c r="AD142" s="10">
        <v>2623</v>
      </c>
      <c r="AE142" s="10">
        <v>15</v>
      </c>
      <c r="AF142" s="10">
        <v>4</v>
      </c>
      <c r="AG142" s="10">
        <v>6</v>
      </c>
      <c r="AH142" s="10">
        <v>148</v>
      </c>
      <c r="AI142" s="11">
        <f>AB142/(AB142+AC142+AD142+AE142+AF142+AG142+AH142)</f>
        <v>0.30409937888198757</v>
      </c>
      <c r="AJ142" s="11">
        <v>4.8447204968944058E-2</v>
      </c>
    </row>
    <row r="143" spans="1:36" x14ac:dyDescent="0.2">
      <c r="A143" s="7" t="s">
        <v>150</v>
      </c>
      <c r="B143" s="11">
        <v>0.3854807008740016</v>
      </c>
      <c r="C143" s="10">
        <v>11173</v>
      </c>
      <c r="D143" s="10">
        <v>1264</v>
      </c>
      <c r="E143" s="10">
        <v>11226</v>
      </c>
      <c r="F143" s="10">
        <v>250</v>
      </c>
      <c r="G143" s="10">
        <v>10552</v>
      </c>
      <c r="H143" s="10">
        <v>1247</v>
      </c>
      <c r="I143" s="10">
        <v>10723</v>
      </c>
      <c r="J143" s="10">
        <v>245</v>
      </c>
      <c r="K143" s="10">
        <v>10951</v>
      </c>
      <c r="L143" s="10">
        <v>1238</v>
      </c>
      <c r="M143" s="10">
        <v>11051</v>
      </c>
      <c r="N143" s="10">
        <v>242</v>
      </c>
      <c r="O143" s="10">
        <v>10904</v>
      </c>
      <c r="P143" s="10">
        <v>1242</v>
      </c>
      <c r="Q143" s="10">
        <v>11007</v>
      </c>
      <c r="R143" s="10">
        <v>242</v>
      </c>
      <c r="S143" s="11">
        <f>1-(G143/C143)</f>
        <v>5.5580417076881772E-2</v>
      </c>
      <c r="T143" s="11">
        <f>1-(H143/D143)</f>
        <v>1.3449367088607556E-2</v>
      </c>
      <c r="U143" s="11">
        <f>1-(I143/E143)</f>
        <v>4.4806698735079253E-2</v>
      </c>
      <c r="V143" s="20">
        <f>1-(K143/C143)</f>
        <v>1.9869327843909379E-2</v>
      </c>
      <c r="W143" s="11">
        <f>1-(L143/D143)</f>
        <v>2.0569620253164556E-2</v>
      </c>
      <c r="X143" s="11">
        <f>1-(M143/E143)</f>
        <v>1.5588811687154869E-2</v>
      </c>
      <c r="Y143" s="20">
        <f>1-(O143/C143)</f>
        <v>2.4075897252304634E-2</v>
      </c>
      <c r="Z143" s="11">
        <f>1-(P143/D143)</f>
        <v>1.7405063291139222E-2</v>
      </c>
      <c r="AA143" s="11">
        <f>1-(Q143/E143)</f>
        <v>1.950828433992513E-2</v>
      </c>
      <c r="AB143" s="10">
        <v>12564</v>
      </c>
      <c r="AC143" s="10">
        <v>263</v>
      </c>
      <c r="AD143" s="10">
        <v>23253</v>
      </c>
      <c r="AE143" s="10">
        <v>322</v>
      </c>
      <c r="AF143" s="10">
        <v>25</v>
      </c>
      <c r="AG143" s="10">
        <v>260</v>
      </c>
      <c r="AH143" s="10">
        <v>2245</v>
      </c>
      <c r="AI143" s="11">
        <f>AB143/(AB143+AC143+AD143+AE143+AF143+AG143+AH143)</f>
        <v>0.32271653138806122</v>
      </c>
      <c r="AJ143" s="11">
        <v>5.5580417076881772E-2</v>
      </c>
    </row>
    <row r="144" spans="1:36" x14ac:dyDescent="0.2">
      <c r="A144" s="7" t="s">
        <v>151</v>
      </c>
      <c r="B144" s="11">
        <v>0.36652412950519242</v>
      </c>
      <c r="C144" s="10">
        <v>1199</v>
      </c>
      <c r="D144" s="10">
        <v>148</v>
      </c>
      <c r="E144" s="10">
        <v>1922</v>
      </c>
      <c r="F144" s="10">
        <v>5</v>
      </c>
      <c r="G144" s="10">
        <v>1105</v>
      </c>
      <c r="H144" s="10">
        <v>148</v>
      </c>
      <c r="I144" s="10">
        <v>1747</v>
      </c>
      <c r="J144" s="10">
        <v>5</v>
      </c>
      <c r="K144" s="10">
        <v>1168</v>
      </c>
      <c r="L144" s="10">
        <v>147</v>
      </c>
      <c r="M144" s="10">
        <v>1865</v>
      </c>
      <c r="N144" s="10">
        <v>5</v>
      </c>
      <c r="O144" s="10">
        <v>1165</v>
      </c>
      <c r="P144" s="10">
        <v>148</v>
      </c>
      <c r="Q144" s="10">
        <v>1859</v>
      </c>
      <c r="R144" s="10">
        <v>5</v>
      </c>
      <c r="S144" s="11">
        <f>1-(G144/C144)</f>
        <v>7.8398665554628821E-2</v>
      </c>
      <c r="T144" s="11">
        <f>1-(H144/D144)</f>
        <v>0</v>
      </c>
      <c r="U144" s="11">
        <f>1-(I144/E144)</f>
        <v>9.1050988553590062E-2</v>
      </c>
      <c r="V144" s="20">
        <f>1-(K144/C144)</f>
        <v>2.5854879065888237E-2</v>
      </c>
      <c r="W144" s="11">
        <f>1-(L144/D144)</f>
        <v>6.7567567567567988E-3</v>
      </c>
      <c r="X144" s="11">
        <f>1-(M144/E144)</f>
        <v>2.9656607700312199E-2</v>
      </c>
      <c r="Y144" s="20">
        <f>1-(O144/C144)</f>
        <v>2.8356964136780682E-2</v>
      </c>
      <c r="Z144" s="11">
        <f>1-(P144/D144)</f>
        <v>0</v>
      </c>
      <c r="AA144" s="11">
        <f>1-(Q144/E144)</f>
        <v>3.2778355879292453E-2</v>
      </c>
      <c r="AB144" s="10">
        <v>1944</v>
      </c>
      <c r="AC144" s="10">
        <v>16</v>
      </c>
      <c r="AD144" s="10">
        <v>2909</v>
      </c>
      <c r="AE144" s="10">
        <v>54</v>
      </c>
      <c r="AF144" s="10">
        <v>5</v>
      </c>
      <c r="AG144" s="10">
        <v>17</v>
      </c>
      <c r="AH144" s="10">
        <v>175</v>
      </c>
      <c r="AI144" s="11">
        <f>AB144/(AB144+AC144+AD144+AE144+AF144+AG144+AH144)</f>
        <v>0.37968750000000001</v>
      </c>
      <c r="AJ144" s="11">
        <v>7.8398665554628821E-2</v>
      </c>
    </row>
    <row r="145" spans="1:36" x14ac:dyDescent="0.2">
      <c r="A145" s="7" t="s">
        <v>152</v>
      </c>
      <c r="B145" s="11">
        <v>0.46835443037974683</v>
      </c>
      <c r="C145" s="10">
        <v>1981</v>
      </c>
      <c r="D145" s="10">
        <v>275</v>
      </c>
      <c r="E145" s="10">
        <v>1531</v>
      </c>
      <c r="F145" s="10">
        <v>5</v>
      </c>
      <c r="G145" s="10">
        <v>1802</v>
      </c>
      <c r="H145" s="10">
        <v>273</v>
      </c>
      <c r="I145" s="10">
        <v>1409</v>
      </c>
      <c r="J145" s="10">
        <v>5</v>
      </c>
      <c r="K145" s="10">
        <v>1919</v>
      </c>
      <c r="L145" s="10">
        <v>273</v>
      </c>
      <c r="M145" s="10">
        <v>1496</v>
      </c>
      <c r="N145" s="10">
        <v>5</v>
      </c>
      <c r="O145" s="10">
        <v>1909</v>
      </c>
      <c r="P145" s="10">
        <v>273</v>
      </c>
      <c r="Q145" s="10">
        <v>1480</v>
      </c>
      <c r="R145" s="10">
        <v>5</v>
      </c>
      <c r="S145" s="11">
        <f>1-(G145/C145)</f>
        <v>9.035840484603741E-2</v>
      </c>
      <c r="T145" s="11">
        <f>1-(H145/D145)</f>
        <v>7.2727272727273196E-3</v>
      </c>
      <c r="U145" s="11">
        <f>1-(I145/E145)</f>
        <v>7.9686479425212231E-2</v>
      </c>
      <c r="V145" s="20">
        <f>1-(K145/C145)</f>
        <v>3.1297324583543618E-2</v>
      </c>
      <c r="W145" s="11">
        <f>1-(L145/D145)</f>
        <v>7.2727272727273196E-3</v>
      </c>
      <c r="X145" s="11">
        <f>1-(M145/E145)</f>
        <v>2.2860875244937962E-2</v>
      </c>
      <c r="Y145" s="20">
        <f>1-(O145/C145)</f>
        <v>3.6345280161534599E-2</v>
      </c>
      <c r="Z145" s="11">
        <f>1-(P145/D145)</f>
        <v>7.2727272727273196E-3</v>
      </c>
      <c r="AA145" s="11">
        <f>1-(Q145/E145)</f>
        <v>3.3311561071195261E-2</v>
      </c>
      <c r="AB145" s="10">
        <v>2478</v>
      </c>
      <c r="AC145" s="10">
        <v>11</v>
      </c>
      <c r="AD145" s="10">
        <v>2971</v>
      </c>
      <c r="AE145" s="10">
        <v>34</v>
      </c>
      <c r="AF145" s="10">
        <v>4</v>
      </c>
      <c r="AG145" s="10">
        <v>32</v>
      </c>
      <c r="AH145" s="10">
        <v>317</v>
      </c>
      <c r="AI145" s="11">
        <f>AB145/(AB145+AC145+AD145+AE145+AF145+AG145+AH145)</f>
        <v>0.4238070805541303</v>
      </c>
      <c r="AJ145" s="11">
        <v>9.035840484603741E-2</v>
      </c>
    </row>
    <row r="146" spans="1:36" x14ac:dyDescent="0.2">
      <c r="A146" s="7" t="s">
        <v>153</v>
      </c>
      <c r="B146" s="11">
        <v>0.15608933839022335</v>
      </c>
      <c r="C146" s="10">
        <v>4755</v>
      </c>
      <c r="D146" s="10">
        <v>482</v>
      </c>
      <c r="E146" s="10">
        <v>6626</v>
      </c>
      <c r="F146" s="10">
        <v>2</v>
      </c>
      <c r="G146" s="10">
        <v>4572</v>
      </c>
      <c r="H146" s="10">
        <v>478</v>
      </c>
      <c r="I146" s="10">
        <v>6407</v>
      </c>
      <c r="J146" s="10">
        <v>2</v>
      </c>
      <c r="K146" s="10">
        <v>4661</v>
      </c>
      <c r="L146" s="10">
        <v>477</v>
      </c>
      <c r="M146" s="10">
        <v>6537</v>
      </c>
      <c r="N146" s="10">
        <v>2</v>
      </c>
      <c r="O146" s="10">
        <v>4622</v>
      </c>
      <c r="P146" s="10">
        <v>475</v>
      </c>
      <c r="Q146" s="10">
        <v>6508</v>
      </c>
      <c r="R146" s="10">
        <v>2</v>
      </c>
      <c r="S146" s="11">
        <f>1-(G146/C146)</f>
        <v>3.8485804416403813E-2</v>
      </c>
      <c r="T146" s="11">
        <f>1-(H146/D146)</f>
        <v>8.2987551867219622E-3</v>
      </c>
      <c r="U146" s="11">
        <f>1-(I146/E146)</f>
        <v>3.3051614850588606E-2</v>
      </c>
      <c r="V146" s="20">
        <f>1-(K146/C146)</f>
        <v>1.9768664563617255E-2</v>
      </c>
      <c r="W146" s="11">
        <f>1-(L146/D146)</f>
        <v>1.0373443983402453E-2</v>
      </c>
      <c r="X146" s="11">
        <f>1-(M146/E146)</f>
        <v>1.3431934802293988E-2</v>
      </c>
      <c r="Y146" s="20">
        <f>1-(O146/C146)</f>
        <v>2.7970557308096722E-2</v>
      </c>
      <c r="Z146" s="11">
        <f>1-(P146/D146)</f>
        <v>1.4522821576763434E-2</v>
      </c>
      <c r="AA146" s="11">
        <f>1-(Q146/E146)</f>
        <v>1.780863265922128E-2</v>
      </c>
      <c r="AB146" s="10">
        <v>28</v>
      </c>
      <c r="AC146" s="10">
        <v>48</v>
      </c>
      <c r="AD146" s="10">
        <v>15222</v>
      </c>
      <c r="AE146" s="10">
        <v>110</v>
      </c>
      <c r="AF146" s="10">
        <v>15</v>
      </c>
      <c r="AG146" s="10">
        <v>53</v>
      </c>
      <c r="AH146" s="10">
        <v>1157</v>
      </c>
      <c r="AI146" s="11">
        <f>AB146/(AB146+AC146+AD146+AE146+AF146+AG146+AH146)</f>
        <v>1.6834004689472734E-3</v>
      </c>
      <c r="AJ146" s="11">
        <v>3.8485804416403813E-2</v>
      </c>
    </row>
    <row r="147" spans="1:36" x14ac:dyDescent="0.2">
      <c r="A147" s="7" t="s">
        <v>154</v>
      </c>
      <c r="B147" s="11">
        <v>0.32579485238455713</v>
      </c>
      <c r="C147" s="10">
        <v>3227</v>
      </c>
      <c r="D147" s="10">
        <v>602</v>
      </c>
      <c r="E147" s="10">
        <v>6729</v>
      </c>
      <c r="F147" s="10">
        <v>10</v>
      </c>
      <c r="G147" s="10">
        <v>3048</v>
      </c>
      <c r="H147" s="10">
        <v>593</v>
      </c>
      <c r="I147" s="10">
        <v>6363</v>
      </c>
      <c r="J147" s="10">
        <v>10</v>
      </c>
      <c r="K147" s="10">
        <v>3163</v>
      </c>
      <c r="L147" s="10">
        <v>594</v>
      </c>
      <c r="M147" s="10">
        <v>6581</v>
      </c>
      <c r="N147" s="10">
        <v>10</v>
      </c>
      <c r="O147" s="10">
        <v>3140</v>
      </c>
      <c r="P147" s="10">
        <v>597</v>
      </c>
      <c r="Q147" s="10">
        <v>6547</v>
      </c>
      <c r="R147" s="10">
        <v>9</v>
      </c>
      <c r="S147" s="11">
        <f>1-(G147/C147)</f>
        <v>5.5469476293771303E-2</v>
      </c>
      <c r="T147" s="11">
        <f>1-(H147/D147)</f>
        <v>1.4950166112956853E-2</v>
      </c>
      <c r="U147" s="11">
        <f>1-(I147/E147)</f>
        <v>5.4391440035666538E-2</v>
      </c>
      <c r="V147" s="20">
        <f>1-(K147/C147)</f>
        <v>1.9832661915091365E-2</v>
      </c>
      <c r="W147" s="11">
        <f>1-(L147/D147)</f>
        <v>1.3289036544850474E-2</v>
      </c>
      <c r="X147" s="11">
        <f>1-(M147/E147)</f>
        <v>2.1994352801307793E-2</v>
      </c>
      <c r="Y147" s="20">
        <f>1-(O147/C147)</f>
        <v>2.6960024790827375E-2</v>
      </c>
      <c r="Z147" s="11">
        <f>1-(P147/D147)</f>
        <v>8.3056478405315604E-3</v>
      </c>
      <c r="AA147" s="11">
        <f>1-(Q147/E147)</f>
        <v>2.7047109525932478E-2</v>
      </c>
      <c r="AB147" s="10">
        <v>4192</v>
      </c>
      <c r="AC147" s="10">
        <v>52</v>
      </c>
      <c r="AD147" s="10">
        <v>10332</v>
      </c>
      <c r="AE147" s="10">
        <v>64</v>
      </c>
      <c r="AF147" s="10">
        <v>11</v>
      </c>
      <c r="AG147" s="10">
        <v>68</v>
      </c>
      <c r="AH147" s="10">
        <v>1201</v>
      </c>
      <c r="AI147" s="11">
        <f>AB147/(AB147+AC147+AD147+AE147+AF147+AG147+AH147)</f>
        <v>0.26331658291457288</v>
      </c>
      <c r="AJ147" s="11">
        <v>5.5469476293771303E-2</v>
      </c>
    </row>
    <row r="148" spans="1:36" x14ac:dyDescent="0.2">
      <c r="A148" s="7" t="s">
        <v>155</v>
      </c>
      <c r="B148" s="11">
        <v>0.17859469520707305</v>
      </c>
      <c r="C148" s="10">
        <v>9505</v>
      </c>
      <c r="D148" s="10">
        <v>813</v>
      </c>
      <c r="E148" s="10">
        <v>11133</v>
      </c>
      <c r="F148" s="10">
        <v>39</v>
      </c>
      <c r="G148" s="10">
        <v>8980</v>
      </c>
      <c r="H148" s="10">
        <v>808</v>
      </c>
      <c r="I148" s="10">
        <v>10546</v>
      </c>
      <c r="J148" s="10">
        <v>38</v>
      </c>
      <c r="K148" s="10">
        <v>9329</v>
      </c>
      <c r="L148" s="10">
        <v>804</v>
      </c>
      <c r="M148" s="10">
        <v>10932</v>
      </c>
      <c r="N148" s="10">
        <v>37</v>
      </c>
      <c r="O148" s="10">
        <v>9255</v>
      </c>
      <c r="P148" s="10">
        <v>800</v>
      </c>
      <c r="Q148" s="10">
        <v>10892</v>
      </c>
      <c r="R148" s="10">
        <v>38</v>
      </c>
      <c r="S148" s="11">
        <f>1-(G148/C148)</f>
        <v>5.5234087322461822E-2</v>
      </c>
      <c r="T148" s="11">
        <f>1-(H148/D148)</f>
        <v>6.1500615006150339E-3</v>
      </c>
      <c r="U148" s="11">
        <f>1-(I148/E148)</f>
        <v>5.2726129524836018E-2</v>
      </c>
      <c r="V148" s="20">
        <f>1-(K148/C148)</f>
        <v>1.8516570226196793E-2</v>
      </c>
      <c r="W148" s="11">
        <f>1-(L148/D148)</f>
        <v>1.1070110701106972E-2</v>
      </c>
      <c r="X148" s="11">
        <f>1-(M148/E148)</f>
        <v>1.8054432767448114E-2</v>
      </c>
      <c r="Y148" s="20">
        <f>1-(O148/C148)</f>
        <v>2.6301946344029492E-2</v>
      </c>
      <c r="Z148" s="11">
        <f>1-(P148/D148)</f>
        <v>1.5990159901599021E-2</v>
      </c>
      <c r="AA148" s="11">
        <f>1-(Q148/E148)</f>
        <v>2.1647354711218925E-2</v>
      </c>
      <c r="AB148" s="10">
        <v>1186</v>
      </c>
      <c r="AC148" s="10">
        <v>104</v>
      </c>
      <c r="AD148" s="10">
        <v>31552</v>
      </c>
      <c r="AE148" s="10">
        <v>185</v>
      </c>
      <c r="AF148" s="10">
        <v>36</v>
      </c>
      <c r="AG148" s="10">
        <v>176</v>
      </c>
      <c r="AH148" s="10">
        <v>5362</v>
      </c>
      <c r="AI148" s="11">
        <f>AB148/(AB148+AC148+AD148+AE148+AF148+AG148+AH148)</f>
        <v>3.0724592627134013E-2</v>
      </c>
      <c r="AJ148" s="11">
        <v>5.5234087322461822E-2</v>
      </c>
    </row>
    <row r="149" spans="1:36" x14ac:dyDescent="0.2">
      <c r="A149" s="7" t="s">
        <v>156</v>
      </c>
      <c r="B149" s="11">
        <v>0.22434472418962934</v>
      </c>
      <c r="C149" s="10">
        <v>22496</v>
      </c>
      <c r="D149" s="10">
        <v>1769</v>
      </c>
      <c r="E149" s="10">
        <v>14370</v>
      </c>
      <c r="F149" s="10">
        <v>51</v>
      </c>
      <c r="G149" s="10">
        <v>21647</v>
      </c>
      <c r="H149" s="10">
        <v>1756</v>
      </c>
      <c r="I149" s="10">
        <v>13788</v>
      </c>
      <c r="J149" s="10">
        <v>50</v>
      </c>
      <c r="K149" s="10">
        <v>22214</v>
      </c>
      <c r="L149" s="10">
        <v>1751</v>
      </c>
      <c r="M149" s="10">
        <v>14175</v>
      </c>
      <c r="N149" s="10">
        <v>50</v>
      </c>
      <c r="O149" s="10">
        <v>22089</v>
      </c>
      <c r="P149" s="10">
        <v>1748</v>
      </c>
      <c r="Q149" s="10">
        <v>14062</v>
      </c>
      <c r="R149" s="10">
        <v>49</v>
      </c>
      <c r="S149" s="11">
        <f>1-(G149/C149)</f>
        <v>3.7740042674253238E-2</v>
      </c>
      <c r="T149" s="11">
        <f>1-(H149/D149)</f>
        <v>7.3487846240813948E-3</v>
      </c>
      <c r="U149" s="11">
        <f>1-(I149/E149)</f>
        <v>4.0501043841336126E-2</v>
      </c>
      <c r="V149" s="20">
        <f>1-(K149/C149)</f>
        <v>1.2535561877667134E-2</v>
      </c>
      <c r="W149" s="11">
        <f>1-(L149/D149)</f>
        <v>1.0175240248728068E-2</v>
      </c>
      <c r="X149" s="11">
        <f>1-(M149/E149)</f>
        <v>1.3569937369519836E-2</v>
      </c>
      <c r="Y149" s="20">
        <f>1-(O149/C149)</f>
        <v>1.8092105263157854E-2</v>
      </c>
      <c r="Z149" s="11">
        <f>1-(P149/D149)</f>
        <v>1.1871113623516116E-2</v>
      </c>
      <c r="AA149" s="11">
        <f>1-(Q149/E149)</f>
        <v>2.1433542101600533E-2</v>
      </c>
      <c r="AB149" s="10">
        <v>8529</v>
      </c>
      <c r="AC149" s="10">
        <v>428</v>
      </c>
      <c r="AD149" s="10">
        <v>42068</v>
      </c>
      <c r="AE149" s="10">
        <v>818</v>
      </c>
      <c r="AF149" s="10">
        <v>61</v>
      </c>
      <c r="AG149" s="10">
        <v>467</v>
      </c>
      <c r="AH149" s="10">
        <v>9301</v>
      </c>
      <c r="AI149" s="11">
        <f>AB149/(AB149+AC149+AD149+AE149+AF149+AG149+AH149)</f>
        <v>0.1382961473602283</v>
      </c>
      <c r="AJ149" s="11">
        <v>3.7740042674253238E-2</v>
      </c>
    </row>
    <row r="150" spans="1:36" x14ac:dyDescent="0.2">
      <c r="A150" s="7" t="s">
        <v>157</v>
      </c>
      <c r="B150" s="11">
        <v>0.27841321713870731</v>
      </c>
      <c r="C150" s="10">
        <v>4917</v>
      </c>
      <c r="D150" s="10">
        <v>627</v>
      </c>
      <c r="E150" s="10">
        <v>5460</v>
      </c>
      <c r="F150" s="10">
        <v>12</v>
      </c>
      <c r="G150" s="10">
        <v>4670</v>
      </c>
      <c r="H150" s="10">
        <v>623</v>
      </c>
      <c r="I150" s="10">
        <v>5189</v>
      </c>
      <c r="J150" s="10">
        <v>12</v>
      </c>
      <c r="K150" s="10">
        <v>4818</v>
      </c>
      <c r="L150" s="10">
        <v>619</v>
      </c>
      <c r="M150" s="10">
        <v>5401</v>
      </c>
      <c r="N150" s="10">
        <v>12</v>
      </c>
      <c r="O150" s="10">
        <v>4779</v>
      </c>
      <c r="P150" s="10">
        <v>619</v>
      </c>
      <c r="Q150" s="10">
        <v>5378</v>
      </c>
      <c r="R150" s="10">
        <v>12</v>
      </c>
      <c r="S150" s="11">
        <f>1-(G150/C150)</f>
        <v>5.0233882448647571E-2</v>
      </c>
      <c r="T150" s="11">
        <f>1-(H150/D150)</f>
        <v>6.3795853269537073E-3</v>
      </c>
      <c r="U150" s="11">
        <f>1-(I150/E150)</f>
        <v>4.9633699633699679E-2</v>
      </c>
      <c r="V150" s="20">
        <f>1-(K150/C150)</f>
        <v>2.0134228187919434E-2</v>
      </c>
      <c r="W150" s="11">
        <f>1-(L150/D150)</f>
        <v>1.2759170653907526E-2</v>
      </c>
      <c r="X150" s="11">
        <f>1-(M150/E150)</f>
        <v>1.0805860805860767E-2</v>
      </c>
      <c r="Y150" s="20">
        <f>1-(O150/C150)</f>
        <v>2.8065893837705969E-2</v>
      </c>
      <c r="Z150" s="11">
        <f>1-(P150/D150)</f>
        <v>1.2759170653907526E-2</v>
      </c>
      <c r="AA150" s="11">
        <f>1-(Q150/E150)</f>
        <v>1.5018315018314965E-2</v>
      </c>
      <c r="AB150" s="10">
        <v>4661</v>
      </c>
      <c r="AC150" s="10">
        <v>87</v>
      </c>
      <c r="AD150" s="10">
        <v>12314</v>
      </c>
      <c r="AE150" s="10">
        <v>146</v>
      </c>
      <c r="AF150" s="10">
        <v>23</v>
      </c>
      <c r="AG150" s="10">
        <v>89</v>
      </c>
      <c r="AH150" s="10">
        <v>1302</v>
      </c>
      <c r="AI150" s="11">
        <f>AB150/(AB150+AC150+AD150+AE150+AF150+AG150+AH150)</f>
        <v>0.25029534958651056</v>
      </c>
      <c r="AJ150" s="11">
        <v>5.0233882448647571E-2</v>
      </c>
    </row>
    <row r="151" spans="1:36" x14ac:dyDescent="0.2">
      <c r="A151" s="7" t="s">
        <v>158</v>
      </c>
      <c r="B151" s="11">
        <v>0.53073861123396726</v>
      </c>
      <c r="C151" s="10">
        <v>806</v>
      </c>
      <c r="D151" s="10">
        <v>187</v>
      </c>
      <c r="E151" s="10">
        <v>1267</v>
      </c>
      <c r="F151" s="10">
        <v>1</v>
      </c>
      <c r="G151" s="10">
        <v>738</v>
      </c>
      <c r="H151" s="10">
        <v>185</v>
      </c>
      <c r="I151" s="10">
        <v>1181</v>
      </c>
      <c r="J151" s="10">
        <v>1</v>
      </c>
      <c r="K151" s="10">
        <v>781</v>
      </c>
      <c r="L151" s="10">
        <v>184</v>
      </c>
      <c r="M151" s="10">
        <v>1230</v>
      </c>
      <c r="N151" s="10">
        <v>1</v>
      </c>
      <c r="O151" s="10">
        <v>774</v>
      </c>
      <c r="P151" s="10">
        <v>185</v>
      </c>
      <c r="Q151" s="10">
        <v>1222</v>
      </c>
      <c r="R151" s="10">
        <v>1</v>
      </c>
      <c r="S151" s="11">
        <f>1-(G151/C151)</f>
        <v>8.4367245657568257E-2</v>
      </c>
      <c r="T151" s="11">
        <f>1-(H151/D151)</f>
        <v>1.0695187165775444E-2</v>
      </c>
      <c r="U151" s="11">
        <f>1-(I151/E151)</f>
        <v>6.7876874506708762E-2</v>
      </c>
      <c r="V151" s="20">
        <f>1-(K151/C151)</f>
        <v>3.1017369727047162E-2</v>
      </c>
      <c r="W151" s="11">
        <f>1-(L151/D151)</f>
        <v>1.6042780748663055E-2</v>
      </c>
      <c r="X151" s="11">
        <f>1-(M151/E151)</f>
        <v>2.9202841357537479E-2</v>
      </c>
      <c r="Y151" s="20">
        <f>1-(O151/C151)</f>
        <v>3.9702233250620389E-2</v>
      </c>
      <c r="Z151" s="11">
        <f>1-(P151/D151)</f>
        <v>1.0695187165775444E-2</v>
      </c>
      <c r="AA151" s="11">
        <f>1-(Q151/E151)</f>
        <v>3.5516969218626682E-2</v>
      </c>
      <c r="AB151" s="10">
        <v>1925</v>
      </c>
      <c r="AC151" s="10">
        <v>8</v>
      </c>
      <c r="AD151" s="10">
        <v>1371</v>
      </c>
      <c r="AE151" s="10">
        <v>9</v>
      </c>
      <c r="AF151" s="10">
        <v>5</v>
      </c>
      <c r="AG151" s="10">
        <v>18</v>
      </c>
      <c r="AH151" s="10">
        <v>186</v>
      </c>
      <c r="AI151" s="11">
        <f>AB151/(AB151+AC151+AD151+AE151+AF151+AG151+AH151)</f>
        <v>0.54656445201590009</v>
      </c>
      <c r="AJ151" s="11">
        <v>8.4367245657568257E-2</v>
      </c>
    </row>
    <row r="152" spans="1:36" x14ac:dyDescent="0.2">
      <c r="A152" s="7" t="s">
        <v>159</v>
      </c>
      <c r="B152" s="11">
        <v>0.4911249846982495</v>
      </c>
      <c r="C152" s="10">
        <v>3525</v>
      </c>
      <c r="D152" s="10">
        <v>727</v>
      </c>
      <c r="E152" s="10">
        <v>3907</v>
      </c>
      <c r="F152" s="10">
        <v>10</v>
      </c>
      <c r="G152" s="10">
        <v>3260</v>
      </c>
      <c r="H152" s="10">
        <v>710</v>
      </c>
      <c r="I152" s="10">
        <v>3628</v>
      </c>
      <c r="J152" s="10">
        <v>10</v>
      </c>
      <c r="K152" s="10">
        <v>3424</v>
      </c>
      <c r="L152" s="10">
        <v>714</v>
      </c>
      <c r="M152" s="10">
        <v>3806</v>
      </c>
      <c r="N152" s="10">
        <v>10</v>
      </c>
      <c r="O152" s="10">
        <v>3377</v>
      </c>
      <c r="P152" s="10">
        <v>705</v>
      </c>
      <c r="Q152" s="10">
        <v>3760</v>
      </c>
      <c r="R152" s="10">
        <v>10</v>
      </c>
      <c r="S152" s="11">
        <f>1-(G152/C152)</f>
        <v>7.5177304964539005E-2</v>
      </c>
      <c r="T152" s="11">
        <f>1-(H152/D152)</f>
        <v>2.3383768913342484E-2</v>
      </c>
      <c r="U152" s="11">
        <f>1-(I152/E152)</f>
        <v>7.1410289224468904E-2</v>
      </c>
      <c r="V152" s="20">
        <f>1-(K152/C152)</f>
        <v>2.8652482269503565E-2</v>
      </c>
      <c r="W152" s="11">
        <f>1-(L152/D152)</f>
        <v>1.7881705639614887E-2</v>
      </c>
      <c r="X152" s="11">
        <f>1-(M152/E152)</f>
        <v>2.5851036600972654E-2</v>
      </c>
      <c r="Y152" s="20">
        <f>1-(O152/C152)</f>
        <v>4.1985815602836873E-2</v>
      </c>
      <c r="Z152" s="11">
        <f>1-(P152/D152)</f>
        <v>3.0261348005502064E-2</v>
      </c>
      <c r="AA152" s="11">
        <f>1-(Q152/E152)</f>
        <v>3.7624776042999741E-2</v>
      </c>
      <c r="AB152" s="10">
        <v>5838</v>
      </c>
      <c r="AC152" s="10">
        <v>22</v>
      </c>
      <c r="AD152" s="10">
        <v>5540</v>
      </c>
      <c r="AE152" s="10">
        <v>38</v>
      </c>
      <c r="AF152" s="10">
        <v>6</v>
      </c>
      <c r="AG152" s="10">
        <v>32</v>
      </c>
      <c r="AH152" s="10">
        <v>513</v>
      </c>
      <c r="AI152" s="11">
        <f>AB152/(AB152+AC152+AD152+AE152+AF152+AG152+AH152)</f>
        <v>0.48694636750354492</v>
      </c>
      <c r="AJ152" s="11">
        <v>7.5177304964539005E-2</v>
      </c>
    </row>
    <row r="153" spans="1:36" x14ac:dyDescent="0.2">
      <c r="A153" s="7" t="s">
        <v>160</v>
      </c>
      <c r="B153" s="11">
        <v>0.19149146184976804</v>
      </c>
      <c r="C153" s="10">
        <v>3753</v>
      </c>
      <c r="D153" s="10">
        <v>501</v>
      </c>
      <c r="E153" s="10">
        <v>5868</v>
      </c>
      <c r="F153" s="10">
        <v>9</v>
      </c>
      <c r="G153" s="10">
        <v>3562</v>
      </c>
      <c r="H153" s="10">
        <v>500</v>
      </c>
      <c r="I153" s="10">
        <v>5630</v>
      </c>
      <c r="J153" s="10">
        <v>8</v>
      </c>
      <c r="K153" s="10">
        <v>3686</v>
      </c>
      <c r="L153" s="10">
        <v>498</v>
      </c>
      <c r="M153" s="10">
        <v>5755</v>
      </c>
      <c r="N153" s="10">
        <v>10</v>
      </c>
      <c r="O153" s="10">
        <v>3661</v>
      </c>
      <c r="P153" s="10">
        <v>498</v>
      </c>
      <c r="Q153" s="10">
        <v>5724</v>
      </c>
      <c r="R153" s="10">
        <v>9</v>
      </c>
      <c r="S153" s="11">
        <f>1-(G153/C153)</f>
        <v>5.0892619237942971E-2</v>
      </c>
      <c r="T153" s="11">
        <f>1-(H153/D153)</f>
        <v>1.9960079840319889E-3</v>
      </c>
      <c r="U153" s="11">
        <f>1-(I153/E153)</f>
        <v>4.055896387184732E-2</v>
      </c>
      <c r="V153" s="20">
        <f>1-(K153/C153)</f>
        <v>1.785238475885953E-2</v>
      </c>
      <c r="W153" s="11">
        <f>1-(L153/D153)</f>
        <v>5.9880239520958556E-3</v>
      </c>
      <c r="X153" s="11">
        <f>1-(M153/E153)</f>
        <v>1.9256987048398067E-2</v>
      </c>
      <c r="Y153" s="20">
        <f>1-(O153/C153)</f>
        <v>2.4513722355449019E-2</v>
      </c>
      <c r="Z153" s="11">
        <f>1-(P153/D153)</f>
        <v>5.9880239520958556E-3</v>
      </c>
      <c r="AA153" s="11">
        <f>1-(Q153/E153)</f>
        <v>2.4539877300613466E-2</v>
      </c>
      <c r="AB153" s="10">
        <v>2336</v>
      </c>
      <c r="AC153" s="10">
        <v>61</v>
      </c>
      <c r="AD153" s="10">
        <v>11693</v>
      </c>
      <c r="AE153" s="10">
        <v>176</v>
      </c>
      <c r="AF153" s="10">
        <v>11</v>
      </c>
      <c r="AG153" s="10">
        <v>66</v>
      </c>
      <c r="AH153" s="10">
        <v>1301</v>
      </c>
      <c r="AI153" s="11">
        <f>AB153/(AB153+AC153+AD153+AE153+AF153+AG153+AH153)</f>
        <v>0.14932242393249809</v>
      </c>
      <c r="AJ153" s="11">
        <v>5.0892619237942971E-2</v>
      </c>
    </row>
    <row r="154" spans="1:36" x14ac:dyDescent="0.2">
      <c r="A154" s="7" t="s">
        <v>161</v>
      </c>
      <c r="B154" s="11">
        <v>0.4</v>
      </c>
      <c r="C154" s="10">
        <v>404</v>
      </c>
      <c r="D154" s="10">
        <v>152</v>
      </c>
      <c r="E154" s="10">
        <v>544</v>
      </c>
      <c r="F154" s="10">
        <v>0</v>
      </c>
      <c r="G154" s="10">
        <v>371</v>
      </c>
      <c r="H154" s="10">
        <v>150</v>
      </c>
      <c r="I154" s="10">
        <v>517</v>
      </c>
      <c r="J154" s="10">
        <v>0</v>
      </c>
      <c r="K154" s="10">
        <v>389</v>
      </c>
      <c r="L154" s="10">
        <v>151</v>
      </c>
      <c r="M154" s="10">
        <v>523</v>
      </c>
      <c r="N154" s="10">
        <v>0</v>
      </c>
      <c r="O154" s="10">
        <v>383</v>
      </c>
      <c r="P154" s="10">
        <v>149</v>
      </c>
      <c r="Q154" s="10">
        <v>529</v>
      </c>
      <c r="R154" s="10">
        <v>0</v>
      </c>
      <c r="S154" s="11">
        <f>1-(G154/C154)</f>
        <v>8.1683168316831645E-2</v>
      </c>
      <c r="T154" s="11">
        <f>1-(H154/D154)</f>
        <v>1.3157894736842146E-2</v>
      </c>
      <c r="U154" s="11">
        <f>1-(I154/E154)</f>
        <v>4.9632352941176516E-2</v>
      </c>
      <c r="V154" s="20">
        <f>1-(K154/C154)</f>
        <v>3.7128712871287162E-2</v>
      </c>
      <c r="W154" s="11">
        <f>1-(L154/D154)</f>
        <v>6.5789473684210176E-3</v>
      </c>
      <c r="X154" s="11">
        <f>1-(M154/E154)</f>
        <v>3.8602941176470562E-2</v>
      </c>
      <c r="Y154" s="20">
        <f>1-(O154/C154)</f>
        <v>5.1980198019802026E-2</v>
      </c>
      <c r="Z154" s="11">
        <f>1-(P154/D154)</f>
        <v>1.9736842105263164E-2</v>
      </c>
      <c r="AA154" s="11">
        <f>1-(Q154/E154)</f>
        <v>2.7573529411764719E-2</v>
      </c>
      <c r="AB154" s="10">
        <v>645</v>
      </c>
      <c r="AD154" s="10">
        <v>799</v>
      </c>
      <c r="AE154" s="10">
        <v>6</v>
      </c>
      <c r="AF154" s="10">
        <v>1</v>
      </c>
      <c r="AG154" s="10">
        <v>9</v>
      </c>
      <c r="AH154" s="10">
        <v>35</v>
      </c>
      <c r="AI154" s="11">
        <f>AB154/(AB154+AC154+AD154+AE154+AF154+AG154+AH154)</f>
        <v>0.43143812709030099</v>
      </c>
      <c r="AJ154" s="11">
        <v>8.1683168316831645E-2</v>
      </c>
    </row>
    <row r="155" spans="1:36" x14ac:dyDescent="0.2">
      <c r="A155" s="7" t="s">
        <v>162</v>
      </c>
      <c r="B155" s="11">
        <v>0.28741584671154841</v>
      </c>
      <c r="C155" s="10">
        <v>838</v>
      </c>
      <c r="D155" s="10">
        <v>115</v>
      </c>
      <c r="E155" s="10">
        <v>974</v>
      </c>
      <c r="F155" s="10">
        <v>4</v>
      </c>
      <c r="G155" s="10">
        <v>774</v>
      </c>
      <c r="H155" s="10">
        <v>115</v>
      </c>
      <c r="I155" s="10">
        <v>916</v>
      </c>
      <c r="J155" s="10">
        <v>4</v>
      </c>
      <c r="K155" s="10">
        <v>817</v>
      </c>
      <c r="L155" s="10">
        <v>115</v>
      </c>
      <c r="M155" s="10">
        <v>958</v>
      </c>
      <c r="N155" s="10">
        <v>3</v>
      </c>
      <c r="O155" s="10">
        <v>797</v>
      </c>
      <c r="P155" s="10">
        <v>115</v>
      </c>
      <c r="Q155" s="10">
        <v>945</v>
      </c>
      <c r="R155" s="10">
        <v>4</v>
      </c>
      <c r="S155" s="11">
        <f>1-(G155/C155)</f>
        <v>7.6372315035799554E-2</v>
      </c>
      <c r="T155" s="11">
        <f>1-(H155/D155)</f>
        <v>0</v>
      </c>
      <c r="U155" s="11">
        <f>1-(I155/E155)</f>
        <v>5.9548254620123253E-2</v>
      </c>
      <c r="V155" s="20">
        <f>1-(K155/C155)</f>
        <v>2.5059665871121739E-2</v>
      </c>
      <c r="W155" s="11">
        <f>1-(L155/D155)</f>
        <v>0</v>
      </c>
      <c r="X155" s="11">
        <f>1-(M155/E155)</f>
        <v>1.6427104722792629E-2</v>
      </c>
      <c r="Y155" s="20">
        <f>1-(O155/C155)</f>
        <v>4.892601431980903E-2</v>
      </c>
      <c r="Z155" s="11">
        <f>1-(P155/D155)</f>
        <v>0</v>
      </c>
      <c r="AA155" s="11">
        <f>1-(Q155/E155)</f>
        <v>2.9774127310061571E-2</v>
      </c>
      <c r="AB155" s="10">
        <v>760</v>
      </c>
      <c r="AC155" s="10">
        <v>1</v>
      </c>
      <c r="AD155" s="10">
        <v>2015</v>
      </c>
      <c r="AE155" s="10">
        <v>19</v>
      </c>
      <c r="AF155" s="10">
        <v>1</v>
      </c>
      <c r="AG155" s="10">
        <v>10</v>
      </c>
      <c r="AH155" s="10">
        <v>109</v>
      </c>
      <c r="AI155" s="11">
        <f>AB155/(AB155+AC155+AD155+AE155+AF155+AG155+AH155)</f>
        <v>0.26072041166380788</v>
      </c>
      <c r="AJ155" s="11">
        <v>7.6372315035799554E-2</v>
      </c>
    </row>
    <row r="156" spans="1:36" x14ac:dyDescent="0.2">
      <c r="A156" s="7" t="s">
        <v>163</v>
      </c>
      <c r="B156" s="11">
        <v>0.14398111723052714</v>
      </c>
      <c r="C156" s="10">
        <v>5489</v>
      </c>
      <c r="D156" s="10">
        <v>537</v>
      </c>
      <c r="E156" s="10">
        <v>5408</v>
      </c>
      <c r="F156" s="10">
        <v>5</v>
      </c>
      <c r="G156" s="10">
        <v>5352</v>
      </c>
      <c r="H156" s="10">
        <v>535</v>
      </c>
      <c r="I156" s="10">
        <v>5238</v>
      </c>
      <c r="J156" s="10">
        <v>5</v>
      </c>
      <c r="K156" s="10">
        <v>5433</v>
      </c>
      <c r="L156" s="10">
        <v>527</v>
      </c>
      <c r="M156" s="10">
        <v>5325</v>
      </c>
      <c r="N156" s="10">
        <v>6</v>
      </c>
      <c r="O156" s="10">
        <v>5413</v>
      </c>
      <c r="P156" s="10">
        <v>534</v>
      </c>
      <c r="Q156" s="10">
        <v>5302</v>
      </c>
      <c r="R156" s="10">
        <v>6</v>
      </c>
      <c r="S156" s="11">
        <f>1-(G156/C156)</f>
        <v>2.4959008926944803E-2</v>
      </c>
      <c r="T156" s="11">
        <f>1-(H156/D156)</f>
        <v>3.7243947858472959E-3</v>
      </c>
      <c r="U156" s="11">
        <f>1-(I156/E156)</f>
        <v>3.1434911242603558E-2</v>
      </c>
      <c r="V156" s="20">
        <f>1-(K156/C156)</f>
        <v>1.0202222627072377E-2</v>
      </c>
      <c r="W156" s="11">
        <f>1-(L156/D156)</f>
        <v>1.8621973929236479E-2</v>
      </c>
      <c r="X156" s="11">
        <f>1-(M156/E156)</f>
        <v>1.5347633136094663E-2</v>
      </c>
      <c r="Y156" s="20">
        <f>1-(O156/C156)</f>
        <v>1.3845873565312417E-2</v>
      </c>
      <c r="Z156" s="11">
        <f>1-(P156/D156)</f>
        <v>5.5865921787709993E-3</v>
      </c>
      <c r="AA156" s="11">
        <f>1-(Q156/E156)</f>
        <v>1.9600591715976279E-2</v>
      </c>
      <c r="AB156" s="10">
        <v>213</v>
      </c>
      <c r="AC156" s="10">
        <v>60</v>
      </c>
      <c r="AD156" s="10">
        <v>16298</v>
      </c>
      <c r="AE156" s="10">
        <v>142</v>
      </c>
      <c r="AF156" s="10">
        <v>26</v>
      </c>
      <c r="AG156" s="10">
        <v>53</v>
      </c>
      <c r="AH156" s="10">
        <v>1362</v>
      </c>
      <c r="AI156" s="11">
        <f>AB156/(AB156+AC156+AD156+AE156+AF156+AG156+AH156)</f>
        <v>1.1732951415665969E-2</v>
      </c>
      <c r="AJ156" s="11">
        <v>2.4959008926944803E-2</v>
      </c>
    </row>
    <row r="157" spans="1:36" x14ac:dyDescent="0.2">
      <c r="A157" s="7" t="s">
        <v>164</v>
      </c>
      <c r="B157" s="11">
        <v>0.26797672631463387</v>
      </c>
      <c r="C157" s="10">
        <v>16675</v>
      </c>
      <c r="D157" s="10">
        <v>1017</v>
      </c>
      <c r="E157" s="10">
        <v>9610</v>
      </c>
      <c r="F157" s="10">
        <v>25</v>
      </c>
      <c r="G157" s="10">
        <v>15683</v>
      </c>
      <c r="H157" s="10">
        <v>1004</v>
      </c>
      <c r="I157" s="10">
        <v>9126</v>
      </c>
      <c r="J157" s="10">
        <v>24</v>
      </c>
      <c r="K157" s="10">
        <v>16342</v>
      </c>
      <c r="L157" s="10">
        <v>1004</v>
      </c>
      <c r="M157" s="10">
        <v>9455</v>
      </c>
      <c r="N157" s="10">
        <v>24</v>
      </c>
      <c r="O157" s="10">
        <v>16191</v>
      </c>
      <c r="P157" s="10">
        <v>999</v>
      </c>
      <c r="Q157" s="10">
        <v>9373</v>
      </c>
      <c r="R157" s="10">
        <v>24</v>
      </c>
      <c r="S157" s="11">
        <f>1-(G157/C157)</f>
        <v>5.9490254872563764E-2</v>
      </c>
      <c r="T157" s="11">
        <f>1-(H157/D157)</f>
        <v>1.2782694198623434E-2</v>
      </c>
      <c r="U157" s="11">
        <f>1-(I157/E157)</f>
        <v>5.036420395421437E-2</v>
      </c>
      <c r="V157" s="20">
        <f>1-(K157/C157)</f>
        <v>1.9970014992503726E-2</v>
      </c>
      <c r="W157" s="11">
        <f>1-(L157/D157)</f>
        <v>1.2782694198623434E-2</v>
      </c>
      <c r="X157" s="11">
        <f>1-(M157/E157)</f>
        <v>1.6129032258064502E-2</v>
      </c>
      <c r="Y157" s="20">
        <f>1-(O157/C157)</f>
        <v>2.9025487256371774E-2</v>
      </c>
      <c r="Z157" s="11">
        <f>1-(P157/D157)</f>
        <v>1.7699115044247815E-2</v>
      </c>
      <c r="AA157" s="11">
        <f>1-(Q157/E157)</f>
        <v>2.4661810613943791E-2</v>
      </c>
      <c r="AB157" s="10">
        <v>1826</v>
      </c>
      <c r="AC157" s="10">
        <v>367</v>
      </c>
      <c r="AD157" s="10">
        <v>32829</v>
      </c>
      <c r="AE157" s="10">
        <v>5956</v>
      </c>
      <c r="AF157" s="10">
        <v>56</v>
      </c>
      <c r="AG157" s="10">
        <v>353</v>
      </c>
      <c r="AH157" s="10">
        <v>4696</v>
      </c>
      <c r="AI157" s="11">
        <f>AB157/(AB157+AC157+AD157+AE157+AF157+AG157+AH157)</f>
        <v>3.9624156413427945E-2</v>
      </c>
      <c r="AJ157" s="11">
        <v>5.9490254872563764E-2</v>
      </c>
    </row>
    <row r="158" spans="1:36" x14ac:dyDescent="0.2">
      <c r="A158" s="7" t="s">
        <v>165</v>
      </c>
      <c r="B158" s="11">
        <v>0.26465364120781526</v>
      </c>
      <c r="C158" s="10">
        <v>1408</v>
      </c>
      <c r="D158" s="10">
        <v>205</v>
      </c>
      <c r="E158" s="10">
        <v>1202</v>
      </c>
      <c r="F158" s="10">
        <v>0</v>
      </c>
      <c r="G158" s="10">
        <v>1313</v>
      </c>
      <c r="H158" s="10">
        <v>198</v>
      </c>
      <c r="I158" s="10">
        <v>1140</v>
      </c>
      <c r="J158" s="10">
        <v>0</v>
      </c>
      <c r="K158" s="10">
        <v>1361</v>
      </c>
      <c r="L158" s="10">
        <v>201</v>
      </c>
      <c r="M158" s="10">
        <v>1181</v>
      </c>
      <c r="N158" s="10">
        <v>0</v>
      </c>
      <c r="O158" s="10">
        <v>1358</v>
      </c>
      <c r="P158" s="10">
        <v>198</v>
      </c>
      <c r="Q158" s="10">
        <v>1178</v>
      </c>
      <c r="R158" s="10">
        <v>0</v>
      </c>
      <c r="S158" s="11">
        <f>1-(G158/C158)</f>
        <v>6.7471590909090939E-2</v>
      </c>
      <c r="T158" s="11">
        <f>1-(H158/D158)</f>
        <v>3.4146341463414664E-2</v>
      </c>
      <c r="U158" s="11">
        <f>1-(I158/E158)</f>
        <v>5.1580698835274497E-2</v>
      </c>
      <c r="V158" s="20">
        <f>1-(K158/C158)</f>
        <v>3.3380681818181768E-2</v>
      </c>
      <c r="W158" s="11">
        <f>1-(L158/D158)</f>
        <v>1.9512195121951237E-2</v>
      </c>
      <c r="X158" s="11">
        <f>1-(M158/E158)</f>
        <v>1.7470881863560717E-2</v>
      </c>
      <c r="Y158" s="20">
        <f>1-(O158/C158)</f>
        <v>3.5511363636363646E-2</v>
      </c>
      <c r="Z158" s="11">
        <f>1-(P158/D158)</f>
        <v>3.4146341463414664E-2</v>
      </c>
      <c r="AA158" s="11">
        <f>1-(Q158/E158)</f>
        <v>1.9966722129783676E-2</v>
      </c>
      <c r="AB158" s="10">
        <v>1187</v>
      </c>
      <c r="AC158" s="10">
        <v>12</v>
      </c>
      <c r="AD158" s="10">
        <v>2893</v>
      </c>
      <c r="AE158" s="10">
        <v>38</v>
      </c>
      <c r="AF158" s="10">
        <v>3</v>
      </c>
      <c r="AG158" s="10">
        <v>11</v>
      </c>
      <c r="AH158" s="10">
        <v>97</v>
      </c>
      <c r="AI158" s="11">
        <f>AB158/(AB158+AC158+AD158+AE158+AF158+AG158+AH158)</f>
        <v>0.27988681914642771</v>
      </c>
      <c r="AJ158" s="11">
        <v>6.7471590909090939E-2</v>
      </c>
    </row>
    <row r="159" spans="1:36" x14ac:dyDescent="0.2">
      <c r="A159" s="7" t="s">
        <v>166</v>
      </c>
      <c r="B159" s="11">
        <v>0.4053004340872744</v>
      </c>
      <c r="C159" s="10">
        <v>1995</v>
      </c>
      <c r="D159" s="10">
        <v>301</v>
      </c>
      <c r="E159" s="10">
        <v>2075</v>
      </c>
      <c r="F159" s="10">
        <v>6</v>
      </c>
      <c r="G159" s="10">
        <v>1858</v>
      </c>
      <c r="H159" s="10">
        <v>295</v>
      </c>
      <c r="I159" s="10">
        <v>1944</v>
      </c>
      <c r="J159" s="10">
        <v>6</v>
      </c>
      <c r="K159" s="10">
        <v>1935</v>
      </c>
      <c r="L159" s="10">
        <v>291</v>
      </c>
      <c r="M159" s="10">
        <v>2023</v>
      </c>
      <c r="N159" s="10">
        <v>6</v>
      </c>
      <c r="O159" s="10">
        <v>1917</v>
      </c>
      <c r="P159" s="10">
        <v>292</v>
      </c>
      <c r="Q159" s="10">
        <v>2000</v>
      </c>
      <c r="R159" s="10">
        <v>6</v>
      </c>
      <c r="S159" s="11">
        <f>1-(G159/C159)</f>
        <v>6.8671679197994995E-2</v>
      </c>
      <c r="T159" s="11">
        <f>1-(H159/D159)</f>
        <v>1.9933554817275767E-2</v>
      </c>
      <c r="U159" s="11">
        <f>1-(I159/E159)</f>
        <v>6.3132530120481922E-2</v>
      </c>
      <c r="V159" s="20">
        <f>1-(K159/C159)</f>
        <v>3.007518796992481E-2</v>
      </c>
      <c r="W159" s="11">
        <f>1-(L159/D159)</f>
        <v>3.3222591362126241E-2</v>
      </c>
      <c r="X159" s="11">
        <f>1-(M159/E159)</f>
        <v>2.5060240963855396E-2</v>
      </c>
      <c r="Y159" s="20">
        <f>1-(O159/C159)</f>
        <v>3.9097744360902298E-2</v>
      </c>
      <c r="Z159" s="11">
        <f>1-(P159/D159)</f>
        <v>2.9900332225913595E-2</v>
      </c>
      <c r="AA159" s="11">
        <f>1-(Q159/E159)</f>
        <v>3.6144578313253017E-2</v>
      </c>
      <c r="AB159" s="10">
        <v>2375</v>
      </c>
      <c r="AC159" s="10">
        <v>17</v>
      </c>
      <c r="AD159" s="10">
        <v>3540</v>
      </c>
      <c r="AE159" s="10">
        <v>19</v>
      </c>
      <c r="AF159" s="10">
        <v>6</v>
      </c>
      <c r="AG159" s="10">
        <v>29</v>
      </c>
      <c r="AH159" s="10">
        <v>335</v>
      </c>
      <c r="AI159" s="11">
        <f>AB159/(AB159+AC159+AD159+AE159+AF159+AG159+AH159)</f>
        <v>0.37573168802404683</v>
      </c>
      <c r="AJ159" s="11">
        <v>6.8671679197994995E-2</v>
      </c>
    </row>
    <row r="160" spans="1:36" x14ac:dyDescent="0.2">
      <c r="A160" s="7" t="s">
        <v>167</v>
      </c>
      <c r="B160" s="11">
        <v>0.44009378663540444</v>
      </c>
      <c r="C160" s="10">
        <v>2427</v>
      </c>
      <c r="D160" s="10">
        <v>270</v>
      </c>
      <c r="E160" s="10">
        <v>1567</v>
      </c>
      <c r="F160" s="10">
        <v>1</v>
      </c>
      <c r="G160" s="10">
        <v>2238</v>
      </c>
      <c r="H160" s="10">
        <v>268</v>
      </c>
      <c r="I160" s="10">
        <v>1477</v>
      </c>
      <c r="J160" s="10">
        <v>1</v>
      </c>
      <c r="K160" s="10">
        <v>2363</v>
      </c>
      <c r="L160" s="10">
        <v>266</v>
      </c>
      <c r="M160" s="10">
        <v>1529</v>
      </c>
      <c r="N160" s="10">
        <v>1</v>
      </c>
      <c r="O160" s="10">
        <v>2338</v>
      </c>
      <c r="P160" s="10">
        <v>260</v>
      </c>
      <c r="Q160" s="10">
        <v>1519</v>
      </c>
      <c r="R160" s="10">
        <v>1</v>
      </c>
      <c r="S160" s="11">
        <f>1-(G160/C160)</f>
        <v>7.7873918417799781E-2</v>
      </c>
      <c r="T160" s="11">
        <f>1-(H160/D160)</f>
        <v>7.4074074074074181E-3</v>
      </c>
      <c r="U160" s="11">
        <f>1-(I160/E160)</f>
        <v>5.7434588385449903E-2</v>
      </c>
      <c r="V160" s="20">
        <f>1-(K160/C160)</f>
        <v>2.6370004120313095E-2</v>
      </c>
      <c r="W160" s="11">
        <f>1-(L160/D160)</f>
        <v>1.4814814814814836E-2</v>
      </c>
      <c r="X160" s="11">
        <f>1-(M160/E160)</f>
        <v>2.4250159540523342E-2</v>
      </c>
      <c r="Y160" s="20">
        <f>1-(O160/C160)</f>
        <v>3.667078697981041E-2</v>
      </c>
      <c r="Z160" s="11">
        <f>1-(P160/D160)</f>
        <v>3.703703703703709E-2</v>
      </c>
      <c r="AA160" s="11">
        <f>1-(Q160/E160)</f>
        <v>3.0631780472239911E-2</v>
      </c>
      <c r="AB160" s="10">
        <v>2452</v>
      </c>
      <c r="AC160" s="10">
        <v>6</v>
      </c>
      <c r="AD160" s="10">
        <v>3306</v>
      </c>
      <c r="AE160" s="10">
        <v>10</v>
      </c>
      <c r="AF160" s="10">
        <v>1</v>
      </c>
      <c r="AG160" s="10">
        <v>19</v>
      </c>
      <c r="AH160" s="10">
        <v>221</v>
      </c>
      <c r="AI160" s="11">
        <f>AB160/(AB160+AC160+AD160+AE160+AF160+AG160+AH160)</f>
        <v>0.40764754779717371</v>
      </c>
      <c r="AJ160" s="11">
        <v>7.7873918417799781E-2</v>
      </c>
    </row>
    <row r="161" spans="1:36" x14ac:dyDescent="0.2">
      <c r="A161" s="7" t="s">
        <v>168</v>
      </c>
      <c r="B161" s="11">
        <v>0.24139689013510068</v>
      </c>
      <c r="C161" s="10">
        <v>4418</v>
      </c>
      <c r="D161" s="10">
        <v>305</v>
      </c>
      <c r="E161" s="10">
        <v>3108</v>
      </c>
      <c r="F161" s="10">
        <v>15</v>
      </c>
      <c r="G161" s="10">
        <v>4175</v>
      </c>
      <c r="H161" s="10">
        <v>301</v>
      </c>
      <c r="I161" s="10">
        <v>2936</v>
      </c>
      <c r="J161" s="10">
        <v>15</v>
      </c>
      <c r="K161" s="10">
        <v>4333</v>
      </c>
      <c r="L161" s="10">
        <v>301</v>
      </c>
      <c r="M161" s="10">
        <v>3057</v>
      </c>
      <c r="N161" s="10">
        <v>15</v>
      </c>
      <c r="O161" s="10">
        <v>4296</v>
      </c>
      <c r="P161" s="10">
        <v>300</v>
      </c>
      <c r="Q161" s="10">
        <v>3029</v>
      </c>
      <c r="R161" s="10">
        <v>15</v>
      </c>
      <c r="S161" s="11">
        <f>1-(G161/C161)</f>
        <v>5.5002263467632373E-2</v>
      </c>
      <c r="T161" s="11">
        <f>1-(H161/D161)</f>
        <v>1.3114754098360604E-2</v>
      </c>
      <c r="U161" s="11">
        <f>1-(I161/E161)</f>
        <v>5.5341055341055378E-2</v>
      </c>
      <c r="V161" s="20">
        <f>1-(K161/C161)</f>
        <v>1.9239474875509255E-2</v>
      </c>
      <c r="W161" s="11">
        <f>1-(L161/D161)</f>
        <v>1.3114754098360604E-2</v>
      </c>
      <c r="X161" s="11">
        <f>1-(M161/E161)</f>
        <v>1.6409266409266432E-2</v>
      </c>
      <c r="Y161" s="20">
        <f>1-(O161/C161)</f>
        <v>2.7614305115436832E-2</v>
      </c>
      <c r="Z161" s="11">
        <f>1-(P161/D161)</f>
        <v>1.6393442622950838E-2</v>
      </c>
      <c r="AA161" s="11">
        <f>1-(Q161/E161)</f>
        <v>2.541827541827546E-2</v>
      </c>
      <c r="AB161" s="10">
        <v>3094</v>
      </c>
      <c r="AC161" s="10">
        <v>26</v>
      </c>
      <c r="AD161" s="10">
        <v>8716</v>
      </c>
      <c r="AE161" s="10">
        <v>59</v>
      </c>
      <c r="AF161" s="10">
        <v>7</v>
      </c>
      <c r="AG161" s="10">
        <v>66</v>
      </c>
      <c r="AH161" s="10">
        <v>650</v>
      </c>
      <c r="AI161" s="11">
        <f>AB161/(AB161+AC161+AD161+AE161+AF161+AG161+AH161)</f>
        <v>0.2452052623236646</v>
      </c>
      <c r="AJ161" s="11">
        <v>5.5002263467632373E-2</v>
      </c>
    </row>
  </sheetData>
  <autoFilter ref="A2:AJ161" xr:uid="{8DDC9A36-7723-4689-92F7-41634B25B21E}">
    <sortState ref="A3:AJ161">
      <sortCondition ref="A2:A161"/>
    </sortState>
  </autoFilter>
  <sortState ref="A3:AA161">
    <sortCondition ref="A3:A161"/>
  </sortState>
  <mergeCells count="7">
    <mergeCell ref="Y1:AA1"/>
    <mergeCell ref="C1:F1"/>
    <mergeCell ref="G1:J1"/>
    <mergeCell ref="S1:U1"/>
    <mergeCell ref="K1:N1"/>
    <mergeCell ref="V1:X1"/>
    <mergeCell ref="O1:R1"/>
  </mergeCells>
  <conditionalFormatting sqref="S1:X1048576 Y3:AA161">
    <cfRule type="colorScale" priority="3">
      <colorScale>
        <cfvo type="num" val="0"/>
        <cfvo type="num" val="2.3E-2"/>
        <cfvo type="num" val="0.1"/>
        <color theme="9"/>
        <color rgb="FFFFEB84"/>
        <color rgb="FFFF0000"/>
      </colorScale>
    </cfRule>
  </conditionalFormatting>
  <conditionalFormatting sqref="Y1:AA2">
    <cfRule type="colorScale" priority="2">
      <colorScale>
        <cfvo type="num" val="0"/>
        <cfvo type="num" val="2.3E-2"/>
        <cfvo type="num" val="0.1"/>
        <color theme="9"/>
        <color rgb="FFFFEB84"/>
        <color rgb="FFFF00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Historic Results</vt:lpstr>
      <vt:lpstr>2018 by County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Brill</dc:creator>
  <cp:lastModifiedBy>Chris Brill</cp:lastModifiedBy>
  <dcterms:created xsi:type="dcterms:W3CDTF">2018-11-27T23:15:17Z</dcterms:created>
  <dcterms:modified xsi:type="dcterms:W3CDTF">2018-11-29T21:59:32Z</dcterms:modified>
</cp:coreProperties>
</file>