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workbookProtection lockStructure="1"/>
  <bookViews>
    <workbookView xWindow="240" yWindow="105" windowWidth="7500" windowHeight="4695" firstSheet="1" activeTab="1"/>
  </bookViews>
  <sheets>
    <sheet name="Example standard curve" sheetId="4" r:id="rId1"/>
    <sheet name="Lab-prep Std curve " sheetId="6" r:id="rId2"/>
    <sheet name="Lab Calibrators" sheetId="7" r:id="rId3"/>
    <sheet name="BioBall Calibrators" sheetId="10" r:id="rId4"/>
    <sheet name="Lab ddCT - Water Matrix" sheetId="13" r:id="rId5"/>
    <sheet name="BioBall ddCT-Water Matrix" sheetId="16" r:id="rId6"/>
  </sheets>
  <calcPr calcId="125725"/>
</workbook>
</file>

<file path=xl/calcChain.xml><?xml version="1.0" encoding="utf-8"?>
<calcChain xmlns="http://schemas.openxmlformats.org/spreadsheetml/2006/main">
  <c r="L39" i="16"/>
  <c r="J39"/>
  <c r="E39"/>
  <c r="L38"/>
  <c r="J38"/>
  <c r="E38"/>
  <c r="L37"/>
  <c r="J37"/>
  <c r="E37"/>
  <c r="L36"/>
  <c r="J36"/>
  <c r="E36"/>
  <c r="L35"/>
  <c r="J35"/>
  <c r="E35"/>
  <c r="L34"/>
  <c r="J34"/>
  <c r="E34"/>
  <c r="L33"/>
  <c r="J33"/>
  <c r="E33"/>
  <c r="L32"/>
  <c r="J32"/>
  <c r="E32"/>
  <c r="L31"/>
  <c r="J31"/>
  <c r="E31"/>
  <c r="L30"/>
  <c r="J30"/>
  <c r="E30"/>
  <c r="L29"/>
  <c r="J29"/>
  <c r="E29"/>
  <c r="L28"/>
  <c r="J28"/>
  <c r="E28"/>
  <c r="L27"/>
  <c r="J27"/>
  <c r="E27"/>
  <c r="L26"/>
  <c r="J26"/>
  <c r="E26"/>
  <c r="L25"/>
  <c r="J25"/>
  <c r="E25"/>
  <c r="L37" i="13"/>
  <c r="L39"/>
  <c r="J39"/>
  <c r="E39"/>
  <c r="L38"/>
  <c r="J38"/>
  <c r="E38"/>
  <c r="J37"/>
  <c r="E37"/>
  <c r="L36"/>
  <c r="J36"/>
  <c r="E36"/>
  <c r="L35"/>
  <c r="J35"/>
  <c r="E35"/>
  <c r="L34"/>
  <c r="J34"/>
  <c r="E34"/>
  <c r="L33"/>
  <c r="J33"/>
  <c r="E33"/>
  <c r="L32"/>
  <c r="J32"/>
  <c r="E32"/>
  <c r="L20" i="16"/>
  <c r="L24"/>
  <c r="L23"/>
  <c r="L22"/>
  <c r="L21"/>
  <c r="D11"/>
  <c r="K20" s="1"/>
  <c r="L24" i="13"/>
  <c r="L31"/>
  <c r="L30"/>
  <c r="L29"/>
  <c r="L28"/>
  <c r="L27"/>
  <c r="L26"/>
  <c r="L25"/>
  <c r="L23"/>
  <c r="L22"/>
  <c r="L21"/>
  <c r="L20"/>
  <c r="D11"/>
  <c r="K29" s="1"/>
  <c r="K39" l="1"/>
  <c r="K32"/>
  <c r="K34"/>
  <c r="K36"/>
  <c r="K25" i="16"/>
  <c r="K27"/>
  <c r="K29"/>
  <c r="K31"/>
  <c r="K33"/>
  <c r="K35"/>
  <c r="K37"/>
  <c r="K38" i="13"/>
  <c r="K39" i="16"/>
  <c r="K33" i="13"/>
  <c r="K35"/>
  <c r="K37"/>
  <c r="K26" i="16"/>
  <c r="K28"/>
  <c r="K30"/>
  <c r="K32"/>
  <c r="K34"/>
  <c r="K36"/>
  <c r="K38"/>
  <c r="K27" i="13"/>
  <c r="K20"/>
  <c r="K24"/>
  <c r="K28"/>
  <c r="K22" i="16"/>
  <c r="K24"/>
  <c r="K23" i="13"/>
  <c r="K22"/>
  <c r="K26"/>
  <c r="K30"/>
  <c r="K21" i="16"/>
  <c r="K23"/>
  <c r="K31" i="13"/>
  <c r="K21"/>
  <c r="K25"/>
  <c r="E20" l="1"/>
  <c r="J24" i="16"/>
  <c r="E24"/>
  <c r="J23"/>
  <c r="E23"/>
  <c r="J22"/>
  <c r="E22"/>
  <c r="J21"/>
  <c r="E21"/>
  <c r="J20"/>
  <c r="E20"/>
  <c r="D7"/>
  <c r="C7"/>
  <c r="D6"/>
  <c r="C6"/>
  <c r="D5"/>
  <c r="C5"/>
  <c r="J31" i="13"/>
  <c r="E31"/>
  <c r="J30"/>
  <c r="E30"/>
  <c r="J29"/>
  <c r="E29"/>
  <c r="J28"/>
  <c r="E28"/>
  <c r="J27"/>
  <c r="E27"/>
  <c r="J26"/>
  <c r="E26"/>
  <c r="J25"/>
  <c r="E25"/>
  <c r="J24"/>
  <c r="E24"/>
  <c r="J23"/>
  <c r="E23"/>
  <c r="J22"/>
  <c r="E22"/>
  <c r="J21"/>
  <c r="E21"/>
  <c r="J20"/>
  <c r="D7"/>
  <c r="C7"/>
  <c r="D6"/>
  <c r="C6"/>
  <c r="D5"/>
  <c r="C5"/>
  <c r="C9" i="10"/>
  <c r="D8"/>
  <c r="C8"/>
  <c r="E8" s="1"/>
  <c r="J7"/>
  <c r="J13" s="1"/>
  <c r="D13" i="16" s="1"/>
  <c r="J6" i="10"/>
  <c r="E6"/>
  <c r="E5"/>
  <c r="E4"/>
  <c r="C9" i="7"/>
  <c r="D8"/>
  <c r="C8"/>
  <c r="E8" s="1"/>
  <c r="J7"/>
  <c r="J13" s="1"/>
  <c r="D13" i="13" s="1"/>
  <c r="J6" i="7"/>
  <c r="E6"/>
  <c r="E5"/>
  <c r="E4"/>
  <c r="B17" i="6"/>
  <c r="B16"/>
  <c r="B15"/>
  <c r="B14"/>
  <c r="B13"/>
  <c r="B12"/>
  <c r="B11"/>
  <c r="B10"/>
  <c r="B9"/>
  <c r="B8"/>
  <c r="B7"/>
  <c r="B6"/>
  <c r="B22" i="4"/>
  <c r="B21"/>
  <c r="B20"/>
  <c r="B19"/>
  <c r="B18"/>
  <c r="B17"/>
  <c r="B16"/>
  <c r="B15"/>
  <c r="B14"/>
  <c r="B13"/>
  <c r="B12"/>
  <c r="B11"/>
  <c r="B10"/>
  <c r="B9"/>
  <c r="B8"/>
  <c r="B7"/>
  <c r="J9" i="10" l="1"/>
  <c r="C8" i="16"/>
  <c r="E7"/>
  <c r="E5"/>
  <c r="E6" i="13"/>
  <c r="E6" i="16"/>
  <c r="D8" i="13"/>
  <c r="J9" i="7"/>
  <c r="E7" i="13"/>
  <c r="E5"/>
  <c r="C8"/>
  <c r="D8" i="16"/>
  <c r="J10" i="7" l="1"/>
  <c r="D9" i="13"/>
  <c r="E8"/>
  <c r="D9" i="16"/>
  <c r="J10" i="10"/>
  <c r="E8" i="16"/>
  <c r="F38" l="1"/>
  <c r="G38" s="1"/>
  <c r="H38" s="1"/>
  <c r="F36"/>
  <c r="G36" s="1"/>
  <c r="H36" s="1"/>
  <c r="F34"/>
  <c r="G34" s="1"/>
  <c r="H34" s="1"/>
  <c r="F32"/>
  <c r="G32" s="1"/>
  <c r="H32" s="1"/>
  <c r="F30"/>
  <c r="G30" s="1"/>
  <c r="H30" s="1"/>
  <c r="F28"/>
  <c r="G28" s="1"/>
  <c r="H28" s="1"/>
  <c r="F26"/>
  <c r="G26" s="1"/>
  <c r="H26" s="1"/>
  <c r="F39"/>
  <c r="G39" s="1"/>
  <c r="H39" s="1"/>
  <c r="F37"/>
  <c r="G37" s="1"/>
  <c r="H37" s="1"/>
  <c r="F35"/>
  <c r="G35" s="1"/>
  <c r="H35" s="1"/>
  <c r="F33"/>
  <c r="G33" s="1"/>
  <c r="H33" s="1"/>
  <c r="F31"/>
  <c r="G31" s="1"/>
  <c r="H31" s="1"/>
  <c r="F29"/>
  <c r="G29" s="1"/>
  <c r="H29" s="1"/>
  <c r="F27"/>
  <c r="G27" s="1"/>
  <c r="H27" s="1"/>
  <c r="F25"/>
  <c r="G25" s="1"/>
  <c r="H25" s="1"/>
  <c r="F39" i="13"/>
  <c r="G39" s="1"/>
  <c r="H39" s="1"/>
  <c r="F37"/>
  <c r="G37" s="1"/>
  <c r="H37" s="1"/>
  <c r="F35"/>
  <c r="G35" s="1"/>
  <c r="H35" s="1"/>
  <c r="F33"/>
  <c r="G33" s="1"/>
  <c r="H33" s="1"/>
  <c r="F38"/>
  <c r="G38" s="1"/>
  <c r="H38" s="1"/>
  <c r="F36"/>
  <c r="G36" s="1"/>
  <c r="H36" s="1"/>
  <c r="F34"/>
  <c r="G34" s="1"/>
  <c r="H34" s="1"/>
  <c r="F32"/>
  <c r="G32" s="1"/>
  <c r="H32" s="1"/>
  <c r="F24" i="16"/>
  <c r="F20"/>
  <c r="F23"/>
  <c r="F22"/>
  <c r="F21"/>
  <c r="J11" i="10"/>
  <c r="J11" i="7"/>
  <c r="D12" i="13" s="1"/>
  <c r="F29"/>
  <c r="F25"/>
  <c r="F21"/>
  <c r="F28"/>
  <c r="F24"/>
  <c r="F20"/>
  <c r="F31"/>
  <c r="F27"/>
  <c r="F23"/>
  <c r="F26"/>
  <c r="F30"/>
  <c r="F22"/>
  <c r="I36" l="1"/>
  <c r="I34"/>
  <c r="I32"/>
  <c r="I39"/>
  <c r="I37"/>
  <c r="I35"/>
  <c r="I33"/>
  <c r="I38"/>
  <c r="I31"/>
  <c r="I27"/>
  <c r="I23"/>
  <c r="I25"/>
  <c r="I21"/>
  <c r="I30"/>
  <c r="I28"/>
  <c r="I24"/>
  <c r="I20"/>
  <c r="I29"/>
  <c r="I26"/>
  <c r="I22"/>
  <c r="G29"/>
  <c r="H29" s="1"/>
  <c r="G25"/>
  <c r="H25" s="1"/>
  <c r="D12" i="16"/>
  <c r="J12" i="10"/>
  <c r="G21" i="16"/>
  <c r="G24" i="13"/>
  <c r="H24" s="1"/>
  <c r="G20" i="16"/>
  <c r="G20" i="13"/>
  <c r="H20" s="1"/>
  <c r="G21"/>
  <c r="H21" s="1"/>
  <c r="G22"/>
  <c r="H22" s="1"/>
  <c r="G23"/>
  <c r="H23" s="1"/>
  <c r="G26"/>
  <c r="H26" s="1"/>
  <c r="J12" i="7"/>
  <c r="G30" i="13"/>
  <c r="H30" s="1"/>
  <c r="G31"/>
  <c r="H31" s="1"/>
  <c r="G27"/>
  <c r="H27" s="1"/>
  <c r="G28"/>
  <c r="H28" s="1"/>
  <c r="G22" i="16"/>
  <c r="G23"/>
  <c r="G24"/>
  <c r="I37" l="1"/>
  <c r="I35"/>
  <c r="I33"/>
  <c r="I31"/>
  <c r="I29"/>
  <c r="I27"/>
  <c r="I25"/>
  <c r="I38"/>
  <c r="I36"/>
  <c r="I34"/>
  <c r="I32"/>
  <c r="I30"/>
  <c r="I28"/>
  <c r="I26"/>
  <c r="I39"/>
  <c r="H22"/>
  <c r="H20"/>
  <c r="H21"/>
  <c r="H24"/>
  <c r="H23"/>
  <c r="I23"/>
  <c r="I22"/>
  <c r="I21"/>
  <c r="I24"/>
  <c r="I20"/>
</calcChain>
</file>

<file path=xl/comments1.xml><?xml version="1.0" encoding="utf-8"?>
<comments xmlns="http://schemas.openxmlformats.org/spreadsheetml/2006/main">
  <authors>
    <author>ychambers</author>
  </authors>
  <commentList>
    <comment ref="O26" authorId="0">
      <text>
        <r>
          <rPr>
            <b/>
            <sz val="9"/>
            <color indexed="81"/>
            <rFont val="Tahoma"/>
            <charset val="1"/>
          </rPr>
          <t>ychambers:</t>
        </r>
        <r>
          <rPr>
            <sz val="9"/>
            <color indexed="81"/>
            <rFont val="Tahoma"/>
            <charset val="1"/>
          </rPr>
          <t xml:space="preserve">
Figure 1. Standard Curve</t>
        </r>
      </text>
    </comment>
  </commentList>
</comments>
</file>

<file path=xl/sharedStrings.xml><?xml version="1.0" encoding="utf-8"?>
<sst xmlns="http://schemas.openxmlformats.org/spreadsheetml/2006/main" count="297" uniqueCount="138">
  <si>
    <t>Lab Prepared Standard Curves Example</t>
  </si>
  <si>
    <t>SUMMARY OUTPUT</t>
  </si>
  <si>
    <t>Sequences</t>
  </si>
  <si>
    <t>Log Sequences</t>
  </si>
  <si>
    <t>CT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</si>
  <si>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</si>
  <si>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</si>
  <si>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</si>
  <si>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</si>
  <si>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</si>
  <si>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</si>
  <si>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</si>
  <si>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</si>
  <si>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</si>
  <si>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</si>
  <si>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</si>
  <si>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</si>
  <si>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</si>
  <si>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</si>
  <si>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</si>
  <si>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</si>
  <si>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</si>
  <si>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</si>
  <si>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</si>
  <si>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</si>
  <si>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</si>
  <si>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</si>
  <si>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</si>
  <si>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</si>
  <si>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To do the statistical analysis of your data:</t>
  </si>
  <si>
    <t xml:space="preserve">1. Click on tools at top of screen - check to see if you have "data analysis" as an option, if you do, </t>
  </si>
  <si>
    <t xml:space="preserve">    skip to step 3.</t>
  </si>
  <si>
    <t xml:space="preserve">2. If not, click on options instead, then add-ins, then check the box next to Analysis Tool Pack, </t>
  </si>
  <si>
    <t xml:space="preserve">    click on OK, then wait while the program loads (your screen will go black and then come back), when </t>
  </si>
  <si>
    <t xml:space="preserve">    its done click on tools again and you should see "data analysis" as an option at the bottom </t>
  </si>
  <si>
    <t>3. Click on data analysis, regression, OK</t>
  </si>
  <si>
    <t xml:space="preserve">4. Click on the icon for the input y range in the resulting Regression window, a much smaller box </t>
  </si>
  <si>
    <t xml:space="preserve">    should appear with the "regression" heading over it - using your mouse, highlight the CT values on </t>
  </si>
  <si>
    <t xml:space="preserve">    the main spreadsheet,  the selected cells, e.g. "$C$3:$C$18" should appear in the box, close</t>
  </si>
  <si>
    <t xml:space="preserve">    the small window to accept these values </t>
  </si>
  <si>
    <t xml:space="preserve">5. Click on the icon for the input x range, and this time highlight the log sequences , and accept </t>
  </si>
  <si>
    <t xml:space="preserve">    as in step 4</t>
  </si>
  <si>
    <t xml:space="preserve">6. Click on the radio button for the output range, then click on the icon in the box- small window </t>
  </si>
  <si>
    <t xml:space="preserve">    appears as above, click on cell F3 on main spreadsheet - $F$3 should appear in small window</t>
  </si>
  <si>
    <t xml:space="preserve">    (very important to use this and ONLY this cell, or else the rest of the spreadsheets will not work)</t>
  </si>
  <si>
    <t xml:space="preserve">    then close small window to accept this output range</t>
  </si>
  <si>
    <t xml:space="preserve">7. Click on OK in Regression window - you should see a summary output table (filling cells F3 to G10), </t>
  </si>
  <si>
    <t xml:space="preserve">    an ANOVA table (cells F12 to K16), and an intercept-X variable table (F18-N20)</t>
  </si>
  <si>
    <t>To make a standard curve with equation:</t>
  </si>
  <si>
    <t xml:space="preserve">1. Highlight the log sequences AND the CT values using your mouse </t>
  </si>
  <si>
    <t xml:space="preserve">2. Click on the chart wizard icon on the toolbar, which looks like a bar graph, under chart type </t>
  </si>
  <si>
    <t xml:space="preserve">    select XY scatter, click next to see the chart and finish to get it</t>
  </si>
  <si>
    <t xml:space="preserve">3. At this point it is easier to finish playing with the chart before you move it - right click in the white </t>
  </si>
  <si>
    <t xml:space="preserve">    space under the word series on the right of the chart</t>
  </si>
  <si>
    <t xml:space="preserve">4. Options, chart title - type in either referee prepared or laboratory prepared, as appropriate - note </t>
  </si>
  <si>
    <t xml:space="preserve">    that everything you type shows up immediately on the chart.  For value (x) axis, type log sequences, </t>
  </si>
  <si>
    <t xml:space="preserve">    and for value (y) axis, type CT, and click ok</t>
  </si>
  <si>
    <t xml:space="preserve">5. Click on chart word at top of screen, add trendline, options tab, click on box to the left of both </t>
  </si>
  <si>
    <t xml:space="preserve">    display equation on chart and "display R-squared value on chart," click OK</t>
  </si>
  <si>
    <t>6. You can move the equation and the R squared information by clicking on any of the squares around</t>
  </si>
  <si>
    <t xml:space="preserve">     this information and dragging it to where you want</t>
  </si>
  <si>
    <t>Laboratory Prepared Standard Curves</t>
  </si>
  <si>
    <t>For summary data output, follow instructions given on the "Example standard curve" tab and place cursor in cell F3</t>
  </si>
  <si>
    <t xml:space="preserve">Date: </t>
  </si>
  <si>
    <t>Only populate cells highlighted in yellow.</t>
  </si>
  <si>
    <t xml:space="preserve">Standard Curve </t>
  </si>
  <si>
    <t xml:space="preserve">Laboratory-Prepared Calibrators </t>
  </si>
  <si>
    <t>Example calculation for starting conc of 10^9 cells/ml in undiluted cell suspension: (10^9 cells/ml) divided by dilution factor (100) multiplied by volume of dilution added to calibrator sample  (0.01ml) = 100,000 cells</t>
  </si>
  <si>
    <t>Calibrator ID</t>
  </si>
  <si>
    <t>Entero CT</t>
  </si>
  <si>
    <t>SPC CT</t>
  </si>
  <si>
    <t>dCT</t>
  </si>
  <si>
    <t>Estimated number of cells from calibrator/filter (based on spec reading):</t>
  </si>
  <si>
    <t>cells</t>
  </si>
  <si>
    <t>Calib 1:</t>
  </si>
  <si>
    <t>Diluted (1:5)</t>
  </si>
  <si>
    <t>Estimated CFU/calibrator sample (based on plate counts):</t>
  </si>
  <si>
    <t>CFU</t>
  </si>
  <si>
    <t>Calib 2:</t>
  </si>
  <si>
    <t>Crude Extract</t>
  </si>
  <si>
    <t>Calib 3:</t>
  </si>
  <si>
    <t>Intercept value (from genomic std curve sheet):</t>
  </si>
  <si>
    <t>X-variable (from genomic std curve sheet):</t>
  </si>
  <si>
    <t>Diluted</t>
  </si>
  <si>
    <t>Average CT:</t>
  </si>
  <si>
    <t>Standard deviation:</t>
  </si>
  <si>
    <t xml:space="preserve">Log sequences/rxn @ avg CT: </t>
  </si>
  <si>
    <t>Sequences/rxn @ avg CT:</t>
  </si>
  <si>
    <t>Sequences / 3000 ul extract:</t>
  </si>
  <si>
    <t>Sequences / CFU :</t>
  </si>
  <si>
    <t>Amplification factor (based on genomic std curve):</t>
  </si>
  <si>
    <r>
      <t>BioBall</t>
    </r>
    <r>
      <rPr>
        <b/>
        <vertAlign val="superscript"/>
        <sz val="10"/>
        <rFont val="Arial"/>
        <family val="2"/>
      </rPr>
      <t>®</t>
    </r>
    <r>
      <rPr>
        <b/>
        <sz val="10"/>
        <rFont val="Arial"/>
        <family val="2"/>
      </rPr>
      <t xml:space="preserve"> Calibrators</t>
    </r>
  </si>
  <si>
    <r>
      <t>BioBall</t>
    </r>
    <r>
      <rPr>
        <b/>
        <vertAlign val="superscript"/>
        <sz val="10"/>
        <rFont val="Arial"/>
        <family val="2"/>
      </rPr>
      <t>®</t>
    </r>
  </si>
  <si>
    <t xml:space="preserve">Undiluted </t>
  </si>
  <si>
    <t>Undiluted</t>
  </si>
  <si>
    <t>Sequences / 600 ul extract:</t>
  </si>
  <si>
    <t>Calibrator</t>
  </si>
  <si>
    <t>Sample</t>
  </si>
  <si>
    <t>ID</t>
  </si>
  <si>
    <t>Dilution</t>
  </si>
  <si>
    <t>Calib 1</t>
  </si>
  <si>
    <t>Calib 2</t>
  </si>
  <si>
    <t>Calib 3</t>
  </si>
  <si>
    <t>Diluted 1:5</t>
  </si>
  <si>
    <t>avg:</t>
  </si>
  <si>
    <t>avg+3:</t>
  </si>
  <si>
    <t>Avg sequences/calibrator (from calib. sheet):</t>
  </si>
  <si>
    <t>Amplification Factor (from calib. sheet):</t>
  </si>
  <si>
    <t>Crude Extracts</t>
  </si>
  <si>
    <t>Extract</t>
  </si>
  <si>
    <t>Ratio</t>
  </si>
  <si>
    <t>Measured</t>
  </si>
  <si>
    <t>Entero  CT</t>
  </si>
  <si>
    <t>Calib dCT</t>
  </si>
  <si>
    <t>ddCT</t>
  </si>
  <si>
    <t>calib/test</t>
  </si>
  <si>
    <t>Sequences (N)</t>
  </si>
  <si>
    <t>No-template</t>
  </si>
  <si>
    <t>N/A</t>
  </si>
  <si>
    <t>Unspiked PBS</t>
  </si>
  <si>
    <t>1:5</t>
  </si>
  <si>
    <t>Unspiked Water</t>
  </si>
  <si>
    <t>PBS and Water Matrix Samples</t>
  </si>
  <si>
    <t>Estimated CFU/calibrator sample (based on manufacturer's lot mean value):</t>
  </si>
  <si>
    <t>PBS - spiked</t>
  </si>
  <si>
    <t>PBS  - Spiked</t>
  </si>
  <si>
    <t>CCEs are the final reporting units</t>
  </si>
  <si>
    <t>Cell Eqivalents (CCEs)</t>
  </si>
  <si>
    <t xml:space="preserve">Calibrator </t>
  </si>
  <si>
    <t>Estimated Calibrator</t>
  </si>
  <si>
    <t xml:space="preserve"> Cells (CFU)</t>
  </si>
  <si>
    <t>Estimated CFU/calibrator (from calib sheet):</t>
  </si>
  <si>
    <t>October 2012</t>
  </si>
  <si>
    <t>Water Sample ID</t>
  </si>
  <si>
    <t>Only populate/modify cells highlighted in yellow.</t>
  </si>
  <si>
    <t>EPA Method 1611 Calculation Spreadsheet</t>
  </si>
  <si>
    <t>Figure 1. Standard Curve</t>
  </si>
  <si>
    <t>EPA  821-R-12-013</t>
  </si>
</sst>
</file>

<file path=xl/styles.xml><?xml version="1.0" encoding="utf-8"?>
<styleSheet xmlns="http://schemas.openxmlformats.org/spreadsheetml/2006/main">
  <numFmts count="1">
    <numFmt numFmtId="164" formatCode="0.0000000"/>
  </numFmts>
  <fonts count="20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8"/>
      <name val="Calibri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sz val="10"/>
      <color indexed="12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b/>
      <sz val="10"/>
      <color rgb="FF0070C0"/>
      <name val="Arial"/>
      <family val="2"/>
    </font>
    <font>
      <b/>
      <sz val="10"/>
      <color indexed="8"/>
      <name val="Arial"/>
      <family val="2"/>
    </font>
    <font>
      <b/>
      <sz val="12"/>
      <color indexed="12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3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/>
    <xf numFmtId="0" fontId="3" fillId="0" borderId="0" xfId="1" applyFont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4" fillId="0" borderId="7" xfId="1" applyFont="1" applyFill="1" applyBorder="1" applyAlignment="1">
      <alignment horizontal="centerContinuous"/>
    </xf>
    <xf numFmtId="0" fontId="5" fillId="0" borderId="0" xfId="1" applyFont="1" applyFill="1" applyBorder="1" applyAlignment="1"/>
    <xf numFmtId="0" fontId="1" fillId="0" borderId="0" xfId="1" applyFill="1" applyBorder="1" applyAlignment="1"/>
    <xf numFmtId="0" fontId="5" fillId="0" borderId="8" xfId="1" applyFont="1" applyFill="1" applyBorder="1" applyAlignment="1"/>
    <xf numFmtId="0" fontId="1" fillId="0" borderId="8" xfId="1" applyFill="1" applyBorder="1" applyAlignment="1"/>
    <xf numFmtId="0" fontId="4" fillId="0" borderId="7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1" fillId="0" borderId="12" xfId="1" applyFill="1" applyBorder="1" applyAlignment="1"/>
    <xf numFmtId="0" fontId="2" fillId="0" borderId="0" xfId="1" applyFont="1"/>
    <xf numFmtId="0" fontId="3" fillId="0" borderId="0" xfId="1" applyFont="1" applyBorder="1"/>
    <xf numFmtId="0" fontId="3" fillId="0" borderId="0" xfId="2"/>
    <xf numFmtId="0" fontId="2" fillId="0" borderId="0" xfId="1" applyFont="1" applyAlignment="1">
      <alignment horizontal="center" vertical="center"/>
    </xf>
    <xf numFmtId="0" fontId="3" fillId="0" borderId="0" xfId="2" applyFill="1" applyBorder="1"/>
    <xf numFmtId="0" fontId="3" fillId="0" borderId="0" xfId="2" applyBorder="1"/>
    <xf numFmtId="0" fontId="2" fillId="0" borderId="0" xfId="2" applyFont="1"/>
    <xf numFmtId="0" fontId="2" fillId="0" borderId="0" xfId="1" applyFont="1" applyAlignment="1">
      <alignment horizontal="center"/>
    </xf>
    <xf numFmtId="0" fontId="1" fillId="0" borderId="0" xfId="1" applyBorder="1"/>
    <xf numFmtId="0" fontId="1" fillId="0" borderId="5" xfId="1" applyFill="1" applyBorder="1"/>
    <xf numFmtId="0" fontId="4" fillId="0" borderId="0" xfId="2" applyFont="1" applyFill="1" applyBorder="1" applyAlignment="1">
      <alignment horizontal="centerContinuous"/>
    </xf>
    <xf numFmtId="0" fontId="3" fillId="0" borderId="0" xfId="2" applyFill="1" applyBorder="1" applyAlignment="1"/>
    <xf numFmtId="0" fontId="4" fillId="0" borderId="0" xfId="2" applyFont="1" applyFill="1" applyBorder="1" applyAlignment="1">
      <alignment horizontal="center"/>
    </xf>
    <xf numFmtId="0" fontId="1" fillId="0" borderId="0" xfId="1" applyFill="1"/>
    <xf numFmtId="0" fontId="8" fillId="0" borderId="0" xfId="1" applyFont="1" applyAlignment="1">
      <alignment horizontal="center" vertical="center"/>
    </xf>
    <xf numFmtId="2" fontId="2" fillId="0" borderId="0" xfId="1" applyNumberFormat="1" applyFont="1" applyAlignment="1">
      <alignment horizontal="center"/>
    </xf>
    <xf numFmtId="0" fontId="9" fillId="0" borderId="0" xfId="1" applyFont="1"/>
    <xf numFmtId="0" fontId="9" fillId="0" borderId="0" xfId="1" applyFont="1" applyBorder="1"/>
    <xf numFmtId="0" fontId="1" fillId="0" borderId="14" xfId="1" applyBorder="1" applyAlignment="1">
      <alignment horizontal="center" vertical="center"/>
    </xf>
    <xf numFmtId="2" fontId="1" fillId="0" borderId="15" xfId="1" applyNumberFormat="1" applyFill="1" applyBorder="1"/>
    <xf numFmtId="0" fontId="1" fillId="0" borderId="17" xfId="1" applyBorder="1" applyAlignment="1">
      <alignment horizontal="center" vertical="center"/>
    </xf>
    <xf numFmtId="2" fontId="1" fillId="0" borderId="18" xfId="1" applyNumberFormat="1" applyFill="1" applyBorder="1"/>
    <xf numFmtId="0" fontId="8" fillId="0" borderId="0" xfId="1" applyFont="1"/>
    <xf numFmtId="0" fontId="1" fillId="0" borderId="0" xfId="1" applyAlignment="1">
      <alignment vertical="top" wrapText="1"/>
    </xf>
    <xf numFmtId="0" fontId="1" fillId="0" borderId="19" xfId="1" applyBorder="1" applyAlignment="1">
      <alignment horizontal="center" vertical="center"/>
    </xf>
    <xf numFmtId="2" fontId="1" fillId="0" borderId="20" xfId="1" applyNumberFormat="1" applyFill="1" applyBorder="1"/>
    <xf numFmtId="0" fontId="1" fillId="0" borderId="0" xfId="1" applyFill="1" applyBorder="1" applyAlignment="1">
      <alignment horizontal="center" vertical="center"/>
    </xf>
    <xf numFmtId="2" fontId="1" fillId="0" borderId="0" xfId="1" applyNumberFormat="1" applyFill="1" applyBorder="1"/>
    <xf numFmtId="0" fontId="8" fillId="0" borderId="0" xfId="1" applyFont="1" applyFill="1" applyBorder="1" applyAlignment="1">
      <alignment horizontal="center" vertical="center"/>
    </xf>
    <xf numFmtId="2" fontId="1" fillId="0" borderId="0" xfId="1" applyNumberFormat="1"/>
    <xf numFmtId="0" fontId="1" fillId="0" borderId="21" xfId="1" applyBorder="1"/>
    <xf numFmtId="0" fontId="1" fillId="0" borderId="22" xfId="1" applyBorder="1"/>
    <xf numFmtId="0" fontId="1" fillId="0" borderId="23" xfId="1" applyBorder="1"/>
    <xf numFmtId="0" fontId="1" fillId="0" borderId="0" xfId="1" applyAlignment="1">
      <alignment horizontal="left" vertical="top" wrapText="1"/>
    </xf>
    <xf numFmtId="0" fontId="1" fillId="0" borderId="24" xfId="1" applyBorder="1"/>
    <xf numFmtId="0" fontId="1" fillId="0" borderId="25" xfId="1" applyBorder="1"/>
    <xf numFmtId="1" fontId="1" fillId="0" borderId="25" xfId="1" applyNumberFormat="1" applyBorder="1"/>
    <xf numFmtId="0" fontId="1" fillId="0" borderId="26" xfId="1" applyBorder="1"/>
    <xf numFmtId="0" fontId="1" fillId="0" borderId="12" xfId="1" applyBorder="1"/>
    <xf numFmtId="0" fontId="1" fillId="0" borderId="27" xfId="1" applyNumberFormat="1" applyBorder="1"/>
    <xf numFmtId="0" fontId="1" fillId="0" borderId="0" xfId="1" applyAlignment="1">
      <alignment horizontal="right"/>
    </xf>
    <xf numFmtId="0" fontId="1" fillId="0" borderId="0" xfId="1" applyFill="1" applyBorder="1"/>
    <xf numFmtId="0" fontId="1" fillId="0" borderId="0" xfId="1" applyFill="1" applyBorder="1" applyAlignment="1">
      <alignment horizontal="right"/>
    </xf>
    <xf numFmtId="2" fontId="2" fillId="0" borderId="0" xfId="1" applyNumberFormat="1" applyFont="1" applyFill="1" applyBorder="1" applyAlignment="1">
      <alignment horizontal="center"/>
    </xf>
    <xf numFmtId="0" fontId="8" fillId="0" borderId="0" xfId="1" applyFont="1" applyBorder="1"/>
    <xf numFmtId="0" fontId="8" fillId="0" borderId="0" xfId="1" applyFont="1" applyBorder="1" applyAlignment="1">
      <alignment vertical="center"/>
    </xf>
    <xf numFmtId="1" fontId="1" fillId="0" borderId="0" xfId="1" applyNumberFormat="1" applyBorder="1"/>
    <xf numFmtId="2" fontId="1" fillId="0" borderId="0" xfId="1" applyNumberFormat="1" applyBorder="1"/>
    <xf numFmtId="0" fontId="2" fillId="0" borderId="0" xfId="1" applyFont="1" applyFill="1" applyBorder="1" applyAlignment="1">
      <alignment vertical="center"/>
    </xf>
    <xf numFmtId="0" fontId="9" fillId="0" borderId="0" xfId="1" applyFont="1" applyFill="1"/>
    <xf numFmtId="0" fontId="9" fillId="0" borderId="0" xfId="1" applyFont="1" applyFill="1" applyBorder="1"/>
    <xf numFmtId="0" fontId="1" fillId="0" borderId="0" xfId="1" applyAlignment="1">
      <alignment wrapText="1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3" fillId="0" borderId="21" xfId="1" applyFont="1" applyBorder="1"/>
    <xf numFmtId="2" fontId="1" fillId="0" borderId="27" xfId="1" applyNumberFormat="1" applyBorder="1"/>
    <xf numFmtId="0" fontId="2" fillId="0" borderId="0" xfId="1" applyNumberFormat="1" applyFont="1" applyAlignment="1">
      <alignment horizontal="center"/>
    </xf>
    <xf numFmtId="0" fontId="1" fillId="0" borderId="0" xfId="1" applyFont="1"/>
    <xf numFmtId="0" fontId="1" fillId="0" borderId="0" xfId="1" applyNumberFormat="1" applyFont="1" applyFill="1" applyBorder="1" applyAlignment="1">
      <alignment horizontal="center"/>
    </xf>
    <xf numFmtId="49" fontId="3" fillId="0" borderId="0" xfId="1" applyNumberFormat="1" applyFont="1" applyFill="1" applyBorder="1" applyAlignment="1">
      <alignment horizontal="center" vertical="center"/>
    </xf>
    <xf numFmtId="2" fontId="1" fillId="0" borderId="0" xfId="1" applyNumberFormat="1" applyFont="1" applyFill="1" applyBorder="1" applyAlignment="1">
      <alignment horizontal="center"/>
    </xf>
    <xf numFmtId="0" fontId="1" fillId="0" borderId="12" xfId="1" applyNumberFormat="1" applyFont="1" applyFill="1" applyBorder="1" applyAlignment="1">
      <alignment horizontal="center"/>
    </xf>
    <xf numFmtId="49" fontId="3" fillId="0" borderId="12" xfId="1" applyNumberFormat="1" applyFont="1" applyFill="1" applyBorder="1" applyAlignment="1">
      <alignment horizontal="center" vertical="center"/>
    </xf>
    <xf numFmtId="2" fontId="1" fillId="0" borderId="12" xfId="1" applyNumberFormat="1" applyFont="1" applyFill="1" applyBorder="1" applyAlignment="1">
      <alignment horizontal="center"/>
    </xf>
    <xf numFmtId="2" fontId="1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2" fontId="1" fillId="0" borderId="0" xfId="1" applyNumberFormat="1" applyFont="1" applyFill="1" applyAlignment="1">
      <alignment horizontal="center"/>
    </xf>
    <xf numFmtId="0" fontId="1" fillId="0" borderId="0" xfId="1" applyFill="1" applyAlignment="1">
      <alignment horizontal="center"/>
    </xf>
    <xf numFmtId="2" fontId="1" fillId="0" borderId="0" xfId="1" applyNumberFormat="1" applyFill="1" applyAlignment="1">
      <alignment horizontal="center"/>
    </xf>
    <xf numFmtId="0" fontId="1" fillId="0" borderId="0" xfId="1" applyFont="1" applyFill="1"/>
    <xf numFmtId="1" fontId="1" fillId="0" borderId="0" xfId="1" applyNumberFormat="1" applyFont="1" applyFill="1"/>
    <xf numFmtId="2" fontId="8" fillId="0" borderId="0" xfId="1" applyNumberFormat="1" applyFont="1" applyFill="1" applyAlignment="1">
      <alignment horizontal="center"/>
    </xf>
    <xf numFmtId="2" fontId="1" fillId="0" borderId="0" xfId="1" applyNumberFormat="1" applyFont="1" applyFill="1"/>
    <xf numFmtId="2" fontId="12" fillId="0" borderId="0" xfId="1" applyNumberFormat="1" applyFont="1" applyFill="1" applyAlignment="1">
      <alignment horizontal="left"/>
    </xf>
    <xf numFmtId="2" fontId="1" fillId="0" borderId="0" xfId="1" applyNumberFormat="1" applyFont="1" applyFill="1" applyBorder="1"/>
    <xf numFmtId="49" fontId="1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/>
    <xf numFmtId="0" fontId="1" fillId="0" borderId="0" xfId="1" applyNumberFormat="1" applyFont="1" applyAlignment="1">
      <alignment horizontal="center"/>
    </xf>
    <xf numFmtId="1" fontId="1" fillId="0" borderId="0" xfId="1" applyNumberFormat="1" applyFont="1"/>
    <xf numFmtId="1" fontId="1" fillId="0" borderId="0" xfId="1" applyNumberFormat="1" applyFont="1" applyFill="1" applyBorder="1"/>
    <xf numFmtId="2" fontId="13" fillId="0" borderId="0" xfId="1" applyNumberFormat="1" applyFont="1" applyFill="1" applyBorder="1"/>
    <xf numFmtId="49" fontId="14" fillId="0" borderId="0" xfId="1" applyNumberFormat="1" applyFont="1" applyFill="1" applyBorder="1" applyAlignment="1">
      <alignment horizontal="left" vertical="center"/>
    </xf>
    <xf numFmtId="0" fontId="14" fillId="0" borderId="0" xfId="1" applyFont="1" applyFill="1" applyBorder="1"/>
    <xf numFmtId="0" fontId="2" fillId="0" borderId="0" xfId="1" applyNumberFormat="1" applyFont="1" applyAlignment="1"/>
    <xf numFmtId="164" fontId="2" fillId="0" borderId="0" xfId="1" applyNumberFormat="1" applyFont="1" applyAlignment="1">
      <alignment horizontal="center"/>
    </xf>
    <xf numFmtId="2" fontId="2" fillId="0" borderId="0" xfId="1" applyNumberFormat="1" applyFont="1" applyFill="1" applyAlignment="1">
      <alignment horizontal="center"/>
    </xf>
    <xf numFmtId="0" fontId="15" fillId="0" borderId="0" xfId="1" applyNumberFormat="1" applyFont="1" applyAlignment="1">
      <alignment horizontal="center"/>
    </xf>
    <xf numFmtId="2" fontId="1" fillId="0" borderId="5" xfId="1" applyNumberFormat="1" applyFont="1" applyFill="1" applyBorder="1"/>
    <xf numFmtId="2" fontId="1" fillId="0" borderId="5" xfId="1" applyNumberFormat="1" applyFont="1" applyBorder="1" applyAlignment="1">
      <alignment horizontal="center"/>
    </xf>
    <xf numFmtId="1" fontId="1" fillId="0" borderId="5" xfId="1" applyNumberFormat="1" applyFont="1" applyBorder="1"/>
    <xf numFmtId="0" fontId="1" fillId="0" borderId="5" xfId="1" applyNumberFormat="1" applyFont="1" applyBorder="1" applyAlignment="1">
      <alignment horizontal="center"/>
    </xf>
    <xf numFmtId="0" fontId="1" fillId="0" borderId="0" xfId="1" applyFont="1" applyBorder="1"/>
    <xf numFmtId="2" fontId="16" fillId="0" borderId="0" xfId="1" applyNumberFormat="1" applyFont="1" applyFill="1" applyBorder="1"/>
    <xf numFmtId="1" fontId="1" fillId="0" borderId="5" xfId="1" applyNumberFormat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1" fillId="0" borderId="0" xfId="1" applyNumberFormat="1" applyBorder="1"/>
    <xf numFmtId="0" fontId="8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0" xfId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0" fontId="1" fillId="0" borderId="0" xfId="1" applyFill="1" applyBorder="1" applyAlignment="1">
      <alignment vertical="center"/>
    </xf>
    <xf numFmtId="0" fontId="2" fillId="0" borderId="0" xfId="1" applyNumberFormat="1" applyFont="1" applyBorder="1" applyAlignment="1">
      <alignment horizontal="center"/>
    </xf>
    <xf numFmtId="2" fontId="11" fillId="0" borderId="0" xfId="1" applyNumberFormat="1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2" fontId="1" fillId="0" borderId="0" xfId="1" applyNumberFormat="1" applyFill="1" applyBorder="1" applyAlignment="1">
      <alignment horizontal="center"/>
    </xf>
    <xf numFmtId="2" fontId="1" fillId="0" borderId="5" xfId="1" applyNumberFormat="1" applyFont="1" applyBorder="1" applyAlignment="1" applyProtection="1">
      <alignment horizontal="center"/>
    </xf>
    <xf numFmtId="0" fontId="1" fillId="4" borderId="2" xfId="1" applyFill="1" applyBorder="1" applyProtection="1">
      <protection locked="0"/>
    </xf>
    <xf numFmtId="0" fontId="1" fillId="3" borderId="2" xfId="1" applyFill="1" applyBorder="1" applyProtection="1">
      <protection locked="0"/>
    </xf>
    <xf numFmtId="0" fontId="1" fillId="3" borderId="5" xfId="1" applyFill="1" applyBorder="1" applyProtection="1">
      <protection locked="0"/>
    </xf>
    <xf numFmtId="0" fontId="1" fillId="3" borderId="10" xfId="1" applyFill="1" applyBorder="1" applyProtection="1">
      <protection locked="0"/>
    </xf>
    <xf numFmtId="11" fontId="9" fillId="3" borderId="13" xfId="1" applyNumberFormat="1" applyFont="1" applyFill="1" applyBorder="1" applyProtection="1">
      <protection locked="0"/>
    </xf>
    <xf numFmtId="11" fontId="9" fillId="3" borderId="16" xfId="1" applyNumberFormat="1" applyFont="1" applyFill="1" applyBorder="1" applyProtection="1">
      <protection locked="0"/>
    </xf>
    <xf numFmtId="0" fontId="1" fillId="4" borderId="5" xfId="1" applyFill="1" applyBorder="1" applyProtection="1">
      <protection locked="0"/>
    </xf>
    <xf numFmtId="0" fontId="1" fillId="0" borderId="0" xfId="1" applyProtection="1">
      <protection locked="0"/>
    </xf>
    <xf numFmtId="0" fontId="3" fillId="0" borderId="0" xfId="2" applyBorder="1" applyProtection="1">
      <protection locked="0"/>
    </xf>
    <xf numFmtId="0" fontId="3" fillId="0" borderId="0" xfId="2" applyProtection="1">
      <protection locked="0"/>
    </xf>
    <xf numFmtId="0" fontId="4" fillId="0" borderId="0" xfId="1" applyFont="1" applyFill="1" applyBorder="1" applyAlignment="1" applyProtection="1">
      <alignment horizontal="centerContinuous"/>
      <protection locked="0"/>
    </xf>
    <xf numFmtId="0" fontId="1" fillId="0" borderId="0" xfId="1" applyFill="1" applyBorder="1" applyAlignment="1" applyProtection="1"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4" borderId="5" xfId="2" applyFill="1" applyBorder="1" applyProtection="1">
      <protection locked="0"/>
    </xf>
    <xf numFmtId="0" fontId="9" fillId="4" borderId="5" xfId="1" applyFont="1" applyFill="1" applyBorder="1" applyProtection="1">
      <protection locked="0"/>
    </xf>
    <xf numFmtId="49" fontId="1" fillId="0" borderId="5" xfId="1" applyNumberFormat="1" applyFont="1" applyBorder="1" applyAlignment="1" applyProtection="1">
      <alignment horizontal="center" vertical="center"/>
      <protection locked="0"/>
    </xf>
    <xf numFmtId="49" fontId="3" fillId="0" borderId="5" xfId="1" applyNumberFormat="1" applyFont="1" applyBorder="1" applyAlignment="1" applyProtection="1">
      <alignment horizontal="center" vertical="center"/>
      <protection locked="0"/>
    </xf>
    <xf numFmtId="0" fontId="1" fillId="0" borderId="0" xfId="1" applyFill="1" applyBorder="1" applyProtection="1">
      <protection locked="0"/>
    </xf>
    <xf numFmtId="2" fontId="1" fillId="0" borderId="0" xfId="1" applyNumberFormat="1" applyFill="1" applyBorder="1" applyProtection="1">
      <protection locked="0"/>
    </xf>
    <xf numFmtId="0" fontId="3" fillId="0" borderId="0" xfId="1" applyFont="1" applyFill="1" applyBorder="1" applyProtection="1">
      <protection locked="0"/>
    </xf>
    <xf numFmtId="0" fontId="3" fillId="0" borderId="0" xfId="2" applyFill="1" applyBorder="1" applyAlignment="1" applyProtection="1">
      <protection locked="0"/>
    </xf>
    <xf numFmtId="0" fontId="1" fillId="0" borderId="0" xfId="1" applyFill="1" applyProtection="1">
      <protection locked="0"/>
    </xf>
    <xf numFmtId="2" fontId="3" fillId="0" borderId="0" xfId="1" applyNumberFormat="1" applyFont="1" applyFill="1" applyBorder="1"/>
    <xf numFmtId="11" fontId="1" fillId="0" borderId="0" xfId="1" applyNumberFormat="1" applyFont="1" applyFill="1" applyBorder="1"/>
    <xf numFmtId="0" fontId="2" fillId="5" borderId="0" xfId="1" applyFont="1" applyFill="1"/>
    <xf numFmtId="0" fontId="1" fillId="5" borderId="0" xfId="1" applyFill="1"/>
    <xf numFmtId="2" fontId="1" fillId="0" borderId="5" xfId="1" applyNumberFormat="1" applyBorder="1" applyAlignment="1">
      <alignment horizontal="center"/>
    </xf>
    <xf numFmtId="0" fontId="1" fillId="5" borderId="5" xfId="1" applyNumberFormat="1" applyFill="1" applyBorder="1" applyAlignment="1">
      <alignment horizontal="center"/>
    </xf>
    <xf numFmtId="0" fontId="1" fillId="5" borderId="5" xfId="1" applyFill="1" applyBorder="1" applyAlignment="1">
      <alignment horizontal="center"/>
    </xf>
    <xf numFmtId="0" fontId="3" fillId="0" borderId="0" xfId="2" applyFill="1" applyBorder="1" applyProtection="1">
      <protection locked="0"/>
    </xf>
    <xf numFmtId="0" fontId="3" fillId="0" borderId="0" xfId="2" applyFill="1" applyProtection="1">
      <protection locked="0"/>
    </xf>
    <xf numFmtId="2" fontId="1" fillId="4" borderId="5" xfId="1" applyNumberFormat="1" applyFont="1" applyFill="1" applyBorder="1" applyProtection="1">
      <protection locked="0"/>
    </xf>
    <xf numFmtId="2" fontId="1" fillId="4" borderId="5" xfId="1" applyNumberFormat="1" applyFill="1" applyBorder="1" applyProtection="1">
      <protection locked="0"/>
    </xf>
    <xf numFmtId="2" fontId="3" fillId="4" borderId="5" xfId="1" applyNumberFormat="1" applyFont="1" applyFill="1" applyBorder="1" applyProtection="1">
      <protection locked="0"/>
    </xf>
    <xf numFmtId="0" fontId="1" fillId="2" borderId="0" xfId="1" applyFill="1" applyAlignment="1">
      <alignment horizontal="left"/>
    </xf>
    <xf numFmtId="0" fontId="3" fillId="6" borderId="0" xfId="1" applyFont="1" applyFill="1" applyAlignment="1">
      <alignment horizontal="left"/>
    </xf>
    <xf numFmtId="0" fontId="1" fillId="6" borderId="0" xfId="1" applyFill="1" applyAlignment="1">
      <alignment horizontal="left"/>
    </xf>
    <xf numFmtId="0" fontId="2" fillId="6" borderId="0" xfId="1" applyFont="1" applyFill="1" applyAlignment="1">
      <alignment horizontal="left" vertical="center"/>
    </xf>
    <xf numFmtId="0" fontId="17" fillId="0" borderId="0" xfId="1" applyFont="1" applyAlignment="1">
      <alignment horizontal="center"/>
    </xf>
    <xf numFmtId="0" fontId="17" fillId="0" borderId="0" xfId="1" quotePrefix="1" applyNumberFormat="1" applyFont="1" applyAlignment="1">
      <alignment horizontal="center"/>
    </xf>
    <xf numFmtId="0" fontId="17" fillId="0" borderId="0" xfId="1" applyNumberFormat="1" applyFont="1" applyAlignment="1">
      <alignment horizontal="center"/>
    </xf>
    <xf numFmtId="0" fontId="2" fillId="0" borderId="0" xfId="1" applyFont="1" applyAlignment="1">
      <alignment horizontal="left" vertical="center"/>
    </xf>
    <xf numFmtId="0" fontId="1" fillId="2" borderId="0" xfId="1" applyFill="1" applyAlignment="1">
      <alignment horizontal="center"/>
    </xf>
    <xf numFmtId="0" fontId="8" fillId="0" borderId="0" xfId="1" applyFont="1" applyFill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3" fillId="0" borderId="0" xfId="1" applyFont="1" applyAlignment="1">
      <alignment horizontal="left" wrapText="1"/>
    </xf>
    <xf numFmtId="0" fontId="1" fillId="0" borderId="0" xfId="1" applyAlignment="1">
      <alignment horizontal="left" wrapText="1"/>
    </xf>
    <xf numFmtId="0" fontId="3" fillId="0" borderId="14" xfId="1" applyFont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8" fillId="0" borderId="22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3" fillId="0" borderId="28" xfId="1" applyFont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0" fontId="9" fillId="0" borderId="0" xfId="1" applyFont="1" applyAlignment="1">
      <alignment horizontal="left" wrapText="1"/>
    </xf>
    <xf numFmtId="0" fontId="9" fillId="0" borderId="25" xfId="1" applyFont="1" applyBorder="1" applyAlignment="1">
      <alignment horizontal="left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mruColors>
      <color rgb="FFFFFF99"/>
      <color rgb="FF00FF00"/>
      <color rgb="FF00CC00"/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Curve</a:t>
            </a:r>
          </a:p>
        </c:rich>
      </c:tx>
      <c:layout>
        <c:manualLayout>
          <c:xMode val="edge"/>
          <c:yMode val="edge"/>
          <c:x val="0.33234455519649697"/>
          <c:y val="4.21937811519490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20531704450219"/>
          <c:y val="0.23484949836899852"/>
          <c:w val="0.81749743338964964"/>
          <c:h val="0.55555795313096257"/>
        </c:manualLayout>
      </c:layout>
      <c:scatterChart>
        <c:scatterStyle val="lineMarker"/>
        <c:ser>
          <c:idx val="0"/>
          <c:order val="0"/>
          <c:tx>
            <c:strRef>
              <c:f>'Example standard curve'!$C$6</c:f>
              <c:strCache>
                <c:ptCount val="1"/>
                <c:pt idx="0">
                  <c:v>CT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4547084793591553"/>
                  <c:y val="-0.5127222388340695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standard curve'!$B$7:$B$22</c:f>
              <c:numCache>
                <c:formatCode>General</c:formatCode>
                <c:ptCount val="16"/>
                <c:pt idx="0">
                  <c:v>4.6020599913279625</c:v>
                </c:pt>
                <c:pt idx="1">
                  <c:v>3.6020599913279625</c:v>
                </c:pt>
                <c:pt idx="2">
                  <c:v>2.6020599913279625</c:v>
                </c:pt>
                <c:pt idx="3">
                  <c:v>2</c:v>
                </c:pt>
                <c:pt idx="4">
                  <c:v>4.6020599913279625</c:v>
                </c:pt>
                <c:pt idx="5">
                  <c:v>3.6020599913279625</c:v>
                </c:pt>
                <c:pt idx="6">
                  <c:v>2.6020599913279625</c:v>
                </c:pt>
                <c:pt idx="7">
                  <c:v>2</c:v>
                </c:pt>
                <c:pt idx="8">
                  <c:v>4.6020599913279625</c:v>
                </c:pt>
                <c:pt idx="9">
                  <c:v>3.6020599913279625</c:v>
                </c:pt>
                <c:pt idx="10">
                  <c:v>2.6020599913279625</c:v>
                </c:pt>
                <c:pt idx="11">
                  <c:v>2</c:v>
                </c:pt>
                <c:pt idx="12">
                  <c:v>4.6020599913279625</c:v>
                </c:pt>
                <c:pt idx="13">
                  <c:v>3.6020599913279625</c:v>
                </c:pt>
                <c:pt idx="14">
                  <c:v>2.6020599913279625</c:v>
                </c:pt>
                <c:pt idx="15">
                  <c:v>2</c:v>
                </c:pt>
              </c:numCache>
            </c:numRef>
          </c:xVal>
          <c:yVal>
            <c:numRef>
              <c:f>'Example standard curve'!$C$7:$C$22</c:f>
              <c:numCache>
                <c:formatCode>General</c:formatCode>
                <c:ptCount val="16"/>
                <c:pt idx="0">
                  <c:v>22.64</c:v>
                </c:pt>
                <c:pt idx="1">
                  <c:v>26.05</c:v>
                </c:pt>
                <c:pt idx="2">
                  <c:v>29.47</c:v>
                </c:pt>
                <c:pt idx="3">
                  <c:v>31.89</c:v>
                </c:pt>
                <c:pt idx="4">
                  <c:v>22.58</c:v>
                </c:pt>
                <c:pt idx="5">
                  <c:v>26.01</c:v>
                </c:pt>
                <c:pt idx="6">
                  <c:v>29.99</c:v>
                </c:pt>
                <c:pt idx="7">
                  <c:v>32.1</c:v>
                </c:pt>
                <c:pt idx="8">
                  <c:v>22.2</c:v>
                </c:pt>
                <c:pt idx="9">
                  <c:v>26.12</c:v>
                </c:pt>
                <c:pt idx="10">
                  <c:v>30.02</c:v>
                </c:pt>
                <c:pt idx="11">
                  <c:v>31.93</c:v>
                </c:pt>
                <c:pt idx="12">
                  <c:v>22.47</c:v>
                </c:pt>
                <c:pt idx="13">
                  <c:v>25.92</c:v>
                </c:pt>
                <c:pt idx="14">
                  <c:v>29.85</c:v>
                </c:pt>
                <c:pt idx="15">
                  <c:v>32.31</c:v>
                </c:pt>
              </c:numCache>
            </c:numRef>
          </c:yVal>
        </c:ser>
        <c:axId val="99257728"/>
        <c:axId val="98899072"/>
      </c:scatterChart>
      <c:valAx>
        <c:axId val="99257728"/>
        <c:scaling>
          <c:orientation val="minMax"/>
          <c:min val="1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sequences</a:t>
                </a:r>
              </a:p>
            </c:rich>
          </c:tx>
          <c:layout>
            <c:manualLayout>
              <c:xMode val="edge"/>
              <c:yMode val="edge"/>
              <c:x val="0.42730043137671436"/>
              <c:y val="0.843885540366086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899072"/>
        <c:crosses val="autoZero"/>
        <c:crossBetween val="midCat"/>
      </c:valAx>
      <c:valAx>
        <c:axId val="98899072"/>
        <c:scaling>
          <c:orientation val="minMax"/>
          <c:max val="35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CT</a:t>
                </a:r>
              </a:p>
            </c:rich>
          </c:tx>
          <c:layout>
            <c:manualLayout>
              <c:xMode val="edge"/>
              <c:yMode val="edge"/>
              <c:x val="4.7477735803255823E-2"/>
              <c:y val="0.447259483444048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25772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24</xdr:row>
      <xdr:rowOff>47625</xdr:rowOff>
    </xdr:from>
    <xdr:to>
      <xdr:col>14</xdr:col>
      <xdr:colOff>457200</xdr:colOff>
      <xdr:row>42</xdr:row>
      <xdr:rowOff>57150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opLeftCell="A28" workbookViewId="0">
      <selection activeCell="A4" sqref="A4"/>
    </sheetView>
  </sheetViews>
  <sheetFormatPr defaultRowHeight="12.75"/>
  <cols>
    <col min="1" max="1" width="10.42578125" style="2" customWidth="1"/>
    <col min="2" max="2" width="14.85546875" style="2" customWidth="1"/>
    <col min="3" max="3" width="11.5703125" style="2" customWidth="1"/>
    <col min="4" max="4" width="9.140625" style="2"/>
    <col min="5" max="5" width="16.85546875" style="2" customWidth="1"/>
    <col min="6" max="6" width="10.7109375" style="2" customWidth="1"/>
    <col min="7" max="7" width="13.28515625" style="2" customWidth="1"/>
    <col min="8" max="8" width="15.28515625" style="2" customWidth="1"/>
    <col min="9" max="9" width="9.28515625" style="2" customWidth="1"/>
    <col min="10" max="10" width="12.28515625" style="2" customWidth="1"/>
    <col min="11" max="11" width="5.42578125" style="2" customWidth="1"/>
    <col min="12" max="12" width="6.140625" style="2" customWidth="1"/>
    <col min="13" max="13" width="10" style="2" customWidth="1"/>
    <col min="14" max="14" width="9.42578125" style="2" customWidth="1"/>
    <col min="15" max="15" width="10.7109375" style="2" customWidth="1"/>
    <col min="16" max="16" width="10.42578125" style="2" customWidth="1"/>
    <col min="17" max="16384" width="9.140625" style="2"/>
  </cols>
  <sheetData>
    <row r="1" spans="1:16" ht="18">
      <c r="A1" s="167" t="s">
        <v>135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</row>
    <row r="2" spans="1:16" ht="18">
      <c r="A2" s="168" t="s">
        <v>132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</row>
    <row r="3" spans="1:16" ht="18">
      <c r="A3" s="167" t="s">
        <v>137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</row>
    <row r="4" spans="1:16" ht="9" customHeight="1"/>
    <row r="5" spans="1:16" ht="13.5" customHeight="1" thickBot="1">
      <c r="A5" s="1" t="s">
        <v>0</v>
      </c>
      <c r="B5" s="1"/>
      <c r="C5" s="1"/>
      <c r="D5" s="1"/>
      <c r="H5" s="3" t="s">
        <v>1</v>
      </c>
    </row>
    <row r="6" spans="1:16" ht="13.5" thickBot="1">
      <c r="A6" s="4" t="s">
        <v>2</v>
      </c>
      <c r="B6" s="5" t="s">
        <v>3</v>
      </c>
      <c r="C6" s="6" t="s">
        <v>4</v>
      </c>
    </row>
    <row r="7" spans="1:16">
      <c r="A7" s="7">
        <v>40000</v>
      </c>
      <c r="B7" s="8">
        <f t="shared" ref="B7:B22" si="0">LOG10(A7)</f>
        <v>4.6020599913279625</v>
      </c>
      <c r="C7" s="9">
        <v>22.64</v>
      </c>
      <c r="H7" s="10" t="s">
        <v>5</v>
      </c>
      <c r="I7" s="10"/>
    </row>
    <row r="8" spans="1:16">
      <c r="A8" s="7">
        <v>4000</v>
      </c>
      <c r="B8" s="8">
        <f t="shared" si="0"/>
        <v>3.6020599913279625</v>
      </c>
      <c r="C8" s="9">
        <v>26.05</v>
      </c>
      <c r="H8" s="11" t="s">
        <v>6</v>
      </c>
      <c r="I8" s="12">
        <v>0.99887393061330654</v>
      </c>
    </row>
    <row r="9" spans="1:16">
      <c r="A9" s="7">
        <v>400</v>
      </c>
      <c r="B9" s="8">
        <f t="shared" si="0"/>
        <v>2.6020599913279625</v>
      </c>
      <c r="C9" s="9">
        <v>29.47</v>
      </c>
      <c r="H9" s="11" t="s">
        <v>7</v>
      </c>
      <c r="I9" s="12">
        <v>0.99774912925887682</v>
      </c>
    </row>
    <row r="10" spans="1:16">
      <c r="A10" s="7">
        <v>100</v>
      </c>
      <c r="B10" s="8">
        <f t="shared" si="0"/>
        <v>2</v>
      </c>
      <c r="C10" s="9">
        <v>31.89</v>
      </c>
      <c r="H10" s="11" t="s">
        <v>8</v>
      </c>
      <c r="I10" s="12">
        <v>0.99758835277736801</v>
      </c>
    </row>
    <row r="11" spans="1:16">
      <c r="A11" s="7">
        <v>40000</v>
      </c>
      <c r="B11" s="8">
        <f t="shared" si="0"/>
        <v>4.6020599913279625</v>
      </c>
      <c r="C11" s="9">
        <v>22.58</v>
      </c>
      <c r="H11" s="11" t="s">
        <v>9</v>
      </c>
      <c r="I11" s="12">
        <v>0.18589469523812555</v>
      </c>
    </row>
    <row r="12" spans="1:16" ht="13.5" thickBot="1">
      <c r="A12" s="7">
        <v>4000</v>
      </c>
      <c r="B12" s="8">
        <f t="shared" si="0"/>
        <v>3.6020599913279625</v>
      </c>
      <c r="C12" s="9">
        <v>26.01</v>
      </c>
      <c r="H12" s="13" t="s">
        <v>10</v>
      </c>
      <c r="I12" s="14">
        <v>16</v>
      </c>
    </row>
    <row r="13" spans="1:16">
      <c r="A13" s="7">
        <v>400</v>
      </c>
      <c r="B13" s="8">
        <f t="shared" si="0"/>
        <v>2.6020599913279625</v>
      </c>
      <c r="C13" s="9">
        <v>29.99</v>
      </c>
    </row>
    <row r="14" spans="1:16" ht="13.5" thickBot="1">
      <c r="A14" s="7">
        <v>100</v>
      </c>
      <c r="B14" s="8">
        <f t="shared" si="0"/>
        <v>2</v>
      </c>
      <c r="C14" s="9">
        <v>32.1</v>
      </c>
      <c r="H14" s="2" t="s">
        <v>11</v>
      </c>
    </row>
    <row r="15" spans="1:16">
      <c r="A15" s="7">
        <v>40000</v>
      </c>
      <c r="B15" s="8">
        <f t="shared" si="0"/>
        <v>4.6020599913279625</v>
      </c>
      <c r="C15" s="9">
        <v>22.2</v>
      </c>
      <c r="H15" s="15"/>
      <c r="I15" s="15" t="s">
        <v>12</v>
      </c>
      <c r="J15" s="15" t="s">
        <v>13</v>
      </c>
      <c r="K15" s="15" t="s">
        <v>14</v>
      </c>
      <c r="L15" s="15" t="s">
        <v>15</v>
      </c>
      <c r="M15" s="15" t="s">
        <v>16</v>
      </c>
    </row>
    <row r="16" spans="1:16">
      <c r="A16" s="7">
        <v>4000</v>
      </c>
      <c r="B16" s="8">
        <f t="shared" si="0"/>
        <v>3.6020599913279625</v>
      </c>
      <c r="C16" s="9">
        <v>26.12</v>
      </c>
      <c r="H16" s="12" t="s">
        <v>17</v>
      </c>
      <c r="I16" s="12">
        <v>1</v>
      </c>
      <c r="J16" s="12">
        <v>214.45334802195259</v>
      </c>
      <c r="K16" s="12">
        <v>214.45334802195259</v>
      </c>
      <c r="L16" s="12">
        <v>6205.8151782870227</v>
      </c>
      <c r="M16" s="12">
        <v>6.1377520022026381E-20</v>
      </c>
    </row>
    <row r="17" spans="1:16">
      <c r="A17" s="7">
        <v>400</v>
      </c>
      <c r="B17" s="8">
        <f t="shared" si="0"/>
        <v>2.6020599913279625</v>
      </c>
      <c r="C17" s="9">
        <v>30.02</v>
      </c>
      <c r="H17" s="12" t="s">
        <v>18</v>
      </c>
      <c r="I17" s="12">
        <v>14</v>
      </c>
      <c r="J17" s="12">
        <v>0.48379572804745818</v>
      </c>
      <c r="K17" s="12">
        <v>3.4556837717675586E-2</v>
      </c>
      <c r="L17" s="12"/>
      <c r="M17" s="12"/>
    </row>
    <row r="18" spans="1:16" ht="13.5" thickBot="1">
      <c r="A18" s="7">
        <v>100</v>
      </c>
      <c r="B18" s="8">
        <f t="shared" si="0"/>
        <v>2</v>
      </c>
      <c r="C18" s="9">
        <v>31.93</v>
      </c>
      <c r="H18" s="14" t="s">
        <v>19</v>
      </c>
      <c r="I18" s="14">
        <v>15</v>
      </c>
      <c r="J18" s="14">
        <v>214.93714375000005</v>
      </c>
      <c r="K18" s="14"/>
      <c r="L18" s="14"/>
      <c r="M18" s="14"/>
    </row>
    <row r="19" spans="1:16" ht="13.5" thickBot="1">
      <c r="A19" s="7">
        <v>40000</v>
      </c>
      <c r="B19" s="8">
        <f t="shared" si="0"/>
        <v>4.6020599913279625</v>
      </c>
      <c r="C19" s="9">
        <v>22.47</v>
      </c>
    </row>
    <row r="20" spans="1:16">
      <c r="A20" s="7">
        <v>4000</v>
      </c>
      <c r="B20" s="8">
        <f t="shared" si="0"/>
        <v>3.6020599913279625</v>
      </c>
      <c r="C20" s="9">
        <v>25.92</v>
      </c>
      <c r="H20" s="15"/>
      <c r="I20" s="16" t="s">
        <v>20</v>
      </c>
      <c r="J20" s="16" t="s">
        <v>9</v>
      </c>
      <c r="K20" s="16" t="s">
        <v>21</v>
      </c>
      <c r="L20" s="16" t="s">
        <v>22</v>
      </c>
      <c r="M20" s="16" t="s">
        <v>23</v>
      </c>
      <c r="N20" s="16" t="s">
        <v>24</v>
      </c>
      <c r="O20" s="16" t="s">
        <v>25</v>
      </c>
      <c r="P20" s="16" t="s">
        <v>26</v>
      </c>
    </row>
    <row r="21" spans="1:16">
      <c r="A21" s="7">
        <v>400</v>
      </c>
      <c r="B21" s="8">
        <f t="shared" si="0"/>
        <v>2.6020599913279625</v>
      </c>
      <c r="C21" s="9">
        <v>29.85</v>
      </c>
      <c r="H21" s="12" t="s">
        <v>27</v>
      </c>
      <c r="I21" s="12">
        <v>39.429446081447509</v>
      </c>
      <c r="J21" s="12">
        <v>0.15722867897672707</v>
      </c>
      <c r="K21" s="12">
        <v>250.77769741539225</v>
      </c>
      <c r="L21" s="12">
        <v>5.6668857087152294E-27</v>
      </c>
      <c r="M21" s="12">
        <v>39.092223803874617</v>
      </c>
      <c r="N21" s="12">
        <v>39.7666683590204</v>
      </c>
      <c r="O21" s="12">
        <v>39.092223803874617</v>
      </c>
      <c r="P21" s="12">
        <v>39.7666683590204</v>
      </c>
    </row>
    <row r="22" spans="1:16" ht="13.5" thickBot="1">
      <c r="A22" s="17">
        <v>100</v>
      </c>
      <c r="B22" s="18">
        <f t="shared" si="0"/>
        <v>2</v>
      </c>
      <c r="C22" s="19">
        <v>32.31</v>
      </c>
      <c r="H22" s="20" t="s">
        <v>28</v>
      </c>
      <c r="I22" s="20">
        <v>-3.6958940466199013</v>
      </c>
      <c r="J22" s="20">
        <v>4.691590452301312E-2</v>
      </c>
      <c r="K22" s="20">
        <v>-78.776996504607453</v>
      </c>
      <c r="L22" s="20">
        <v>6.13775200220324E-20</v>
      </c>
      <c r="M22" s="20">
        <v>-3.7965187435938197</v>
      </c>
      <c r="N22" s="20">
        <v>-3.5952693496459829</v>
      </c>
      <c r="O22" s="20">
        <v>-3.7965187435938197</v>
      </c>
      <c r="P22" s="20">
        <v>-3.5952693496459829</v>
      </c>
    </row>
    <row r="23" spans="1:16" ht="6.75" customHeight="1">
      <c r="H23" s="12"/>
      <c r="I23" s="12"/>
      <c r="J23" s="12"/>
      <c r="K23" s="12"/>
      <c r="L23" s="12"/>
      <c r="M23" s="12"/>
      <c r="N23" s="12"/>
      <c r="O23" s="12"/>
      <c r="P23" s="12"/>
    </row>
    <row r="24" spans="1:16">
      <c r="A24" s="21" t="s">
        <v>29</v>
      </c>
    </row>
    <row r="25" spans="1:16">
      <c r="A25" s="3" t="s">
        <v>30</v>
      </c>
    </row>
    <row r="26" spans="1:16">
      <c r="A26" s="3" t="s">
        <v>31</v>
      </c>
    </row>
    <row r="27" spans="1:16">
      <c r="A27" s="3" t="s">
        <v>32</v>
      </c>
    </row>
    <row r="28" spans="1:16">
      <c r="A28" s="3" t="s">
        <v>33</v>
      </c>
    </row>
    <row r="29" spans="1:16">
      <c r="A29" s="3" t="s">
        <v>34</v>
      </c>
    </row>
    <row r="30" spans="1:16">
      <c r="A30" s="2" t="s">
        <v>35</v>
      </c>
    </row>
    <row r="31" spans="1:16">
      <c r="A31" s="3" t="s">
        <v>36</v>
      </c>
    </row>
    <row r="32" spans="1:16">
      <c r="A32" s="3" t="s">
        <v>37</v>
      </c>
    </row>
    <row r="33" spans="1:8">
      <c r="A33" s="3" t="s">
        <v>38</v>
      </c>
    </row>
    <row r="34" spans="1:8">
      <c r="A34" s="3" t="s">
        <v>39</v>
      </c>
    </row>
    <row r="35" spans="1:8">
      <c r="A35" s="3" t="s">
        <v>40</v>
      </c>
    </row>
    <row r="36" spans="1:8">
      <c r="A36" s="3" t="s">
        <v>41</v>
      </c>
    </row>
    <row r="37" spans="1:8">
      <c r="A37" s="3" t="s">
        <v>42</v>
      </c>
    </row>
    <row r="38" spans="1:8">
      <c r="A38" s="3" t="s">
        <v>43</v>
      </c>
    </row>
    <row r="39" spans="1:8">
      <c r="A39" s="3" t="s">
        <v>44</v>
      </c>
    </row>
    <row r="40" spans="1:8">
      <c r="A40" s="3" t="s">
        <v>45</v>
      </c>
    </row>
    <row r="41" spans="1:8">
      <c r="A41" s="3" t="s">
        <v>46</v>
      </c>
    </row>
    <row r="42" spans="1:8">
      <c r="A42" s="3" t="s">
        <v>47</v>
      </c>
    </row>
    <row r="43" spans="1:8" ht="8.25" customHeight="1"/>
    <row r="44" spans="1:8">
      <c r="A44" s="21" t="s">
        <v>48</v>
      </c>
      <c r="H44" s="2" t="s">
        <v>136</v>
      </c>
    </row>
    <row r="45" spans="1:8">
      <c r="A45" s="3" t="s">
        <v>49</v>
      </c>
    </row>
    <row r="46" spans="1:8">
      <c r="A46" s="3" t="s">
        <v>50</v>
      </c>
    </row>
    <row r="47" spans="1:8">
      <c r="A47" s="3" t="s">
        <v>51</v>
      </c>
    </row>
    <row r="48" spans="1:8">
      <c r="A48" s="3" t="s">
        <v>52</v>
      </c>
    </row>
    <row r="49" spans="1:1">
      <c r="A49" s="3" t="s">
        <v>53</v>
      </c>
    </row>
    <row r="50" spans="1:1">
      <c r="A50" s="3" t="s">
        <v>54</v>
      </c>
    </row>
    <row r="51" spans="1:1">
      <c r="A51" s="3" t="s">
        <v>55</v>
      </c>
    </row>
    <row r="52" spans="1:1">
      <c r="A52" s="3" t="s">
        <v>56</v>
      </c>
    </row>
    <row r="53" spans="1:1">
      <c r="A53" s="3" t="s">
        <v>57</v>
      </c>
    </row>
    <row r="54" spans="1:1">
      <c r="A54" s="3" t="s">
        <v>58</v>
      </c>
    </row>
    <row r="55" spans="1:1">
      <c r="A55" s="3" t="s">
        <v>59</v>
      </c>
    </row>
    <row r="56" spans="1:1">
      <c r="A56" s="3" t="s">
        <v>60</v>
      </c>
    </row>
  </sheetData>
  <sheetProtection password="DF77" sheet="1" objects="1" scenarios="1"/>
  <mergeCells count="3">
    <mergeCell ref="A1:P1"/>
    <mergeCell ref="A3:P3"/>
    <mergeCell ref="A2:P2"/>
  </mergeCells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74"/>
  <sheetViews>
    <sheetView tabSelected="1" workbookViewId="0">
      <selection activeCell="J21" sqref="J21"/>
    </sheetView>
  </sheetViews>
  <sheetFormatPr defaultRowHeight="12.75"/>
  <cols>
    <col min="1" max="1" width="11.5703125" style="23" customWidth="1"/>
    <col min="2" max="2" width="15.140625" style="23" customWidth="1"/>
    <col min="3" max="256" width="9.140625" style="23"/>
    <col min="257" max="257" width="11.5703125" style="23" customWidth="1"/>
    <col min="258" max="258" width="15.140625" style="23" customWidth="1"/>
    <col min="259" max="512" width="9.140625" style="23"/>
    <col min="513" max="513" width="11.5703125" style="23" customWidth="1"/>
    <col min="514" max="514" width="15.140625" style="23" customWidth="1"/>
    <col min="515" max="768" width="9.140625" style="23"/>
    <col min="769" max="769" width="11.5703125" style="23" customWidth="1"/>
    <col min="770" max="770" width="15.140625" style="23" customWidth="1"/>
    <col min="771" max="1024" width="9.140625" style="23"/>
    <col min="1025" max="1025" width="11.5703125" style="23" customWidth="1"/>
    <col min="1026" max="1026" width="15.140625" style="23" customWidth="1"/>
    <col min="1027" max="1280" width="9.140625" style="23"/>
    <col min="1281" max="1281" width="11.5703125" style="23" customWidth="1"/>
    <col min="1282" max="1282" width="15.140625" style="23" customWidth="1"/>
    <col min="1283" max="1536" width="9.140625" style="23"/>
    <col min="1537" max="1537" width="11.5703125" style="23" customWidth="1"/>
    <col min="1538" max="1538" width="15.140625" style="23" customWidth="1"/>
    <col min="1539" max="1792" width="9.140625" style="23"/>
    <col min="1793" max="1793" width="11.5703125" style="23" customWidth="1"/>
    <col min="1794" max="1794" width="15.140625" style="23" customWidth="1"/>
    <col min="1795" max="2048" width="9.140625" style="23"/>
    <col min="2049" max="2049" width="11.5703125" style="23" customWidth="1"/>
    <col min="2050" max="2050" width="15.140625" style="23" customWidth="1"/>
    <col min="2051" max="2304" width="9.140625" style="23"/>
    <col min="2305" max="2305" width="11.5703125" style="23" customWidth="1"/>
    <col min="2306" max="2306" width="15.140625" style="23" customWidth="1"/>
    <col min="2307" max="2560" width="9.140625" style="23"/>
    <col min="2561" max="2561" width="11.5703125" style="23" customWidth="1"/>
    <col min="2562" max="2562" width="15.140625" style="23" customWidth="1"/>
    <col min="2563" max="2816" width="9.140625" style="23"/>
    <col min="2817" max="2817" width="11.5703125" style="23" customWidth="1"/>
    <col min="2818" max="2818" width="15.140625" style="23" customWidth="1"/>
    <col min="2819" max="3072" width="9.140625" style="23"/>
    <col min="3073" max="3073" width="11.5703125" style="23" customWidth="1"/>
    <col min="3074" max="3074" width="15.140625" style="23" customWidth="1"/>
    <col min="3075" max="3328" width="9.140625" style="23"/>
    <col min="3329" max="3329" width="11.5703125" style="23" customWidth="1"/>
    <col min="3330" max="3330" width="15.140625" style="23" customWidth="1"/>
    <col min="3331" max="3584" width="9.140625" style="23"/>
    <col min="3585" max="3585" width="11.5703125" style="23" customWidth="1"/>
    <col min="3586" max="3586" width="15.140625" style="23" customWidth="1"/>
    <col min="3587" max="3840" width="9.140625" style="23"/>
    <col min="3841" max="3841" width="11.5703125" style="23" customWidth="1"/>
    <col min="3842" max="3842" width="15.140625" style="23" customWidth="1"/>
    <col min="3843" max="4096" width="9.140625" style="23"/>
    <col min="4097" max="4097" width="11.5703125" style="23" customWidth="1"/>
    <col min="4098" max="4098" width="15.140625" style="23" customWidth="1"/>
    <col min="4099" max="4352" width="9.140625" style="23"/>
    <col min="4353" max="4353" width="11.5703125" style="23" customWidth="1"/>
    <col min="4354" max="4354" width="15.140625" style="23" customWidth="1"/>
    <col min="4355" max="4608" width="9.140625" style="23"/>
    <col min="4609" max="4609" width="11.5703125" style="23" customWidth="1"/>
    <col min="4610" max="4610" width="15.140625" style="23" customWidth="1"/>
    <col min="4611" max="4864" width="9.140625" style="23"/>
    <col min="4865" max="4865" width="11.5703125" style="23" customWidth="1"/>
    <col min="4866" max="4866" width="15.140625" style="23" customWidth="1"/>
    <col min="4867" max="5120" width="9.140625" style="23"/>
    <col min="5121" max="5121" width="11.5703125" style="23" customWidth="1"/>
    <col min="5122" max="5122" width="15.140625" style="23" customWidth="1"/>
    <col min="5123" max="5376" width="9.140625" style="23"/>
    <col min="5377" max="5377" width="11.5703125" style="23" customWidth="1"/>
    <col min="5378" max="5378" width="15.140625" style="23" customWidth="1"/>
    <col min="5379" max="5632" width="9.140625" style="23"/>
    <col min="5633" max="5633" width="11.5703125" style="23" customWidth="1"/>
    <col min="5634" max="5634" width="15.140625" style="23" customWidth="1"/>
    <col min="5635" max="5888" width="9.140625" style="23"/>
    <col min="5889" max="5889" width="11.5703125" style="23" customWidth="1"/>
    <col min="5890" max="5890" width="15.140625" style="23" customWidth="1"/>
    <col min="5891" max="6144" width="9.140625" style="23"/>
    <col min="6145" max="6145" width="11.5703125" style="23" customWidth="1"/>
    <col min="6146" max="6146" width="15.140625" style="23" customWidth="1"/>
    <col min="6147" max="6400" width="9.140625" style="23"/>
    <col min="6401" max="6401" width="11.5703125" style="23" customWidth="1"/>
    <col min="6402" max="6402" width="15.140625" style="23" customWidth="1"/>
    <col min="6403" max="6656" width="9.140625" style="23"/>
    <col min="6657" max="6657" width="11.5703125" style="23" customWidth="1"/>
    <col min="6658" max="6658" width="15.140625" style="23" customWidth="1"/>
    <col min="6659" max="6912" width="9.140625" style="23"/>
    <col min="6913" max="6913" width="11.5703125" style="23" customWidth="1"/>
    <col min="6914" max="6914" width="15.140625" style="23" customWidth="1"/>
    <col min="6915" max="7168" width="9.140625" style="23"/>
    <col min="7169" max="7169" width="11.5703125" style="23" customWidth="1"/>
    <col min="7170" max="7170" width="15.140625" style="23" customWidth="1"/>
    <col min="7171" max="7424" width="9.140625" style="23"/>
    <col min="7425" max="7425" width="11.5703125" style="23" customWidth="1"/>
    <col min="7426" max="7426" width="15.140625" style="23" customWidth="1"/>
    <col min="7427" max="7680" width="9.140625" style="23"/>
    <col min="7681" max="7681" width="11.5703125" style="23" customWidth="1"/>
    <col min="7682" max="7682" width="15.140625" style="23" customWidth="1"/>
    <col min="7683" max="7936" width="9.140625" style="23"/>
    <col min="7937" max="7937" width="11.5703125" style="23" customWidth="1"/>
    <col min="7938" max="7938" width="15.140625" style="23" customWidth="1"/>
    <col min="7939" max="8192" width="9.140625" style="23"/>
    <col min="8193" max="8193" width="11.5703125" style="23" customWidth="1"/>
    <col min="8194" max="8194" width="15.140625" style="23" customWidth="1"/>
    <col min="8195" max="8448" width="9.140625" style="23"/>
    <col min="8449" max="8449" width="11.5703125" style="23" customWidth="1"/>
    <col min="8450" max="8450" width="15.140625" style="23" customWidth="1"/>
    <col min="8451" max="8704" width="9.140625" style="23"/>
    <col min="8705" max="8705" width="11.5703125" style="23" customWidth="1"/>
    <col min="8706" max="8706" width="15.140625" style="23" customWidth="1"/>
    <col min="8707" max="8960" width="9.140625" style="23"/>
    <col min="8961" max="8961" width="11.5703125" style="23" customWidth="1"/>
    <col min="8962" max="8962" width="15.140625" style="23" customWidth="1"/>
    <col min="8963" max="9216" width="9.140625" style="23"/>
    <col min="9217" max="9217" width="11.5703125" style="23" customWidth="1"/>
    <col min="9218" max="9218" width="15.140625" style="23" customWidth="1"/>
    <col min="9219" max="9472" width="9.140625" style="23"/>
    <col min="9473" max="9473" width="11.5703125" style="23" customWidth="1"/>
    <col min="9474" max="9474" width="15.140625" style="23" customWidth="1"/>
    <col min="9475" max="9728" width="9.140625" style="23"/>
    <col min="9729" max="9729" width="11.5703125" style="23" customWidth="1"/>
    <col min="9730" max="9730" width="15.140625" style="23" customWidth="1"/>
    <col min="9731" max="9984" width="9.140625" style="23"/>
    <col min="9985" max="9985" width="11.5703125" style="23" customWidth="1"/>
    <col min="9986" max="9986" width="15.140625" style="23" customWidth="1"/>
    <col min="9987" max="10240" width="9.140625" style="23"/>
    <col min="10241" max="10241" width="11.5703125" style="23" customWidth="1"/>
    <col min="10242" max="10242" width="15.140625" style="23" customWidth="1"/>
    <col min="10243" max="10496" width="9.140625" style="23"/>
    <col min="10497" max="10497" width="11.5703125" style="23" customWidth="1"/>
    <col min="10498" max="10498" width="15.140625" style="23" customWidth="1"/>
    <col min="10499" max="10752" width="9.140625" style="23"/>
    <col min="10753" max="10753" width="11.5703125" style="23" customWidth="1"/>
    <col min="10754" max="10754" width="15.140625" style="23" customWidth="1"/>
    <col min="10755" max="11008" width="9.140625" style="23"/>
    <col min="11009" max="11009" width="11.5703125" style="23" customWidth="1"/>
    <col min="11010" max="11010" width="15.140625" style="23" customWidth="1"/>
    <col min="11011" max="11264" width="9.140625" style="23"/>
    <col min="11265" max="11265" width="11.5703125" style="23" customWidth="1"/>
    <col min="11266" max="11266" width="15.140625" style="23" customWidth="1"/>
    <col min="11267" max="11520" width="9.140625" style="23"/>
    <col min="11521" max="11521" width="11.5703125" style="23" customWidth="1"/>
    <col min="11522" max="11522" width="15.140625" style="23" customWidth="1"/>
    <col min="11523" max="11776" width="9.140625" style="23"/>
    <col min="11777" max="11777" width="11.5703125" style="23" customWidth="1"/>
    <col min="11778" max="11778" width="15.140625" style="23" customWidth="1"/>
    <col min="11779" max="12032" width="9.140625" style="23"/>
    <col min="12033" max="12033" width="11.5703125" style="23" customWidth="1"/>
    <col min="12034" max="12034" width="15.140625" style="23" customWidth="1"/>
    <col min="12035" max="12288" width="9.140625" style="23"/>
    <col min="12289" max="12289" width="11.5703125" style="23" customWidth="1"/>
    <col min="12290" max="12290" width="15.140625" style="23" customWidth="1"/>
    <col min="12291" max="12544" width="9.140625" style="23"/>
    <col min="12545" max="12545" width="11.5703125" style="23" customWidth="1"/>
    <col min="12546" max="12546" width="15.140625" style="23" customWidth="1"/>
    <col min="12547" max="12800" width="9.140625" style="23"/>
    <col min="12801" max="12801" width="11.5703125" style="23" customWidth="1"/>
    <col min="12802" max="12802" width="15.140625" style="23" customWidth="1"/>
    <col min="12803" max="13056" width="9.140625" style="23"/>
    <col min="13057" max="13057" width="11.5703125" style="23" customWidth="1"/>
    <col min="13058" max="13058" width="15.140625" style="23" customWidth="1"/>
    <col min="13059" max="13312" width="9.140625" style="23"/>
    <col min="13313" max="13313" width="11.5703125" style="23" customWidth="1"/>
    <col min="13314" max="13314" width="15.140625" style="23" customWidth="1"/>
    <col min="13315" max="13568" width="9.140625" style="23"/>
    <col min="13569" max="13569" width="11.5703125" style="23" customWidth="1"/>
    <col min="13570" max="13570" width="15.140625" style="23" customWidth="1"/>
    <col min="13571" max="13824" width="9.140625" style="23"/>
    <col min="13825" max="13825" width="11.5703125" style="23" customWidth="1"/>
    <col min="13826" max="13826" width="15.140625" style="23" customWidth="1"/>
    <col min="13827" max="14080" width="9.140625" style="23"/>
    <col min="14081" max="14081" width="11.5703125" style="23" customWidth="1"/>
    <col min="14082" max="14082" width="15.140625" style="23" customWidth="1"/>
    <col min="14083" max="14336" width="9.140625" style="23"/>
    <col min="14337" max="14337" width="11.5703125" style="23" customWidth="1"/>
    <col min="14338" max="14338" width="15.140625" style="23" customWidth="1"/>
    <col min="14339" max="14592" width="9.140625" style="23"/>
    <col min="14593" max="14593" width="11.5703125" style="23" customWidth="1"/>
    <col min="14594" max="14594" width="15.140625" style="23" customWidth="1"/>
    <col min="14595" max="14848" width="9.140625" style="23"/>
    <col min="14849" max="14849" width="11.5703125" style="23" customWidth="1"/>
    <col min="14850" max="14850" width="15.140625" style="23" customWidth="1"/>
    <col min="14851" max="15104" width="9.140625" style="23"/>
    <col min="15105" max="15105" width="11.5703125" style="23" customWidth="1"/>
    <col min="15106" max="15106" width="15.140625" style="23" customWidth="1"/>
    <col min="15107" max="15360" width="9.140625" style="23"/>
    <col min="15361" max="15361" width="11.5703125" style="23" customWidth="1"/>
    <col min="15362" max="15362" width="15.140625" style="23" customWidth="1"/>
    <col min="15363" max="15616" width="9.140625" style="23"/>
    <col min="15617" max="15617" width="11.5703125" style="23" customWidth="1"/>
    <col min="15618" max="15618" width="15.140625" style="23" customWidth="1"/>
    <col min="15619" max="15872" width="9.140625" style="23"/>
    <col min="15873" max="15873" width="11.5703125" style="23" customWidth="1"/>
    <col min="15874" max="15874" width="15.140625" style="23" customWidth="1"/>
    <col min="15875" max="16128" width="9.140625" style="23"/>
    <col min="16129" max="16129" width="11.5703125" style="23" customWidth="1"/>
    <col min="16130" max="16130" width="15.140625" style="23" customWidth="1"/>
    <col min="16131" max="16384" width="9.140625" style="23"/>
  </cols>
  <sheetData>
    <row r="1" spans="1:22">
      <c r="A1" s="170" t="s">
        <v>61</v>
      </c>
      <c r="B1" s="170"/>
      <c r="C1" s="170"/>
      <c r="D1" s="170"/>
    </row>
    <row r="2" spans="1:22">
      <c r="A2" s="171" t="s">
        <v>64</v>
      </c>
      <c r="B2" s="171"/>
      <c r="C2" s="171"/>
      <c r="D2" s="24"/>
      <c r="E2" s="25"/>
      <c r="F2" s="26" t="s">
        <v>62</v>
      </c>
    </row>
    <row r="3" spans="1:22">
      <c r="A3" s="27" t="s">
        <v>65</v>
      </c>
      <c r="B3" s="24"/>
      <c r="C3" s="24"/>
      <c r="D3" s="24"/>
      <c r="E3" s="25"/>
      <c r="F3" s="135"/>
      <c r="G3" s="136"/>
      <c r="H3" s="136"/>
      <c r="I3" s="136"/>
      <c r="J3" s="136"/>
      <c r="K3" s="136"/>
      <c r="L3" s="136"/>
      <c r="M3" s="136"/>
      <c r="N3" s="136"/>
      <c r="O3" s="137"/>
      <c r="P3" s="138"/>
      <c r="Q3" s="138"/>
      <c r="R3" s="138"/>
    </row>
    <row r="4" spans="1:22">
      <c r="A4" s="23" t="s">
        <v>63</v>
      </c>
      <c r="B4" s="142"/>
      <c r="C4" s="24"/>
      <c r="D4" s="24"/>
      <c r="F4" s="150"/>
      <c r="G4" s="150"/>
      <c r="H4" s="150"/>
      <c r="I4" s="150"/>
      <c r="J4" s="150"/>
      <c r="K4" s="150"/>
      <c r="L4" s="150"/>
      <c r="M4" s="150"/>
      <c r="N4" s="150"/>
      <c r="O4" s="158"/>
      <c r="P4" s="159"/>
      <c r="Q4" s="159"/>
      <c r="R4" s="159"/>
      <c r="S4" s="159"/>
      <c r="T4" s="159"/>
      <c r="U4" s="159"/>
      <c r="V4" s="159"/>
    </row>
    <row r="5" spans="1:22">
      <c r="A5" s="28" t="s">
        <v>2</v>
      </c>
      <c r="B5" s="28" t="s">
        <v>3</v>
      </c>
      <c r="C5" s="28" t="s">
        <v>4</v>
      </c>
      <c r="F5" s="139"/>
      <c r="G5" s="139"/>
      <c r="H5" s="146"/>
      <c r="I5" s="146"/>
      <c r="J5" s="146"/>
      <c r="K5" s="146"/>
      <c r="L5" s="146"/>
      <c r="M5" s="146"/>
      <c r="N5" s="146"/>
      <c r="O5" s="158"/>
      <c r="P5" s="159"/>
      <c r="Q5" s="159"/>
      <c r="R5" s="159"/>
      <c r="S5" s="159"/>
      <c r="T5" s="159"/>
      <c r="U5" s="159"/>
      <c r="V5" s="159"/>
    </row>
    <row r="6" spans="1:22">
      <c r="A6" s="30">
        <v>4000</v>
      </c>
      <c r="B6" s="8">
        <f t="shared" ref="B6:B17" si="0">LOG10(A6)</f>
        <v>3.6020599913279625</v>
      </c>
      <c r="C6" s="135"/>
      <c r="F6" s="140"/>
      <c r="G6" s="140"/>
      <c r="H6" s="146"/>
      <c r="I6" s="146"/>
      <c r="J6" s="146"/>
      <c r="K6" s="146"/>
      <c r="L6" s="146"/>
      <c r="M6" s="146"/>
      <c r="N6" s="146"/>
      <c r="O6" s="158"/>
      <c r="P6" s="159"/>
      <c r="Q6" s="159"/>
      <c r="R6" s="159"/>
      <c r="S6" s="159"/>
      <c r="T6" s="159"/>
      <c r="U6" s="159"/>
      <c r="V6" s="159"/>
    </row>
    <row r="7" spans="1:22">
      <c r="A7" s="30">
        <v>400</v>
      </c>
      <c r="B7" s="8">
        <f t="shared" si="0"/>
        <v>2.6020599913279625</v>
      </c>
      <c r="C7" s="135"/>
      <c r="E7" s="26"/>
      <c r="F7" s="140"/>
      <c r="G7" s="140"/>
      <c r="H7" s="146"/>
      <c r="I7" s="146"/>
      <c r="J7" s="146"/>
      <c r="K7" s="146"/>
      <c r="L7" s="146"/>
      <c r="M7" s="146"/>
      <c r="N7" s="146"/>
      <c r="O7" s="158"/>
      <c r="P7" s="159"/>
      <c r="Q7" s="159"/>
      <c r="R7" s="159"/>
      <c r="S7" s="159"/>
      <c r="T7" s="159"/>
      <c r="U7" s="159"/>
      <c r="V7" s="159"/>
    </row>
    <row r="8" spans="1:22">
      <c r="A8" s="30">
        <v>100</v>
      </c>
      <c r="B8" s="8">
        <f t="shared" si="0"/>
        <v>2</v>
      </c>
      <c r="C8" s="135"/>
      <c r="E8" s="31"/>
      <c r="F8" s="140"/>
      <c r="G8" s="140"/>
      <c r="H8" s="146"/>
      <c r="I8" s="146"/>
      <c r="J8" s="146"/>
      <c r="K8" s="146"/>
      <c r="L8" s="146"/>
      <c r="M8" s="146"/>
      <c r="N8" s="146"/>
      <c r="O8" s="158"/>
      <c r="P8" s="159"/>
      <c r="Q8" s="159"/>
      <c r="R8" s="159"/>
      <c r="S8" s="159"/>
      <c r="T8" s="159"/>
      <c r="U8" s="159"/>
      <c r="V8" s="159"/>
    </row>
    <row r="9" spans="1:22">
      <c r="A9" s="30">
        <v>40</v>
      </c>
      <c r="B9" s="8">
        <f t="shared" si="0"/>
        <v>1.6020599913279623</v>
      </c>
      <c r="C9" s="135"/>
      <c r="E9" s="32"/>
      <c r="F9" s="140"/>
      <c r="G9" s="140"/>
      <c r="H9" s="146"/>
      <c r="I9" s="146"/>
      <c r="J9" s="146"/>
      <c r="K9" s="146"/>
      <c r="L9" s="146"/>
      <c r="M9" s="146"/>
      <c r="N9" s="146"/>
      <c r="O9" s="158"/>
      <c r="P9" s="159"/>
      <c r="Q9" s="159"/>
      <c r="R9" s="159"/>
      <c r="S9" s="159"/>
      <c r="T9" s="159"/>
      <c r="U9" s="159"/>
      <c r="V9" s="159"/>
    </row>
    <row r="10" spans="1:22">
      <c r="A10" s="30">
        <v>4000</v>
      </c>
      <c r="B10" s="8">
        <f t="shared" si="0"/>
        <v>3.6020599913279625</v>
      </c>
      <c r="C10" s="135"/>
      <c r="E10" s="32"/>
      <c r="F10" s="140"/>
      <c r="G10" s="140"/>
      <c r="H10" s="146"/>
      <c r="I10" s="146"/>
      <c r="J10" s="146"/>
      <c r="K10" s="146"/>
      <c r="L10" s="146"/>
      <c r="M10" s="146"/>
      <c r="N10" s="146"/>
      <c r="O10" s="158"/>
      <c r="P10" s="159"/>
      <c r="Q10" s="159"/>
      <c r="R10" s="159"/>
      <c r="S10" s="159"/>
      <c r="T10" s="159"/>
      <c r="U10" s="159"/>
      <c r="V10" s="159"/>
    </row>
    <row r="11" spans="1:22">
      <c r="A11" s="30">
        <v>400</v>
      </c>
      <c r="B11" s="8">
        <f t="shared" si="0"/>
        <v>2.6020599913279625</v>
      </c>
      <c r="C11" s="135"/>
      <c r="E11" s="32"/>
      <c r="F11" s="146"/>
      <c r="G11" s="146"/>
      <c r="H11" s="146"/>
      <c r="I11" s="146"/>
      <c r="J11" s="146"/>
      <c r="K11" s="146"/>
      <c r="L11" s="146"/>
      <c r="M11" s="146"/>
      <c r="N11" s="146"/>
      <c r="O11" s="158"/>
      <c r="P11" s="159"/>
      <c r="Q11" s="159"/>
      <c r="R11" s="159"/>
      <c r="S11" s="159"/>
      <c r="T11" s="159"/>
      <c r="U11" s="159"/>
      <c r="V11" s="159"/>
    </row>
    <row r="12" spans="1:22">
      <c r="A12" s="30">
        <v>100</v>
      </c>
      <c r="B12" s="8">
        <f t="shared" si="0"/>
        <v>2</v>
      </c>
      <c r="C12" s="135"/>
      <c r="E12" s="32"/>
      <c r="F12" s="146"/>
      <c r="G12" s="146"/>
      <c r="H12" s="146"/>
      <c r="I12" s="146"/>
      <c r="J12" s="146"/>
      <c r="K12" s="146"/>
      <c r="L12" s="146"/>
      <c r="M12" s="146"/>
      <c r="N12" s="146"/>
      <c r="O12" s="158"/>
      <c r="P12" s="159"/>
      <c r="Q12" s="159"/>
      <c r="R12" s="159"/>
      <c r="S12" s="159"/>
      <c r="T12" s="159"/>
      <c r="U12" s="159"/>
      <c r="V12" s="159"/>
    </row>
    <row r="13" spans="1:22">
      <c r="A13" s="30">
        <v>40</v>
      </c>
      <c r="B13" s="8">
        <f t="shared" si="0"/>
        <v>1.6020599913279623</v>
      </c>
      <c r="C13" s="135"/>
      <c r="E13" s="32"/>
      <c r="F13" s="141"/>
      <c r="G13" s="141"/>
      <c r="H13" s="141"/>
      <c r="I13" s="141"/>
      <c r="J13" s="141"/>
      <c r="K13" s="141"/>
      <c r="L13" s="146"/>
      <c r="M13" s="146"/>
      <c r="N13" s="146"/>
      <c r="O13" s="158"/>
      <c r="P13" s="159"/>
      <c r="Q13" s="159"/>
      <c r="R13" s="159"/>
      <c r="S13" s="159"/>
      <c r="T13" s="159"/>
      <c r="U13" s="159"/>
      <c r="V13" s="159"/>
    </row>
    <row r="14" spans="1:22">
      <c r="A14" s="30">
        <v>4000</v>
      </c>
      <c r="B14" s="8">
        <f t="shared" si="0"/>
        <v>3.6020599913279625</v>
      </c>
      <c r="C14" s="135"/>
      <c r="E14" s="26"/>
      <c r="F14" s="140"/>
      <c r="G14" s="140"/>
      <c r="H14" s="140"/>
      <c r="I14" s="140"/>
      <c r="J14" s="140"/>
      <c r="K14" s="140"/>
      <c r="L14" s="146"/>
      <c r="M14" s="146"/>
      <c r="N14" s="146"/>
      <c r="O14" s="158"/>
      <c r="P14" s="159"/>
      <c r="Q14" s="159"/>
      <c r="R14" s="159"/>
      <c r="S14" s="159"/>
      <c r="T14" s="159"/>
      <c r="U14" s="159"/>
      <c r="V14" s="159"/>
    </row>
    <row r="15" spans="1:22">
      <c r="A15" s="30">
        <v>400</v>
      </c>
      <c r="B15" s="8">
        <f t="shared" si="0"/>
        <v>2.6020599913279625</v>
      </c>
      <c r="C15" s="135"/>
      <c r="E15" s="26"/>
      <c r="F15" s="140"/>
      <c r="G15" s="140"/>
      <c r="H15" s="140"/>
      <c r="I15" s="140"/>
      <c r="J15" s="140"/>
      <c r="K15" s="140"/>
      <c r="L15" s="146"/>
      <c r="M15" s="146"/>
      <c r="N15" s="146"/>
      <c r="O15" s="158"/>
      <c r="P15" s="159"/>
      <c r="Q15" s="159"/>
      <c r="R15" s="159"/>
      <c r="S15" s="159"/>
      <c r="T15" s="159"/>
      <c r="U15" s="159"/>
      <c r="V15" s="159"/>
    </row>
    <row r="16" spans="1:22">
      <c r="A16" s="30">
        <v>100</v>
      </c>
      <c r="B16" s="8">
        <f t="shared" si="0"/>
        <v>2</v>
      </c>
      <c r="C16" s="135"/>
      <c r="E16" s="33"/>
      <c r="F16" s="140"/>
      <c r="G16" s="140"/>
      <c r="H16" s="140"/>
      <c r="I16" s="140"/>
      <c r="J16" s="140"/>
      <c r="K16" s="140"/>
      <c r="L16" s="146"/>
      <c r="M16" s="146"/>
      <c r="N16" s="146"/>
      <c r="O16" s="158"/>
      <c r="P16" s="159"/>
      <c r="Q16" s="159"/>
      <c r="R16" s="159"/>
      <c r="S16" s="159"/>
      <c r="T16" s="159"/>
      <c r="U16" s="159"/>
      <c r="V16" s="159"/>
    </row>
    <row r="17" spans="1:22">
      <c r="A17" s="30">
        <v>40</v>
      </c>
      <c r="B17" s="8">
        <f t="shared" si="0"/>
        <v>1.6020599913279623</v>
      </c>
      <c r="C17" s="135"/>
      <c r="E17" s="32"/>
      <c r="F17" s="146"/>
      <c r="G17" s="146"/>
      <c r="H17" s="146"/>
      <c r="I17" s="146"/>
      <c r="J17" s="146"/>
      <c r="K17" s="146"/>
      <c r="L17" s="146"/>
      <c r="M17" s="146"/>
      <c r="N17" s="146"/>
      <c r="O17" s="158"/>
      <c r="P17" s="159"/>
      <c r="Q17" s="159"/>
      <c r="R17" s="159"/>
      <c r="S17" s="159"/>
      <c r="T17" s="159"/>
      <c r="U17" s="159"/>
      <c r="V17" s="159"/>
    </row>
    <row r="18" spans="1:22">
      <c r="A18" s="138"/>
      <c r="B18" s="138"/>
      <c r="C18" s="138"/>
      <c r="D18" s="138"/>
      <c r="E18" s="149"/>
      <c r="F18" s="141"/>
      <c r="G18" s="141"/>
      <c r="H18" s="141"/>
      <c r="I18" s="141"/>
      <c r="J18" s="141"/>
      <c r="K18" s="141"/>
      <c r="L18" s="141"/>
      <c r="M18" s="141"/>
      <c r="N18" s="141"/>
      <c r="O18" s="158"/>
      <c r="P18" s="159"/>
      <c r="Q18" s="159"/>
      <c r="R18" s="159"/>
      <c r="S18" s="159"/>
      <c r="T18" s="159"/>
      <c r="U18" s="159"/>
      <c r="V18" s="159"/>
    </row>
    <row r="19" spans="1:22">
      <c r="A19" s="150"/>
      <c r="B19" s="150"/>
      <c r="C19" s="150"/>
      <c r="D19" s="138"/>
      <c r="E19" s="149"/>
      <c r="F19" s="140"/>
      <c r="G19" s="140"/>
      <c r="H19" s="140"/>
      <c r="I19" s="140"/>
      <c r="J19" s="140"/>
      <c r="K19" s="140"/>
      <c r="L19" s="140"/>
      <c r="M19" s="140"/>
      <c r="N19" s="140"/>
      <c r="O19" s="158"/>
      <c r="P19" s="159"/>
      <c r="Q19" s="159"/>
      <c r="R19" s="159"/>
      <c r="S19" s="159"/>
      <c r="T19" s="159"/>
      <c r="U19" s="159"/>
      <c r="V19" s="159"/>
    </row>
    <row r="20" spans="1:22">
      <c r="A20" s="150"/>
      <c r="B20" s="150"/>
      <c r="C20" s="150"/>
      <c r="D20" s="138"/>
      <c r="E20" s="149"/>
      <c r="F20" s="140"/>
      <c r="G20" s="140"/>
      <c r="H20" s="140"/>
      <c r="I20" s="140"/>
      <c r="J20" s="140"/>
      <c r="K20" s="140"/>
      <c r="L20" s="140"/>
      <c r="M20" s="140"/>
      <c r="N20" s="140"/>
      <c r="O20" s="158"/>
      <c r="P20" s="159"/>
      <c r="Q20" s="159"/>
      <c r="R20" s="159"/>
      <c r="S20" s="159"/>
      <c r="T20" s="159"/>
      <c r="U20" s="159"/>
      <c r="V20" s="159"/>
    </row>
    <row r="21" spans="1:22">
      <c r="A21" s="138"/>
      <c r="B21" s="138"/>
      <c r="C21" s="138"/>
      <c r="D21" s="138"/>
      <c r="E21" s="138"/>
      <c r="F21" s="146"/>
      <c r="G21" s="146"/>
      <c r="H21" s="146"/>
      <c r="I21" s="146"/>
      <c r="J21" s="146"/>
      <c r="K21" s="146"/>
      <c r="L21" s="146"/>
      <c r="M21" s="146"/>
      <c r="N21" s="146"/>
      <c r="O21" s="158"/>
      <c r="P21" s="159"/>
      <c r="Q21" s="159"/>
      <c r="R21" s="159"/>
      <c r="S21" s="159"/>
      <c r="T21" s="159"/>
      <c r="U21" s="159"/>
      <c r="V21" s="159"/>
    </row>
    <row r="22" spans="1:22">
      <c r="A22" s="138"/>
      <c r="B22" s="138"/>
      <c r="C22" s="138"/>
      <c r="D22" s="138"/>
      <c r="E22" s="138"/>
      <c r="F22" s="146"/>
      <c r="G22" s="146"/>
      <c r="H22" s="146"/>
      <c r="I22" s="146"/>
      <c r="J22" s="146"/>
      <c r="K22" s="146"/>
      <c r="L22" s="146"/>
      <c r="M22" s="146"/>
      <c r="N22" s="146"/>
      <c r="O22" s="158"/>
      <c r="P22" s="159"/>
      <c r="Q22" s="159"/>
      <c r="R22" s="159"/>
      <c r="S22" s="159"/>
      <c r="T22" s="159"/>
      <c r="U22" s="159"/>
      <c r="V22" s="159"/>
    </row>
    <row r="23" spans="1:22">
      <c r="A23" s="138"/>
      <c r="B23" s="138"/>
      <c r="C23" s="138"/>
      <c r="D23" s="138"/>
      <c r="E23" s="138"/>
      <c r="F23" s="150"/>
      <c r="G23" s="150"/>
      <c r="H23" s="150"/>
      <c r="I23" s="150"/>
      <c r="J23" s="150"/>
      <c r="K23" s="150"/>
      <c r="L23" s="150"/>
      <c r="M23" s="150"/>
      <c r="N23" s="150"/>
      <c r="O23" s="159"/>
      <c r="P23" s="159"/>
      <c r="Q23" s="159"/>
      <c r="R23" s="159"/>
      <c r="S23" s="159"/>
      <c r="T23" s="159"/>
      <c r="U23" s="159"/>
      <c r="V23" s="159"/>
    </row>
    <row r="24" spans="1:22">
      <c r="A24" s="138"/>
      <c r="B24" s="138"/>
      <c r="C24" s="138"/>
      <c r="D24" s="138"/>
      <c r="E24" s="138"/>
      <c r="F24" s="150"/>
      <c r="G24" s="150"/>
      <c r="H24" s="150"/>
      <c r="I24" s="150"/>
      <c r="J24" s="150"/>
      <c r="K24" s="150"/>
      <c r="L24" s="150"/>
      <c r="M24" s="150"/>
      <c r="N24" s="150"/>
      <c r="O24" s="159"/>
      <c r="P24" s="159"/>
      <c r="Q24" s="159"/>
      <c r="R24" s="159"/>
      <c r="S24" s="159"/>
      <c r="T24" s="159"/>
      <c r="U24" s="159"/>
      <c r="V24" s="159"/>
    </row>
    <row r="25" spans="1:22">
      <c r="A25" s="138"/>
      <c r="B25" s="138"/>
      <c r="C25" s="138"/>
      <c r="D25" s="138"/>
      <c r="E25" s="138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</row>
    <row r="26" spans="1:22">
      <c r="A26" s="138"/>
      <c r="B26" s="138"/>
      <c r="C26" s="138"/>
      <c r="D26" s="138"/>
      <c r="E26" s="138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</row>
    <row r="27" spans="1:22">
      <c r="A27" s="138"/>
      <c r="B27" s="138"/>
      <c r="C27" s="138"/>
      <c r="D27" s="138"/>
      <c r="E27" s="138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</row>
    <row r="28" spans="1:22">
      <c r="A28" s="138"/>
      <c r="B28" s="138"/>
      <c r="C28" s="138"/>
      <c r="D28" s="138"/>
      <c r="E28" s="138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</row>
    <row r="29" spans="1:22">
      <c r="A29" s="138"/>
      <c r="B29" s="138"/>
      <c r="C29" s="138"/>
      <c r="D29" s="138"/>
      <c r="E29" s="138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</row>
    <row r="30" spans="1:22">
      <c r="A30" s="138"/>
      <c r="B30" s="138"/>
      <c r="C30" s="138"/>
      <c r="D30" s="138"/>
      <c r="E30" s="138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</row>
    <row r="31" spans="1:22">
      <c r="A31" s="138"/>
      <c r="B31" s="138"/>
      <c r="C31" s="138"/>
      <c r="D31" s="138"/>
      <c r="E31" s="138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</row>
    <row r="32" spans="1:22">
      <c r="A32" s="138"/>
      <c r="B32" s="138"/>
      <c r="C32" s="138"/>
      <c r="D32" s="138"/>
      <c r="E32" s="138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</row>
    <row r="33" spans="1:22">
      <c r="A33" s="138"/>
      <c r="B33" s="138"/>
      <c r="C33" s="138"/>
      <c r="D33" s="138"/>
      <c r="E33" s="138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</row>
    <row r="34" spans="1:22">
      <c r="A34" s="138"/>
      <c r="B34" s="138"/>
      <c r="C34" s="138"/>
      <c r="D34" s="138"/>
      <c r="E34" s="138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</row>
    <row r="35" spans="1:22">
      <c r="A35" s="138"/>
      <c r="B35" s="138"/>
      <c r="C35" s="138"/>
      <c r="D35" s="138"/>
      <c r="E35" s="138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</row>
    <row r="36" spans="1:22">
      <c r="A36" s="138"/>
      <c r="B36" s="138"/>
      <c r="C36" s="138"/>
      <c r="D36" s="138"/>
      <c r="E36" s="138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</row>
    <row r="37" spans="1:22">
      <c r="A37" s="138"/>
      <c r="B37" s="138"/>
      <c r="C37" s="138"/>
      <c r="D37" s="138"/>
      <c r="E37" s="138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</row>
    <row r="38" spans="1:22">
      <c r="A38" s="138"/>
      <c r="B38" s="138"/>
      <c r="C38" s="138"/>
      <c r="D38" s="138"/>
      <c r="E38" s="138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</row>
    <row r="39" spans="1:22">
      <c r="A39" s="138"/>
      <c r="B39" s="138"/>
      <c r="C39" s="138"/>
      <c r="D39" s="138"/>
      <c r="E39" s="138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</row>
    <row r="40" spans="1:22">
      <c r="A40" s="138"/>
      <c r="B40" s="138"/>
      <c r="C40" s="138"/>
      <c r="D40" s="138"/>
      <c r="E40" s="138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</row>
    <row r="41" spans="1:22">
      <c r="A41" s="138"/>
      <c r="B41" s="138"/>
      <c r="C41" s="138"/>
      <c r="D41" s="138"/>
      <c r="E41" s="138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</row>
    <row r="42" spans="1:22">
      <c r="A42" s="138"/>
      <c r="B42" s="138"/>
      <c r="C42" s="138"/>
      <c r="D42" s="138"/>
      <c r="E42" s="138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</row>
    <row r="43" spans="1:22">
      <c r="A43" s="138"/>
      <c r="B43" s="138"/>
      <c r="C43" s="138"/>
      <c r="D43" s="138"/>
      <c r="E43" s="138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</row>
    <row r="44" spans="1:22">
      <c r="A44" s="138"/>
      <c r="B44" s="138"/>
      <c r="C44" s="138"/>
      <c r="D44" s="138"/>
      <c r="E44" s="138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</row>
    <row r="45" spans="1:22">
      <c r="A45" s="138"/>
      <c r="B45" s="138"/>
      <c r="C45" s="138"/>
      <c r="D45" s="138"/>
      <c r="E45" s="138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</row>
    <row r="46" spans="1:22">
      <c r="A46" s="138"/>
      <c r="B46" s="138"/>
      <c r="C46" s="138"/>
      <c r="D46" s="138"/>
      <c r="E46" s="138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</row>
    <row r="47" spans="1:22">
      <c r="A47" s="138"/>
      <c r="B47" s="138"/>
      <c r="C47" s="138"/>
      <c r="D47" s="138"/>
      <c r="E47" s="138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</row>
    <row r="48" spans="1:22">
      <c r="A48" s="138"/>
      <c r="B48" s="138"/>
      <c r="C48" s="138"/>
      <c r="D48" s="138"/>
      <c r="E48" s="138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</row>
    <row r="49" spans="1:22">
      <c r="A49" s="138"/>
      <c r="B49" s="138"/>
      <c r="C49" s="138"/>
      <c r="D49" s="138"/>
      <c r="E49" s="138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</row>
    <row r="50" spans="1:22">
      <c r="A50" s="138"/>
      <c r="B50" s="138"/>
      <c r="C50" s="138"/>
      <c r="D50" s="138"/>
      <c r="E50" s="138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</row>
    <row r="51" spans="1:22">
      <c r="A51" s="138"/>
      <c r="B51" s="138"/>
      <c r="C51" s="138"/>
      <c r="D51" s="138"/>
      <c r="E51" s="138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</row>
    <row r="52" spans="1:22">
      <c r="A52" s="138"/>
      <c r="B52" s="138"/>
      <c r="C52" s="138"/>
      <c r="D52" s="138"/>
      <c r="E52" s="138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</row>
    <row r="53" spans="1:22">
      <c r="A53" s="138"/>
      <c r="B53" s="138"/>
      <c r="C53" s="138"/>
      <c r="D53" s="138"/>
      <c r="E53" s="138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</row>
    <row r="54" spans="1:22">
      <c r="A54" s="138"/>
      <c r="B54" s="138"/>
      <c r="C54" s="138"/>
      <c r="D54" s="138"/>
      <c r="E54" s="138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</row>
    <row r="55" spans="1:22">
      <c r="A55" s="138"/>
      <c r="B55" s="138"/>
      <c r="C55" s="138"/>
      <c r="D55" s="138"/>
      <c r="E55" s="138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</row>
    <row r="56" spans="1:22">
      <c r="A56" s="138"/>
      <c r="B56" s="138"/>
      <c r="C56" s="138"/>
      <c r="D56" s="138"/>
      <c r="E56" s="138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</row>
    <row r="57" spans="1:22">
      <c r="A57" s="138"/>
      <c r="B57" s="138"/>
      <c r="C57" s="138"/>
      <c r="D57" s="138"/>
      <c r="E57" s="138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</row>
    <row r="58" spans="1:22">
      <c r="A58" s="138"/>
      <c r="B58" s="138"/>
      <c r="C58" s="138"/>
      <c r="D58" s="138"/>
      <c r="E58" s="138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</row>
    <row r="59" spans="1:22">
      <c r="A59" s="138"/>
      <c r="B59" s="138"/>
      <c r="C59" s="138"/>
      <c r="D59" s="138"/>
      <c r="E59" s="138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</row>
    <row r="60" spans="1:22">
      <c r="A60" s="138"/>
      <c r="B60" s="138"/>
      <c r="C60" s="138"/>
      <c r="D60" s="138"/>
      <c r="E60" s="138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</row>
    <row r="61" spans="1:22">
      <c r="A61" s="138"/>
      <c r="B61" s="138"/>
      <c r="C61" s="138"/>
      <c r="D61" s="138"/>
      <c r="E61" s="138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</row>
    <row r="62" spans="1:22">
      <c r="A62" s="138"/>
      <c r="B62" s="138"/>
      <c r="C62" s="138"/>
      <c r="D62" s="138"/>
      <c r="E62" s="138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</row>
    <row r="63" spans="1:22">
      <c r="A63" s="138"/>
      <c r="B63" s="138"/>
      <c r="C63" s="138"/>
      <c r="D63" s="138"/>
      <c r="E63" s="138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</row>
    <row r="64" spans="1:22">
      <c r="A64" s="138"/>
      <c r="B64" s="138"/>
      <c r="C64" s="138"/>
      <c r="D64" s="138"/>
      <c r="E64" s="138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</row>
    <row r="65" spans="1:22">
      <c r="A65" s="138"/>
      <c r="B65" s="138"/>
      <c r="C65" s="138"/>
      <c r="D65" s="138"/>
      <c r="E65" s="138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</row>
    <row r="66" spans="1:22">
      <c r="A66" s="138"/>
      <c r="B66" s="138"/>
      <c r="C66" s="138"/>
      <c r="D66" s="138"/>
      <c r="E66" s="138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</row>
    <row r="67" spans="1:22">
      <c r="A67" s="138"/>
      <c r="B67" s="138"/>
      <c r="C67" s="138"/>
      <c r="D67" s="138"/>
      <c r="E67" s="138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</row>
    <row r="68" spans="1:22">
      <c r="A68" s="138"/>
      <c r="B68" s="138"/>
      <c r="C68" s="138"/>
      <c r="D68" s="138"/>
      <c r="E68" s="138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</row>
    <row r="69" spans="1:22">
      <c r="A69" s="138"/>
      <c r="B69" s="138"/>
      <c r="C69" s="138"/>
      <c r="D69" s="138"/>
      <c r="E69" s="138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</row>
    <row r="70" spans="1:22">
      <c r="A70" s="138"/>
      <c r="B70" s="138"/>
      <c r="C70" s="138"/>
      <c r="D70" s="138"/>
      <c r="E70" s="138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</row>
    <row r="71" spans="1:22">
      <c r="A71" s="138"/>
      <c r="B71" s="138"/>
      <c r="C71" s="138"/>
      <c r="D71" s="138"/>
      <c r="E71" s="138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</row>
    <row r="72" spans="1:22">
      <c r="A72" s="138"/>
      <c r="B72" s="138"/>
      <c r="C72" s="138"/>
      <c r="D72" s="138"/>
      <c r="E72" s="138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</row>
    <row r="73" spans="1:22">
      <c r="A73" s="138"/>
      <c r="B73" s="138"/>
      <c r="C73" s="138"/>
      <c r="D73" s="138"/>
      <c r="E73" s="138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</row>
    <row r="74" spans="1:22">
      <c r="A74" s="138"/>
      <c r="B74" s="138"/>
      <c r="C74" s="138"/>
      <c r="D74" s="138"/>
      <c r="E74" s="138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</row>
    <row r="75" spans="1:22">
      <c r="A75" s="138"/>
      <c r="B75" s="138"/>
      <c r="C75" s="138"/>
      <c r="D75" s="138"/>
      <c r="E75" s="138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</row>
    <row r="76" spans="1:22">
      <c r="A76" s="138"/>
      <c r="B76" s="138"/>
      <c r="C76" s="138"/>
      <c r="D76" s="138"/>
      <c r="E76" s="138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</row>
    <row r="77" spans="1:22">
      <c r="A77" s="138"/>
      <c r="B77" s="138"/>
      <c r="C77" s="138"/>
      <c r="D77" s="138"/>
      <c r="E77" s="138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</row>
    <row r="78" spans="1:22">
      <c r="A78" s="138"/>
      <c r="B78" s="138"/>
      <c r="C78" s="138"/>
      <c r="D78" s="138"/>
      <c r="E78" s="138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</row>
    <row r="79" spans="1:22">
      <c r="A79" s="138"/>
      <c r="B79" s="138"/>
      <c r="C79" s="138"/>
      <c r="D79" s="138"/>
      <c r="E79" s="138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</row>
    <row r="80" spans="1:22">
      <c r="A80" s="138"/>
      <c r="B80" s="138"/>
      <c r="C80" s="138"/>
      <c r="D80" s="138"/>
      <c r="E80" s="138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</row>
    <row r="81" spans="1:22">
      <c r="A81" s="138"/>
      <c r="B81" s="138"/>
      <c r="C81" s="138"/>
      <c r="D81" s="138"/>
      <c r="E81" s="138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</row>
    <row r="82" spans="1:22">
      <c r="A82" s="138"/>
      <c r="B82" s="138"/>
      <c r="C82" s="138"/>
      <c r="D82" s="138"/>
      <c r="E82" s="138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</row>
    <row r="83" spans="1:22">
      <c r="A83" s="138"/>
      <c r="B83" s="138"/>
      <c r="C83" s="138"/>
      <c r="D83" s="138"/>
      <c r="E83" s="138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</row>
    <row r="84" spans="1:22">
      <c r="A84" s="138"/>
      <c r="B84" s="138"/>
      <c r="C84" s="138"/>
      <c r="D84" s="138"/>
      <c r="E84" s="138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</row>
    <row r="85" spans="1:22">
      <c r="A85" s="138"/>
      <c r="B85" s="138"/>
      <c r="C85" s="138"/>
      <c r="D85" s="138"/>
      <c r="E85" s="138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</row>
    <row r="86" spans="1:22">
      <c r="A86" s="138"/>
      <c r="B86" s="138"/>
      <c r="C86" s="138"/>
      <c r="D86" s="138"/>
      <c r="E86" s="138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</row>
    <row r="87" spans="1:22">
      <c r="A87" s="138"/>
      <c r="B87" s="138"/>
      <c r="C87" s="138"/>
      <c r="D87" s="138"/>
      <c r="E87" s="138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</row>
    <row r="88" spans="1:22">
      <c r="A88" s="138"/>
      <c r="B88" s="138"/>
      <c r="C88" s="138"/>
      <c r="D88" s="138"/>
      <c r="E88" s="138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</row>
    <row r="89" spans="1:22">
      <c r="A89" s="138"/>
      <c r="B89" s="138"/>
      <c r="C89" s="138"/>
      <c r="D89" s="138"/>
      <c r="E89" s="138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</row>
    <row r="90" spans="1:22">
      <c r="A90" s="138"/>
      <c r="B90" s="138"/>
      <c r="C90" s="138"/>
      <c r="D90" s="138"/>
      <c r="E90" s="138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</row>
    <row r="91" spans="1:22">
      <c r="A91" s="138"/>
      <c r="B91" s="138"/>
      <c r="C91" s="138"/>
      <c r="D91" s="138"/>
      <c r="E91" s="138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</row>
    <row r="92" spans="1:22">
      <c r="A92" s="138"/>
      <c r="B92" s="138"/>
      <c r="C92" s="138"/>
      <c r="D92" s="138"/>
      <c r="E92" s="138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</row>
    <row r="93" spans="1:22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</row>
    <row r="94" spans="1:22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</row>
    <row r="95" spans="1:22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</row>
    <row r="96" spans="1:22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</row>
    <row r="97" spans="1:16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</row>
    <row r="98" spans="1:16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</row>
    <row r="99" spans="1:16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</row>
    <row r="100" spans="1:16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</row>
    <row r="101" spans="1:16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</row>
    <row r="102" spans="1:16">
      <c r="A102" s="13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</row>
    <row r="103" spans="1:16">
      <c r="A103" s="13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</row>
    <row r="104" spans="1:16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</row>
    <row r="105" spans="1:16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</row>
    <row r="106" spans="1:16">
      <c r="A106" s="13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</row>
    <row r="107" spans="1:16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</row>
    <row r="108" spans="1:16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</row>
    <row r="109" spans="1:16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</row>
    <row r="110" spans="1:16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</row>
    <row r="111" spans="1:16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</row>
    <row r="112" spans="1:16">
      <c r="A112" s="138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</row>
    <row r="113" spans="1:16">
      <c r="A113" s="138"/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</row>
    <row r="114" spans="1:16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</row>
    <row r="115" spans="1:16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</row>
    <row r="116" spans="1:16">
      <c r="A116" s="138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</row>
    <row r="117" spans="1:16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</row>
    <row r="118" spans="1:16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</row>
    <row r="119" spans="1:16">
      <c r="A119" s="138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</row>
    <row r="120" spans="1:16">
      <c r="A120" s="138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</row>
    <row r="121" spans="1:16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</row>
    <row r="122" spans="1:16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</row>
    <row r="123" spans="1:16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</row>
    <row r="124" spans="1:16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</row>
    <row r="125" spans="1:16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</row>
    <row r="126" spans="1:16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</row>
    <row r="127" spans="1:16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</row>
    <row r="128" spans="1:16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</row>
    <row r="129" spans="1:16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</row>
    <row r="130" spans="1:16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</row>
    <row r="131" spans="1:16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</row>
    <row r="132" spans="1:16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</row>
    <row r="133" spans="1:16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</row>
    <row r="134" spans="1:16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</row>
    <row r="135" spans="1:16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</row>
    <row r="136" spans="1:16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</row>
    <row r="137" spans="1:16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</row>
    <row r="138" spans="1:16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</row>
    <row r="139" spans="1:16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</row>
    <row r="140" spans="1:16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</row>
    <row r="141" spans="1:16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</row>
    <row r="142" spans="1:16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</row>
    <row r="143" spans="1:16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</row>
    <row r="144" spans="1:16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</row>
    <row r="145" spans="1:16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</row>
    <row r="146" spans="1:16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</row>
    <row r="147" spans="1:16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</row>
    <row r="148" spans="1:16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</row>
    <row r="149" spans="1:16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</row>
    <row r="150" spans="1:16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</row>
    <row r="151" spans="1:16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</row>
    <row r="152" spans="1:16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</row>
    <row r="153" spans="1:16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</row>
    <row r="154" spans="1:16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</row>
    <row r="158" spans="1:16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</row>
    <row r="159" spans="1:16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</row>
    <row r="160" spans="1:16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</row>
    <row r="161" spans="1:16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</row>
    <row r="162" spans="1:16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</row>
    <row r="163" spans="1:16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</row>
    <row r="164" spans="1:16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</row>
    <row r="165" spans="1:16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</row>
    <row r="166" spans="1:16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</row>
    <row r="167" spans="1:16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</row>
    <row r="168" spans="1:16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</row>
    <row r="169" spans="1:16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</row>
    <row r="170" spans="1:16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</row>
    <row r="171" spans="1:16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</row>
    <row r="172" spans="1:16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</row>
    <row r="173" spans="1:16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</row>
    <row r="174" spans="1:16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</row>
    <row r="175" spans="1:16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</row>
    <row r="176" spans="1:16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</row>
    <row r="177" spans="1:16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</row>
    <row r="178" spans="1:16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</row>
    <row r="179" spans="1:16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</row>
    <row r="180" spans="1:16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</row>
    <row r="181" spans="1:16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</row>
    <row r="182" spans="1:16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</row>
    <row r="183" spans="1:16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</row>
    <row r="184" spans="1:16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</row>
    <row r="185" spans="1:16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</row>
    <row r="186" spans="1:16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</row>
    <row r="187" spans="1:16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</row>
    <row r="188" spans="1:16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</row>
    <row r="189" spans="1:16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</row>
    <row r="190" spans="1:16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</row>
    <row r="191" spans="1:16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</row>
    <row r="192" spans="1:16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</row>
    <row r="193" spans="1:16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</row>
    <row r="194" spans="1:16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</row>
    <row r="195" spans="1:16">
      <c r="A195" s="138"/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</row>
    <row r="196" spans="1:16">
      <c r="A196" s="138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</row>
    <row r="197" spans="1:16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</row>
    <row r="198" spans="1:16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</row>
    <row r="199" spans="1:16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</row>
    <row r="200" spans="1:16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</row>
    <row r="201" spans="1:16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</row>
    <row r="202" spans="1:16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</row>
    <row r="203" spans="1:16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</row>
    <row r="204" spans="1:16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</row>
    <row r="205" spans="1:16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</row>
    <row r="206" spans="1:16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</row>
    <row r="207" spans="1:16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</row>
    <row r="208" spans="1:16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</row>
    <row r="209" spans="1:16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</row>
    <row r="210" spans="1:16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</row>
    <row r="211" spans="1:16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</row>
    <row r="212" spans="1:16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</row>
    <row r="213" spans="1:16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</row>
    <row r="214" spans="1:16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</row>
    <row r="215" spans="1:16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</row>
    <row r="216" spans="1:16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</row>
    <row r="217" spans="1:16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</row>
    <row r="218" spans="1:16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</row>
    <row r="219" spans="1:16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</row>
    <row r="220" spans="1:16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</row>
    <row r="221" spans="1:16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</row>
    <row r="222" spans="1:16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</row>
    <row r="223" spans="1:16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</row>
    <row r="224" spans="1:16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</row>
    <row r="225" spans="1:16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</row>
    <row r="226" spans="1:16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</row>
    <row r="227" spans="1:16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</row>
    <row r="228" spans="1:16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</row>
    <row r="229" spans="1:16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</row>
    <row r="230" spans="1:16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</row>
    <row r="231" spans="1:16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</row>
    <row r="232" spans="1:16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</row>
    <row r="233" spans="1:16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</row>
    <row r="234" spans="1:16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</row>
    <row r="237" spans="1:16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</row>
    <row r="238" spans="1:16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</row>
    <row r="239" spans="1:16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</row>
    <row r="240" spans="1:16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</row>
    <row r="241" spans="1:16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</row>
    <row r="242" spans="1:16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</row>
    <row r="243" spans="1:16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</row>
    <row r="244" spans="1:16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</row>
    <row r="245" spans="1:16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</row>
    <row r="246" spans="1:16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</row>
    <row r="247" spans="1:16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</row>
    <row r="248" spans="1:16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</row>
    <row r="249" spans="1:16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</row>
    <row r="250" spans="1:16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</row>
    <row r="251" spans="1:16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</row>
    <row r="252" spans="1:16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</row>
    <row r="253" spans="1:16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</row>
    <row r="254" spans="1:16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</row>
    <row r="255" spans="1:16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</row>
    <row r="256" spans="1:16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</row>
    <row r="257" spans="1:16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</row>
    <row r="258" spans="1:16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</row>
    <row r="259" spans="1:16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</row>
    <row r="260" spans="1:16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</row>
    <row r="261" spans="1:16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</row>
    <row r="262" spans="1:16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</row>
    <row r="263" spans="1:16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</row>
    <row r="264" spans="1:16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</row>
    <row r="265" spans="1:16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</row>
    <row r="266" spans="1:16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</row>
    <row r="267" spans="1:16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</row>
    <row r="268" spans="1:16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</row>
    <row r="269" spans="1:16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</row>
    <row r="270" spans="1:16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</row>
    <row r="271" spans="1:16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</row>
    <row r="272" spans="1:16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</row>
    <row r="273" spans="1:16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</row>
    <row r="274" spans="1:16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</row>
    <row r="275" spans="1:16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</row>
    <row r="276" spans="1:16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</row>
    <row r="277" spans="1:16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</row>
    <row r="278" spans="1:16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</row>
    <row r="279" spans="1:16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</row>
    <row r="280" spans="1:16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</row>
    <row r="281" spans="1:16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</row>
    <row r="282" spans="1:16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</row>
    <row r="283" spans="1:16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</row>
    <row r="284" spans="1:16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</row>
    <row r="285" spans="1:16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</row>
    <row r="286" spans="1:16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</row>
    <row r="287" spans="1:16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</row>
    <row r="288" spans="1:16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</row>
    <row r="289" spans="1:16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</row>
    <row r="290" spans="1:16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</row>
    <row r="291" spans="1:16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</row>
    <row r="292" spans="1:16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</row>
    <row r="293" spans="1:16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</row>
    <row r="294" spans="1:16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</row>
    <row r="295" spans="1:16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</row>
    <row r="296" spans="1:16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</row>
    <row r="297" spans="1:16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</row>
    <row r="298" spans="1:16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</row>
    <row r="299" spans="1:16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</row>
    <row r="300" spans="1:16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</row>
    <row r="301" spans="1:16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</row>
    <row r="302" spans="1:16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</row>
    <row r="303" spans="1:16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</row>
    <row r="304" spans="1:16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</row>
    <row r="305" spans="1:16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</row>
    <row r="306" spans="1:16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</row>
    <row r="307" spans="1:16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</row>
    <row r="308" spans="1:16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</row>
    <row r="309" spans="1:16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</row>
    <row r="310" spans="1:16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</row>
    <row r="311" spans="1:16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</row>
    <row r="312" spans="1:16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</row>
    <row r="313" spans="1:16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</row>
    <row r="316" spans="1:16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</row>
    <row r="317" spans="1:16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</row>
    <row r="318" spans="1:16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</row>
    <row r="319" spans="1:16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</row>
    <row r="320" spans="1:16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</row>
    <row r="321" spans="1:16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</row>
    <row r="322" spans="1:16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</row>
    <row r="323" spans="1:16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</row>
    <row r="324" spans="1:16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</row>
    <row r="325" spans="1:16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</row>
    <row r="326" spans="1:16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</row>
    <row r="327" spans="1:16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</row>
    <row r="328" spans="1:16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</row>
    <row r="329" spans="1:16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</row>
    <row r="330" spans="1:16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</row>
    <row r="331" spans="1:16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</row>
    <row r="332" spans="1:16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</row>
    <row r="333" spans="1:16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</row>
    <row r="334" spans="1:16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</row>
    <row r="335" spans="1:16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</row>
    <row r="336" spans="1:16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</row>
    <row r="337" spans="1:16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</row>
    <row r="338" spans="1:16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</row>
    <row r="339" spans="1:16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</row>
    <row r="340" spans="1:16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</row>
    <row r="341" spans="1:16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</row>
    <row r="342" spans="1:16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</row>
    <row r="343" spans="1:16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</row>
    <row r="344" spans="1:16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</row>
    <row r="345" spans="1:16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</row>
    <row r="346" spans="1:16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</row>
    <row r="347" spans="1:16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</row>
    <row r="348" spans="1:16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</row>
    <row r="349" spans="1:16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</row>
    <row r="350" spans="1:16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</row>
    <row r="351" spans="1:16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</row>
    <row r="352" spans="1:16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</row>
    <row r="353" spans="1:16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</row>
    <row r="354" spans="1:16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</row>
    <row r="355" spans="1:16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</row>
    <row r="356" spans="1:16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</row>
    <row r="357" spans="1:16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</row>
    <row r="358" spans="1:16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</row>
    <row r="359" spans="1:16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</row>
    <row r="360" spans="1:16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</row>
    <row r="361" spans="1:16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</row>
    <row r="362" spans="1:16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</row>
    <row r="363" spans="1:16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</row>
    <row r="364" spans="1:16">
      <c r="A364" s="138"/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</row>
    <row r="365" spans="1:16">
      <c r="A365" s="138"/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</row>
    <row r="366" spans="1:16">
      <c r="A366" s="138"/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</row>
    <row r="367" spans="1:16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</row>
    <row r="368" spans="1:16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</row>
    <row r="369" spans="1:16">
      <c r="A369" s="138"/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</row>
    <row r="370" spans="1:16">
      <c r="A370" s="138"/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</row>
    <row r="371" spans="1:16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</row>
    <row r="372" spans="1:16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</row>
    <row r="373" spans="1:16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</row>
    <row r="374" spans="1:16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</row>
    <row r="375" spans="1:16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</row>
    <row r="376" spans="1:16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</row>
    <row r="377" spans="1:16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</row>
    <row r="378" spans="1:16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</row>
    <row r="379" spans="1:16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</row>
    <row r="380" spans="1:16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</row>
    <row r="381" spans="1:16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</row>
    <row r="382" spans="1:16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</row>
    <row r="383" spans="1:16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</row>
    <row r="384" spans="1:16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</row>
    <row r="385" spans="1:16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</row>
    <row r="386" spans="1:16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</row>
    <row r="387" spans="1:16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</row>
    <row r="388" spans="1:16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</row>
    <row r="389" spans="1:16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</row>
    <row r="390" spans="1:16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</row>
    <row r="391" spans="1:16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</row>
    <row r="392" spans="1:16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</row>
    <row r="394" spans="1:16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</row>
    <row r="395" spans="1:16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</row>
    <row r="396" spans="1:16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</row>
    <row r="397" spans="1:16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</row>
    <row r="398" spans="1:16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</row>
    <row r="399" spans="1:16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</row>
    <row r="400" spans="1:16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</row>
    <row r="401" spans="1:16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</row>
    <row r="402" spans="1:16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</row>
    <row r="403" spans="1:16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</row>
    <row r="404" spans="1:16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</row>
    <row r="405" spans="1:16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</row>
    <row r="406" spans="1:16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</row>
    <row r="407" spans="1:16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</row>
    <row r="408" spans="1:16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</row>
    <row r="409" spans="1:16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</row>
    <row r="410" spans="1:16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</row>
    <row r="411" spans="1:16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</row>
    <row r="412" spans="1:16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</row>
    <row r="413" spans="1:16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</row>
    <row r="414" spans="1:16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</row>
    <row r="415" spans="1:16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</row>
    <row r="416" spans="1:16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</row>
    <row r="417" spans="1:16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</row>
    <row r="418" spans="1:16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</row>
    <row r="419" spans="1:16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</row>
    <row r="420" spans="1:16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</row>
    <row r="421" spans="1:16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</row>
    <row r="422" spans="1:16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</row>
    <row r="423" spans="1:16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</row>
    <row r="424" spans="1:16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</row>
    <row r="425" spans="1:16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</row>
    <row r="426" spans="1:16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</row>
    <row r="427" spans="1:16">
      <c r="A427" s="138"/>
      <c r="B427" s="138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</row>
    <row r="428" spans="1:16">
      <c r="A428" s="138"/>
      <c r="B428" s="138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</row>
    <row r="429" spans="1:16">
      <c r="A429" s="138"/>
      <c r="B429" s="138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</row>
    <row r="430" spans="1:16">
      <c r="A430" s="138"/>
      <c r="B430" s="138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</row>
    <row r="431" spans="1:16">
      <c r="A431" s="138"/>
      <c r="B431" s="138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</row>
    <row r="432" spans="1:16">
      <c r="A432" s="138"/>
      <c r="B432" s="138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</row>
    <row r="433" spans="1:16">
      <c r="A433" s="138"/>
      <c r="B433" s="138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</row>
    <row r="434" spans="1:16">
      <c r="A434" s="138"/>
      <c r="B434" s="138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</row>
    <row r="435" spans="1:16">
      <c r="A435" s="138"/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</row>
    <row r="436" spans="1:16">
      <c r="A436" s="138"/>
      <c r="B436" s="138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</row>
    <row r="437" spans="1:16">
      <c r="A437" s="138"/>
      <c r="B437" s="138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</row>
    <row r="438" spans="1:16">
      <c r="A438" s="138"/>
      <c r="B438" s="138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</row>
    <row r="439" spans="1:16">
      <c r="A439" s="138"/>
      <c r="B439" s="138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</row>
    <row r="440" spans="1:16">
      <c r="A440" s="138"/>
      <c r="B440" s="138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</row>
    <row r="441" spans="1:16">
      <c r="A441" s="138"/>
      <c r="B441" s="138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</row>
    <row r="442" spans="1:16">
      <c r="A442" s="138"/>
      <c r="B442" s="138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</row>
    <row r="443" spans="1:16">
      <c r="A443" s="138"/>
      <c r="B443" s="138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</row>
    <row r="444" spans="1:16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</row>
    <row r="445" spans="1:16">
      <c r="A445" s="138"/>
      <c r="B445" s="138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</row>
    <row r="446" spans="1:16">
      <c r="A446" s="138"/>
      <c r="B446" s="138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</row>
    <row r="447" spans="1:16">
      <c r="A447" s="138"/>
      <c r="B447" s="138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</row>
    <row r="448" spans="1:16">
      <c r="A448" s="138"/>
      <c r="B448" s="138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</row>
    <row r="449" spans="1:16">
      <c r="A449" s="138"/>
      <c r="B449" s="138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</row>
    <row r="450" spans="1:16">
      <c r="A450" s="138"/>
      <c r="B450" s="138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</row>
    <row r="451" spans="1:16">
      <c r="A451" s="138"/>
      <c r="B451" s="138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</row>
    <row r="452" spans="1:16">
      <c r="A452" s="138"/>
      <c r="B452" s="138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</row>
    <row r="453" spans="1:16">
      <c r="A453" s="138"/>
      <c r="B453" s="138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</row>
    <row r="454" spans="1:16">
      <c r="A454" s="138"/>
      <c r="B454" s="138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</row>
    <row r="455" spans="1:16">
      <c r="A455" s="138"/>
      <c r="B455" s="138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</row>
    <row r="456" spans="1:16">
      <c r="A456" s="138"/>
      <c r="B456" s="138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</row>
    <row r="457" spans="1:16">
      <c r="A457" s="138"/>
      <c r="B457" s="138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</row>
    <row r="458" spans="1:16">
      <c r="A458" s="138"/>
      <c r="B458" s="138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</row>
    <row r="459" spans="1:16">
      <c r="A459" s="138"/>
      <c r="B459" s="138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</row>
    <row r="460" spans="1:16">
      <c r="A460" s="138"/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</row>
    <row r="461" spans="1:16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</row>
    <row r="462" spans="1:16">
      <c r="A462" s="138"/>
      <c r="B462" s="138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</row>
    <row r="463" spans="1:16">
      <c r="A463" s="138"/>
      <c r="B463" s="138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</row>
    <row r="464" spans="1:16">
      <c r="A464" s="138"/>
      <c r="B464" s="138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</row>
    <row r="465" spans="1:16">
      <c r="A465" s="138"/>
      <c r="B465" s="138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</row>
    <row r="466" spans="1:16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</row>
    <row r="467" spans="1:16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</row>
    <row r="468" spans="1:16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</row>
    <row r="469" spans="1:16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</row>
    <row r="470" spans="1:16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</row>
    <row r="472" spans="1:16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</row>
    <row r="473" spans="1:16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</row>
    <row r="474" spans="1:16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</row>
  </sheetData>
  <sheetProtection pivotTables="0"/>
  <mergeCells count="2">
    <mergeCell ref="A1:D1"/>
    <mergeCell ref="A2:C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1"/>
  <sheetViews>
    <sheetView workbookViewId="0">
      <selection activeCell="I26" sqref="I26"/>
    </sheetView>
  </sheetViews>
  <sheetFormatPr defaultRowHeight="12.75"/>
  <cols>
    <col min="1" max="1" width="26.28515625" style="2" customWidth="1"/>
    <col min="2" max="2" width="17.5703125" style="2" customWidth="1"/>
    <col min="3" max="5" width="11.85546875" style="2" customWidth="1"/>
    <col min="6" max="6" width="9.140625" style="2"/>
    <col min="7" max="7" width="14.5703125" style="2" customWidth="1"/>
    <col min="8" max="8" width="17.7109375" style="2" customWidth="1"/>
    <col min="9" max="9" width="27.28515625" style="2" customWidth="1"/>
    <col min="10" max="10" width="13.28515625" style="2" customWidth="1"/>
    <col min="11" max="11" width="9.140625" style="2"/>
    <col min="12" max="12" width="37" style="2" customWidth="1"/>
    <col min="13" max="256" width="9.140625" style="2"/>
    <col min="257" max="257" width="26.28515625" style="2" customWidth="1"/>
    <col min="258" max="258" width="17.5703125" style="2" customWidth="1"/>
    <col min="259" max="261" width="11.85546875" style="2" customWidth="1"/>
    <col min="262" max="262" width="9.140625" style="2"/>
    <col min="263" max="263" width="14.5703125" style="2" customWidth="1"/>
    <col min="264" max="264" width="17.7109375" style="2" customWidth="1"/>
    <col min="265" max="265" width="27.28515625" style="2" customWidth="1"/>
    <col min="266" max="266" width="13.28515625" style="2" customWidth="1"/>
    <col min="267" max="267" width="9.140625" style="2"/>
    <col min="268" max="268" width="37" style="2" customWidth="1"/>
    <col min="269" max="512" width="9.140625" style="2"/>
    <col min="513" max="513" width="26.28515625" style="2" customWidth="1"/>
    <col min="514" max="514" width="17.5703125" style="2" customWidth="1"/>
    <col min="515" max="517" width="11.85546875" style="2" customWidth="1"/>
    <col min="518" max="518" width="9.140625" style="2"/>
    <col min="519" max="519" width="14.5703125" style="2" customWidth="1"/>
    <col min="520" max="520" width="17.7109375" style="2" customWidth="1"/>
    <col min="521" max="521" width="27.28515625" style="2" customWidth="1"/>
    <col min="522" max="522" width="13.28515625" style="2" customWidth="1"/>
    <col min="523" max="523" width="9.140625" style="2"/>
    <col min="524" max="524" width="37" style="2" customWidth="1"/>
    <col min="525" max="768" width="9.140625" style="2"/>
    <col min="769" max="769" width="26.28515625" style="2" customWidth="1"/>
    <col min="770" max="770" width="17.5703125" style="2" customWidth="1"/>
    <col min="771" max="773" width="11.85546875" style="2" customWidth="1"/>
    <col min="774" max="774" width="9.140625" style="2"/>
    <col min="775" max="775" width="14.5703125" style="2" customWidth="1"/>
    <col min="776" max="776" width="17.7109375" style="2" customWidth="1"/>
    <col min="777" max="777" width="27.28515625" style="2" customWidth="1"/>
    <col min="778" max="778" width="13.28515625" style="2" customWidth="1"/>
    <col min="779" max="779" width="9.140625" style="2"/>
    <col min="780" max="780" width="37" style="2" customWidth="1"/>
    <col min="781" max="1024" width="9.140625" style="2"/>
    <col min="1025" max="1025" width="26.28515625" style="2" customWidth="1"/>
    <col min="1026" max="1026" width="17.5703125" style="2" customWidth="1"/>
    <col min="1027" max="1029" width="11.85546875" style="2" customWidth="1"/>
    <col min="1030" max="1030" width="9.140625" style="2"/>
    <col min="1031" max="1031" width="14.5703125" style="2" customWidth="1"/>
    <col min="1032" max="1032" width="17.7109375" style="2" customWidth="1"/>
    <col min="1033" max="1033" width="27.28515625" style="2" customWidth="1"/>
    <col min="1034" max="1034" width="13.28515625" style="2" customWidth="1"/>
    <col min="1035" max="1035" width="9.140625" style="2"/>
    <col min="1036" max="1036" width="37" style="2" customWidth="1"/>
    <col min="1037" max="1280" width="9.140625" style="2"/>
    <col min="1281" max="1281" width="26.28515625" style="2" customWidth="1"/>
    <col min="1282" max="1282" width="17.5703125" style="2" customWidth="1"/>
    <col min="1283" max="1285" width="11.85546875" style="2" customWidth="1"/>
    <col min="1286" max="1286" width="9.140625" style="2"/>
    <col min="1287" max="1287" width="14.5703125" style="2" customWidth="1"/>
    <col min="1288" max="1288" width="17.7109375" style="2" customWidth="1"/>
    <col min="1289" max="1289" width="27.28515625" style="2" customWidth="1"/>
    <col min="1290" max="1290" width="13.28515625" style="2" customWidth="1"/>
    <col min="1291" max="1291" width="9.140625" style="2"/>
    <col min="1292" max="1292" width="37" style="2" customWidth="1"/>
    <col min="1293" max="1536" width="9.140625" style="2"/>
    <col min="1537" max="1537" width="26.28515625" style="2" customWidth="1"/>
    <col min="1538" max="1538" width="17.5703125" style="2" customWidth="1"/>
    <col min="1539" max="1541" width="11.85546875" style="2" customWidth="1"/>
    <col min="1542" max="1542" width="9.140625" style="2"/>
    <col min="1543" max="1543" width="14.5703125" style="2" customWidth="1"/>
    <col min="1544" max="1544" width="17.7109375" style="2" customWidth="1"/>
    <col min="1545" max="1545" width="27.28515625" style="2" customWidth="1"/>
    <col min="1546" max="1546" width="13.28515625" style="2" customWidth="1"/>
    <col min="1547" max="1547" width="9.140625" style="2"/>
    <col min="1548" max="1548" width="37" style="2" customWidth="1"/>
    <col min="1549" max="1792" width="9.140625" style="2"/>
    <col min="1793" max="1793" width="26.28515625" style="2" customWidth="1"/>
    <col min="1794" max="1794" width="17.5703125" style="2" customWidth="1"/>
    <col min="1795" max="1797" width="11.85546875" style="2" customWidth="1"/>
    <col min="1798" max="1798" width="9.140625" style="2"/>
    <col min="1799" max="1799" width="14.5703125" style="2" customWidth="1"/>
    <col min="1800" max="1800" width="17.7109375" style="2" customWidth="1"/>
    <col min="1801" max="1801" width="27.28515625" style="2" customWidth="1"/>
    <col min="1802" max="1802" width="13.28515625" style="2" customWidth="1"/>
    <col min="1803" max="1803" width="9.140625" style="2"/>
    <col min="1804" max="1804" width="37" style="2" customWidth="1"/>
    <col min="1805" max="2048" width="9.140625" style="2"/>
    <col min="2049" max="2049" width="26.28515625" style="2" customWidth="1"/>
    <col min="2050" max="2050" width="17.5703125" style="2" customWidth="1"/>
    <col min="2051" max="2053" width="11.85546875" style="2" customWidth="1"/>
    <col min="2054" max="2054" width="9.140625" style="2"/>
    <col min="2055" max="2055" width="14.5703125" style="2" customWidth="1"/>
    <col min="2056" max="2056" width="17.7109375" style="2" customWidth="1"/>
    <col min="2057" max="2057" width="27.28515625" style="2" customWidth="1"/>
    <col min="2058" max="2058" width="13.28515625" style="2" customWidth="1"/>
    <col min="2059" max="2059" width="9.140625" style="2"/>
    <col min="2060" max="2060" width="37" style="2" customWidth="1"/>
    <col min="2061" max="2304" width="9.140625" style="2"/>
    <col min="2305" max="2305" width="26.28515625" style="2" customWidth="1"/>
    <col min="2306" max="2306" width="17.5703125" style="2" customWidth="1"/>
    <col min="2307" max="2309" width="11.85546875" style="2" customWidth="1"/>
    <col min="2310" max="2310" width="9.140625" style="2"/>
    <col min="2311" max="2311" width="14.5703125" style="2" customWidth="1"/>
    <col min="2312" max="2312" width="17.7109375" style="2" customWidth="1"/>
    <col min="2313" max="2313" width="27.28515625" style="2" customWidth="1"/>
    <col min="2314" max="2314" width="13.28515625" style="2" customWidth="1"/>
    <col min="2315" max="2315" width="9.140625" style="2"/>
    <col min="2316" max="2316" width="37" style="2" customWidth="1"/>
    <col min="2317" max="2560" width="9.140625" style="2"/>
    <col min="2561" max="2561" width="26.28515625" style="2" customWidth="1"/>
    <col min="2562" max="2562" width="17.5703125" style="2" customWidth="1"/>
    <col min="2563" max="2565" width="11.85546875" style="2" customWidth="1"/>
    <col min="2566" max="2566" width="9.140625" style="2"/>
    <col min="2567" max="2567" width="14.5703125" style="2" customWidth="1"/>
    <col min="2568" max="2568" width="17.7109375" style="2" customWidth="1"/>
    <col min="2569" max="2569" width="27.28515625" style="2" customWidth="1"/>
    <col min="2570" max="2570" width="13.28515625" style="2" customWidth="1"/>
    <col min="2571" max="2571" width="9.140625" style="2"/>
    <col min="2572" max="2572" width="37" style="2" customWidth="1"/>
    <col min="2573" max="2816" width="9.140625" style="2"/>
    <col min="2817" max="2817" width="26.28515625" style="2" customWidth="1"/>
    <col min="2818" max="2818" width="17.5703125" style="2" customWidth="1"/>
    <col min="2819" max="2821" width="11.85546875" style="2" customWidth="1"/>
    <col min="2822" max="2822" width="9.140625" style="2"/>
    <col min="2823" max="2823" width="14.5703125" style="2" customWidth="1"/>
    <col min="2824" max="2824" width="17.7109375" style="2" customWidth="1"/>
    <col min="2825" max="2825" width="27.28515625" style="2" customWidth="1"/>
    <col min="2826" max="2826" width="13.28515625" style="2" customWidth="1"/>
    <col min="2827" max="2827" width="9.140625" style="2"/>
    <col min="2828" max="2828" width="37" style="2" customWidth="1"/>
    <col min="2829" max="3072" width="9.140625" style="2"/>
    <col min="3073" max="3073" width="26.28515625" style="2" customWidth="1"/>
    <col min="3074" max="3074" width="17.5703125" style="2" customWidth="1"/>
    <col min="3075" max="3077" width="11.85546875" style="2" customWidth="1"/>
    <col min="3078" max="3078" width="9.140625" style="2"/>
    <col min="3079" max="3079" width="14.5703125" style="2" customWidth="1"/>
    <col min="3080" max="3080" width="17.7109375" style="2" customWidth="1"/>
    <col min="3081" max="3081" width="27.28515625" style="2" customWidth="1"/>
    <col min="3082" max="3082" width="13.28515625" style="2" customWidth="1"/>
    <col min="3083" max="3083" width="9.140625" style="2"/>
    <col min="3084" max="3084" width="37" style="2" customWidth="1"/>
    <col min="3085" max="3328" width="9.140625" style="2"/>
    <col min="3329" max="3329" width="26.28515625" style="2" customWidth="1"/>
    <col min="3330" max="3330" width="17.5703125" style="2" customWidth="1"/>
    <col min="3331" max="3333" width="11.85546875" style="2" customWidth="1"/>
    <col min="3334" max="3334" width="9.140625" style="2"/>
    <col min="3335" max="3335" width="14.5703125" style="2" customWidth="1"/>
    <col min="3336" max="3336" width="17.7109375" style="2" customWidth="1"/>
    <col min="3337" max="3337" width="27.28515625" style="2" customWidth="1"/>
    <col min="3338" max="3338" width="13.28515625" style="2" customWidth="1"/>
    <col min="3339" max="3339" width="9.140625" style="2"/>
    <col min="3340" max="3340" width="37" style="2" customWidth="1"/>
    <col min="3341" max="3584" width="9.140625" style="2"/>
    <col min="3585" max="3585" width="26.28515625" style="2" customWidth="1"/>
    <col min="3586" max="3586" width="17.5703125" style="2" customWidth="1"/>
    <col min="3587" max="3589" width="11.85546875" style="2" customWidth="1"/>
    <col min="3590" max="3590" width="9.140625" style="2"/>
    <col min="3591" max="3591" width="14.5703125" style="2" customWidth="1"/>
    <col min="3592" max="3592" width="17.7109375" style="2" customWidth="1"/>
    <col min="3593" max="3593" width="27.28515625" style="2" customWidth="1"/>
    <col min="3594" max="3594" width="13.28515625" style="2" customWidth="1"/>
    <col min="3595" max="3595" width="9.140625" style="2"/>
    <col min="3596" max="3596" width="37" style="2" customWidth="1"/>
    <col min="3597" max="3840" width="9.140625" style="2"/>
    <col min="3841" max="3841" width="26.28515625" style="2" customWidth="1"/>
    <col min="3842" max="3842" width="17.5703125" style="2" customWidth="1"/>
    <col min="3843" max="3845" width="11.85546875" style="2" customWidth="1"/>
    <col min="3846" max="3846" width="9.140625" style="2"/>
    <col min="3847" max="3847" width="14.5703125" style="2" customWidth="1"/>
    <col min="3848" max="3848" width="17.7109375" style="2" customWidth="1"/>
    <col min="3849" max="3849" width="27.28515625" style="2" customWidth="1"/>
    <col min="3850" max="3850" width="13.28515625" style="2" customWidth="1"/>
    <col min="3851" max="3851" width="9.140625" style="2"/>
    <col min="3852" max="3852" width="37" style="2" customWidth="1"/>
    <col min="3853" max="4096" width="9.140625" style="2"/>
    <col min="4097" max="4097" width="26.28515625" style="2" customWidth="1"/>
    <col min="4098" max="4098" width="17.5703125" style="2" customWidth="1"/>
    <col min="4099" max="4101" width="11.85546875" style="2" customWidth="1"/>
    <col min="4102" max="4102" width="9.140625" style="2"/>
    <col min="4103" max="4103" width="14.5703125" style="2" customWidth="1"/>
    <col min="4104" max="4104" width="17.7109375" style="2" customWidth="1"/>
    <col min="4105" max="4105" width="27.28515625" style="2" customWidth="1"/>
    <col min="4106" max="4106" width="13.28515625" style="2" customWidth="1"/>
    <col min="4107" max="4107" width="9.140625" style="2"/>
    <col min="4108" max="4108" width="37" style="2" customWidth="1"/>
    <col min="4109" max="4352" width="9.140625" style="2"/>
    <col min="4353" max="4353" width="26.28515625" style="2" customWidth="1"/>
    <col min="4354" max="4354" width="17.5703125" style="2" customWidth="1"/>
    <col min="4355" max="4357" width="11.85546875" style="2" customWidth="1"/>
    <col min="4358" max="4358" width="9.140625" style="2"/>
    <col min="4359" max="4359" width="14.5703125" style="2" customWidth="1"/>
    <col min="4360" max="4360" width="17.7109375" style="2" customWidth="1"/>
    <col min="4361" max="4361" width="27.28515625" style="2" customWidth="1"/>
    <col min="4362" max="4362" width="13.28515625" style="2" customWidth="1"/>
    <col min="4363" max="4363" width="9.140625" style="2"/>
    <col min="4364" max="4364" width="37" style="2" customWidth="1"/>
    <col min="4365" max="4608" width="9.140625" style="2"/>
    <col min="4609" max="4609" width="26.28515625" style="2" customWidth="1"/>
    <col min="4610" max="4610" width="17.5703125" style="2" customWidth="1"/>
    <col min="4611" max="4613" width="11.85546875" style="2" customWidth="1"/>
    <col min="4614" max="4614" width="9.140625" style="2"/>
    <col min="4615" max="4615" width="14.5703125" style="2" customWidth="1"/>
    <col min="4616" max="4616" width="17.7109375" style="2" customWidth="1"/>
    <col min="4617" max="4617" width="27.28515625" style="2" customWidth="1"/>
    <col min="4618" max="4618" width="13.28515625" style="2" customWidth="1"/>
    <col min="4619" max="4619" width="9.140625" style="2"/>
    <col min="4620" max="4620" width="37" style="2" customWidth="1"/>
    <col min="4621" max="4864" width="9.140625" style="2"/>
    <col min="4865" max="4865" width="26.28515625" style="2" customWidth="1"/>
    <col min="4866" max="4866" width="17.5703125" style="2" customWidth="1"/>
    <col min="4867" max="4869" width="11.85546875" style="2" customWidth="1"/>
    <col min="4870" max="4870" width="9.140625" style="2"/>
    <col min="4871" max="4871" width="14.5703125" style="2" customWidth="1"/>
    <col min="4872" max="4872" width="17.7109375" style="2" customWidth="1"/>
    <col min="4873" max="4873" width="27.28515625" style="2" customWidth="1"/>
    <col min="4874" max="4874" width="13.28515625" style="2" customWidth="1"/>
    <col min="4875" max="4875" width="9.140625" style="2"/>
    <col min="4876" max="4876" width="37" style="2" customWidth="1"/>
    <col min="4877" max="5120" width="9.140625" style="2"/>
    <col min="5121" max="5121" width="26.28515625" style="2" customWidth="1"/>
    <col min="5122" max="5122" width="17.5703125" style="2" customWidth="1"/>
    <col min="5123" max="5125" width="11.85546875" style="2" customWidth="1"/>
    <col min="5126" max="5126" width="9.140625" style="2"/>
    <col min="5127" max="5127" width="14.5703125" style="2" customWidth="1"/>
    <col min="5128" max="5128" width="17.7109375" style="2" customWidth="1"/>
    <col min="5129" max="5129" width="27.28515625" style="2" customWidth="1"/>
    <col min="5130" max="5130" width="13.28515625" style="2" customWidth="1"/>
    <col min="5131" max="5131" width="9.140625" style="2"/>
    <col min="5132" max="5132" width="37" style="2" customWidth="1"/>
    <col min="5133" max="5376" width="9.140625" style="2"/>
    <col min="5377" max="5377" width="26.28515625" style="2" customWidth="1"/>
    <col min="5378" max="5378" width="17.5703125" style="2" customWidth="1"/>
    <col min="5379" max="5381" width="11.85546875" style="2" customWidth="1"/>
    <col min="5382" max="5382" width="9.140625" style="2"/>
    <col min="5383" max="5383" width="14.5703125" style="2" customWidth="1"/>
    <col min="5384" max="5384" width="17.7109375" style="2" customWidth="1"/>
    <col min="5385" max="5385" width="27.28515625" style="2" customWidth="1"/>
    <col min="5386" max="5386" width="13.28515625" style="2" customWidth="1"/>
    <col min="5387" max="5387" width="9.140625" style="2"/>
    <col min="5388" max="5388" width="37" style="2" customWidth="1"/>
    <col min="5389" max="5632" width="9.140625" style="2"/>
    <col min="5633" max="5633" width="26.28515625" style="2" customWidth="1"/>
    <col min="5634" max="5634" width="17.5703125" style="2" customWidth="1"/>
    <col min="5635" max="5637" width="11.85546875" style="2" customWidth="1"/>
    <col min="5638" max="5638" width="9.140625" style="2"/>
    <col min="5639" max="5639" width="14.5703125" style="2" customWidth="1"/>
    <col min="5640" max="5640" width="17.7109375" style="2" customWidth="1"/>
    <col min="5641" max="5641" width="27.28515625" style="2" customWidth="1"/>
    <col min="5642" max="5642" width="13.28515625" style="2" customWidth="1"/>
    <col min="5643" max="5643" width="9.140625" style="2"/>
    <col min="5644" max="5644" width="37" style="2" customWidth="1"/>
    <col min="5645" max="5888" width="9.140625" style="2"/>
    <col min="5889" max="5889" width="26.28515625" style="2" customWidth="1"/>
    <col min="5890" max="5890" width="17.5703125" style="2" customWidth="1"/>
    <col min="5891" max="5893" width="11.85546875" style="2" customWidth="1"/>
    <col min="5894" max="5894" width="9.140625" style="2"/>
    <col min="5895" max="5895" width="14.5703125" style="2" customWidth="1"/>
    <col min="5896" max="5896" width="17.7109375" style="2" customWidth="1"/>
    <col min="5897" max="5897" width="27.28515625" style="2" customWidth="1"/>
    <col min="5898" max="5898" width="13.28515625" style="2" customWidth="1"/>
    <col min="5899" max="5899" width="9.140625" style="2"/>
    <col min="5900" max="5900" width="37" style="2" customWidth="1"/>
    <col min="5901" max="6144" width="9.140625" style="2"/>
    <col min="6145" max="6145" width="26.28515625" style="2" customWidth="1"/>
    <col min="6146" max="6146" width="17.5703125" style="2" customWidth="1"/>
    <col min="6147" max="6149" width="11.85546875" style="2" customWidth="1"/>
    <col min="6150" max="6150" width="9.140625" style="2"/>
    <col min="6151" max="6151" width="14.5703125" style="2" customWidth="1"/>
    <col min="6152" max="6152" width="17.7109375" style="2" customWidth="1"/>
    <col min="6153" max="6153" width="27.28515625" style="2" customWidth="1"/>
    <col min="6154" max="6154" width="13.28515625" style="2" customWidth="1"/>
    <col min="6155" max="6155" width="9.140625" style="2"/>
    <col min="6156" max="6156" width="37" style="2" customWidth="1"/>
    <col min="6157" max="6400" width="9.140625" style="2"/>
    <col min="6401" max="6401" width="26.28515625" style="2" customWidth="1"/>
    <col min="6402" max="6402" width="17.5703125" style="2" customWidth="1"/>
    <col min="6403" max="6405" width="11.85546875" style="2" customWidth="1"/>
    <col min="6406" max="6406" width="9.140625" style="2"/>
    <col min="6407" max="6407" width="14.5703125" style="2" customWidth="1"/>
    <col min="6408" max="6408" width="17.7109375" style="2" customWidth="1"/>
    <col min="6409" max="6409" width="27.28515625" style="2" customWidth="1"/>
    <col min="6410" max="6410" width="13.28515625" style="2" customWidth="1"/>
    <col min="6411" max="6411" width="9.140625" style="2"/>
    <col min="6412" max="6412" width="37" style="2" customWidth="1"/>
    <col min="6413" max="6656" width="9.140625" style="2"/>
    <col min="6657" max="6657" width="26.28515625" style="2" customWidth="1"/>
    <col min="6658" max="6658" width="17.5703125" style="2" customWidth="1"/>
    <col min="6659" max="6661" width="11.85546875" style="2" customWidth="1"/>
    <col min="6662" max="6662" width="9.140625" style="2"/>
    <col min="6663" max="6663" width="14.5703125" style="2" customWidth="1"/>
    <col min="6664" max="6664" width="17.7109375" style="2" customWidth="1"/>
    <col min="6665" max="6665" width="27.28515625" style="2" customWidth="1"/>
    <col min="6666" max="6666" width="13.28515625" style="2" customWidth="1"/>
    <col min="6667" max="6667" width="9.140625" style="2"/>
    <col min="6668" max="6668" width="37" style="2" customWidth="1"/>
    <col min="6669" max="6912" width="9.140625" style="2"/>
    <col min="6913" max="6913" width="26.28515625" style="2" customWidth="1"/>
    <col min="6914" max="6914" width="17.5703125" style="2" customWidth="1"/>
    <col min="6915" max="6917" width="11.85546875" style="2" customWidth="1"/>
    <col min="6918" max="6918" width="9.140625" style="2"/>
    <col min="6919" max="6919" width="14.5703125" style="2" customWidth="1"/>
    <col min="6920" max="6920" width="17.7109375" style="2" customWidth="1"/>
    <col min="6921" max="6921" width="27.28515625" style="2" customWidth="1"/>
    <col min="6922" max="6922" width="13.28515625" style="2" customWidth="1"/>
    <col min="6923" max="6923" width="9.140625" style="2"/>
    <col min="6924" max="6924" width="37" style="2" customWidth="1"/>
    <col min="6925" max="7168" width="9.140625" style="2"/>
    <col min="7169" max="7169" width="26.28515625" style="2" customWidth="1"/>
    <col min="7170" max="7170" width="17.5703125" style="2" customWidth="1"/>
    <col min="7171" max="7173" width="11.85546875" style="2" customWidth="1"/>
    <col min="7174" max="7174" width="9.140625" style="2"/>
    <col min="7175" max="7175" width="14.5703125" style="2" customWidth="1"/>
    <col min="7176" max="7176" width="17.7109375" style="2" customWidth="1"/>
    <col min="7177" max="7177" width="27.28515625" style="2" customWidth="1"/>
    <col min="7178" max="7178" width="13.28515625" style="2" customWidth="1"/>
    <col min="7179" max="7179" width="9.140625" style="2"/>
    <col min="7180" max="7180" width="37" style="2" customWidth="1"/>
    <col min="7181" max="7424" width="9.140625" style="2"/>
    <col min="7425" max="7425" width="26.28515625" style="2" customWidth="1"/>
    <col min="7426" max="7426" width="17.5703125" style="2" customWidth="1"/>
    <col min="7427" max="7429" width="11.85546875" style="2" customWidth="1"/>
    <col min="7430" max="7430" width="9.140625" style="2"/>
    <col min="7431" max="7431" width="14.5703125" style="2" customWidth="1"/>
    <col min="7432" max="7432" width="17.7109375" style="2" customWidth="1"/>
    <col min="7433" max="7433" width="27.28515625" style="2" customWidth="1"/>
    <col min="7434" max="7434" width="13.28515625" style="2" customWidth="1"/>
    <col min="7435" max="7435" width="9.140625" style="2"/>
    <col min="7436" max="7436" width="37" style="2" customWidth="1"/>
    <col min="7437" max="7680" width="9.140625" style="2"/>
    <col min="7681" max="7681" width="26.28515625" style="2" customWidth="1"/>
    <col min="7682" max="7682" width="17.5703125" style="2" customWidth="1"/>
    <col min="7683" max="7685" width="11.85546875" style="2" customWidth="1"/>
    <col min="7686" max="7686" width="9.140625" style="2"/>
    <col min="7687" max="7687" width="14.5703125" style="2" customWidth="1"/>
    <col min="7688" max="7688" width="17.7109375" style="2" customWidth="1"/>
    <col min="7689" max="7689" width="27.28515625" style="2" customWidth="1"/>
    <col min="7690" max="7690" width="13.28515625" style="2" customWidth="1"/>
    <col min="7691" max="7691" width="9.140625" style="2"/>
    <col min="7692" max="7692" width="37" style="2" customWidth="1"/>
    <col min="7693" max="7936" width="9.140625" style="2"/>
    <col min="7937" max="7937" width="26.28515625" style="2" customWidth="1"/>
    <col min="7938" max="7938" width="17.5703125" style="2" customWidth="1"/>
    <col min="7939" max="7941" width="11.85546875" style="2" customWidth="1"/>
    <col min="7942" max="7942" width="9.140625" style="2"/>
    <col min="7943" max="7943" width="14.5703125" style="2" customWidth="1"/>
    <col min="7944" max="7944" width="17.7109375" style="2" customWidth="1"/>
    <col min="7945" max="7945" width="27.28515625" style="2" customWidth="1"/>
    <col min="7946" max="7946" width="13.28515625" style="2" customWidth="1"/>
    <col min="7947" max="7947" width="9.140625" style="2"/>
    <col min="7948" max="7948" width="37" style="2" customWidth="1"/>
    <col min="7949" max="8192" width="9.140625" style="2"/>
    <col min="8193" max="8193" width="26.28515625" style="2" customWidth="1"/>
    <col min="8194" max="8194" width="17.5703125" style="2" customWidth="1"/>
    <col min="8195" max="8197" width="11.85546875" style="2" customWidth="1"/>
    <col min="8198" max="8198" width="9.140625" style="2"/>
    <col min="8199" max="8199" width="14.5703125" style="2" customWidth="1"/>
    <col min="8200" max="8200" width="17.7109375" style="2" customWidth="1"/>
    <col min="8201" max="8201" width="27.28515625" style="2" customWidth="1"/>
    <col min="8202" max="8202" width="13.28515625" style="2" customWidth="1"/>
    <col min="8203" max="8203" width="9.140625" style="2"/>
    <col min="8204" max="8204" width="37" style="2" customWidth="1"/>
    <col min="8205" max="8448" width="9.140625" style="2"/>
    <col min="8449" max="8449" width="26.28515625" style="2" customWidth="1"/>
    <col min="8450" max="8450" width="17.5703125" style="2" customWidth="1"/>
    <col min="8451" max="8453" width="11.85546875" style="2" customWidth="1"/>
    <col min="8454" max="8454" width="9.140625" style="2"/>
    <col min="8455" max="8455" width="14.5703125" style="2" customWidth="1"/>
    <col min="8456" max="8456" width="17.7109375" style="2" customWidth="1"/>
    <col min="8457" max="8457" width="27.28515625" style="2" customWidth="1"/>
    <col min="8458" max="8458" width="13.28515625" style="2" customWidth="1"/>
    <col min="8459" max="8459" width="9.140625" style="2"/>
    <col min="8460" max="8460" width="37" style="2" customWidth="1"/>
    <col min="8461" max="8704" width="9.140625" style="2"/>
    <col min="8705" max="8705" width="26.28515625" style="2" customWidth="1"/>
    <col min="8706" max="8706" width="17.5703125" style="2" customWidth="1"/>
    <col min="8707" max="8709" width="11.85546875" style="2" customWidth="1"/>
    <col min="8710" max="8710" width="9.140625" style="2"/>
    <col min="8711" max="8711" width="14.5703125" style="2" customWidth="1"/>
    <col min="8712" max="8712" width="17.7109375" style="2" customWidth="1"/>
    <col min="8713" max="8713" width="27.28515625" style="2" customWidth="1"/>
    <col min="8714" max="8714" width="13.28515625" style="2" customWidth="1"/>
    <col min="8715" max="8715" width="9.140625" style="2"/>
    <col min="8716" max="8716" width="37" style="2" customWidth="1"/>
    <col min="8717" max="8960" width="9.140625" style="2"/>
    <col min="8961" max="8961" width="26.28515625" style="2" customWidth="1"/>
    <col min="8962" max="8962" width="17.5703125" style="2" customWidth="1"/>
    <col min="8963" max="8965" width="11.85546875" style="2" customWidth="1"/>
    <col min="8966" max="8966" width="9.140625" style="2"/>
    <col min="8967" max="8967" width="14.5703125" style="2" customWidth="1"/>
    <col min="8968" max="8968" width="17.7109375" style="2" customWidth="1"/>
    <col min="8969" max="8969" width="27.28515625" style="2" customWidth="1"/>
    <col min="8970" max="8970" width="13.28515625" style="2" customWidth="1"/>
    <col min="8971" max="8971" width="9.140625" style="2"/>
    <col min="8972" max="8972" width="37" style="2" customWidth="1"/>
    <col min="8973" max="9216" width="9.140625" style="2"/>
    <col min="9217" max="9217" width="26.28515625" style="2" customWidth="1"/>
    <col min="9218" max="9218" width="17.5703125" style="2" customWidth="1"/>
    <col min="9219" max="9221" width="11.85546875" style="2" customWidth="1"/>
    <col min="9222" max="9222" width="9.140625" style="2"/>
    <col min="9223" max="9223" width="14.5703125" style="2" customWidth="1"/>
    <col min="9224" max="9224" width="17.7109375" style="2" customWidth="1"/>
    <col min="9225" max="9225" width="27.28515625" style="2" customWidth="1"/>
    <col min="9226" max="9226" width="13.28515625" style="2" customWidth="1"/>
    <col min="9227" max="9227" width="9.140625" style="2"/>
    <col min="9228" max="9228" width="37" style="2" customWidth="1"/>
    <col min="9229" max="9472" width="9.140625" style="2"/>
    <col min="9473" max="9473" width="26.28515625" style="2" customWidth="1"/>
    <col min="9474" max="9474" width="17.5703125" style="2" customWidth="1"/>
    <col min="9475" max="9477" width="11.85546875" style="2" customWidth="1"/>
    <col min="9478" max="9478" width="9.140625" style="2"/>
    <col min="9479" max="9479" width="14.5703125" style="2" customWidth="1"/>
    <col min="9480" max="9480" width="17.7109375" style="2" customWidth="1"/>
    <col min="9481" max="9481" width="27.28515625" style="2" customWidth="1"/>
    <col min="9482" max="9482" width="13.28515625" style="2" customWidth="1"/>
    <col min="9483" max="9483" width="9.140625" style="2"/>
    <col min="9484" max="9484" width="37" style="2" customWidth="1"/>
    <col min="9485" max="9728" width="9.140625" style="2"/>
    <col min="9729" max="9729" width="26.28515625" style="2" customWidth="1"/>
    <col min="9730" max="9730" width="17.5703125" style="2" customWidth="1"/>
    <col min="9731" max="9733" width="11.85546875" style="2" customWidth="1"/>
    <col min="9734" max="9734" width="9.140625" style="2"/>
    <col min="9735" max="9735" width="14.5703125" style="2" customWidth="1"/>
    <col min="9736" max="9736" width="17.7109375" style="2" customWidth="1"/>
    <col min="9737" max="9737" width="27.28515625" style="2" customWidth="1"/>
    <col min="9738" max="9738" width="13.28515625" style="2" customWidth="1"/>
    <col min="9739" max="9739" width="9.140625" style="2"/>
    <col min="9740" max="9740" width="37" style="2" customWidth="1"/>
    <col min="9741" max="9984" width="9.140625" style="2"/>
    <col min="9985" max="9985" width="26.28515625" style="2" customWidth="1"/>
    <col min="9986" max="9986" width="17.5703125" style="2" customWidth="1"/>
    <col min="9987" max="9989" width="11.85546875" style="2" customWidth="1"/>
    <col min="9990" max="9990" width="9.140625" style="2"/>
    <col min="9991" max="9991" width="14.5703125" style="2" customWidth="1"/>
    <col min="9992" max="9992" width="17.7109375" style="2" customWidth="1"/>
    <col min="9993" max="9993" width="27.28515625" style="2" customWidth="1"/>
    <col min="9994" max="9994" width="13.28515625" style="2" customWidth="1"/>
    <col min="9995" max="9995" width="9.140625" style="2"/>
    <col min="9996" max="9996" width="37" style="2" customWidth="1"/>
    <col min="9997" max="10240" width="9.140625" style="2"/>
    <col min="10241" max="10241" width="26.28515625" style="2" customWidth="1"/>
    <col min="10242" max="10242" width="17.5703125" style="2" customWidth="1"/>
    <col min="10243" max="10245" width="11.85546875" style="2" customWidth="1"/>
    <col min="10246" max="10246" width="9.140625" style="2"/>
    <col min="10247" max="10247" width="14.5703125" style="2" customWidth="1"/>
    <col min="10248" max="10248" width="17.7109375" style="2" customWidth="1"/>
    <col min="10249" max="10249" width="27.28515625" style="2" customWidth="1"/>
    <col min="10250" max="10250" width="13.28515625" style="2" customWidth="1"/>
    <col min="10251" max="10251" width="9.140625" style="2"/>
    <col min="10252" max="10252" width="37" style="2" customWidth="1"/>
    <col min="10253" max="10496" width="9.140625" style="2"/>
    <col min="10497" max="10497" width="26.28515625" style="2" customWidth="1"/>
    <col min="10498" max="10498" width="17.5703125" style="2" customWidth="1"/>
    <col min="10499" max="10501" width="11.85546875" style="2" customWidth="1"/>
    <col min="10502" max="10502" width="9.140625" style="2"/>
    <col min="10503" max="10503" width="14.5703125" style="2" customWidth="1"/>
    <col min="10504" max="10504" width="17.7109375" style="2" customWidth="1"/>
    <col min="10505" max="10505" width="27.28515625" style="2" customWidth="1"/>
    <col min="10506" max="10506" width="13.28515625" style="2" customWidth="1"/>
    <col min="10507" max="10507" width="9.140625" style="2"/>
    <col min="10508" max="10508" width="37" style="2" customWidth="1"/>
    <col min="10509" max="10752" width="9.140625" style="2"/>
    <col min="10753" max="10753" width="26.28515625" style="2" customWidth="1"/>
    <col min="10754" max="10754" width="17.5703125" style="2" customWidth="1"/>
    <col min="10755" max="10757" width="11.85546875" style="2" customWidth="1"/>
    <col min="10758" max="10758" width="9.140625" style="2"/>
    <col min="10759" max="10759" width="14.5703125" style="2" customWidth="1"/>
    <col min="10760" max="10760" width="17.7109375" style="2" customWidth="1"/>
    <col min="10761" max="10761" width="27.28515625" style="2" customWidth="1"/>
    <col min="10762" max="10762" width="13.28515625" style="2" customWidth="1"/>
    <col min="10763" max="10763" width="9.140625" style="2"/>
    <col min="10764" max="10764" width="37" style="2" customWidth="1"/>
    <col min="10765" max="11008" width="9.140625" style="2"/>
    <col min="11009" max="11009" width="26.28515625" style="2" customWidth="1"/>
    <col min="11010" max="11010" width="17.5703125" style="2" customWidth="1"/>
    <col min="11011" max="11013" width="11.85546875" style="2" customWidth="1"/>
    <col min="11014" max="11014" width="9.140625" style="2"/>
    <col min="11015" max="11015" width="14.5703125" style="2" customWidth="1"/>
    <col min="11016" max="11016" width="17.7109375" style="2" customWidth="1"/>
    <col min="11017" max="11017" width="27.28515625" style="2" customWidth="1"/>
    <col min="11018" max="11018" width="13.28515625" style="2" customWidth="1"/>
    <col min="11019" max="11019" width="9.140625" style="2"/>
    <col min="11020" max="11020" width="37" style="2" customWidth="1"/>
    <col min="11021" max="11264" width="9.140625" style="2"/>
    <col min="11265" max="11265" width="26.28515625" style="2" customWidth="1"/>
    <col min="11266" max="11266" width="17.5703125" style="2" customWidth="1"/>
    <col min="11267" max="11269" width="11.85546875" style="2" customWidth="1"/>
    <col min="11270" max="11270" width="9.140625" style="2"/>
    <col min="11271" max="11271" width="14.5703125" style="2" customWidth="1"/>
    <col min="11272" max="11272" width="17.7109375" style="2" customWidth="1"/>
    <col min="11273" max="11273" width="27.28515625" style="2" customWidth="1"/>
    <col min="11274" max="11274" width="13.28515625" style="2" customWidth="1"/>
    <col min="11275" max="11275" width="9.140625" style="2"/>
    <col min="11276" max="11276" width="37" style="2" customWidth="1"/>
    <col min="11277" max="11520" width="9.140625" style="2"/>
    <col min="11521" max="11521" width="26.28515625" style="2" customWidth="1"/>
    <col min="11522" max="11522" width="17.5703125" style="2" customWidth="1"/>
    <col min="11523" max="11525" width="11.85546875" style="2" customWidth="1"/>
    <col min="11526" max="11526" width="9.140625" style="2"/>
    <col min="11527" max="11527" width="14.5703125" style="2" customWidth="1"/>
    <col min="11528" max="11528" width="17.7109375" style="2" customWidth="1"/>
    <col min="11529" max="11529" width="27.28515625" style="2" customWidth="1"/>
    <col min="11530" max="11530" width="13.28515625" style="2" customWidth="1"/>
    <col min="11531" max="11531" width="9.140625" style="2"/>
    <col min="11532" max="11532" width="37" style="2" customWidth="1"/>
    <col min="11533" max="11776" width="9.140625" style="2"/>
    <col min="11777" max="11777" width="26.28515625" style="2" customWidth="1"/>
    <col min="11778" max="11778" width="17.5703125" style="2" customWidth="1"/>
    <col min="11779" max="11781" width="11.85546875" style="2" customWidth="1"/>
    <col min="11782" max="11782" width="9.140625" style="2"/>
    <col min="11783" max="11783" width="14.5703125" style="2" customWidth="1"/>
    <col min="11784" max="11784" width="17.7109375" style="2" customWidth="1"/>
    <col min="11785" max="11785" width="27.28515625" style="2" customWidth="1"/>
    <col min="11786" max="11786" width="13.28515625" style="2" customWidth="1"/>
    <col min="11787" max="11787" width="9.140625" style="2"/>
    <col min="11788" max="11788" width="37" style="2" customWidth="1"/>
    <col min="11789" max="12032" width="9.140625" style="2"/>
    <col min="12033" max="12033" width="26.28515625" style="2" customWidth="1"/>
    <col min="12034" max="12034" width="17.5703125" style="2" customWidth="1"/>
    <col min="12035" max="12037" width="11.85546875" style="2" customWidth="1"/>
    <col min="12038" max="12038" width="9.140625" style="2"/>
    <col min="12039" max="12039" width="14.5703125" style="2" customWidth="1"/>
    <col min="12040" max="12040" width="17.7109375" style="2" customWidth="1"/>
    <col min="12041" max="12041" width="27.28515625" style="2" customWidth="1"/>
    <col min="12042" max="12042" width="13.28515625" style="2" customWidth="1"/>
    <col min="12043" max="12043" width="9.140625" style="2"/>
    <col min="12044" max="12044" width="37" style="2" customWidth="1"/>
    <col min="12045" max="12288" width="9.140625" style="2"/>
    <col min="12289" max="12289" width="26.28515625" style="2" customWidth="1"/>
    <col min="12290" max="12290" width="17.5703125" style="2" customWidth="1"/>
    <col min="12291" max="12293" width="11.85546875" style="2" customWidth="1"/>
    <col min="12294" max="12294" width="9.140625" style="2"/>
    <col min="12295" max="12295" width="14.5703125" style="2" customWidth="1"/>
    <col min="12296" max="12296" width="17.7109375" style="2" customWidth="1"/>
    <col min="12297" max="12297" width="27.28515625" style="2" customWidth="1"/>
    <col min="12298" max="12298" width="13.28515625" style="2" customWidth="1"/>
    <col min="12299" max="12299" width="9.140625" style="2"/>
    <col min="12300" max="12300" width="37" style="2" customWidth="1"/>
    <col min="12301" max="12544" width="9.140625" style="2"/>
    <col min="12545" max="12545" width="26.28515625" style="2" customWidth="1"/>
    <col min="12546" max="12546" width="17.5703125" style="2" customWidth="1"/>
    <col min="12547" max="12549" width="11.85546875" style="2" customWidth="1"/>
    <col min="12550" max="12550" width="9.140625" style="2"/>
    <col min="12551" max="12551" width="14.5703125" style="2" customWidth="1"/>
    <col min="12552" max="12552" width="17.7109375" style="2" customWidth="1"/>
    <col min="12553" max="12553" width="27.28515625" style="2" customWidth="1"/>
    <col min="12554" max="12554" width="13.28515625" style="2" customWidth="1"/>
    <col min="12555" max="12555" width="9.140625" style="2"/>
    <col min="12556" max="12556" width="37" style="2" customWidth="1"/>
    <col min="12557" max="12800" width="9.140625" style="2"/>
    <col min="12801" max="12801" width="26.28515625" style="2" customWidth="1"/>
    <col min="12802" max="12802" width="17.5703125" style="2" customWidth="1"/>
    <col min="12803" max="12805" width="11.85546875" style="2" customWidth="1"/>
    <col min="12806" max="12806" width="9.140625" style="2"/>
    <col min="12807" max="12807" width="14.5703125" style="2" customWidth="1"/>
    <col min="12808" max="12808" width="17.7109375" style="2" customWidth="1"/>
    <col min="12809" max="12809" width="27.28515625" style="2" customWidth="1"/>
    <col min="12810" max="12810" width="13.28515625" style="2" customWidth="1"/>
    <col min="12811" max="12811" width="9.140625" style="2"/>
    <col min="12812" max="12812" width="37" style="2" customWidth="1"/>
    <col min="12813" max="13056" width="9.140625" style="2"/>
    <col min="13057" max="13057" width="26.28515625" style="2" customWidth="1"/>
    <col min="13058" max="13058" width="17.5703125" style="2" customWidth="1"/>
    <col min="13059" max="13061" width="11.85546875" style="2" customWidth="1"/>
    <col min="13062" max="13062" width="9.140625" style="2"/>
    <col min="13063" max="13063" width="14.5703125" style="2" customWidth="1"/>
    <col min="13064" max="13064" width="17.7109375" style="2" customWidth="1"/>
    <col min="13065" max="13065" width="27.28515625" style="2" customWidth="1"/>
    <col min="13066" max="13066" width="13.28515625" style="2" customWidth="1"/>
    <col min="13067" max="13067" width="9.140625" style="2"/>
    <col min="13068" max="13068" width="37" style="2" customWidth="1"/>
    <col min="13069" max="13312" width="9.140625" style="2"/>
    <col min="13313" max="13313" width="26.28515625" style="2" customWidth="1"/>
    <col min="13314" max="13314" width="17.5703125" style="2" customWidth="1"/>
    <col min="13315" max="13317" width="11.85546875" style="2" customWidth="1"/>
    <col min="13318" max="13318" width="9.140625" style="2"/>
    <col min="13319" max="13319" width="14.5703125" style="2" customWidth="1"/>
    <col min="13320" max="13320" width="17.7109375" style="2" customWidth="1"/>
    <col min="13321" max="13321" width="27.28515625" style="2" customWidth="1"/>
    <col min="13322" max="13322" width="13.28515625" style="2" customWidth="1"/>
    <col min="13323" max="13323" width="9.140625" style="2"/>
    <col min="13324" max="13324" width="37" style="2" customWidth="1"/>
    <col min="13325" max="13568" width="9.140625" style="2"/>
    <col min="13569" max="13569" width="26.28515625" style="2" customWidth="1"/>
    <col min="13570" max="13570" width="17.5703125" style="2" customWidth="1"/>
    <col min="13571" max="13573" width="11.85546875" style="2" customWidth="1"/>
    <col min="13574" max="13574" width="9.140625" style="2"/>
    <col min="13575" max="13575" width="14.5703125" style="2" customWidth="1"/>
    <col min="13576" max="13576" width="17.7109375" style="2" customWidth="1"/>
    <col min="13577" max="13577" width="27.28515625" style="2" customWidth="1"/>
    <col min="13578" max="13578" width="13.28515625" style="2" customWidth="1"/>
    <col min="13579" max="13579" width="9.140625" style="2"/>
    <col min="13580" max="13580" width="37" style="2" customWidth="1"/>
    <col min="13581" max="13824" width="9.140625" style="2"/>
    <col min="13825" max="13825" width="26.28515625" style="2" customWidth="1"/>
    <col min="13826" max="13826" width="17.5703125" style="2" customWidth="1"/>
    <col min="13827" max="13829" width="11.85546875" style="2" customWidth="1"/>
    <col min="13830" max="13830" width="9.140625" style="2"/>
    <col min="13831" max="13831" width="14.5703125" style="2" customWidth="1"/>
    <col min="13832" max="13832" width="17.7109375" style="2" customWidth="1"/>
    <col min="13833" max="13833" width="27.28515625" style="2" customWidth="1"/>
    <col min="13834" max="13834" width="13.28515625" style="2" customWidth="1"/>
    <col min="13835" max="13835" width="9.140625" style="2"/>
    <col min="13836" max="13836" width="37" style="2" customWidth="1"/>
    <col min="13837" max="14080" width="9.140625" style="2"/>
    <col min="14081" max="14081" width="26.28515625" style="2" customWidth="1"/>
    <col min="14082" max="14082" width="17.5703125" style="2" customWidth="1"/>
    <col min="14083" max="14085" width="11.85546875" style="2" customWidth="1"/>
    <col min="14086" max="14086" width="9.140625" style="2"/>
    <col min="14087" max="14087" width="14.5703125" style="2" customWidth="1"/>
    <col min="14088" max="14088" width="17.7109375" style="2" customWidth="1"/>
    <col min="14089" max="14089" width="27.28515625" style="2" customWidth="1"/>
    <col min="14090" max="14090" width="13.28515625" style="2" customWidth="1"/>
    <col min="14091" max="14091" width="9.140625" style="2"/>
    <col min="14092" max="14092" width="37" style="2" customWidth="1"/>
    <col min="14093" max="14336" width="9.140625" style="2"/>
    <col min="14337" max="14337" width="26.28515625" style="2" customWidth="1"/>
    <col min="14338" max="14338" width="17.5703125" style="2" customWidth="1"/>
    <col min="14339" max="14341" width="11.85546875" style="2" customWidth="1"/>
    <col min="14342" max="14342" width="9.140625" style="2"/>
    <col min="14343" max="14343" width="14.5703125" style="2" customWidth="1"/>
    <col min="14344" max="14344" width="17.7109375" style="2" customWidth="1"/>
    <col min="14345" max="14345" width="27.28515625" style="2" customWidth="1"/>
    <col min="14346" max="14346" width="13.28515625" style="2" customWidth="1"/>
    <col min="14347" max="14347" width="9.140625" style="2"/>
    <col min="14348" max="14348" width="37" style="2" customWidth="1"/>
    <col min="14349" max="14592" width="9.140625" style="2"/>
    <col min="14593" max="14593" width="26.28515625" style="2" customWidth="1"/>
    <col min="14594" max="14594" width="17.5703125" style="2" customWidth="1"/>
    <col min="14595" max="14597" width="11.85546875" style="2" customWidth="1"/>
    <col min="14598" max="14598" width="9.140625" style="2"/>
    <col min="14599" max="14599" width="14.5703125" style="2" customWidth="1"/>
    <col min="14600" max="14600" width="17.7109375" style="2" customWidth="1"/>
    <col min="14601" max="14601" width="27.28515625" style="2" customWidth="1"/>
    <col min="14602" max="14602" width="13.28515625" style="2" customWidth="1"/>
    <col min="14603" max="14603" width="9.140625" style="2"/>
    <col min="14604" max="14604" width="37" style="2" customWidth="1"/>
    <col min="14605" max="14848" width="9.140625" style="2"/>
    <col min="14849" max="14849" width="26.28515625" style="2" customWidth="1"/>
    <col min="14850" max="14850" width="17.5703125" style="2" customWidth="1"/>
    <col min="14851" max="14853" width="11.85546875" style="2" customWidth="1"/>
    <col min="14854" max="14854" width="9.140625" style="2"/>
    <col min="14855" max="14855" width="14.5703125" style="2" customWidth="1"/>
    <col min="14856" max="14856" width="17.7109375" style="2" customWidth="1"/>
    <col min="14857" max="14857" width="27.28515625" style="2" customWidth="1"/>
    <col min="14858" max="14858" width="13.28515625" style="2" customWidth="1"/>
    <col min="14859" max="14859" width="9.140625" style="2"/>
    <col min="14860" max="14860" width="37" style="2" customWidth="1"/>
    <col min="14861" max="15104" width="9.140625" style="2"/>
    <col min="15105" max="15105" width="26.28515625" style="2" customWidth="1"/>
    <col min="15106" max="15106" width="17.5703125" style="2" customWidth="1"/>
    <col min="15107" max="15109" width="11.85546875" style="2" customWidth="1"/>
    <col min="15110" max="15110" width="9.140625" style="2"/>
    <col min="15111" max="15111" width="14.5703125" style="2" customWidth="1"/>
    <col min="15112" max="15112" width="17.7109375" style="2" customWidth="1"/>
    <col min="15113" max="15113" width="27.28515625" style="2" customWidth="1"/>
    <col min="15114" max="15114" width="13.28515625" style="2" customWidth="1"/>
    <col min="15115" max="15115" width="9.140625" style="2"/>
    <col min="15116" max="15116" width="37" style="2" customWidth="1"/>
    <col min="15117" max="15360" width="9.140625" style="2"/>
    <col min="15361" max="15361" width="26.28515625" style="2" customWidth="1"/>
    <col min="15362" max="15362" width="17.5703125" style="2" customWidth="1"/>
    <col min="15363" max="15365" width="11.85546875" style="2" customWidth="1"/>
    <col min="15366" max="15366" width="9.140625" style="2"/>
    <col min="15367" max="15367" width="14.5703125" style="2" customWidth="1"/>
    <col min="15368" max="15368" width="17.7109375" style="2" customWidth="1"/>
    <col min="15369" max="15369" width="27.28515625" style="2" customWidth="1"/>
    <col min="15370" max="15370" width="13.28515625" style="2" customWidth="1"/>
    <col min="15371" max="15371" width="9.140625" style="2"/>
    <col min="15372" max="15372" width="37" style="2" customWidth="1"/>
    <col min="15373" max="15616" width="9.140625" style="2"/>
    <col min="15617" max="15617" width="26.28515625" style="2" customWidth="1"/>
    <col min="15618" max="15618" width="17.5703125" style="2" customWidth="1"/>
    <col min="15619" max="15621" width="11.85546875" style="2" customWidth="1"/>
    <col min="15622" max="15622" width="9.140625" style="2"/>
    <col min="15623" max="15623" width="14.5703125" style="2" customWidth="1"/>
    <col min="15624" max="15624" width="17.7109375" style="2" customWidth="1"/>
    <col min="15625" max="15625" width="27.28515625" style="2" customWidth="1"/>
    <col min="15626" max="15626" width="13.28515625" style="2" customWidth="1"/>
    <col min="15627" max="15627" width="9.140625" style="2"/>
    <col min="15628" max="15628" width="37" style="2" customWidth="1"/>
    <col min="15629" max="15872" width="9.140625" style="2"/>
    <col min="15873" max="15873" width="26.28515625" style="2" customWidth="1"/>
    <col min="15874" max="15874" width="17.5703125" style="2" customWidth="1"/>
    <col min="15875" max="15877" width="11.85546875" style="2" customWidth="1"/>
    <col min="15878" max="15878" width="9.140625" style="2"/>
    <col min="15879" max="15879" width="14.5703125" style="2" customWidth="1"/>
    <col min="15880" max="15880" width="17.7109375" style="2" customWidth="1"/>
    <col min="15881" max="15881" width="27.28515625" style="2" customWidth="1"/>
    <col min="15882" max="15882" width="13.28515625" style="2" customWidth="1"/>
    <col min="15883" max="15883" width="9.140625" style="2"/>
    <col min="15884" max="15884" width="37" style="2" customWidth="1"/>
    <col min="15885" max="16128" width="9.140625" style="2"/>
    <col min="16129" max="16129" width="26.28515625" style="2" customWidth="1"/>
    <col min="16130" max="16130" width="17.5703125" style="2" customWidth="1"/>
    <col min="16131" max="16133" width="11.85546875" style="2" customWidth="1"/>
    <col min="16134" max="16134" width="9.140625" style="2"/>
    <col min="16135" max="16135" width="14.5703125" style="2" customWidth="1"/>
    <col min="16136" max="16136" width="17.7109375" style="2" customWidth="1"/>
    <col min="16137" max="16137" width="27.28515625" style="2" customWidth="1"/>
    <col min="16138" max="16138" width="13.28515625" style="2" customWidth="1"/>
    <col min="16139" max="16139" width="9.140625" style="2"/>
    <col min="16140" max="16140" width="37" style="2" customWidth="1"/>
    <col min="16141" max="16384" width="9.140625" style="2"/>
  </cols>
  <sheetData>
    <row r="1" spans="1:20" ht="15" customHeight="1">
      <c r="B1" s="1" t="s">
        <v>66</v>
      </c>
      <c r="C1" s="1"/>
      <c r="D1" s="1"/>
      <c r="E1" s="171" t="s">
        <v>64</v>
      </c>
      <c r="F1" s="171"/>
      <c r="G1" s="171"/>
      <c r="H1" s="34"/>
      <c r="I1" s="1"/>
      <c r="J1" s="1"/>
    </row>
    <row r="2" spans="1:20" ht="15.75" customHeight="1" thickBot="1">
      <c r="A2" s="35"/>
      <c r="B2" s="173"/>
      <c r="C2" s="173"/>
      <c r="D2" s="1"/>
      <c r="E2" s="1"/>
      <c r="F2" s="1"/>
      <c r="G2" s="1"/>
      <c r="H2" s="1"/>
      <c r="I2" s="1"/>
      <c r="J2" s="1"/>
      <c r="L2" s="174" t="s">
        <v>67</v>
      </c>
      <c r="M2" s="175"/>
      <c r="N2" s="175"/>
      <c r="O2" s="175"/>
      <c r="P2" s="175"/>
      <c r="Q2" s="175"/>
      <c r="R2" s="175"/>
    </row>
    <row r="3" spans="1:20" ht="18" customHeight="1" thickBot="1">
      <c r="A3" s="28" t="s">
        <v>68</v>
      </c>
      <c r="B3" s="28" t="s">
        <v>68</v>
      </c>
      <c r="C3" s="28" t="s">
        <v>69</v>
      </c>
      <c r="D3" s="36" t="s">
        <v>70</v>
      </c>
      <c r="E3" s="36" t="s">
        <v>71</v>
      </c>
      <c r="G3" s="37" t="s">
        <v>72</v>
      </c>
      <c r="H3" s="37"/>
      <c r="I3" s="37"/>
      <c r="J3" s="133"/>
      <c r="K3" s="38" t="s">
        <v>73</v>
      </c>
      <c r="L3" s="175"/>
      <c r="M3" s="175"/>
      <c r="N3" s="175"/>
      <c r="O3" s="175"/>
      <c r="P3" s="175"/>
      <c r="Q3" s="175"/>
      <c r="R3" s="175"/>
    </row>
    <row r="4" spans="1:20" ht="16.5" customHeight="1" thickBot="1">
      <c r="A4" s="39" t="s">
        <v>74</v>
      </c>
      <c r="B4" s="176" t="s">
        <v>75</v>
      </c>
      <c r="C4" s="129"/>
      <c r="D4" s="130"/>
      <c r="E4" s="40">
        <f>SUM(C4-D4)</f>
        <v>0</v>
      </c>
      <c r="G4" s="37" t="s">
        <v>76</v>
      </c>
      <c r="H4" s="37"/>
      <c r="I4" s="37"/>
      <c r="J4" s="134"/>
      <c r="K4" s="37" t="s">
        <v>77</v>
      </c>
      <c r="L4" s="179"/>
      <c r="M4" s="180"/>
      <c r="N4" s="180"/>
      <c r="O4" s="180"/>
      <c r="P4" s="180"/>
      <c r="Q4" s="180"/>
      <c r="R4" s="180"/>
      <c r="S4" s="180"/>
      <c r="T4" s="180"/>
    </row>
    <row r="5" spans="1:20" ht="12.75" customHeight="1">
      <c r="A5" s="41" t="s">
        <v>78</v>
      </c>
      <c r="B5" s="177"/>
      <c r="C5" s="131"/>
      <c r="D5" s="131"/>
      <c r="E5" s="42">
        <f>SUM(C5-D5)</f>
        <v>0</v>
      </c>
      <c r="G5" s="43" t="s">
        <v>79</v>
      </c>
      <c r="H5" s="37"/>
      <c r="I5" s="37"/>
      <c r="J5" s="37"/>
      <c r="K5" s="37"/>
      <c r="L5" s="44"/>
      <c r="M5" s="37"/>
    </row>
    <row r="6" spans="1:20" ht="13.5" customHeight="1" thickBot="1">
      <c r="A6" s="45" t="s">
        <v>80</v>
      </c>
      <c r="B6" s="178"/>
      <c r="C6" s="132"/>
      <c r="D6" s="132"/>
      <c r="E6" s="46">
        <f>SUM(C6-D6)</f>
        <v>0</v>
      </c>
      <c r="G6" s="37" t="s">
        <v>81</v>
      </c>
      <c r="H6" s="37"/>
      <c r="I6" s="37"/>
      <c r="J6" s="37">
        <f>'Lab-prep Std curve '!G19</f>
        <v>0</v>
      </c>
      <c r="K6" s="37"/>
      <c r="L6" s="44"/>
      <c r="M6" s="37"/>
    </row>
    <row r="7" spans="1:20">
      <c r="A7" s="47"/>
      <c r="B7" s="47"/>
      <c r="C7" s="48"/>
      <c r="D7" s="48"/>
      <c r="E7" s="48"/>
      <c r="G7" s="37" t="s">
        <v>82</v>
      </c>
      <c r="J7" s="2">
        <f>'Lab-prep Std curve '!G20</f>
        <v>0</v>
      </c>
      <c r="L7" s="44"/>
    </row>
    <row r="8" spans="1:20">
      <c r="A8" s="49" t="s">
        <v>83</v>
      </c>
      <c r="B8" s="2" t="s">
        <v>84</v>
      </c>
      <c r="C8" s="50" t="e">
        <f>AVERAGE(C4:C6)</f>
        <v>#DIV/0!</v>
      </c>
      <c r="D8" s="50" t="e">
        <f>AVERAGE(D4:D6)</f>
        <v>#DIV/0!</v>
      </c>
      <c r="E8" s="50" t="e">
        <f>SUM(C8-D8)</f>
        <v>#DIV/0!</v>
      </c>
      <c r="L8" s="44"/>
    </row>
    <row r="9" spans="1:20">
      <c r="A9" s="47"/>
      <c r="B9" s="2" t="s">
        <v>85</v>
      </c>
      <c r="C9" s="2" t="e">
        <f>STDEV(C4:C6)</f>
        <v>#DIV/0!</v>
      </c>
      <c r="G9" s="51" t="s">
        <v>86</v>
      </c>
      <c r="H9" s="52"/>
      <c r="I9" s="181" t="s">
        <v>75</v>
      </c>
      <c r="J9" s="53" t="e">
        <f>(C8-J6)/J7</f>
        <v>#DIV/0!</v>
      </c>
      <c r="L9" s="54"/>
    </row>
    <row r="10" spans="1:20">
      <c r="A10" s="47"/>
      <c r="G10" s="55" t="s">
        <v>87</v>
      </c>
      <c r="H10" s="29"/>
      <c r="I10" s="182"/>
      <c r="J10" s="56" t="e">
        <f>10^J9</f>
        <v>#DIV/0!</v>
      </c>
      <c r="L10" s="54"/>
    </row>
    <row r="11" spans="1:20">
      <c r="A11" s="49"/>
      <c r="C11" s="50"/>
      <c r="D11" s="50"/>
      <c r="E11" s="50"/>
      <c r="G11" s="55" t="s">
        <v>88</v>
      </c>
      <c r="H11" s="29"/>
      <c r="I11" s="182"/>
      <c r="J11" s="57" t="e">
        <f>J10*600</f>
        <v>#DIV/0!</v>
      </c>
    </row>
    <row r="12" spans="1:20" ht="13.5" customHeight="1">
      <c r="A12" s="47"/>
      <c r="G12" s="58" t="s">
        <v>89</v>
      </c>
      <c r="H12" s="59"/>
      <c r="I12" s="183"/>
      <c r="J12" s="60" t="e">
        <f>J11/$J$4</f>
        <v>#DIV/0!</v>
      </c>
    </row>
    <row r="13" spans="1:20">
      <c r="B13" s="61"/>
      <c r="C13" s="62"/>
      <c r="D13" s="62"/>
      <c r="E13" s="62"/>
      <c r="G13" s="3" t="s">
        <v>90</v>
      </c>
      <c r="J13" s="50" t="e">
        <f>10^(1/-J7)</f>
        <v>#DIV/0!</v>
      </c>
    </row>
    <row r="14" spans="1:20">
      <c r="A14" s="49"/>
      <c r="B14" s="63"/>
      <c r="C14" s="62"/>
      <c r="D14" s="62"/>
      <c r="E14" s="62"/>
    </row>
    <row r="15" spans="1:20">
      <c r="A15" s="49"/>
      <c r="B15" s="172"/>
      <c r="C15" s="172"/>
      <c r="D15" s="64"/>
      <c r="E15" s="64"/>
      <c r="G15" s="29"/>
      <c r="H15" s="29"/>
      <c r="I15" s="29"/>
      <c r="J15" s="29"/>
    </row>
    <row r="16" spans="1:20">
      <c r="A16" s="49"/>
      <c r="B16" s="69"/>
      <c r="C16" s="69"/>
      <c r="D16" s="69"/>
      <c r="E16" s="69"/>
      <c r="G16" s="29"/>
      <c r="H16" s="29"/>
      <c r="I16" s="29"/>
      <c r="J16" s="29"/>
      <c r="K16" s="29"/>
    </row>
    <row r="17" spans="1:11">
      <c r="A17" s="116"/>
      <c r="B17" s="116"/>
      <c r="C17" s="116"/>
      <c r="D17" s="64"/>
      <c r="E17" s="64"/>
      <c r="F17" s="34"/>
      <c r="G17" s="65"/>
      <c r="H17" s="29"/>
      <c r="I17" s="29"/>
      <c r="J17" s="29"/>
      <c r="K17" s="29"/>
    </row>
    <row r="18" spans="1:11">
      <c r="A18" s="47"/>
      <c r="B18" s="122"/>
      <c r="C18" s="62"/>
      <c r="D18" s="62"/>
      <c r="E18" s="48"/>
      <c r="F18" s="34"/>
      <c r="G18" s="65"/>
      <c r="H18" s="38"/>
      <c r="I18" s="38"/>
      <c r="J18" s="38"/>
      <c r="K18" s="29"/>
    </row>
    <row r="19" spans="1:11">
      <c r="A19" s="47"/>
      <c r="B19" s="123"/>
      <c r="C19" s="62"/>
      <c r="D19" s="62"/>
      <c r="E19" s="48"/>
      <c r="G19" s="38"/>
      <c r="H19" s="38"/>
      <c r="I19" s="38"/>
      <c r="J19" s="38"/>
      <c r="K19" s="29"/>
    </row>
    <row r="20" spans="1:11">
      <c r="A20" s="47"/>
      <c r="B20" s="123"/>
      <c r="C20" s="62"/>
      <c r="D20" s="62"/>
      <c r="E20" s="48"/>
      <c r="G20" s="38"/>
      <c r="H20" s="29"/>
      <c r="I20" s="29"/>
      <c r="J20" s="29"/>
      <c r="K20" s="29"/>
    </row>
    <row r="21" spans="1:11">
      <c r="A21" s="47"/>
      <c r="B21" s="47"/>
      <c r="C21" s="48"/>
      <c r="D21" s="48"/>
      <c r="E21" s="48"/>
      <c r="G21" s="29"/>
      <c r="H21" s="29"/>
      <c r="I21" s="29"/>
      <c r="J21" s="29"/>
      <c r="K21" s="29"/>
    </row>
    <row r="22" spans="1:11">
      <c r="A22" s="49"/>
      <c r="B22" s="62"/>
      <c r="C22" s="48"/>
      <c r="D22" s="48"/>
      <c r="E22" s="48"/>
      <c r="G22" s="29"/>
      <c r="H22" s="29"/>
      <c r="I22" s="66"/>
      <c r="J22" s="29"/>
      <c r="K22" s="29"/>
    </row>
    <row r="23" spans="1:11">
      <c r="A23" s="47"/>
      <c r="B23" s="62"/>
      <c r="C23" s="62"/>
      <c r="D23" s="62"/>
      <c r="E23" s="62"/>
      <c r="G23" s="29"/>
      <c r="H23" s="29"/>
      <c r="I23" s="66"/>
      <c r="J23" s="29"/>
      <c r="K23" s="29"/>
    </row>
    <row r="24" spans="1:11">
      <c r="A24" s="47"/>
      <c r="B24" s="62"/>
      <c r="C24" s="62"/>
      <c r="D24" s="62"/>
      <c r="E24" s="62"/>
      <c r="G24" s="29"/>
      <c r="H24" s="29"/>
      <c r="I24" s="66"/>
      <c r="J24" s="67"/>
      <c r="K24" s="29"/>
    </row>
    <row r="25" spans="1:11">
      <c r="A25" s="47"/>
      <c r="B25" s="62"/>
      <c r="C25" s="62"/>
      <c r="D25" s="62"/>
      <c r="E25" s="62"/>
      <c r="G25" s="29"/>
      <c r="H25" s="29"/>
      <c r="I25" s="66"/>
      <c r="J25" s="117"/>
      <c r="K25" s="29"/>
    </row>
    <row r="26" spans="1:11">
      <c r="A26" s="49"/>
      <c r="B26" s="62"/>
      <c r="C26" s="48"/>
      <c r="D26" s="48"/>
      <c r="E26" s="48"/>
      <c r="G26" s="22"/>
      <c r="H26" s="29"/>
      <c r="I26" s="29"/>
      <c r="J26" s="68"/>
      <c r="K26" s="29"/>
    </row>
    <row r="27" spans="1:11">
      <c r="A27" s="47"/>
      <c r="B27" s="62"/>
      <c r="C27" s="62"/>
      <c r="D27" s="62"/>
      <c r="E27" s="62"/>
      <c r="G27" s="22"/>
      <c r="H27" s="29"/>
      <c r="I27" s="66"/>
      <c r="J27" s="67"/>
      <c r="K27" s="29"/>
    </row>
    <row r="28" spans="1:11">
      <c r="A28" s="62"/>
      <c r="B28" s="62"/>
      <c r="C28" s="62"/>
      <c r="D28" s="62"/>
      <c r="E28" s="62"/>
      <c r="G28" s="29"/>
      <c r="H28" s="29"/>
      <c r="I28" s="66"/>
      <c r="J28" s="68"/>
      <c r="K28" s="29"/>
    </row>
    <row r="29" spans="1:11">
      <c r="G29" s="22"/>
      <c r="H29" s="29"/>
      <c r="I29" s="29"/>
      <c r="J29" s="68"/>
    </row>
    <row r="30" spans="1:11">
      <c r="G30" s="29"/>
      <c r="H30" s="29"/>
      <c r="I30" s="29"/>
      <c r="J30" s="29"/>
    </row>
    <row r="31" spans="1:11">
      <c r="G31" s="29"/>
      <c r="H31" s="29"/>
      <c r="I31" s="29"/>
      <c r="J31" s="29"/>
    </row>
  </sheetData>
  <sheetProtection password="DF77" sheet="1" objects="1" scenarios="1"/>
  <mergeCells count="7">
    <mergeCell ref="B15:C15"/>
    <mergeCell ref="E1:G1"/>
    <mergeCell ref="B2:C2"/>
    <mergeCell ref="L2:R3"/>
    <mergeCell ref="B4:B6"/>
    <mergeCell ref="L4:T4"/>
    <mergeCell ref="I9:I12"/>
  </mergeCells>
  <pageMargins left="0.75" right="0.75" top="1" bottom="1" header="0.5" footer="0.5"/>
  <pageSetup orientation="portrait" r:id="rId1"/>
  <headerFooter alignWithMargins="0"/>
  <ignoredErrors>
    <ignoredError sqref="J9:J13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L19" sqref="L19"/>
    </sheetView>
  </sheetViews>
  <sheetFormatPr defaultRowHeight="12.75"/>
  <cols>
    <col min="1" max="1" width="24.28515625" style="2" customWidth="1"/>
    <col min="2" max="2" width="19.28515625" style="2" bestFit="1" customWidth="1"/>
    <col min="3" max="5" width="11.85546875" style="2" customWidth="1"/>
    <col min="6" max="6" width="9.140625" style="2"/>
    <col min="7" max="7" width="14.5703125" style="2" customWidth="1"/>
    <col min="8" max="8" width="17.7109375" style="2" customWidth="1"/>
    <col min="9" max="9" width="17.5703125" style="2" customWidth="1"/>
    <col min="10" max="10" width="11.5703125" style="2" customWidth="1"/>
    <col min="11" max="11" width="9.140625" style="2"/>
    <col min="12" max="12" width="37" style="2" customWidth="1"/>
    <col min="13" max="256" width="9.140625" style="2"/>
    <col min="257" max="257" width="24.28515625" style="2" customWidth="1"/>
    <col min="258" max="258" width="19.28515625" style="2" bestFit="1" customWidth="1"/>
    <col min="259" max="261" width="11.85546875" style="2" customWidth="1"/>
    <col min="262" max="262" width="9.140625" style="2"/>
    <col min="263" max="263" width="14.5703125" style="2" customWidth="1"/>
    <col min="264" max="264" width="17.7109375" style="2" customWidth="1"/>
    <col min="265" max="265" width="17.5703125" style="2" customWidth="1"/>
    <col min="266" max="266" width="11.5703125" style="2" customWidth="1"/>
    <col min="267" max="267" width="9.140625" style="2"/>
    <col min="268" max="268" width="37" style="2" customWidth="1"/>
    <col min="269" max="512" width="9.140625" style="2"/>
    <col min="513" max="513" width="24.28515625" style="2" customWidth="1"/>
    <col min="514" max="514" width="19.28515625" style="2" bestFit="1" customWidth="1"/>
    <col min="515" max="517" width="11.85546875" style="2" customWidth="1"/>
    <col min="518" max="518" width="9.140625" style="2"/>
    <col min="519" max="519" width="14.5703125" style="2" customWidth="1"/>
    <col min="520" max="520" width="17.7109375" style="2" customWidth="1"/>
    <col min="521" max="521" width="17.5703125" style="2" customWidth="1"/>
    <col min="522" max="522" width="11.5703125" style="2" customWidth="1"/>
    <col min="523" max="523" width="9.140625" style="2"/>
    <col min="524" max="524" width="37" style="2" customWidth="1"/>
    <col min="525" max="768" width="9.140625" style="2"/>
    <col min="769" max="769" width="24.28515625" style="2" customWidth="1"/>
    <col min="770" max="770" width="19.28515625" style="2" bestFit="1" customWidth="1"/>
    <col min="771" max="773" width="11.85546875" style="2" customWidth="1"/>
    <col min="774" max="774" width="9.140625" style="2"/>
    <col min="775" max="775" width="14.5703125" style="2" customWidth="1"/>
    <col min="776" max="776" width="17.7109375" style="2" customWidth="1"/>
    <col min="777" max="777" width="17.5703125" style="2" customWidth="1"/>
    <col min="778" max="778" width="11.5703125" style="2" customWidth="1"/>
    <col min="779" max="779" width="9.140625" style="2"/>
    <col min="780" max="780" width="37" style="2" customWidth="1"/>
    <col min="781" max="1024" width="9.140625" style="2"/>
    <col min="1025" max="1025" width="24.28515625" style="2" customWidth="1"/>
    <col min="1026" max="1026" width="19.28515625" style="2" bestFit="1" customWidth="1"/>
    <col min="1027" max="1029" width="11.85546875" style="2" customWidth="1"/>
    <col min="1030" max="1030" width="9.140625" style="2"/>
    <col min="1031" max="1031" width="14.5703125" style="2" customWidth="1"/>
    <col min="1032" max="1032" width="17.7109375" style="2" customWidth="1"/>
    <col min="1033" max="1033" width="17.5703125" style="2" customWidth="1"/>
    <col min="1034" max="1034" width="11.5703125" style="2" customWidth="1"/>
    <col min="1035" max="1035" width="9.140625" style="2"/>
    <col min="1036" max="1036" width="37" style="2" customWidth="1"/>
    <col min="1037" max="1280" width="9.140625" style="2"/>
    <col min="1281" max="1281" width="24.28515625" style="2" customWidth="1"/>
    <col min="1282" max="1282" width="19.28515625" style="2" bestFit="1" customWidth="1"/>
    <col min="1283" max="1285" width="11.85546875" style="2" customWidth="1"/>
    <col min="1286" max="1286" width="9.140625" style="2"/>
    <col min="1287" max="1287" width="14.5703125" style="2" customWidth="1"/>
    <col min="1288" max="1288" width="17.7109375" style="2" customWidth="1"/>
    <col min="1289" max="1289" width="17.5703125" style="2" customWidth="1"/>
    <col min="1290" max="1290" width="11.5703125" style="2" customWidth="1"/>
    <col min="1291" max="1291" width="9.140625" style="2"/>
    <col min="1292" max="1292" width="37" style="2" customWidth="1"/>
    <col min="1293" max="1536" width="9.140625" style="2"/>
    <col min="1537" max="1537" width="24.28515625" style="2" customWidth="1"/>
    <col min="1538" max="1538" width="19.28515625" style="2" bestFit="1" customWidth="1"/>
    <col min="1539" max="1541" width="11.85546875" style="2" customWidth="1"/>
    <col min="1542" max="1542" width="9.140625" style="2"/>
    <col min="1543" max="1543" width="14.5703125" style="2" customWidth="1"/>
    <col min="1544" max="1544" width="17.7109375" style="2" customWidth="1"/>
    <col min="1545" max="1545" width="17.5703125" style="2" customWidth="1"/>
    <col min="1546" max="1546" width="11.5703125" style="2" customWidth="1"/>
    <col min="1547" max="1547" width="9.140625" style="2"/>
    <col min="1548" max="1548" width="37" style="2" customWidth="1"/>
    <col min="1549" max="1792" width="9.140625" style="2"/>
    <col min="1793" max="1793" width="24.28515625" style="2" customWidth="1"/>
    <col min="1794" max="1794" width="19.28515625" style="2" bestFit="1" customWidth="1"/>
    <col min="1795" max="1797" width="11.85546875" style="2" customWidth="1"/>
    <col min="1798" max="1798" width="9.140625" style="2"/>
    <col min="1799" max="1799" width="14.5703125" style="2" customWidth="1"/>
    <col min="1800" max="1800" width="17.7109375" style="2" customWidth="1"/>
    <col min="1801" max="1801" width="17.5703125" style="2" customWidth="1"/>
    <col min="1802" max="1802" width="11.5703125" style="2" customWidth="1"/>
    <col min="1803" max="1803" width="9.140625" style="2"/>
    <col min="1804" max="1804" width="37" style="2" customWidth="1"/>
    <col min="1805" max="2048" width="9.140625" style="2"/>
    <col min="2049" max="2049" width="24.28515625" style="2" customWidth="1"/>
    <col min="2050" max="2050" width="19.28515625" style="2" bestFit="1" customWidth="1"/>
    <col min="2051" max="2053" width="11.85546875" style="2" customWidth="1"/>
    <col min="2054" max="2054" width="9.140625" style="2"/>
    <col min="2055" max="2055" width="14.5703125" style="2" customWidth="1"/>
    <col min="2056" max="2056" width="17.7109375" style="2" customWidth="1"/>
    <col min="2057" max="2057" width="17.5703125" style="2" customWidth="1"/>
    <col min="2058" max="2058" width="11.5703125" style="2" customWidth="1"/>
    <col min="2059" max="2059" width="9.140625" style="2"/>
    <col min="2060" max="2060" width="37" style="2" customWidth="1"/>
    <col min="2061" max="2304" width="9.140625" style="2"/>
    <col min="2305" max="2305" width="24.28515625" style="2" customWidth="1"/>
    <col min="2306" max="2306" width="19.28515625" style="2" bestFit="1" customWidth="1"/>
    <col min="2307" max="2309" width="11.85546875" style="2" customWidth="1"/>
    <col min="2310" max="2310" width="9.140625" style="2"/>
    <col min="2311" max="2311" width="14.5703125" style="2" customWidth="1"/>
    <col min="2312" max="2312" width="17.7109375" style="2" customWidth="1"/>
    <col min="2313" max="2313" width="17.5703125" style="2" customWidth="1"/>
    <col min="2314" max="2314" width="11.5703125" style="2" customWidth="1"/>
    <col min="2315" max="2315" width="9.140625" style="2"/>
    <col min="2316" max="2316" width="37" style="2" customWidth="1"/>
    <col min="2317" max="2560" width="9.140625" style="2"/>
    <col min="2561" max="2561" width="24.28515625" style="2" customWidth="1"/>
    <col min="2562" max="2562" width="19.28515625" style="2" bestFit="1" customWidth="1"/>
    <col min="2563" max="2565" width="11.85546875" style="2" customWidth="1"/>
    <col min="2566" max="2566" width="9.140625" style="2"/>
    <col min="2567" max="2567" width="14.5703125" style="2" customWidth="1"/>
    <col min="2568" max="2568" width="17.7109375" style="2" customWidth="1"/>
    <col min="2569" max="2569" width="17.5703125" style="2" customWidth="1"/>
    <col min="2570" max="2570" width="11.5703125" style="2" customWidth="1"/>
    <col min="2571" max="2571" width="9.140625" style="2"/>
    <col min="2572" max="2572" width="37" style="2" customWidth="1"/>
    <col min="2573" max="2816" width="9.140625" style="2"/>
    <col min="2817" max="2817" width="24.28515625" style="2" customWidth="1"/>
    <col min="2818" max="2818" width="19.28515625" style="2" bestFit="1" customWidth="1"/>
    <col min="2819" max="2821" width="11.85546875" style="2" customWidth="1"/>
    <col min="2822" max="2822" width="9.140625" style="2"/>
    <col min="2823" max="2823" width="14.5703125" style="2" customWidth="1"/>
    <col min="2824" max="2824" width="17.7109375" style="2" customWidth="1"/>
    <col min="2825" max="2825" width="17.5703125" style="2" customWidth="1"/>
    <col min="2826" max="2826" width="11.5703125" style="2" customWidth="1"/>
    <col min="2827" max="2827" width="9.140625" style="2"/>
    <col min="2828" max="2828" width="37" style="2" customWidth="1"/>
    <col min="2829" max="3072" width="9.140625" style="2"/>
    <col min="3073" max="3073" width="24.28515625" style="2" customWidth="1"/>
    <col min="3074" max="3074" width="19.28515625" style="2" bestFit="1" customWidth="1"/>
    <col min="3075" max="3077" width="11.85546875" style="2" customWidth="1"/>
    <col min="3078" max="3078" width="9.140625" style="2"/>
    <col min="3079" max="3079" width="14.5703125" style="2" customWidth="1"/>
    <col min="3080" max="3080" width="17.7109375" style="2" customWidth="1"/>
    <col min="3081" max="3081" width="17.5703125" style="2" customWidth="1"/>
    <col min="3082" max="3082" width="11.5703125" style="2" customWidth="1"/>
    <col min="3083" max="3083" width="9.140625" style="2"/>
    <col min="3084" max="3084" width="37" style="2" customWidth="1"/>
    <col min="3085" max="3328" width="9.140625" style="2"/>
    <col min="3329" max="3329" width="24.28515625" style="2" customWidth="1"/>
    <col min="3330" max="3330" width="19.28515625" style="2" bestFit="1" customWidth="1"/>
    <col min="3331" max="3333" width="11.85546875" style="2" customWidth="1"/>
    <col min="3334" max="3334" width="9.140625" style="2"/>
    <col min="3335" max="3335" width="14.5703125" style="2" customWidth="1"/>
    <col min="3336" max="3336" width="17.7109375" style="2" customWidth="1"/>
    <col min="3337" max="3337" width="17.5703125" style="2" customWidth="1"/>
    <col min="3338" max="3338" width="11.5703125" style="2" customWidth="1"/>
    <col min="3339" max="3339" width="9.140625" style="2"/>
    <col min="3340" max="3340" width="37" style="2" customWidth="1"/>
    <col min="3341" max="3584" width="9.140625" style="2"/>
    <col min="3585" max="3585" width="24.28515625" style="2" customWidth="1"/>
    <col min="3586" max="3586" width="19.28515625" style="2" bestFit="1" customWidth="1"/>
    <col min="3587" max="3589" width="11.85546875" style="2" customWidth="1"/>
    <col min="3590" max="3590" width="9.140625" style="2"/>
    <col min="3591" max="3591" width="14.5703125" style="2" customWidth="1"/>
    <col min="3592" max="3592" width="17.7109375" style="2" customWidth="1"/>
    <col min="3593" max="3593" width="17.5703125" style="2" customWidth="1"/>
    <col min="3594" max="3594" width="11.5703125" style="2" customWidth="1"/>
    <col min="3595" max="3595" width="9.140625" style="2"/>
    <col min="3596" max="3596" width="37" style="2" customWidth="1"/>
    <col min="3597" max="3840" width="9.140625" style="2"/>
    <col min="3841" max="3841" width="24.28515625" style="2" customWidth="1"/>
    <col min="3842" max="3842" width="19.28515625" style="2" bestFit="1" customWidth="1"/>
    <col min="3843" max="3845" width="11.85546875" style="2" customWidth="1"/>
    <col min="3846" max="3846" width="9.140625" style="2"/>
    <col min="3847" max="3847" width="14.5703125" style="2" customWidth="1"/>
    <col min="3848" max="3848" width="17.7109375" style="2" customWidth="1"/>
    <col min="3849" max="3849" width="17.5703125" style="2" customWidth="1"/>
    <col min="3850" max="3850" width="11.5703125" style="2" customWidth="1"/>
    <col min="3851" max="3851" width="9.140625" style="2"/>
    <col min="3852" max="3852" width="37" style="2" customWidth="1"/>
    <col min="3853" max="4096" width="9.140625" style="2"/>
    <col min="4097" max="4097" width="24.28515625" style="2" customWidth="1"/>
    <col min="4098" max="4098" width="19.28515625" style="2" bestFit="1" customWidth="1"/>
    <col min="4099" max="4101" width="11.85546875" style="2" customWidth="1"/>
    <col min="4102" max="4102" width="9.140625" style="2"/>
    <col min="4103" max="4103" width="14.5703125" style="2" customWidth="1"/>
    <col min="4104" max="4104" width="17.7109375" style="2" customWidth="1"/>
    <col min="4105" max="4105" width="17.5703125" style="2" customWidth="1"/>
    <col min="4106" max="4106" width="11.5703125" style="2" customWidth="1"/>
    <col min="4107" max="4107" width="9.140625" style="2"/>
    <col min="4108" max="4108" width="37" style="2" customWidth="1"/>
    <col min="4109" max="4352" width="9.140625" style="2"/>
    <col min="4353" max="4353" width="24.28515625" style="2" customWidth="1"/>
    <col min="4354" max="4354" width="19.28515625" style="2" bestFit="1" customWidth="1"/>
    <col min="4355" max="4357" width="11.85546875" style="2" customWidth="1"/>
    <col min="4358" max="4358" width="9.140625" style="2"/>
    <col min="4359" max="4359" width="14.5703125" style="2" customWidth="1"/>
    <col min="4360" max="4360" width="17.7109375" style="2" customWidth="1"/>
    <col min="4361" max="4361" width="17.5703125" style="2" customWidth="1"/>
    <col min="4362" max="4362" width="11.5703125" style="2" customWidth="1"/>
    <col min="4363" max="4363" width="9.140625" style="2"/>
    <col min="4364" max="4364" width="37" style="2" customWidth="1"/>
    <col min="4365" max="4608" width="9.140625" style="2"/>
    <col min="4609" max="4609" width="24.28515625" style="2" customWidth="1"/>
    <col min="4610" max="4610" width="19.28515625" style="2" bestFit="1" customWidth="1"/>
    <col min="4611" max="4613" width="11.85546875" style="2" customWidth="1"/>
    <col min="4614" max="4614" width="9.140625" style="2"/>
    <col min="4615" max="4615" width="14.5703125" style="2" customWidth="1"/>
    <col min="4616" max="4616" width="17.7109375" style="2" customWidth="1"/>
    <col min="4617" max="4617" width="17.5703125" style="2" customWidth="1"/>
    <col min="4618" max="4618" width="11.5703125" style="2" customWidth="1"/>
    <col min="4619" max="4619" width="9.140625" style="2"/>
    <col min="4620" max="4620" width="37" style="2" customWidth="1"/>
    <col min="4621" max="4864" width="9.140625" style="2"/>
    <col min="4865" max="4865" width="24.28515625" style="2" customWidth="1"/>
    <col min="4866" max="4866" width="19.28515625" style="2" bestFit="1" customWidth="1"/>
    <col min="4867" max="4869" width="11.85546875" style="2" customWidth="1"/>
    <col min="4870" max="4870" width="9.140625" style="2"/>
    <col min="4871" max="4871" width="14.5703125" style="2" customWidth="1"/>
    <col min="4872" max="4872" width="17.7109375" style="2" customWidth="1"/>
    <col min="4873" max="4873" width="17.5703125" style="2" customWidth="1"/>
    <col min="4874" max="4874" width="11.5703125" style="2" customWidth="1"/>
    <col min="4875" max="4875" width="9.140625" style="2"/>
    <col min="4876" max="4876" width="37" style="2" customWidth="1"/>
    <col min="4877" max="5120" width="9.140625" style="2"/>
    <col min="5121" max="5121" width="24.28515625" style="2" customWidth="1"/>
    <col min="5122" max="5122" width="19.28515625" style="2" bestFit="1" customWidth="1"/>
    <col min="5123" max="5125" width="11.85546875" style="2" customWidth="1"/>
    <col min="5126" max="5126" width="9.140625" style="2"/>
    <col min="5127" max="5127" width="14.5703125" style="2" customWidth="1"/>
    <col min="5128" max="5128" width="17.7109375" style="2" customWidth="1"/>
    <col min="5129" max="5129" width="17.5703125" style="2" customWidth="1"/>
    <col min="5130" max="5130" width="11.5703125" style="2" customWidth="1"/>
    <col min="5131" max="5131" width="9.140625" style="2"/>
    <col min="5132" max="5132" width="37" style="2" customWidth="1"/>
    <col min="5133" max="5376" width="9.140625" style="2"/>
    <col min="5377" max="5377" width="24.28515625" style="2" customWidth="1"/>
    <col min="5378" max="5378" width="19.28515625" style="2" bestFit="1" customWidth="1"/>
    <col min="5379" max="5381" width="11.85546875" style="2" customWidth="1"/>
    <col min="5382" max="5382" width="9.140625" style="2"/>
    <col min="5383" max="5383" width="14.5703125" style="2" customWidth="1"/>
    <col min="5384" max="5384" width="17.7109375" style="2" customWidth="1"/>
    <col min="5385" max="5385" width="17.5703125" style="2" customWidth="1"/>
    <col min="5386" max="5386" width="11.5703125" style="2" customWidth="1"/>
    <col min="5387" max="5387" width="9.140625" style="2"/>
    <col min="5388" max="5388" width="37" style="2" customWidth="1"/>
    <col min="5389" max="5632" width="9.140625" style="2"/>
    <col min="5633" max="5633" width="24.28515625" style="2" customWidth="1"/>
    <col min="5634" max="5634" width="19.28515625" style="2" bestFit="1" customWidth="1"/>
    <col min="5635" max="5637" width="11.85546875" style="2" customWidth="1"/>
    <col min="5638" max="5638" width="9.140625" style="2"/>
    <col min="5639" max="5639" width="14.5703125" style="2" customWidth="1"/>
    <col min="5640" max="5640" width="17.7109375" style="2" customWidth="1"/>
    <col min="5641" max="5641" width="17.5703125" style="2" customWidth="1"/>
    <col min="5642" max="5642" width="11.5703125" style="2" customWidth="1"/>
    <col min="5643" max="5643" width="9.140625" style="2"/>
    <col min="5644" max="5644" width="37" style="2" customWidth="1"/>
    <col min="5645" max="5888" width="9.140625" style="2"/>
    <col min="5889" max="5889" width="24.28515625" style="2" customWidth="1"/>
    <col min="5890" max="5890" width="19.28515625" style="2" bestFit="1" customWidth="1"/>
    <col min="5891" max="5893" width="11.85546875" style="2" customWidth="1"/>
    <col min="5894" max="5894" width="9.140625" style="2"/>
    <col min="5895" max="5895" width="14.5703125" style="2" customWidth="1"/>
    <col min="5896" max="5896" width="17.7109375" style="2" customWidth="1"/>
    <col min="5897" max="5897" width="17.5703125" style="2" customWidth="1"/>
    <col min="5898" max="5898" width="11.5703125" style="2" customWidth="1"/>
    <col min="5899" max="5899" width="9.140625" style="2"/>
    <col min="5900" max="5900" width="37" style="2" customWidth="1"/>
    <col min="5901" max="6144" width="9.140625" style="2"/>
    <col min="6145" max="6145" width="24.28515625" style="2" customWidth="1"/>
    <col min="6146" max="6146" width="19.28515625" style="2" bestFit="1" customWidth="1"/>
    <col min="6147" max="6149" width="11.85546875" style="2" customWidth="1"/>
    <col min="6150" max="6150" width="9.140625" style="2"/>
    <col min="6151" max="6151" width="14.5703125" style="2" customWidth="1"/>
    <col min="6152" max="6152" width="17.7109375" style="2" customWidth="1"/>
    <col min="6153" max="6153" width="17.5703125" style="2" customWidth="1"/>
    <col min="6154" max="6154" width="11.5703125" style="2" customWidth="1"/>
    <col min="6155" max="6155" width="9.140625" style="2"/>
    <col min="6156" max="6156" width="37" style="2" customWidth="1"/>
    <col min="6157" max="6400" width="9.140625" style="2"/>
    <col min="6401" max="6401" width="24.28515625" style="2" customWidth="1"/>
    <col min="6402" max="6402" width="19.28515625" style="2" bestFit="1" customWidth="1"/>
    <col min="6403" max="6405" width="11.85546875" style="2" customWidth="1"/>
    <col min="6406" max="6406" width="9.140625" style="2"/>
    <col min="6407" max="6407" width="14.5703125" style="2" customWidth="1"/>
    <col min="6408" max="6408" width="17.7109375" style="2" customWidth="1"/>
    <col min="6409" max="6409" width="17.5703125" style="2" customWidth="1"/>
    <col min="6410" max="6410" width="11.5703125" style="2" customWidth="1"/>
    <col min="6411" max="6411" width="9.140625" style="2"/>
    <col min="6412" max="6412" width="37" style="2" customWidth="1"/>
    <col min="6413" max="6656" width="9.140625" style="2"/>
    <col min="6657" max="6657" width="24.28515625" style="2" customWidth="1"/>
    <col min="6658" max="6658" width="19.28515625" style="2" bestFit="1" customWidth="1"/>
    <col min="6659" max="6661" width="11.85546875" style="2" customWidth="1"/>
    <col min="6662" max="6662" width="9.140625" style="2"/>
    <col min="6663" max="6663" width="14.5703125" style="2" customWidth="1"/>
    <col min="6664" max="6664" width="17.7109375" style="2" customWidth="1"/>
    <col min="6665" max="6665" width="17.5703125" style="2" customWidth="1"/>
    <col min="6666" max="6666" width="11.5703125" style="2" customWidth="1"/>
    <col min="6667" max="6667" width="9.140625" style="2"/>
    <col min="6668" max="6668" width="37" style="2" customWidth="1"/>
    <col min="6669" max="6912" width="9.140625" style="2"/>
    <col min="6913" max="6913" width="24.28515625" style="2" customWidth="1"/>
    <col min="6914" max="6914" width="19.28515625" style="2" bestFit="1" customWidth="1"/>
    <col min="6915" max="6917" width="11.85546875" style="2" customWidth="1"/>
    <col min="6918" max="6918" width="9.140625" style="2"/>
    <col min="6919" max="6919" width="14.5703125" style="2" customWidth="1"/>
    <col min="6920" max="6920" width="17.7109375" style="2" customWidth="1"/>
    <col min="6921" max="6921" width="17.5703125" style="2" customWidth="1"/>
    <col min="6922" max="6922" width="11.5703125" style="2" customWidth="1"/>
    <col min="6923" max="6923" width="9.140625" style="2"/>
    <col min="6924" max="6924" width="37" style="2" customWidth="1"/>
    <col min="6925" max="7168" width="9.140625" style="2"/>
    <col min="7169" max="7169" width="24.28515625" style="2" customWidth="1"/>
    <col min="7170" max="7170" width="19.28515625" style="2" bestFit="1" customWidth="1"/>
    <col min="7171" max="7173" width="11.85546875" style="2" customWidth="1"/>
    <col min="7174" max="7174" width="9.140625" style="2"/>
    <col min="7175" max="7175" width="14.5703125" style="2" customWidth="1"/>
    <col min="7176" max="7176" width="17.7109375" style="2" customWidth="1"/>
    <col min="7177" max="7177" width="17.5703125" style="2" customWidth="1"/>
    <col min="7178" max="7178" width="11.5703125" style="2" customWidth="1"/>
    <col min="7179" max="7179" width="9.140625" style="2"/>
    <col min="7180" max="7180" width="37" style="2" customWidth="1"/>
    <col min="7181" max="7424" width="9.140625" style="2"/>
    <col min="7425" max="7425" width="24.28515625" style="2" customWidth="1"/>
    <col min="7426" max="7426" width="19.28515625" style="2" bestFit="1" customWidth="1"/>
    <col min="7427" max="7429" width="11.85546875" style="2" customWidth="1"/>
    <col min="7430" max="7430" width="9.140625" style="2"/>
    <col min="7431" max="7431" width="14.5703125" style="2" customWidth="1"/>
    <col min="7432" max="7432" width="17.7109375" style="2" customWidth="1"/>
    <col min="7433" max="7433" width="17.5703125" style="2" customWidth="1"/>
    <col min="7434" max="7434" width="11.5703125" style="2" customWidth="1"/>
    <col min="7435" max="7435" width="9.140625" style="2"/>
    <col min="7436" max="7436" width="37" style="2" customWidth="1"/>
    <col min="7437" max="7680" width="9.140625" style="2"/>
    <col min="7681" max="7681" width="24.28515625" style="2" customWidth="1"/>
    <col min="7682" max="7682" width="19.28515625" style="2" bestFit="1" customWidth="1"/>
    <col min="7683" max="7685" width="11.85546875" style="2" customWidth="1"/>
    <col min="7686" max="7686" width="9.140625" style="2"/>
    <col min="7687" max="7687" width="14.5703125" style="2" customWidth="1"/>
    <col min="7688" max="7688" width="17.7109375" style="2" customWidth="1"/>
    <col min="7689" max="7689" width="17.5703125" style="2" customWidth="1"/>
    <col min="7690" max="7690" width="11.5703125" style="2" customWidth="1"/>
    <col min="7691" max="7691" width="9.140625" style="2"/>
    <col min="7692" max="7692" width="37" style="2" customWidth="1"/>
    <col min="7693" max="7936" width="9.140625" style="2"/>
    <col min="7937" max="7937" width="24.28515625" style="2" customWidth="1"/>
    <col min="7938" max="7938" width="19.28515625" style="2" bestFit="1" customWidth="1"/>
    <col min="7939" max="7941" width="11.85546875" style="2" customWidth="1"/>
    <col min="7942" max="7942" width="9.140625" style="2"/>
    <col min="7943" max="7943" width="14.5703125" style="2" customWidth="1"/>
    <col min="7944" max="7944" width="17.7109375" style="2" customWidth="1"/>
    <col min="7945" max="7945" width="17.5703125" style="2" customWidth="1"/>
    <col min="7946" max="7946" width="11.5703125" style="2" customWidth="1"/>
    <col min="7947" max="7947" width="9.140625" style="2"/>
    <col min="7948" max="7948" width="37" style="2" customWidth="1"/>
    <col min="7949" max="8192" width="9.140625" style="2"/>
    <col min="8193" max="8193" width="24.28515625" style="2" customWidth="1"/>
    <col min="8194" max="8194" width="19.28515625" style="2" bestFit="1" customWidth="1"/>
    <col min="8195" max="8197" width="11.85546875" style="2" customWidth="1"/>
    <col min="8198" max="8198" width="9.140625" style="2"/>
    <col min="8199" max="8199" width="14.5703125" style="2" customWidth="1"/>
    <col min="8200" max="8200" width="17.7109375" style="2" customWidth="1"/>
    <col min="8201" max="8201" width="17.5703125" style="2" customWidth="1"/>
    <col min="8202" max="8202" width="11.5703125" style="2" customWidth="1"/>
    <col min="8203" max="8203" width="9.140625" style="2"/>
    <col min="8204" max="8204" width="37" style="2" customWidth="1"/>
    <col min="8205" max="8448" width="9.140625" style="2"/>
    <col min="8449" max="8449" width="24.28515625" style="2" customWidth="1"/>
    <col min="8450" max="8450" width="19.28515625" style="2" bestFit="1" customWidth="1"/>
    <col min="8451" max="8453" width="11.85546875" style="2" customWidth="1"/>
    <col min="8454" max="8454" width="9.140625" style="2"/>
    <col min="8455" max="8455" width="14.5703125" style="2" customWidth="1"/>
    <col min="8456" max="8456" width="17.7109375" style="2" customWidth="1"/>
    <col min="8457" max="8457" width="17.5703125" style="2" customWidth="1"/>
    <col min="8458" max="8458" width="11.5703125" style="2" customWidth="1"/>
    <col min="8459" max="8459" width="9.140625" style="2"/>
    <col min="8460" max="8460" width="37" style="2" customWidth="1"/>
    <col min="8461" max="8704" width="9.140625" style="2"/>
    <col min="8705" max="8705" width="24.28515625" style="2" customWidth="1"/>
    <col min="8706" max="8706" width="19.28515625" style="2" bestFit="1" customWidth="1"/>
    <col min="8707" max="8709" width="11.85546875" style="2" customWidth="1"/>
    <col min="8710" max="8710" width="9.140625" style="2"/>
    <col min="8711" max="8711" width="14.5703125" style="2" customWidth="1"/>
    <col min="8712" max="8712" width="17.7109375" style="2" customWidth="1"/>
    <col min="8713" max="8713" width="17.5703125" style="2" customWidth="1"/>
    <col min="8714" max="8714" width="11.5703125" style="2" customWidth="1"/>
    <col min="8715" max="8715" width="9.140625" style="2"/>
    <col min="8716" max="8716" width="37" style="2" customWidth="1"/>
    <col min="8717" max="8960" width="9.140625" style="2"/>
    <col min="8961" max="8961" width="24.28515625" style="2" customWidth="1"/>
    <col min="8962" max="8962" width="19.28515625" style="2" bestFit="1" customWidth="1"/>
    <col min="8963" max="8965" width="11.85546875" style="2" customWidth="1"/>
    <col min="8966" max="8966" width="9.140625" style="2"/>
    <col min="8967" max="8967" width="14.5703125" style="2" customWidth="1"/>
    <col min="8968" max="8968" width="17.7109375" style="2" customWidth="1"/>
    <col min="8969" max="8969" width="17.5703125" style="2" customWidth="1"/>
    <col min="8970" max="8970" width="11.5703125" style="2" customWidth="1"/>
    <col min="8971" max="8971" width="9.140625" style="2"/>
    <col min="8972" max="8972" width="37" style="2" customWidth="1"/>
    <col min="8973" max="9216" width="9.140625" style="2"/>
    <col min="9217" max="9217" width="24.28515625" style="2" customWidth="1"/>
    <col min="9218" max="9218" width="19.28515625" style="2" bestFit="1" customWidth="1"/>
    <col min="9219" max="9221" width="11.85546875" style="2" customWidth="1"/>
    <col min="9222" max="9222" width="9.140625" style="2"/>
    <col min="9223" max="9223" width="14.5703125" style="2" customWidth="1"/>
    <col min="9224" max="9224" width="17.7109375" style="2" customWidth="1"/>
    <col min="9225" max="9225" width="17.5703125" style="2" customWidth="1"/>
    <col min="9226" max="9226" width="11.5703125" style="2" customWidth="1"/>
    <col min="9227" max="9227" width="9.140625" style="2"/>
    <col min="9228" max="9228" width="37" style="2" customWidth="1"/>
    <col min="9229" max="9472" width="9.140625" style="2"/>
    <col min="9473" max="9473" width="24.28515625" style="2" customWidth="1"/>
    <col min="9474" max="9474" width="19.28515625" style="2" bestFit="1" customWidth="1"/>
    <col min="9475" max="9477" width="11.85546875" style="2" customWidth="1"/>
    <col min="9478" max="9478" width="9.140625" style="2"/>
    <col min="9479" max="9479" width="14.5703125" style="2" customWidth="1"/>
    <col min="9480" max="9480" width="17.7109375" style="2" customWidth="1"/>
    <col min="9481" max="9481" width="17.5703125" style="2" customWidth="1"/>
    <col min="9482" max="9482" width="11.5703125" style="2" customWidth="1"/>
    <col min="9483" max="9483" width="9.140625" style="2"/>
    <col min="9484" max="9484" width="37" style="2" customWidth="1"/>
    <col min="9485" max="9728" width="9.140625" style="2"/>
    <col min="9729" max="9729" width="24.28515625" style="2" customWidth="1"/>
    <col min="9730" max="9730" width="19.28515625" style="2" bestFit="1" customWidth="1"/>
    <col min="9731" max="9733" width="11.85546875" style="2" customWidth="1"/>
    <col min="9734" max="9734" width="9.140625" style="2"/>
    <col min="9735" max="9735" width="14.5703125" style="2" customWidth="1"/>
    <col min="9736" max="9736" width="17.7109375" style="2" customWidth="1"/>
    <col min="9737" max="9737" width="17.5703125" style="2" customWidth="1"/>
    <col min="9738" max="9738" width="11.5703125" style="2" customWidth="1"/>
    <col min="9739" max="9739" width="9.140625" style="2"/>
    <col min="9740" max="9740" width="37" style="2" customWidth="1"/>
    <col min="9741" max="9984" width="9.140625" style="2"/>
    <col min="9985" max="9985" width="24.28515625" style="2" customWidth="1"/>
    <col min="9986" max="9986" width="19.28515625" style="2" bestFit="1" customWidth="1"/>
    <col min="9987" max="9989" width="11.85546875" style="2" customWidth="1"/>
    <col min="9990" max="9990" width="9.140625" style="2"/>
    <col min="9991" max="9991" width="14.5703125" style="2" customWidth="1"/>
    <col min="9992" max="9992" width="17.7109375" style="2" customWidth="1"/>
    <col min="9993" max="9993" width="17.5703125" style="2" customWidth="1"/>
    <col min="9994" max="9994" width="11.5703125" style="2" customWidth="1"/>
    <col min="9995" max="9995" width="9.140625" style="2"/>
    <col min="9996" max="9996" width="37" style="2" customWidth="1"/>
    <col min="9997" max="10240" width="9.140625" style="2"/>
    <col min="10241" max="10241" width="24.28515625" style="2" customWidth="1"/>
    <col min="10242" max="10242" width="19.28515625" style="2" bestFit="1" customWidth="1"/>
    <col min="10243" max="10245" width="11.85546875" style="2" customWidth="1"/>
    <col min="10246" max="10246" width="9.140625" style="2"/>
    <col min="10247" max="10247" width="14.5703125" style="2" customWidth="1"/>
    <col min="10248" max="10248" width="17.7109375" style="2" customWidth="1"/>
    <col min="10249" max="10249" width="17.5703125" style="2" customWidth="1"/>
    <col min="10250" max="10250" width="11.5703125" style="2" customWidth="1"/>
    <col min="10251" max="10251" width="9.140625" style="2"/>
    <col min="10252" max="10252" width="37" style="2" customWidth="1"/>
    <col min="10253" max="10496" width="9.140625" style="2"/>
    <col min="10497" max="10497" width="24.28515625" style="2" customWidth="1"/>
    <col min="10498" max="10498" width="19.28515625" style="2" bestFit="1" customWidth="1"/>
    <col min="10499" max="10501" width="11.85546875" style="2" customWidth="1"/>
    <col min="10502" max="10502" width="9.140625" style="2"/>
    <col min="10503" max="10503" width="14.5703125" style="2" customWidth="1"/>
    <col min="10504" max="10504" width="17.7109375" style="2" customWidth="1"/>
    <col min="10505" max="10505" width="17.5703125" style="2" customWidth="1"/>
    <col min="10506" max="10506" width="11.5703125" style="2" customWidth="1"/>
    <col min="10507" max="10507" width="9.140625" style="2"/>
    <col min="10508" max="10508" width="37" style="2" customWidth="1"/>
    <col min="10509" max="10752" width="9.140625" style="2"/>
    <col min="10753" max="10753" width="24.28515625" style="2" customWidth="1"/>
    <col min="10754" max="10754" width="19.28515625" style="2" bestFit="1" customWidth="1"/>
    <col min="10755" max="10757" width="11.85546875" style="2" customWidth="1"/>
    <col min="10758" max="10758" width="9.140625" style="2"/>
    <col min="10759" max="10759" width="14.5703125" style="2" customWidth="1"/>
    <col min="10760" max="10760" width="17.7109375" style="2" customWidth="1"/>
    <col min="10761" max="10761" width="17.5703125" style="2" customWidth="1"/>
    <col min="10762" max="10762" width="11.5703125" style="2" customWidth="1"/>
    <col min="10763" max="10763" width="9.140625" style="2"/>
    <col min="10764" max="10764" width="37" style="2" customWidth="1"/>
    <col min="10765" max="11008" width="9.140625" style="2"/>
    <col min="11009" max="11009" width="24.28515625" style="2" customWidth="1"/>
    <col min="11010" max="11010" width="19.28515625" style="2" bestFit="1" customWidth="1"/>
    <col min="11011" max="11013" width="11.85546875" style="2" customWidth="1"/>
    <col min="11014" max="11014" width="9.140625" style="2"/>
    <col min="11015" max="11015" width="14.5703125" style="2" customWidth="1"/>
    <col min="11016" max="11016" width="17.7109375" style="2" customWidth="1"/>
    <col min="11017" max="11017" width="17.5703125" style="2" customWidth="1"/>
    <col min="11018" max="11018" width="11.5703125" style="2" customWidth="1"/>
    <col min="11019" max="11019" width="9.140625" style="2"/>
    <col min="11020" max="11020" width="37" style="2" customWidth="1"/>
    <col min="11021" max="11264" width="9.140625" style="2"/>
    <col min="11265" max="11265" width="24.28515625" style="2" customWidth="1"/>
    <col min="11266" max="11266" width="19.28515625" style="2" bestFit="1" customWidth="1"/>
    <col min="11267" max="11269" width="11.85546875" style="2" customWidth="1"/>
    <col min="11270" max="11270" width="9.140625" style="2"/>
    <col min="11271" max="11271" width="14.5703125" style="2" customWidth="1"/>
    <col min="11272" max="11272" width="17.7109375" style="2" customWidth="1"/>
    <col min="11273" max="11273" width="17.5703125" style="2" customWidth="1"/>
    <col min="11274" max="11274" width="11.5703125" style="2" customWidth="1"/>
    <col min="11275" max="11275" width="9.140625" style="2"/>
    <col min="11276" max="11276" width="37" style="2" customWidth="1"/>
    <col min="11277" max="11520" width="9.140625" style="2"/>
    <col min="11521" max="11521" width="24.28515625" style="2" customWidth="1"/>
    <col min="11522" max="11522" width="19.28515625" style="2" bestFit="1" customWidth="1"/>
    <col min="11523" max="11525" width="11.85546875" style="2" customWidth="1"/>
    <col min="11526" max="11526" width="9.140625" style="2"/>
    <col min="11527" max="11527" width="14.5703125" style="2" customWidth="1"/>
    <col min="11528" max="11528" width="17.7109375" style="2" customWidth="1"/>
    <col min="11529" max="11529" width="17.5703125" style="2" customWidth="1"/>
    <col min="11530" max="11530" width="11.5703125" style="2" customWidth="1"/>
    <col min="11531" max="11531" width="9.140625" style="2"/>
    <col min="11532" max="11532" width="37" style="2" customWidth="1"/>
    <col min="11533" max="11776" width="9.140625" style="2"/>
    <col min="11777" max="11777" width="24.28515625" style="2" customWidth="1"/>
    <col min="11778" max="11778" width="19.28515625" style="2" bestFit="1" customWidth="1"/>
    <col min="11779" max="11781" width="11.85546875" style="2" customWidth="1"/>
    <col min="11782" max="11782" width="9.140625" style="2"/>
    <col min="11783" max="11783" width="14.5703125" style="2" customWidth="1"/>
    <col min="11784" max="11784" width="17.7109375" style="2" customWidth="1"/>
    <col min="11785" max="11785" width="17.5703125" style="2" customWidth="1"/>
    <col min="11786" max="11786" width="11.5703125" style="2" customWidth="1"/>
    <col min="11787" max="11787" width="9.140625" style="2"/>
    <col min="11788" max="11788" width="37" style="2" customWidth="1"/>
    <col min="11789" max="12032" width="9.140625" style="2"/>
    <col min="12033" max="12033" width="24.28515625" style="2" customWidth="1"/>
    <col min="12034" max="12034" width="19.28515625" style="2" bestFit="1" customWidth="1"/>
    <col min="12035" max="12037" width="11.85546875" style="2" customWidth="1"/>
    <col min="12038" max="12038" width="9.140625" style="2"/>
    <col min="12039" max="12039" width="14.5703125" style="2" customWidth="1"/>
    <col min="12040" max="12040" width="17.7109375" style="2" customWidth="1"/>
    <col min="12041" max="12041" width="17.5703125" style="2" customWidth="1"/>
    <col min="12042" max="12042" width="11.5703125" style="2" customWidth="1"/>
    <col min="12043" max="12043" width="9.140625" style="2"/>
    <col min="12044" max="12044" width="37" style="2" customWidth="1"/>
    <col min="12045" max="12288" width="9.140625" style="2"/>
    <col min="12289" max="12289" width="24.28515625" style="2" customWidth="1"/>
    <col min="12290" max="12290" width="19.28515625" style="2" bestFit="1" customWidth="1"/>
    <col min="12291" max="12293" width="11.85546875" style="2" customWidth="1"/>
    <col min="12294" max="12294" width="9.140625" style="2"/>
    <col min="12295" max="12295" width="14.5703125" style="2" customWidth="1"/>
    <col min="12296" max="12296" width="17.7109375" style="2" customWidth="1"/>
    <col min="12297" max="12297" width="17.5703125" style="2" customWidth="1"/>
    <col min="12298" max="12298" width="11.5703125" style="2" customWidth="1"/>
    <col min="12299" max="12299" width="9.140625" style="2"/>
    <col min="12300" max="12300" width="37" style="2" customWidth="1"/>
    <col min="12301" max="12544" width="9.140625" style="2"/>
    <col min="12545" max="12545" width="24.28515625" style="2" customWidth="1"/>
    <col min="12546" max="12546" width="19.28515625" style="2" bestFit="1" customWidth="1"/>
    <col min="12547" max="12549" width="11.85546875" style="2" customWidth="1"/>
    <col min="12550" max="12550" width="9.140625" style="2"/>
    <col min="12551" max="12551" width="14.5703125" style="2" customWidth="1"/>
    <col min="12552" max="12552" width="17.7109375" style="2" customWidth="1"/>
    <col min="12553" max="12553" width="17.5703125" style="2" customWidth="1"/>
    <col min="12554" max="12554" width="11.5703125" style="2" customWidth="1"/>
    <col min="12555" max="12555" width="9.140625" style="2"/>
    <col min="12556" max="12556" width="37" style="2" customWidth="1"/>
    <col min="12557" max="12800" width="9.140625" style="2"/>
    <col min="12801" max="12801" width="24.28515625" style="2" customWidth="1"/>
    <col min="12802" max="12802" width="19.28515625" style="2" bestFit="1" customWidth="1"/>
    <col min="12803" max="12805" width="11.85546875" style="2" customWidth="1"/>
    <col min="12806" max="12806" width="9.140625" style="2"/>
    <col min="12807" max="12807" width="14.5703125" style="2" customWidth="1"/>
    <col min="12808" max="12808" width="17.7109375" style="2" customWidth="1"/>
    <col min="12809" max="12809" width="17.5703125" style="2" customWidth="1"/>
    <col min="12810" max="12810" width="11.5703125" style="2" customWidth="1"/>
    <col min="12811" max="12811" width="9.140625" style="2"/>
    <col min="12812" max="12812" width="37" style="2" customWidth="1"/>
    <col min="12813" max="13056" width="9.140625" style="2"/>
    <col min="13057" max="13057" width="24.28515625" style="2" customWidth="1"/>
    <col min="13058" max="13058" width="19.28515625" style="2" bestFit="1" customWidth="1"/>
    <col min="13059" max="13061" width="11.85546875" style="2" customWidth="1"/>
    <col min="13062" max="13062" width="9.140625" style="2"/>
    <col min="13063" max="13063" width="14.5703125" style="2" customWidth="1"/>
    <col min="13064" max="13064" width="17.7109375" style="2" customWidth="1"/>
    <col min="13065" max="13065" width="17.5703125" style="2" customWidth="1"/>
    <col min="13066" max="13066" width="11.5703125" style="2" customWidth="1"/>
    <col min="13067" max="13067" width="9.140625" style="2"/>
    <col min="13068" max="13068" width="37" style="2" customWidth="1"/>
    <col min="13069" max="13312" width="9.140625" style="2"/>
    <col min="13313" max="13313" width="24.28515625" style="2" customWidth="1"/>
    <col min="13314" max="13314" width="19.28515625" style="2" bestFit="1" customWidth="1"/>
    <col min="13315" max="13317" width="11.85546875" style="2" customWidth="1"/>
    <col min="13318" max="13318" width="9.140625" style="2"/>
    <col min="13319" max="13319" width="14.5703125" style="2" customWidth="1"/>
    <col min="13320" max="13320" width="17.7109375" style="2" customWidth="1"/>
    <col min="13321" max="13321" width="17.5703125" style="2" customWidth="1"/>
    <col min="13322" max="13322" width="11.5703125" style="2" customWidth="1"/>
    <col min="13323" max="13323" width="9.140625" style="2"/>
    <col min="13324" max="13324" width="37" style="2" customWidth="1"/>
    <col min="13325" max="13568" width="9.140625" style="2"/>
    <col min="13569" max="13569" width="24.28515625" style="2" customWidth="1"/>
    <col min="13570" max="13570" width="19.28515625" style="2" bestFit="1" customWidth="1"/>
    <col min="13571" max="13573" width="11.85546875" style="2" customWidth="1"/>
    <col min="13574" max="13574" width="9.140625" style="2"/>
    <col min="13575" max="13575" width="14.5703125" style="2" customWidth="1"/>
    <col min="13576" max="13576" width="17.7109375" style="2" customWidth="1"/>
    <col min="13577" max="13577" width="17.5703125" style="2" customWidth="1"/>
    <col min="13578" max="13578" width="11.5703125" style="2" customWidth="1"/>
    <col min="13579" max="13579" width="9.140625" style="2"/>
    <col min="13580" max="13580" width="37" style="2" customWidth="1"/>
    <col min="13581" max="13824" width="9.140625" style="2"/>
    <col min="13825" max="13825" width="24.28515625" style="2" customWidth="1"/>
    <col min="13826" max="13826" width="19.28515625" style="2" bestFit="1" customWidth="1"/>
    <col min="13827" max="13829" width="11.85546875" style="2" customWidth="1"/>
    <col min="13830" max="13830" width="9.140625" style="2"/>
    <col min="13831" max="13831" width="14.5703125" style="2" customWidth="1"/>
    <col min="13832" max="13832" width="17.7109375" style="2" customWidth="1"/>
    <col min="13833" max="13833" width="17.5703125" style="2" customWidth="1"/>
    <col min="13834" max="13834" width="11.5703125" style="2" customWidth="1"/>
    <col min="13835" max="13835" width="9.140625" style="2"/>
    <col min="13836" max="13836" width="37" style="2" customWidth="1"/>
    <col min="13837" max="14080" width="9.140625" style="2"/>
    <col min="14081" max="14081" width="24.28515625" style="2" customWidth="1"/>
    <col min="14082" max="14082" width="19.28515625" style="2" bestFit="1" customWidth="1"/>
    <col min="14083" max="14085" width="11.85546875" style="2" customWidth="1"/>
    <col min="14086" max="14086" width="9.140625" style="2"/>
    <col min="14087" max="14087" width="14.5703125" style="2" customWidth="1"/>
    <col min="14088" max="14088" width="17.7109375" style="2" customWidth="1"/>
    <col min="14089" max="14089" width="17.5703125" style="2" customWidth="1"/>
    <col min="14090" max="14090" width="11.5703125" style="2" customWidth="1"/>
    <col min="14091" max="14091" width="9.140625" style="2"/>
    <col min="14092" max="14092" width="37" style="2" customWidth="1"/>
    <col min="14093" max="14336" width="9.140625" style="2"/>
    <col min="14337" max="14337" width="24.28515625" style="2" customWidth="1"/>
    <col min="14338" max="14338" width="19.28515625" style="2" bestFit="1" customWidth="1"/>
    <col min="14339" max="14341" width="11.85546875" style="2" customWidth="1"/>
    <col min="14342" max="14342" width="9.140625" style="2"/>
    <col min="14343" max="14343" width="14.5703125" style="2" customWidth="1"/>
    <col min="14344" max="14344" width="17.7109375" style="2" customWidth="1"/>
    <col min="14345" max="14345" width="17.5703125" style="2" customWidth="1"/>
    <col min="14346" max="14346" width="11.5703125" style="2" customWidth="1"/>
    <col min="14347" max="14347" width="9.140625" style="2"/>
    <col min="14348" max="14348" width="37" style="2" customWidth="1"/>
    <col min="14349" max="14592" width="9.140625" style="2"/>
    <col min="14593" max="14593" width="24.28515625" style="2" customWidth="1"/>
    <col min="14594" max="14594" width="19.28515625" style="2" bestFit="1" customWidth="1"/>
    <col min="14595" max="14597" width="11.85546875" style="2" customWidth="1"/>
    <col min="14598" max="14598" width="9.140625" style="2"/>
    <col min="14599" max="14599" width="14.5703125" style="2" customWidth="1"/>
    <col min="14600" max="14600" width="17.7109375" style="2" customWidth="1"/>
    <col min="14601" max="14601" width="17.5703125" style="2" customWidth="1"/>
    <col min="14602" max="14602" width="11.5703125" style="2" customWidth="1"/>
    <col min="14603" max="14603" width="9.140625" style="2"/>
    <col min="14604" max="14604" width="37" style="2" customWidth="1"/>
    <col min="14605" max="14848" width="9.140625" style="2"/>
    <col min="14849" max="14849" width="24.28515625" style="2" customWidth="1"/>
    <col min="14850" max="14850" width="19.28515625" style="2" bestFit="1" customWidth="1"/>
    <col min="14851" max="14853" width="11.85546875" style="2" customWidth="1"/>
    <col min="14854" max="14854" width="9.140625" style="2"/>
    <col min="14855" max="14855" width="14.5703125" style="2" customWidth="1"/>
    <col min="14856" max="14856" width="17.7109375" style="2" customWidth="1"/>
    <col min="14857" max="14857" width="17.5703125" style="2" customWidth="1"/>
    <col min="14858" max="14858" width="11.5703125" style="2" customWidth="1"/>
    <col min="14859" max="14859" width="9.140625" style="2"/>
    <col min="14860" max="14860" width="37" style="2" customWidth="1"/>
    <col min="14861" max="15104" width="9.140625" style="2"/>
    <col min="15105" max="15105" width="24.28515625" style="2" customWidth="1"/>
    <col min="15106" max="15106" width="19.28515625" style="2" bestFit="1" customWidth="1"/>
    <col min="15107" max="15109" width="11.85546875" style="2" customWidth="1"/>
    <col min="15110" max="15110" width="9.140625" style="2"/>
    <col min="15111" max="15111" width="14.5703125" style="2" customWidth="1"/>
    <col min="15112" max="15112" width="17.7109375" style="2" customWidth="1"/>
    <col min="15113" max="15113" width="17.5703125" style="2" customWidth="1"/>
    <col min="15114" max="15114" width="11.5703125" style="2" customWidth="1"/>
    <col min="15115" max="15115" width="9.140625" style="2"/>
    <col min="15116" max="15116" width="37" style="2" customWidth="1"/>
    <col min="15117" max="15360" width="9.140625" style="2"/>
    <col min="15361" max="15361" width="24.28515625" style="2" customWidth="1"/>
    <col min="15362" max="15362" width="19.28515625" style="2" bestFit="1" customWidth="1"/>
    <col min="15363" max="15365" width="11.85546875" style="2" customWidth="1"/>
    <col min="15366" max="15366" width="9.140625" style="2"/>
    <col min="15367" max="15367" width="14.5703125" style="2" customWidth="1"/>
    <col min="15368" max="15368" width="17.7109375" style="2" customWidth="1"/>
    <col min="15369" max="15369" width="17.5703125" style="2" customWidth="1"/>
    <col min="15370" max="15370" width="11.5703125" style="2" customWidth="1"/>
    <col min="15371" max="15371" width="9.140625" style="2"/>
    <col min="15372" max="15372" width="37" style="2" customWidth="1"/>
    <col min="15373" max="15616" width="9.140625" style="2"/>
    <col min="15617" max="15617" width="24.28515625" style="2" customWidth="1"/>
    <col min="15618" max="15618" width="19.28515625" style="2" bestFit="1" customWidth="1"/>
    <col min="15619" max="15621" width="11.85546875" style="2" customWidth="1"/>
    <col min="15622" max="15622" width="9.140625" style="2"/>
    <col min="15623" max="15623" width="14.5703125" style="2" customWidth="1"/>
    <col min="15624" max="15624" width="17.7109375" style="2" customWidth="1"/>
    <col min="15625" max="15625" width="17.5703125" style="2" customWidth="1"/>
    <col min="15626" max="15626" width="11.5703125" style="2" customWidth="1"/>
    <col min="15627" max="15627" width="9.140625" style="2"/>
    <col min="15628" max="15628" width="37" style="2" customWidth="1"/>
    <col min="15629" max="15872" width="9.140625" style="2"/>
    <col min="15873" max="15873" width="24.28515625" style="2" customWidth="1"/>
    <col min="15874" max="15874" width="19.28515625" style="2" bestFit="1" customWidth="1"/>
    <col min="15875" max="15877" width="11.85546875" style="2" customWidth="1"/>
    <col min="15878" max="15878" width="9.140625" style="2"/>
    <col min="15879" max="15879" width="14.5703125" style="2" customWidth="1"/>
    <col min="15880" max="15880" width="17.7109375" style="2" customWidth="1"/>
    <col min="15881" max="15881" width="17.5703125" style="2" customWidth="1"/>
    <col min="15882" max="15882" width="11.5703125" style="2" customWidth="1"/>
    <col min="15883" max="15883" width="9.140625" style="2"/>
    <col min="15884" max="15884" width="37" style="2" customWidth="1"/>
    <col min="15885" max="16128" width="9.140625" style="2"/>
    <col min="16129" max="16129" width="24.28515625" style="2" customWidth="1"/>
    <col min="16130" max="16130" width="19.28515625" style="2" bestFit="1" customWidth="1"/>
    <col min="16131" max="16133" width="11.85546875" style="2" customWidth="1"/>
    <col min="16134" max="16134" width="9.140625" style="2"/>
    <col min="16135" max="16135" width="14.5703125" style="2" customWidth="1"/>
    <col min="16136" max="16136" width="17.7109375" style="2" customWidth="1"/>
    <col min="16137" max="16137" width="17.5703125" style="2" customWidth="1"/>
    <col min="16138" max="16138" width="11.5703125" style="2" customWidth="1"/>
    <col min="16139" max="16139" width="9.140625" style="2"/>
    <col min="16140" max="16140" width="37" style="2" customWidth="1"/>
    <col min="16141" max="16384" width="9.140625" style="2"/>
  </cols>
  <sheetData>
    <row r="1" spans="1:18" ht="16.5" customHeight="1">
      <c r="B1" s="1" t="s">
        <v>91</v>
      </c>
      <c r="C1" s="1"/>
      <c r="D1" s="1"/>
      <c r="E1" s="1"/>
      <c r="F1" s="171" t="s">
        <v>64</v>
      </c>
      <c r="G1" s="171"/>
      <c r="H1" s="171"/>
      <c r="I1" s="34"/>
      <c r="J1" s="1"/>
    </row>
    <row r="2" spans="1:18" ht="20.25" customHeight="1">
      <c r="A2" s="35"/>
      <c r="B2" s="1" t="s">
        <v>92</v>
      </c>
      <c r="C2" s="69">
        <v>550</v>
      </c>
      <c r="D2" s="1" t="s">
        <v>77</v>
      </c>
      <c r="E2" s="1"/>
      <c r="F2" s="1"/>
      <c r="G2" s="1"/>
      <c r="H2" s="1"/>
      <c r="I2" s="1"/>
      <c r="J2" s="1"/>
    </row>
    <row r="3" spans="1:18" ht="18" customHeight="1" thickBot="1">
      <c r="A3" s="28" t="s">
        <v>68</v>
      </c>
      <c r="B3" s="28" t="s">
        <v>68</v>
      </c>
      <c r="C3" s="28" t="s">
        <v>69</v>
      </c>
      <c r="D3" s="36" t="s">
        <v>70</v>
      </c>
      <c r="E3" s="36" t="s">
        <v>71</v>
      </c>
      <c r="G3" s="70"/>
      <c r="H3" s="70"/>
      <c r="I3" s="70"/>
      <c r="J3" s="71"/>
      <c r="K3" s="71"/>
      <c r="L3" s="72"/>
      <c r="M3" s="72"/>
      <c r="N3" s="72"/>
      <c r="O3" s="72"/>
      <c r="P3" s="72"/>
      <c r="Q3" s="72"/>
      <c r="R3" s="72"/>
    </row>
    <row r="4" spans="1:18" ht="27" customHeight="1">
      <c r="A4" s="73" t="s">
        <v>74</v>
      </c>
      <c r="B4" s="184" t="s">
        <v>93</v>
      </c>
      <c r="C4" s="130"/>
      <c r="D4" s="130"/>
      <c r="E4" s="40">
        <f>SUM(C4-D4)</f>
        <v>0</v>
      </c>
      <c r="F4" s="3"/>
      <c r="G4" s="190" t="s">
        <v>123</v>
      </c>
      <c r="H4" s="190"/>
      <c r="I4" s="191"/>
      <c r="J4" s="143"/>
      <c r="K4" s="37" t="s">
        <v>77</v>
      </c>
      <c r="L4" s="44"/>
      <c r="M4" s="44"/>
      <c r="N4" s="44"/>
      <c r="O4" s="44"/>
      <c r="P4" s="44"/>
      <c r="Q4" s="44"/>
      <c r="R4" s="44"/>
    </row>
    <row r="5" spans="1:18" ht="12.75" customHeight="1">
      <c r="A5" s="74" t="s">
        <v>78</v>
      </c>
      <c r="B5" s="185"/>
      <c r="C5" s="131"/>
      <c r="D5" s="131"/>
      <c r="E5" s="42">
        <f>SUM(C5-D5)</f>
        <v>0</v>
      </c>
      <c r="G5" s="43" t="s">
        <v>79</v>
      </c>
      <c r="H5" s="37"/>
      <c r="I5" s="37"/>
      <c r="J5" s="37"/>
      <c r="K5" s="37"/>
      <c r="L5" s="44"/>
      <c r="M5" s="37"/>
    </row>
    <row r="6" spans="1:18" ht="13.5" customHeight="1" thickBot="1">
      <c r="A6" s="75" t="s">
        <v>80</v>
      </c>
      <c r="B6" s="186"/>
      <c r="C6" s="132"/>
      <c r="D6" s="132"/>
      <c r="E6" s="46">
        <f>SUM(C6-D6)</f>
        <v>0</v>
      </c>
      <c r="G6" s="37" t="s">
        <v>81</v>
      </c>
      <c r="H6" s="37"/>
      <c r="I6" s="37"/>
      <c r="J6" s="37">
        <f>'Lab-prep Std curve '!G19</f>
        <v>0</v>
      </c>
      <c r="K6" s="37"/>
      <c r="L6" s="44"/>
      <c r="M6" s="37"/>
    </row>
    <row r="7" spans="1:18">
      <c r="A7" s="47"/>
      <c r="B7" s="47"/>
      <c r="C7" s="48"/>
      <c r="D7" s="48"/>
      <c r="E7" s="48"/>
      <c r="G7" s="37" t="s">
        <v>82</v>
      </c>
      <c r="J7" s="2">
        <f>'Lab-prep Std curve '!G20</f>
        <v>0</v>
      </c>
      <c r="L7" s="44"/>
    </row>
    <row r="8" spans="1:18">
      <c r="A8" s="49" t="s">
        <v>93</v>
      </c>
      <c r="B8" s="2" t="s">
        <v>84</v>
      </c>
      <c r="C8" s="50" t="e">
        <f>AVERAGE(C4:C6)</f>
        <v>#DIV/0!</v>
      </c>
      <c r="D8" s="50" t="e">
        <f>AVERAGE(D4:D6)</f>
        <v>#DIV/0!</v>
      </c>
      <c r="E8" s="50" t="e">
        <f>SUM(C8-D8)</f>
        <v>#DIV/0!</v>
      </c>
      <c r="L8" s="44"/>
    </row>
    <row r="9" spans="1:18">
      <c r="A9" s="47"/>
      <c r="B9" s="2" t="s">
        <v>85</v>
      </c>
      <c r="C9" s="2" t="e">
        <f>STDEV(C4:C6)</f>
        <v>#DIV/0!</v>
      </c>
      <c r="G9" s="76" t="s">
        <v>86</v>
      </c>
      <c r="H9" s="52"/>
      <c r="I9" s="187" t="s">
        <v>94</v>
      </c>
      <c r="J9" s="53" t="e">
        <f>(C8-J6)/J7</f>
        <v>#DIV/0!</v>
      </c>
      <c r="L9" s="54"/>
    </row>
    <row r="10" spans="1:18">
      <c r="A10" s="47"/>
      <c r="G10" s="55" t="s">
        <v>87</v>
      </c>
      <c r="H10" s="29"/>
      <c r="I10" s="188"/>
      <c r="J10" s="56" t="e">
        <f>10^J9</f>
        <v>#DIV/0!</v>
      </c>
      <c r="L10" s="54"/>
    </row>
    <row r="11" spans="1:18">
      <c r="G11" s="55" t="s">
        <v>95</v>
      </c>
      <c r="H11" s="29"/>
      <c r="I11" s="188"/>
      <c r="J11" s="57" t="e">
        <f>J10*120</f>
        <v>#DIV/0!</v>
      </c>
    </row>
    <row r="12" spans="1:18" ht="14.25" customHeight="1">
      <c r="G12" s="58" t="s">
        <v>89</v>
      </c>
      <c r="H12" s="59"/>
      <c r="I12" s="189"/>
      <c r="J12" s="77" t="e">
        <f>J11/$J$4</f>
        <v>#DIV/0!</v>
      </c>
    </row>
    <row r="13" spans="1:18">
      <c r="G13" s="3" t="s">
        <v>90</v>
      </c>
      <c r="J13" s="50" t="e">
        <f>10^(1/-J7)</f>
        <v>#DIV/0!</v>
      </c>
    </row>
    <row r="16" spans="1:18">
      <c r="A16" s="49"/>
      <c r="B16" s="69"/>
      <c r="C16" s="69"/>
      <c r="D16" s="69"/>
      <c r="E16" s="69"/>
    </row>
    <row r="17" spans="1:11">
      <c r="A17" s="116"/>
      <c r="B17" s="116"/>
      <c r="C17" s="116"/>
      <c r="D17" s="64"/>
      <c r="E17" s="64"/>
      <c r="F17" s="1"/>
      <c r="G17" s="119"/>
      <c r="H17" s="119"/>
      <c r="I17" s="119"/>
      <c r="J17" s="119"/>
    </row>
    <row r="18" spans="1:11">
      <c r="A18" s="47"/>
      <c r="B18" s="122"/>
      <c r="C18" s="62"/>
      <c r="D18" s="62"/>
      <c r="E18" s="48"/>
      <c r="G18" s="65"/>
      <c r="H18" s="38"/>
      <c r="I18" s="38"/>
      <c r="J18" s="38"/>
      <c r="K18" s="71"/>
    </row>
    <row r="19" spans="1:11">
      <c r="A19" s="47"/>
      <c r="B19" s="123"/>
      <c r="C19" s="62"/>
      <c r="D19" s="62"/>
      <c r="E19" s="48"/>
      <c r="F19" s="3"/>
      <c r="G19" s="38"/>
      <c r="H19" s="38"/>
      <c r="I19" s="38"/>
      <c r="J19" s="38"/>
      <c r="K19" s="37"/>
    </row>
    <row r="20" spans="1:11">
      <c r="A20" s="47"/>
      <c r="B20" s="123"/>
      <c r="C20" s="62"/>
      <c r="D20" s="62"/>
      <c r="E20" s="48"/>
      <c r="G20" s="38"/>
      <c r="H20" s="29"/>
      <c r="I20" s="29"/>
      <c r="J20" s="29"/>
      <c r="K20" s="37"/>
    </row>
    <row r="21" spans="1:11">
      <c r="A21" s="47"/>
      <c r="B21" s="47"/>
      <c r="C21" s="48"/>
      <c r="D21" s="48"/>
      <c r="E21" s="48"/>
      <c r="G21" s="29"/>
      <c r="H21" s="29"/>
      <c r="I21" s="29"/>
      <c r="J21" s="29"/>
      <c r="K21" s="37"/>
    </row>
    <row r="22" spans="1:11">
      <c r="A22" s="49"/>
      <c r="B22" s="62"/>
      <c r="C22" s="48"/>
      <c r="D22" s="48"/>
      <c r="E22" s="48"/>
      <c r="G22" s="22"/>
      <c r="H22" s="29"/>
      <c r="I22" s="118"/>
      <c r="J22" s="29"/>
    </row>
    <row r="23" spans="1:11">
      <c r="A23" s="47"/>
      <c r="B23" s="62"/>
      <c r="C23" s="62"/>
      <c r="D23" s="62"/>
      <c r="E23" s="62"/>
      <c r="G23" s="29"/>
      <c r="H23" s="29"/>
      <c r="I23" s="118"/>
      <c r="J23" s="29"/>
    </row>
    <row r="24" spans="1:11">
      <c r="A24" s="62"/>
      <c r="B24" s="62"/>
      <c r="C24" s="62"/>
      <c r="D24" s="62"/>
      <c r="E24" s="62"/>
      <c r="G24" s="29"/>
      <c r="H24" s="29"/>
      <c r="I24" s="118"/>
      <c r="J24" s="67"/>
    </row>
    <row r="25" spans="1:11">
      <c r="A25" s="47"/>
      <c r="B25" s="62"/>
      <c r="C25" s="62"/>
      <c r="D25" s="62"/>
      <c r="E25" s="62"/>
      <c r="G25" s="29"/>
      <c r="H25" s="29"/>
      <c r="I25" s="118"/>
      <c r="J25" s="68"/>
    </row>
    <row r="26" spans="1:11">
      <c r="G26" s="22"/>
      <c r="H26" s="29"/>
      <c r="I26" s="29"/>
      <c r="J26" s="68"/>
    </row>
    <row r="27" spans="1:11">
      <c r="G27" s="29"/>
      <c r="H27" s="29"/>
      <c r="I27" s="29"/>
      <c r="J27" s="29"/>
    </row>
  </sheetData>
  <sheetProtection password="DF77" sheet="1" objects="1" scenarios="1"/>
  <mergeCells count="4">
    <mergeCell ref="F1:H1"/>
    <mergeCell ref="B4:B6"/>
    <mergeCell ref="I9:I12"/>
    <mergeCell ref="G4:I4"/>
  </mergeCells>
  <pageMargins left="0.75" right="0.75" top="1" bottom="1" header="0.5" footer="0.5"/>
  <pageSetup orientation="portrait" r:id="rId1"/>
  <headerFooter alignWithMargins="0"/>
  <ignoredErrors>
    <ignoredError sqref="J9:J13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73"/>
  <sheetViews>
    <sheetView topLeftCell="A10" workbookViewId="0">
      <selection activeCell="A2" sqref="A2:D2"/>
    </sheetView>
  </sheetViews>
  <sheetFormatPr defaultRowHeight="12.75"/>
  <cols>
    <col min="1" max="1" width="19.28515625" style="2" customWidth="1"/>
    <col min="2" max="2" width="9.140625" style="2"/>
    <col min="3" max="3" width="9.85546875" style="2" customWidth="1"/>
    <col min="4" max="6" width="9.140625" style="2"/>
    <col min="7" max="7" width="12.28515625" style="2" customWidth="1"/>
    <col min="8" max="8" width="16.5703125" style="2" customWidth="1"/>
    <col min="9" max="9" width="19.85546875" style="2" customWidth="1"/>
    <col min="10" max="10" width="13.85546875" style="2" customWidth="1"/>
    <col min="11" max="11" width="21.42578125" style="2" bestFit="1" customWidth="1"/>
    <col min="12" max="12" width="21.28515625" style="2" customWidth="1"/>
    <col min="13" max="256" width="9.140625" style="2"/>
    <col min="257" max="257" width="19.28515625" style="2" customWidth="1"/>
    <col min="258" max="258" width="9.140625" style="2"/>
    <col min="259" max="259" width="9.85546875" style="2" customWidth="1"/>
    <col min="260" max="262" width="9.140625" style="2"/>
    <col min="263" max="263" width="12.28515625" style="2" customWidth="1"/>
    <col min="264" max="264" width="16.5703125" style="2" customWidth="1"/>
    <col min="265" max="265" width="15.42578125" style="2" customWidth="1"/>
    <col min="266" max="266" width="13.85546875" style="2" customWidth="1"/>
    <col min="267" max="267" width="21.42578125" style="2" bestFit="1" customWidth="1"/>
    <col min="268" max="512" width="9.140625" style="2"/>
    <col min="513" max="513" width="19.28515625" style="2" customWidth="1"/>
    <col min="514" max="514" width="9.140625" style="2"/>
    <col min="515" max="515" width="9.85546875" style="2" customWidth="1"/>
    <col min="516" max="518" width="9.140625" style="2"/>
    <col min="519" max="519" width="12.28515625" style="2" customWidth="1"/>
    <col min="520" max="520" width="16.5703125" style="2" customWidth="1"/>
    <col min="521" max="521" width="15.42578125" style="2" customWidth="1"/>
    <col min="522" max="522" width="13.85546875" style="2" customWidth="1"/>
    <col min="523" max="523" width="21.42578125" style="2" bestFit="1" customWidth="1"/>
    <col min="524" max="768" width="9.140625" style="2"/>
    <col min="769" max="769" width="19.28515625" style="2" customWidth="1"/>
    <col min="770" max="770" width="9.140625" style="2"/>
    <col min="771" max="771" width="9.85546875" style="2" customWidth="1"/>
    <col min="772" max="774" width="9.140625" style="2"/>
    <col min="775" max="775" width="12.28515625" style="2" customWidth="1"/>
    <col min="776" max="776" width="16.5703125" style="2" customWidth="1"/>
    <col min="777" max="777" width="15.42578125" style="2" customWidth="1"/>
    <col min="778" max="778" width="13.85546875" style="2" customWidth="1"/>
    <col min="779" max="779" width="21.42578125" style="2" bestFit="1" customWidth="1"/>
    <col min="780" max="1024" width="9.140625" style="2"/>
    <col min="1025" max="1025" width="19.28515625" style="2" customWidth="1"/>
    <col min="1026" max="1026" width="9.140625" style="2"/>
    <col min="1027" max="1027" width="9.85546875" style="2" customWidth="1"/>
    <col min="1028" max="1030" width="9.140625" style="2"/>
    <col min="1031" max="1031" width="12.28515625" style="2" customWidth="1"/>
    <col min="1032" max="1032" width="16.5703125" style="2" customWidth="1"/>
    <col min="1033" max="1033" width="15.42578125" style="2" customWidth="1"/>
    <col min="1034" max="1034" width="13.85546875" style="2" customWidth="1"/>
    <col min="1035" max="1035" width="21.42578125" style="2" bestFit="1" customWidth="1"/>
    <col min="1036" max="1280" width="9.140625" style="2"/>
    <col min="1281" max="1281" width="19.28515625" style="2" customWidth="1"/>
    <col min="1282" max="1282" width="9.140625" style="2"/>
    <col min="1283" max="1283" width="9.85546875" style="2" customWidth="1"/>
    <col min="1284" max="1286" width="9.140625" style="2"/>
    <col min="1287" max="1287" width="12.28515625" style="2" customWidth="1"/>
    <col min="1288" max="1288" width="16.5703125" style="2" customWidth="1"/>
    <col min="1289" max="1289" width="15.42578125" style="2" customWidth="1"/>
    <col min="1290" max="1290" width="13.85546875" style="2" customWidth="1"/>
    <col min="1291" max="1291" width="21.42578125" style="2" bestFit="1" customWidth="1"/>
    <col min="1292" max="1536" width="9.140625" style="2"/>
    <col min="1537" max="1537" width="19.28515625" style="2" customWidth="1"/>
    <col min="1538" max="1538" width="9.140625" style="2"/>
    <col min="1539" max="1539" width="9.85546875" style="2" customWidth="1"/>
    <col min="1540" max="1542" width="9.140625" style="2"/>
    <col min="1543" max="1543" width="12.28515625" style="2" customWidth="1"/>
    <col min="1544" max="1544" width="16.5703125" style="2" customWidth="1"/>
    <col min="1545" max="1545" width="15.42578125" style="2" customWidth="1"/>
    <col min="1546" max="1546" width="13.85546875" style="2" customWidth="1"/>
    <col min="1547" max="1547" width="21.42578125" style="2" bestFit="1" customWidth="1"/>
    <col min="1548" max="1792" width="9.140625" style="2"/>
    <col min="1793" max="1793" width="19.28515625" style="2" customWidth="1"/>
    <col min="1794" max="1794" width="9.140625" style="2"/>
    <col min="1795" max="1795" width="9.85546875" style="2" customWidth="1"/>
    <col min="1796" max="1798" width="9.140625" style="2"/>
    <col min="1799" max="1799" width="12.28515625" style="2" customWidth="1"/>
    <col min="1800" max="1800" width="16.5703125" style="2" customWidth="1"/>
    <col min="1801" max="1801" width="15.42578125" style="2" customWidth="1"/>
    <col min="1802" max="1802" width="13.85546875" style="2" customWidth="1"/>
    <col min="1803" max="1803" width="21.42578125" style="2" bestFit="1" customWidth="1"/>
    <col min="1804" max="2048" width="9.140625" style="2"/>
    <col min="2049" max="2049" width="19.28515625" style="2" customWidth="1"/>
    <col min="2050" max="2050" width="9.140625" style="2"/>
    <col min="2051" max="2051" width="9.85546875" style="2" customWidth="1"/>
    <col min="2052" max="2054" width="9.140625" style="2"/>
    <col min="2055" max="2055" width="12.28515625" style="2" customWidth="1"/>
    <col min="2056" max="2056" width="16.5703125" style="2" customWidth="1"/>
    <col min="2057" max="2057" width="15.42578125" style="2" customWidth="1"/>
    <col min="2058" max="2058" width="13.85546875" style="2" customWidth="1"/>
    <col min="2059" max="2059" width="21.42578125" style="2" bestFit="1" customWidth="1"/>
    <col min="2060" max="2304" width="9.140625" style="2"/>
    <col min="2305" max="2305" width="19.28515625" style="2" customWidth="1"/>
    <col min="2306" max="2306" width="9.140625" style="2"/>
    <col min="2307" max="2307" width="9.85546875" style="2" customWidth="1"/>
    <col min="2308" max="2310" width="9.140625" style="2"/>
    <col min="2311" max="2311" width="12.28515625" style="2" customWidth="1"/>
    <col min="2312" max="2312" width="16.5703125" style="2" customWidth="1"/>
    <col min="2313" max="2313" width="15.42578125" style="2" customWidth="1"/>
    <col min="2314" max="2314" width="13.85546875" style="2" customWidth="1"/>
    <col min="2315" max="2315" width="21.42578125" style="2" bestFit="1" customWidth="1"/>
    <col min="2316" max="2560" width="9.140625" style="2"/>
    <col min="2561" max="2561" width="19.28515625" style="2" customWidth="1"/>
    <col min="2562" max="2562" width="9.140625" style="2"/>
    <col min="2563" max="2563" width="9.85546875" style="2" customWidth="1"/>
    <col min="2564" max="2566" width="9.140625" style="2"/>
    <col min="2567" max="2567" width="12.28515625" style="2" customWidth="1"/>
    <col min="2568" max="2568" width="16.5703125" style="2" customWidth="1"/>
    <col min="2569" max="2569" width="15.42578125" style="2" customWidth="1"/>
    <col min="2570" max="2570" width="13.85546875" style="2" customWidth="1"/>
    <col min="2571" max="2571" width="21.42578125" style="2" bestFit="1" customWidth="1"/>
    <col min="2572" max="2816" width="9.140625" style="2"/>
    <col min="2817" max="2817" width="19.28515625" style="2" customWidth="1"/>
    <col min="2818" max="2818" width="9.140625" style="2"/>
    <col min="2819" max="2819" width="9.85546875" style="2" customWidth="1"/>
    <col min="2820" max="2822" width="9.140625" style="2"/>
    <col min="2823" max="2823" width="12.28515625" style="2" customWidth="1"/>
    <col min="2824" max="2824" width="16.5703125" style="2" customWidth="1"/>
    <col min="2825" max="2825" width="15.42578125" style="2" customWidth="1"/>
    <col min="2826" max="2826" width="13.85546875" style="2" customWidth="1"/>
    <col min="2827" max="2827" width="21.42578125" style="2" bestFit="1" customWidth="1"/>
    <col min="2828" max="3072" width="9.140625" style="2"/>
    <col min="3073" max="3073" width="19.28515625" style="2" customWidth="1"/>
    <col min="3074" max="3074" width="9.140625" style="2"/>
    <col min="3075" max="3075" width="9.85546875" style="2" customWidth="1"/>
    <col min="3076" max="3078" width="9.140625" style="2"/>
    <col min="3079" max="3079" width="12.28515625" style="2" customWidth="1"/>
    <col min="3080" max="3080" width="16.5703125" style="2" customWidth="1"/>
    <col min="3081" max="3081" width="15.42578125" style="2" customWidth="1"/>
    <col min="3082" max="3082" width="13.85546875" style="2" customWidth="1"/>
    <col min="3083" max="3083" width="21.42578125" style="2" bestFit="1" customWidth="1"/>
    <col min="3084" max="3328" width="9.140625" style="2"/>
    <col min="3329" max="3329" width="19.28515625" style="2" customWidth="1"/>
    <col min="3330" max="3330" width="9.140625" style="2"/>
    <col min="3331" max="3331" width="9.85546875" style="2" customWidth="1"/>
    <col min="3332" max="3334" width="9.140625" style="2"/>
    <col min="3335" max="3335" width="12.28515625" style="2" customWidth="1"/>
    <col min="3336" max="3336" width="16.5703125" style="2" customWidth="1"/>
    <col min="3337" max="3337" width="15.42578125" style="2" customWidth="1"/>
    <col min="3338" max="3338" width="13.85546875" style="2" customWidth="1"/>
    <col min="3339" max="3339" width="21.42578125" style="2" bestFit="1" customWidth="1"/>
    <col min="3340" max="3584" width="9.140625" style="2"/>
    <col min="3585" max="3585" width="19.28515625" style="2" customWidth="1"/>
    <col min="3586" max="3586" width="9.140625" style="2"/>
    <col min="3587" max="3587" width="9.85546875" style="2" customWidth="1"/>
    <col min="3588" max="3590" width="9.140625" style="2"/>
    <col min="3591" max="3591" width="12.28515625" style="2" customWidth="1"/>
    <col min="3592" max="3592" width="16.5703125" style="2" customWidth="1"/>
    <col min="3593" max="3593" width="15.42578125" style="2" customWidth="1"/>
    <col min="3594" max="3594" width="13.85546875" style="2" customWidth="1"/>
    <col min="3595" max="3595" width="21.42578125" style="2" bestFit="1" customWidth="1"/>
    <col min="3596" max="3840" width="9.140625" style="2"/>
    <col min="3841" max="3841" width="19.28515625" style="2" customWidth="1"/>
    <col min="3842" max="3842" width="9.140625" style="2"/>
    <col min="3843" max="3843" width="9.85546875" style="2" customWidth="1"/>
    <col min="3844" max="3846" width="9.140625" style="2"/>
    <col min="3847" max="3847" width="12.28515625" style="2" customWidth="1"/>
    <col min="3848" max="3848" width="16.5703125" style="2" customWidth="1"/>
    <col min="3849" max="3849" width="15.42578125" style="2" customWidth="1"/>
    <col min="3850" max="3850" width="13.85546875" style="2" customWidth="1"/>
    <col min="3851" max="3851" width="21.42578125" style="2" bestFit="1" customWidth="1"/>
    <col min="3852" max="4096" width="9.140625" style="2"/>
    <col min="4097" max="4097" width="19.28515625" style="2" customWidth="1"/>
    <col min="4098" max="4098" width="9.140625" style="2"/>
    <col min="4099" max="4099" width="9.85546875" style="2" customWidth="1"/>
    <col min="4100" max="4102" width="9.140625" style="2"/>
    <col min="4103" max="4103" width="12.28515625" style="2" customWidth="1"/>
    <col min="4104" max="4104" width="16.5703125" style="2" customWidth="1"/>
    <col min="4105" max="4105" width="15.42578125" style="2" customWidth="1"/>
    <col min="4106" max="4106" width="13.85546875" style="2" customWidth="1"/>
    <col min="4107" max="4107" width="21.42578125" style="2" bestFit="1" customWidth="1"/>
    <col min="4108" max="4352" width="9.140625" style="2"/>
    <col min="4353" max="4353" width="19.28515625" style="2" customWidth="1"/>
    <col min="4354" max="4354" width="9.140625" style="2"/>
    <col min="4355" max="4355" width="9.85546875" style="2" customWidth="1"/>
    <col min="4356" max="4358" width="9.140625" style="2"/>
    <col min="4359" max="4359" width="12.28515625" style="2" customWidth="1"/>
    <col min="4360" max="4360" width="16.5703125" style="2" customWidth="1"/>
    <col min="4361" max="4361" width="15.42578125" style="2" customWidth="1"/>
    <col min="4362" max="4362" width="13.85546875" style="2" customWidth="1"/>
    <col min="4363" max="4363" width="21.42578125" style="2" bestFit="1" customWidth="1"/>
    <col min="4364" max="4608" width="9.140625" style="2"/>
    <col min="4609" max="4609" width="19.28515625" style="2" customWidth="1"/>
    <col min="4610" max="4610" width="9.140625" style="2"/>
    <col min="4611" max="4611" width="9.85546875" style="2" customWidth="1"/>
    <col min="4612" max="4614" width="9.140625" style="2"/>
    <col min="4615" max="4615" width="12.28515625" style="2" customWidth="1"/>
    <col min="4616" max="4616" width="16.5703125" style="2" customWidth="1"/>
    <col min="4617" max="4617" width="15.42578125" style="2" customWidth="1"/>
    <col min="4618" max="4618" width="13.85546875" style="2" customWidth="1"/>
    <col min="4619" max="4619" width="21.42578125" style="2" bestFit="1" customWidth="1"/>
    <col min="4620" max="4864" width="9.140625" style="2"/>
    <col min="4865" max="4865" width="19.28515625" style="2" customWidth="1"/>
    <col min="4866" max="4866" width="9.140625" style="2"/>
    <col min="4867" max="4867" width="9.85546875" style="2" customWidth="1"/>
    <col min="4868" max="4870" width="9.140625" style="2"/>
    <col min="4871" max="4871" width="12.28515625" style="2" customWidth="1"/>
    <col min="4872" max="4872" width="16.5703125" style="2" customWidth="1"/>
    <col min="4873" max="4873" width="15.42578125" style="2" customWidth="1"/>
    <col min="4874" max="4874" width="13.85546875" style="2" customWidth="1"/>
    <col min="4875" max="4875" width="21.42578125" style="2" bestFit="1" customWidth="1"/>
    <col min="4876" max="5120" width="9.140625" style="2"/>
    <col min="5121" max="5121" width="19.28515625" style="2" customWidth="1"/>
    <col min="5122" max="5122" width="9.140625" style="2"/>
    <col min="5123" max="5123" width="9.85546875" style="2" customWidth="1"/>
    <col min="5124" max="5126" width="9.140625" style="2"/>
    <col min="5127" max="5127" width="12.28515625" style="2" customWidth="1"/>
    <col min="5128" max="5128" width="16.5703125" style="2" customWidth="1"/>
    <col min="5129" max="5129" width="15.42578125" style="2" customWidth="1"/>
    <col min="5130" max="5130" width="13.85546875" style="2" customWidth="1"/>
    <col min="5131" max="5131" width="21.42578125" style="2" bestFit="1" customWidth="1"/>
    <col min="5132" max="5376" width="9.140625" style="2"/>
    <col min="5377" max="5377" width="19.28515625" style="2" customWidth="1"/>
    <col min="5378" max="5378" width="9.140625" style="2"/>
    <col min="5379" max="5379" width="9.85546875" style="2" customWidth="1"/>
    <col min="5380" max="5382" width="9.140625" style="2"/>
    <col min="5383" max="5383" width="12.28515625" style="2" customWidth="1"/>
    <col min="5384" max="5384" width="16.5703125" style="2" customWidth="1"/>
    <col min="5385" max="5385" width="15.42578125" style="2" customWidth="1"/>
    <col min="5386" max="5386" width="13.85546875" style="2" customWidth="1"/>
    <col min="5387" max="5387" width="21.42578125" style="2" bestFit="1" customWidth="1"/>
    <col min="5388" max="5632" width="9.140625" style="2"/>
    <col min="5633" max="5633" width="19.28515625" style="2" customWidth="1"/>
    <col min="5634" max="5634" width="9.140625" style="2"/>
    <col min="5635" max="5635" width="9.85546875" style="2" customWidth="1"/>
    <col min="5636" max="5638" width="9.140625" style="2"/>
    <col min="5639" max="5639" width="12.28515625" style="2" customWidth="1"/>
    <col min="5640" max="5640" width="16.5703125" style="2" customWidth="1"/>
    <col min="5641" max="5641" width="15.42578125" style="2" customWidth="1"/>
    <col min="5642" max="5642" width="13.85546875" style="2" customWidth="1"/>
    <col min="5643" max="5643" width="21.42578125" style="2" bestFit="1" customWidth="1"/>
    <col min="5644" max="5888" width="9.140625" style="2"/>
    <col min="5889" max="5889" width="19.28515625" style="2" customWidth="1"/>
    <col min="5890" max="5890" width="9.140625" style="2"/>
    <col min="5891" max="5891" width="9.85546875" style="2" customWidth="1"/>
    <col min="5892" max="5894" width="9.140625" style="2"/>
    <col min="5895" max="5895" width="12.28515625" style="2" customWidth="1"/>
    <col min="5896" max="5896" width="16.5703125" style="2" customWidth="1"/>
    <col min="5897" max="5897" width="15.42578125" style="2" customWidth="1"/>
    <col min="5898" max="5898" width="13.85546875" style="2" customWidth="1"/>
    <col min="5899" max="5899" width="21.42578125" style="2" bestFit="1" customWidth="1"/>
    <col min="5900" max="6144" width="9.140625" style="2"/>
    <col min="6145" max="6145" width="19.28515625" style="2" customWidth="1"/>
    <col min="6146" max="6146" width="9.140625" style="2"/>
    <col min="6147" max="6147" width="9.85546875" style="2" customWidth="1"/>
    <col min="6148" max="6150" width="9.140625" style="2"/>
    <col min="6151" max="6151" width="12.28515625" style="2" customWidth="1"/>
    <col min="6152" max="6152" width="16.5703125" style="2" customWidth="1"/>
    <col min="6153" max="6153" width="15.42578125" style="2" customWidth="1"/>
    <col min="6154" max="6154" width="13.85546875" style="2" customWidth="1"/>
    <col min="6155" max="6155" width="21.42578125" style="2" bestFit="1" customWidth="1"/>
    <col min="6156" max="6400" width="9.140625" style="2"/>
    <col min="6401" max="6401" width="19.28515625" style="2" customWidth="1"/>
    <col min="6402" max="6402" width="9.140625" style="2"/>
    <col min="6403" max="6403" width="9.85546875" style="2" customWidth="1"/>
    <col min="6404" max="6406" width="9.140625" style="2"/>
    <col min="6407" max="6407" width="12.28515625" style="2" customWidth="1"/>
    <col min="6408" max="6408" width="16.5703125" style="2" customWidth="1"/>
    <col min="6409" max="6409" width="15.42578125" style="2" customWidth="1"/>
    <col min="6410" max="6410" width="13.85546875" style="2" customWidth="1"/>
    <col min="6411" max="6411" width="21.42578125" style="2" bestFit="1" customWidth="1"/>
    <col min="6412" max="6656" width="9.140625" style="2"/>
    <col min="6657" max="6657" width="19.28515625" style="2" customWidth="1"/>
    <col min="6658" max="6658" width="9.140625" style="2"/>
    <col min="6659" max="6659" width="9.85546875" style="2" customWidth="1"/>
    <col min="6660" max="6662" width="9.140625" style="2"/>
    <col min="6663" max="6663" width="12.28515625" style="2" customWidth="1"/>
    <col min="6664" max="6664" width="16.5703125" style="2" customWidth="1"/>
    <col min="6665" max="6665" width="15.42578125" style="2" customWidth="1"/>
    <col min="6666" max="6666" width="13.85546875" style="2" customWidth="1"/>
    <col min="6667" max="6667" width="21.42578125" style="2" bestFit="1" customWidth="1"/>
    <col min="6668" max="6912" width="9.140625" style="2"/>
    <col min="6913" max="6913" width="19.28515625" style="2" customWidth="1"/>
    <col min="6914" max="6914" width="9.140625" style="2"/>
    <col min="6915" max="6915" width="9.85546875" style="2" customWidth="1"/>
    <col min="6916" max="6918" width="9.140625" style="2"/>
    <col min="6919" max="6919" width="12.28515625" style="2" customWidth="1"/>
    <col min="6920" max="6920" width="16.5703125" style="2" customWidth="1"/>
    <col min="6921" max="6921" width="15.42578125" style="2" customWidth="1"/>
    <col min="6922" max="6922" width="13.85546875" style="2" customWidth="1"/>
    <col min="6923" max="6923" width="21.42578125" style="2" bestFit="1" customWidth="1"/>
    <col min="6924" max="7168" width="9.140625" style="2"/>
    <col min="7169" max="7169" width="19.28515625" style="2" customWidth="1"/>
    <col min="7170" max="7170" width="9.140625" style="2"/>
    <col min="7171" max="7171" width="9.85546875" style="2" customWidth="1"/>
    <col min="7172" max="7174" width="9.140625" style="2"/>
    <col min="7175" max="7175" width="12.28515625" style="2" customWidth="1"/>
    <col min="7176" max="7176" width="16.5703125" style="2" customWidth="1"/>
    <col min="7177" max="7177" width="15.42578125" style="2" customWidth="1"/>
    <col min="7178" max="7178" width="13.85546875" style="2" customWidth="1"/>
    <col min="7179" max="7179" width="21.42578125" style="2" bestFit="1" customWidth="1"/>
    <col min="7180" max="7424" width="9.140625" style="2"/>
    <col min="7425" max="7425" width="19.28515625" style="2" customWidth="1"/>
    <col min="7426" max="7426" width="9.140625" style="2"/>
    <col min="7427" max="7427" width="9.85546875" style="2" customWidth="1"/>
    <col min="7428" max="7430" width="9.140625" style="2"/>
    <col min="7431" max="7431" width="12.28515625" style="2" customWidth="1"/>
    <col min="7432" max="7432" width="16.5703125" style="2" customWidth="1"/>
    <col min="7433" max="7433" width="15.42578125" style="2" customWidth="1"/>
    <col min="7434" max="7434" width="13.85546875" style="2" customWidth="1"/>
    <col min="7435" max="7435" width="21.42578125" style="2" bestFit="1" customWidth="1"/>
    <col min="7436" max="7680" width="9.140625" style="2"/>
    <col min="7681" max="7681" width="19.28515625" style="2" customWidth="1"/>
    <col min="7682" max="7682" width="9.140625" style="2"/>
    <col min="7683" max="7683" width="9.85546875" style="2" customWidth="1"/>
    <col min="7684" max="7686" width="9.140625" style="2"/>
    <col min="7687" max="7687" width="12.28515625" style="2" customWidth="1"/>
    <col min="7688" max="7688" width="16.5703125" style="2" customWidth="1"/>
    <col min="7689" max="7689" width="15.42578125" style="2" customWidth="1"/>
    <col min="7690" max="7690" width="13.85546875" style="2" customWidth="1"/>
    <col min="7691" max="7691" width="21.42578125" style="2" bestFit="1" customWidth="1"/>
    <col min="7692" max="7936" width="9.140625" style="2"/>
    <col min="7937" max="7937" width="19.28515625" style="2" customWidth="1"/>
    <col min="7938" max="7938" width="9.140625" style="2"/>
    <col min="7939" max="7939" width="9.85546875" style="2" customWidth="1"/>
    <col min="7940" max="7942" width="9.140625" style="2"/>
    <col min="7943" max="7943" width="12.28515625" style="2" customWidth="1"/>
    <col min="7944" max="7944" width="16.5703125" style="2" customWidth="1"/>
    <col min="7945" max="7945" width="15.42578125" style="2" customWidth="1"/>
    <col min="7946" max="7946" width="13.85546875" style="2" customWidth="1"/>
    <col min="7947" max="7947" width="21.42578125" style="2" bestFit="1" customWidth="1"/>
    <col min="7948" max="8192" width="9.140625" style="2"/>
    <col min="8193" max="8193" width="19.28515625" style="2" customWidth="1"/>
    <col min="8194" max="8194" width="9.140625" style="2"/>
    <col min="8195" max="8195" width="9.85546875" style="2" customWidth="1"/>
    <col min="8196" max="8198" width="9.140625" style="2"/>
    <col min="8199" max="8199" width="12.28515625" style="2" customWidth="1"/>
    <col min="8200" max="8200" width="16.5703125" style="2" customWidth="1"/>
    <col min="8201" max="8201" width="15.42578125" style="2" customWidth="1"/>
    <col min="8202" max="8202" width="13.85546875" style="2" customWidth="1"/>
    <col min="8203" max="8203" width="21.42578125" style="2" bestFit="1" customWidth="1"/>
    <col min="8204" max="8448" width="9.140625" style="2"/>
    <col min="8449" max="8449" width="19.28515625" style="2" customWidth="1"/>
    <col min="8450" max="8450" width="9.140625" style="2"/>
    <col min="8451" max="8451" width="9.85546875" style="2" customWidth="1"/>
    <col min="8452" max="8454" width="9.140625" style="2"/>
    <col min="8455" max="8455" width="12.28515625" style="2" customWidth="1"/>
    <col min="8456" max="8456" width="16.5703125" style="2" customWidth="1"/>
    <col min="8457" max="8457" width="15.42578125" style="2" customWidth="1"/>
    <col min="8458" max="8458" width="13.85546875" style="2" customWidth="1"/>
    <col min="8459" max="8459" width="21.42578125" style="2" bestFit="1" customWidth="1"/>
    <col min="8460" max="8704" width="9.140625" style="2"/>
    <col min="8705" max="8705" width="19.28515625" style="2" customWidth="1"/>
    <col min="8706" max="8706" width="9.140625" style="2"/>
    <col min="8707" max="8707" width="9.85546875" style="2" customWidth="1"/>
    <col min="8708" max="8710" width="9.140625" style="2"/>
    <col min="8711" max="8711" width="12.28515625" style="2" customWidth="1"/>
    <col min="8712" max="8712" width="16.5703125" style="2" customWidth="1"/>
    <col min="8713" max="8713" width="15.42578125" style="2" customWidth="1"/>
    <col min="8714" max="8714" width="13.85546875" style="2" customWidth="1"/>
    <col min="8715" max="8715" width="21.42578125" style="2" bestFit="1" customWidth="1"/>
    <col min="8716" max="8960" width="9.140625" style="2"/>
    <col min="8961" max="8961" width="19.28515625" style="2" customWidth="1"/>
    <col min="8962" max="8962" width="9.140625" style="2"/>
    <col min="8963" max="8963" width="9.85546875" style="2" customWidth="1"/>
    <col min="8964" max="8966" width="9.140625" style="2"/>
    <col min="8967" max="8967" width="12.28515625" style="2" customWidth="1"/>
    <col min="8968" max="8968" width="16.5703125" style="2" customWidth="1"/>
    <col min="8969" max="8969" width="15.42578125" style="2" customWidth="1"/>
    <col min="8970" max="8970" width="13.85546875" style="2" customWidth="1"/>
    <col min="8971" max="8971" width="21.42578125" style="2" bestFit="1" customWidth="1"/>
    <col min="8972" max="9216" width="9.140625" style="2"/>
    <col min="9217" max="9217" width="19.28515625" style="2" customWidth="1"/>
    <col min="9218" max="9218" width="9.140625" style="2"/>
    <col min="9219" max="9219" width="9.85546875" style="2" customWidth="1"/>
    <col min="9220" max="9222" width="9.140625" style="2"/>
    <col min="9223" max="9223" width="12.28515625" style="2" customWidth="1"/>
    <col min="9224" max="9224" width="16.5703125" style="2" customWidth="1"/>
    <col min="9225" max="9225" width="15.42578125" style="2" customWidth="1"/>
    <col min="9226" max="9226" width="13.85546875" style="2" customWidth="1"/>
    <col min="9227" max="9227" width="21.42578125" style="2" bestFit="1" customWidth="1"/>
    <col min="9228" max="9472" width="9.140625" style="2"/>
    <col min="9473" max="9473" width="19.28515625" style="2" customWidth="1"/>
    <col min="9474" max="9474" width="9.140625" style="2"/>
    <col min="9475" max="9475" width="9.85546875" style="2" customWidth="1"/>
    <col min="9476" max="9478" width="9.140625" style="2"/>
    <col min="9479" max="9479" width="12.28515625" style="2" customWidth="1"/>
    <col min="9480" max="9480" width="16.5703125" style="2" customWidth="1"/>
    <col min="9481" max="9481" width="15.42578125" style="2" customWidth="1"/>
    <col min="9482" max="9482" width="13.85546875" style="2" customWidth="1"/>
    <col min="9483" max="9483" width="21.42578125" style="2" bestFit="1" customWidth="1"/>
    <col min="9484" max="9728" width="9.140625" style="2"/>
    <col min="9729" max="9729" width="19.28515625" style="2" customWidth="1"/>
    <col min="9730" max="9730" width="9.140625" style="2"/>
    <col min="9731" max="9731" width="9.85546875" style="2" customWidth="1"/>
    <col min="9732" max="9734" width="9.140625" style="2"/>
    <col min="9735" max="9735" width="12.28515625" style="2" customWidth="1"/>
    <col min="9736" max="9736" width="16.5703125" style="2" customWidth="1"/>
    <col min="9737" max="9737" width="15.42578125" style="2" customWidth="1"/>
    <col min="9738" max="9738" width="13.85546875" style="2" customWidth="1"/>
    <col min="9739" max="9739" width="21.42578125" style="2" bestFit="1" customWidth="1"/>
    <col min="9740" max="9984" width="9.140625" style="2"/>
    <col min="9985" max="9985" width="19.28515625" style="2" customWidth="1"/>
    <col min="9986" max="9986" width="9.140625" style="2"/>
    <col min="9987" max="9987" width="9.85546875" style="2" customWidth="1"/>
    <col min="9988" max="9990" width="9.140625" style="2"/>
    <col min="9991" max="9991" width="12.28515625" style="2" customWidth="1"/>
    <col min="9992" max="9992" width="16.5703125" style="2" customWidth="1"/>
    <col min="9993" max="9993" width="15.42578125" style="2" customWidth="1"/>
    <col min="9994" max="9994" width="13.85546875" style="2" customWidth="1"/>
    <col min="9995" max="9995" width="21.42578125" style="2" bestFit="1" customWidth="1"/>
    <col min="9996" max="10240" width="9.140625" style="2"/>
    <col min="10241" max="10241" width="19.28515625" style="2" customWidth="1"/>
    <col min="10242" max="10242" width="9.140625" style="2"/>
    <col min="10243" max="10243" width="9.85546875" style="2" customWidth="1"/>
    <col min="10244" max="10246" width="9.140625" style="2"/>
    <col min="10247" max="10247" width="12.28515625" style="2" customWidth="1"/>
    <col min="10248" max="10248" width="16.5703125" style="2" customWidth="1"/>
    <col min="10249" max="10249" width="15.42578125" style="2" customWidth="1"/>
    <col min="10250" max="10250" width="13.85546875" style="2" customWidth="1"/>
    <col min="10251" max="10251" width="21.42578125" style="2" bestFit="1" customWidth="1"/>
    <col min="10252" max="10496" width="9.140625" style="2"/>
    <col min="10497" max="10497" width="19.28515625" style="2" customWidth="1"/>
    <col min="10498" max="10498" width="9.140625" style="2"/>
    <col min="10499" max="10499" width="9.85546875" style="2" customWidth="1"/>
    <col min="10500" max="10502" width="9.140625" style="2"/>
    <col min="10503" max="10503" width="12.28515625" style="2" customWidth="1"/>
    <col min="10504" max="10504" width="16.5703125" style="2" customWidth="1"/>
    <col min="10505" max="10505" width="15.42578125" style="2" customWidth="1"/>
    <col min="10506" max="10506" width="13.85546875" style="2" customWidth="1"/>
    <col min="10507" max="10507" width="21.42578125" style="2" bestFit="1" customWidth="1"/>
    <col min="10508" max="10752" width="9.140625" style="2"/>
    <col min="10753" max="10753" width="19.28515625" style="2" customWidth="1"/>
    <col min="10754" max="10754" width="9.140625" style="2"/>
    <col min="10755" max="10755" width="9.85546875" style="2" customWidth="1"/>
    <col min="10756" max="10758" width="9.140625" style="2"/>
    <col min="10759" max="10759" width="12.28515625" style="2" customWidth="1"/>
    <col min="10760" max="10760" width="16.5703125" style="2" customWidth="1"/>
    <col min="10761" max="10761" width="15.42578125" style="2" customWidth="1"/>
    <col min="10762" max="10762" width="13.85546875" style="2" customWidth="1"/>
    <col min="10763" max="10763" width="21.42578125" style="2" bestFit="1" customWidth="1"/>
    <col min="10764" max="11008" width="9.140625" style="2"/>
    <col min="11009" max="11009" width="19.28515625" style="2" customWidth="1"/>
    <col min="11010" max="11010" width="9.140625" style="2"/>
    <col min="11011" max="11011" width="9.85546875" style="2" customWidth="1"/>
    <col min="11012" max="11014" width="9.140625" style="2"/>
    <col min="11015" max="11015" width="12.28515625" style="2" customWidth="1"/>
    <col min="11016" max="11016" width="16.5703125" style="2" customWidth="1"/>
    <col min="11017" max="11017" width="15.42578125" style="2" customWidth="1"/>
    <col min="11018" max="11018" width="13.85546875" style="2" customWidth="1"/>
    <col min="11019" max="11019" width="21.42578125" style="2" bestFit="1" customWidth="1"/>
    <col min="11020" max="11264" width="9.140625" style="2"/>
    <col min="11265" max="11265" width="19.28515625" style="2" customWidth="1"/>
    <col min="11266" max="11266" width="9.140625" style="2"/>
    <col min="11267" max="11267" width="9.85546875" style="2" customWidth="1"/>
    <col min="11268" max="11270" width="9.140625" style="2"/>
    <col min="11271" max="11271" width="12.28515625" style="2" customWidth="1"/>
    <col min="11272" max="11272" width="16.5703125" style="2" customWidth="1"/>
    <col min="11273" max="11273" width="15.42578125" style="2" customWidth="1"/>
    <col min="11274" max="11274" width="13.85546875" style="2" customWidth="1"/>
    <col min="11275" max="11275" width="21.42578125" style="2" bestFit="1" customWidth="1"/>
    <col min="11276" max="11520" width="9.140625" style="2"/>
    <col min="11521" max="11521" width="19.28515625" style="2" customWidth="1"/>
    <col min="11522" max="11522" width="9.140625" style="2"/>
    <col min="11523" max="11523" width="9.85546875" style="2" customWidth="1"/>
    <col min="11524" max="11526" width="9.140625" style="2"/>
    <col min="11527" max="11527" width="12.28515625" style="2" customWidth="1"/>
    <col min="11528" max="11528" width="16.5703125" style="2" customWidth="1"/>
    <col min="11529" max="11529" width="15.42578125" style="2" customWidth="1"/>
    <col min="11530" max="11530" width="13.85546875" style="2" customWidth="1"/>
    <col min="11531" max="11531" width="21.42578125" style="2" bestFit="1" customWidth="1"/>
    <col min="11532" max="11776" width="9.140625" style="2"/>
    <col min="11777" max="11777" width="19.28515625" style="2" customWidth="1"/>
    <col min="11778" max="11778" width="9.140625" style="2"/>
    <col min="11779" max="11779" width="9.85546875" style="2" customWidth="1"/>
    <col min="11780" max="11782" width="9.140625" style="2"/>
    <col min="11783" max="11783" width="12.28515625" style="2" customWidth="1"/>
    <col min="11784" max="11784" width="16.5703125" style="2" customWidth="1"/>
    <col min="11785" max="11785" width="15.42578125" style="2" customWidth="1"/>
    <col min="11786" max="11786" width="13.85546875" style="2" customWidth="1"/>
    <col min="11787" max="11787" width="21.42578125" style="2" bestFit="1" customWidth="1"/>
    <col min="11788" max="12032" width="9.140625" style="2"/>
    <col min="12033" max="12033" width="19.28515625" style="2" customWidth="1"/>
    <col min="12034" max="12034" width="9.140625" style="2"/>
    <col min="12035" max="12035" width="9.85546875" style="2" customWidth="1"/>
    <col min="12036" max="12038" width="9.140625" style="2"/>
    <col min="12039" max="12039" width="12.28515625" style="2" customWidth="1"/>
    <col min="12040" max="12040" width="16.5703125" style="2" customWidth="1"/>
    <col min="12041" max="12041" width="15.42578125" style="2" customWidth="1"/>
    <col min="12042" max="12042" width="13.85546875" style="2" customWidth="1"/>
    <col min="12043" max="12043" width="21.42578125" style="2" bestFit="1" customWidth="1"/>
    <col min="12044" max="12288" width="9.140625" style="2"/>
    <col min="12289" max="12289" width="19.28515625" style="2" customWidth="1"/>
    <col min="12290" max="12290" width="9.140625" style="2"/>
    <col min="12291" max="12291" width="9.85546875" style="2" customWidth="1"/>
    <col min="12292" max="12294" width="9.140625" style="2"/>
    <col min="12295" max="12295" width="12.28515625" style="2" customWidth="1"/>
    <col min="12296" max="12296" width="16.5703125" style="2" customWidth="1"/>
    <col min="12297" max="12297" width="15.42578125" style="2" customWidth="1"/>
    <col min="12298" max="12298" width="13.85546875" style="2" customWidth="1"/>
    <col min="12299" max="12299" width="21.42578125" style="2" bestFit="1" customWidth="1"/>
    <col min="12300" max="12544" width="9.140625" style="2"/>
    <col min="12545" max="12545" width="19.28515625" style="2" customWidth="1"/>
    <col min="12546" max="12546" width="9.140625" style="2"/>
    <col min="12547" max="12547" width="9.85546875" style="2" customWidth="1"/>
    <col min="12548" max="12550" width="9.140625" style="2"/>
    <col min="12551" max="12551" width="12.28515625" style="2" customWidth="1"/>
    <col min="12552" max="12552" width="16.5703125" style="2" customWidth="1"/>
    <col min="12553" max="12553" width="15.42578125" style="2" customWidth="1"/>
    <col min="12554" max="12554" width="13.85546875" style="2" customWidth="1"/>
    <col min="12555" max="12555" width="21.42578125" style="2" bestFit="1" customWidth="1"/>
    <col min="12556" max="12800" width="9.140625" style="2"/>
    <col min="12801" max="12801" width="19.28515625" style="2" customWidth="1"/>
    <col min="12802" max="12802" width="9.140625" style="2"/>
    <col min="12803" max="12803" width="9.85546875" style="2" customWidth="1"/>
    <col min="12804" max="12806" width="9.140625" style="2"/>
    <col min="12807" max="12807" width="12.28515625" style="2" customWidth="1"/>
    <col min="12808" max="12808" width="16.5703125" style="2" customWidth="1"/>
    <col min="12809" max="12809" width="15.42578125" style="2" customWidth="1"/>
    <col min="12810" max="12810" width="13.85546875" style="2" customWidth="1"/>
    <col min="12811" max="12811" width="21.42578125" style="2" bestFit="1" customWidth="1"/>
    <col min="12812" max="13056" width="9.140625" style="2"/>
    <col min="13057" max="13057" width="19.28515625" style="2" customWidth="1"/>
    <col min="13058" max="13058" width="9.140625" style="2"/>
    <col min="13059" max="13059" width="9.85546875" style="2" customWidth="1"/>
    <col min="13060" max="13062" width="9.140625" style="2"/>
    <col min="13063" max="13063" width="12.28515625" style="2" customWidth="1"/>
    <col min="13064" max="13064" width="16.5703125" style="2" customWidth="1"/>
    <col min="13065" max="13065" width="15.42578125" style="2" customWidth="1"/>
    <col min="13066" max="13066" width="13.85546875" style="2" customWidth="1"/>
    <col min="13067" max="13067" width="21.42578125" style="2" bestFit="1" customWidth="1"/>
    <col min="13068" max="13312" width="9.140625" style="2"/>
    <col min="13313" max="13313" width="19.28515625" style="2" customWidth="1"/>
    <col min="13314" max="13314" width="9.140625" style="2"/>
    <col min="13315" max="13315" width="9.85546875" style="2" customWidth="1"/>
    <col min="13316" max="13318" width="9.140625" style="2"/>
    <col min="13319" max="13319" width="12.28515625" style="2" customWidth="1"/>
    <col min="13320" max="13320" width="16.5703125" style="2" customWidth="1"/>
    <col min="13321" max="13321" width="15.42578125" style="2" customWidth="1"/>
    <col min="13322" max="13322" width="13.85546875" style="2" customWidth="1"/>
    <col min="13323" max="13323" width="21.42578125" style="2" bestFit="1" customWidth="1"/>
    <col min="13324" max="13568" width="9.140625" style="2"/>
    <col min="13569" max="13569" width="19.28515625" style="2" customWidth="1"/>
    <col min="13570" max="13570" width="9.140625" style="2"/>
    <col min="13571" max="13571" width="9.85546875" style="2" customWidth="1"/>
    <col min="13572" max="13574" width="9.140625" style="2"/>
    <col min="13575" max="13575" width="12.28515625" style="2" customWidth="1"/>
    <col min="13576" max="13576" width="16.5703125" style="2" customWidth="1"/>
    <col min="13577" max="13577" width="15.42578125" style="2" customWidth="1"/>
    <col min="13578" max="13578" width="13.85546875" style="2" customWidth="1"/>
    <col min="13579" max="13579" width="21.42578125" style="2" bestFit="1" customWidth="1"/>
    <col min="13580" max="13824" width="9.140625" style="2"/>
    <col min="13825" max="13825" width="19.28515625" style="2" customWidth="1"/>
    <col min="13826" max="13826" width="9.140625" style="2"/>
    <col min="13827" max="13827" width="9.85546875" style="2" customWidth="1"/>
    <col min="13828" max="13830" width="9.140625" style="2"/>
    <col min="13831" max="13831" width="12.28515625" style="2" customWidth="1"/>
    <col min="13832" max="13832" width="16.5703125" style="2" customWidth="1"/>
    <col min="13833" max="13833" width="15.42578125" style="2" customWidth="1"/>
    <col min="13834" max="13834" width="13.85546875" style="2" customWidth="1"/>
    <col min="13835" max="13835" width="21.42578125" style="2" bestFit="1" customWidth="1"/>
    <col min="13836" max="14080" width="9.140625" style="2"/>
    <col min="14081" max="14081" width="19.28515625" style="2" customWidth="1"/>
    <col min="14082" max="14082" width="9.140625" style="2"/>
    <col min="14083" max="14083" width="9.85546875" style="2" customWidth="1"/>
    <col min="14084" max="14086" width="9.140625" style="2"/>
    <col min="14087" max="14087" width="12.28515625" style="2" customWidth="1"/>
    <col min="14088" max="14088" width="16.5703125" style="2" customWidth="1"/>
    <col min="14089" max="14089" width="15.42578125" style="2" customWidth="1"/>
    <col min="14090" max="14090" width="13.85546875" style="2" customWidth="1"/>
    <col min="14091" max="14091" width="21.42578125" style="2" bestFit="1" customWidth="1"/>
    <col min="14092" max="14336" width="9.140625" style="2"/>
    <col min="14337" max="14337" width="19.28515625" style="2" customWidth="1"/>
    <col min="14338" max="14338" width="9.140625" style="2"/>
    <col min="14339" max="14339" width="9.85546875" style="2" customWidth="1"/>
    <col min="14340" max="14342" width="9.140625" style="2"/>
    <col min="14343" max="14343" width="12.28515625" style="2" customWidth="1"/>
    <col min="14344" max="14344" width="16.5703125" style="2" customWidth="1"/>
    <col min="14345" max="14345" width="15.42578125" style="2" customWidth="1"/>
    <col min="14346" max="14346" width="13.85546875" style="2" customWidth="1"/>
    <col min="14347" max="14347" width="21.42578125" style="2" bestFit="1" customWidth="1"/>
    <col min="14348" max="14592" width="9.140625" style="2"/>
    <col min="14593" max="14593" width="19.28515625" style="2" customWidth="1"/>
    <col min="14594" max="14594" width="9.140625" style="2"/>
    <col min="14595" max="14595" width="9.85546875" style="2" customWidth="1"/>
    <col min="14596" max="14598" width="9.140625" style="2"/>
    <col min="14599" max="14599" width="12.28515625" style="2" customWidth="1"/>
    <col min="14600" max="14600" width="16.5703125" style="2" customWidth="1"/>
    <col min="14601" max="14601" width="15.42578125" style="2" customWidth="1"/>
    <col min="14602" max="14602" width="13.85546875" style="2" customWidth="1"/>
    <col min="14603" max="14603" width="21.42578125" style="2" bestFit="1" customWidth="1"/>
    <col min="14604" max="14848" width="9.140625" style="2"/>
    <col min="14849" max="14849" width="19.28515625" style="2" customWidth="1"/>
    <col min="14850" max="14850" width="9.140625" style="2"/>
    <col min="14851" max="14851" width="9.85546875" style="2" customWidth="1"/>
    <col min="14852" max="14854" width="9.140625" style="2"/>
    <col min="14855" max="14855" width="12.28515625" style="2" customWidth="1"/>
    <col min="14856" max="14856" width="16.5703125" style="2" customWidth="1"/>
    <col min="14857" max="14857" width="15.42578125" style="2" customWidth="1"/>
    <col min="14858" max="14858" width="13.85546875" style="2" customWidth="1"/>
    <col min="14859" max="14859" width="21.42578125" style="2" bestFit="1" customWidth="1"/>
    <col min="14860" max="15104" width="9.140625" style="2"/>
    <col min="15105" max="15105" width="19.28515625" style="2" customWidth="1"/>
    <col min="15106" max="15106" width="9.140625" style="2"/>
    <col min="15107" max="15107" width="9.85546875" style="2" customWidth="1"/>
    <col min="15108" max="15110" width="9.140625" style="2"/>
    <col min="15111" max="15111" width="12.28515625" style="2" customWidth="1"/>
    <col min="15112" max="15112" width="16.5703125" style="2" customWidth="1"/>
    <col min="15113" max="15113" width="15.42578125" style="2" customWidth="1"/>
    <col min="15114" max="15114" width="13.85546875" style="2" customWidth="1"/>
    <col min="15115" max="15115" width="21.42578125" style="2" bestFit="1" customWidth="1"/>
    <col min="15116" max="15360" width="9.140625" style="2"/>
    <col min="15361" max="15361" width="19.28515625" style="2" customWidth="1"/>
    <col min="15362" max="15362" width="9.140625" style="2"/>
    <col min="15363" max="15363" width="9.85546875" style="2" customWidth="1"/>
    <col min="15364" max="15366" width="9.140625" style="2"/>
    <col min="15367" max="15367" width="12.28515625" style="2" customWidth="1"/>
    <col min="15368" max="15368" width="16.5703125" style="2" customWidth="1"/>
    <col min="15369" max="15369" width="15.42578125" style="2" customWidth="1"/>
    <col min="15370" max="15370" width="13.85546875" style="2" customWidth="1"/>
    <col min="15371" max="15371" width="21.42578125" style="2" bestFit="1" customWidth="1"/>
    <col min="15372" max="15616" width="9.140625" style="2"/>
    <col min="15617" max="15617" width="19.28515625" style="2" customWidth="1"/>
    <col min="15618" max="15618" width="9.140625" style="2"/>
    <col min="15619" max="15619" width="9.85546875" style="2" customWidth="1"/>
    <col min="15620" max="15622" width="9.140625" style="2"/>
    <col min="15623" max="15623" width="12.28515625" style="2" customWidth="1"/>
    <col min="15624" max="15624" width="16.5703125" style="2" customWidth="1"/>
    <col min="15625" max="15625" width="15.42578125" style="2" customWidth="1"/>
    <col min="15626" max="15626" width="13.85546875" style="2" customWidth="1"/>
    <col min="15627" max="15627" width="21.42578125" style="2" bestFit="1" customWidth="1"/>
    <col min="15628" max="15872" width="9.140625" style="2"/>
    <col min="15873" max="15873" width="19.28515625" style="2" customWidth="1"/>
    <col min="15874" max="15874" width="9.140625" style="2"/>
    <col min="15875" max="15875" width="9.85546875" style="2" customWidth="1"/>
    <col min="15876" max="15878" width="9.140625" style="2"/>
    <col min="15879" max="15879" width="12.28515625" style="2" customWidth="1"/>
    <col min="15880" max="15880" width="16.5703125" style="2" customWidth="1"/>
    <col min="15881" max="15881" width="15.42578125" style="2" customWidth="1"/>
    <col min="15882" max="15882" width="13.85546875" style="2" customWidth="1"/>
    <col min="15883" max="15883" width="21.42578125" style="2" bestFit="1" customWidth="1"/>
    <col min="15884" max="16128" width="9.140625" style="2"/>
    <col min="16129" max="16129" width="19.28515625" style="2" customWidth="1"/>
    <col min="16130" max="16130" width="9.140625" style="2"/>
    <col min="16131" max="16131" width="9.85546875" style="2" customWidth="1"/>
    <col min="16132" max="16134" width="9.140625" style="2"/>
    <col min="16135" max="16135" width="12.28515625" style="2" customWidth="1"/>
    <col min="16136" max="16136" width="16.5703125" style="2" customWidth="1"/>
    <col min="16137" max="16137" width="15.42578125" style="2" customWidth="1"/>
    <col min="16138" max="16138" width="13.85546875" style="2" customWidth="1"/>
    <col min="16139" max="16139" width="21.42578125" style="2" bestFit="1" customWidth="1"/>
    <col min="16140" max="16384" width="9.140625" style="2"/>
  </cols>
  <sheetData>
    <row r="1" spans="1:12" ht="20.25" customHeight="1">
      <c r="A1" s="192" t="s">
        <v>122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12" ht="13.15" customHeight="1">
      <c r="A2" s="164" t="s">
        <v>134</v>
      </c>
      <c r="B2" s="163"/>
      <c r="C2" s="165"/>
      <c r="D2" s="166"/>
      <c r="E2" s="24"/>
      <c r="F2" s="24"/>
      <c r="G2" s="24"/>
      <c r="H2" s="24"/>
      <c r="I2" s="24"/>
      <c r="J2" s="24"/>
    </row>
    <row r="3" spans="1:12">
      <c r="A3" s="28" t="s">
        <v>96</v>
      </c>
      <c r="B3" s="78" t="s">
        <v>97</v>
      </c>
      <c r="C3" s="43" t="s">
        <v>79</v>
      </c>
      <c r="D3" s="79"/>
      <c r="E3" s="79"/>
      <c r="G3" s="120"/>
      <c r="H3" s="124"/>
      <c r="I3" s="65"/>
      <c r="J3" s="113"/>
      <c r="K3" s="113"/>
    </row>
    <row r="4" spans="1:12">
      <c r="A4" s="28" t="s">
        <v>98</v>
      </c>
      <c r="B4" s="78" t="s">
        <v>99</v>
      </c>
      <c r="C4" s="36" t="s">
        <v>69</v>
      </c>
      <c r="D4" s="36" t="s">
        <v>70</v>
      </c>
      <c r="E4" s="36" t="s">
        <v>71</v>
      </c>
      <c r="G4" s="120"/>
      <c r="H4" s="124"/>
      <c r="I4" s="121"/>
      <c r="J4" s="121"/>
      <c r="K4" s="121"/>
    </row>
    <row r="5" spans="1:12">
      <c r="A5" s="80" t="s">
        <v>100</v>
      </c>
      <c r="B5" s="81" t="s">
        <v>94</v>
      </c>
      <c r="C5" s="82">
        <f>'Lab Calibrators'!C4</f>
        <v>0</v>
      </c>
      <c r="D5" s="82">
        <f>'Lab Calibrators'!D4</f>
        <v>0</v>
      </c>
      <c r="E5" s="82">
        <f>SUM(C5-D5)</f>
        <v>0</v>
      </c>
      <c r="G5" s="80"/>
      <c r="H5" s="81"/>
      <c r="I5" s="82"/>
      <c r="J5" s="82"/>
      <c r="K5" s="82"/>
    </row>
    <row r="6" spans="1:12">
      <c r="A6" s="80" t="s">
        <v>101</v>
      </c>
      <c r="B6" s="81" t="s">
        <v>94</v>
      </c>
      <c r="C6" s="82">
        <f>'Lab Calibrators'!C5</f>
        <v>0</v>
      </c>
      <c r="D6" s="82">
        <f>'Lab Calibrators'!D5</f>
        <v>0</v>
      </c>
      <c r="E6" s="82">
        <f>SUM(C6-D6)</f>
        <v>0</v>
      </c>
      <c r="G6" s="80"/>
      <c r="H6" s="81"/>
      <c r="I6" s="82"/>
      <c r="J6" s="82"/>
      <c r="K6" s="82"/>
    </row>
    <row r="7" spans="1:12">
      <c r="A7" s="83" t="s">
        <v>102</v>
      </c>
      <c r="B7" s="84" t="s">
        <v>94</v>
      </c>
      <c r="C7" s="85">
        <f>'Lab Calibrators'!C6</f>
        <v>0</v>
      </c>
      <c r="D7" s="85">
        <f>'Lab Calibrators'!D6</f>
        <v>0</v>
      </c>
      <c r="E7" s="85">
        <f>SUM(C7-D7)</f>
        <v>0</v>
      </c>
      <c r="G7" s="80"/>
      <c r="H7" s="81"/>
      <c r="I7" s="82"/>
      <c r="J7" s="82"/>
      <c r="K7" s="82"/>
    </row>
    <row r="8" spans="1:12">
      <c r="A8" s="86" t="s">
        <v>103</v>
      </c>
      <c r="B8" s="87" t="s">
        <v>104</v>
      </c>
      <c r="C8" s="88">
        <f>AVERAGE(C5:C7)</f>
        <v>0</v>
      </c>
      <c r="D8" s="88">
        <f>AVERAGE(D5:D7)</f>
        <v>0</v>
      </c>
      <c r="E8" s="88">
        <f>SUM(C8-D8)</f>
        <v>0</v>
      </c>
      <c r="G8" s="125"/>
      <c r="H8" s="80"/>
      <c r="I8" s="82"/>
      <c r="J8" s="82"/>
      <c r="K8" s="82"/>
    </row>
    <row r="9" spans="1:12">
      <c r="A9" s="86"/>
      <c r="B9" s="87" t="s">
        <v>105</v>
      </c>
      <c r="C9" s="89"/>
      <c r="D9" s="90">
        <f>D8+3</f>
        <v>3</v>
      </c>
      <c r="E9" s="88"/>
      <c r="G9" s="125"/>
      <c r="H9" s="80"/>
      <c r="I9" s="126"/>
      <c r="J9" s="127"/>
      <c r="K9" s="82"/>
    </row>
    <row r="10" spans="1:12">
      <c r="A10" s="79"/>
      <c r="B10" s="79"/>
      <c r="C10" s="79"/>
      <c r="D10" s="79"/>
    </row>
    <row r="11" spans="1:12">
      <c r="A11" s="91" t="s">
        <v>131</v>
      </c>
      <c r="B11" s="87"/>
      <c r="C11" s="89"/>
      <c r="D11" s="90">
        <f>'Lab Calibrators'!J4</f>
        <v>0</v>
      </c>
      <c r="E11" s="88"/>
    </row>
    <row r="12" spans="1:12">
      <c r="A12" s="91" t="s">
        <v>106</v>
      </c>
      <c r="B12" s="91"/>
      <c r="C12" s="91"/>
      <c r="D12" s="92" t="e">
        <f>'Lab Calibrators'!J11</f>
        <v>#DIV/0!</v>
      </c>
      <c r="E12" s="95"/>
      <c r="F12" s="91"/>
      <c r="G12" s="91"/>
      <c r="H12" s="91"/>
      <c r="I12" s="79"/>
      <c r="J12" s="79"/>
    </row>
    <row r="13" spans="1:12">
      <c r="A13" s="91" t="s">
        <v>107</v>
      </c>
      <c r="B13" s="91"/>
      <c r="C13" s="91"/>
      <c r="D13" s="94" t="e">
        <f>'Lab Calibrators'!J13</f>
        <v>#DIV/0!</v>
      </c>
      <c r="E13" s="95"/>
      <c r="F13" s="91"/>
      <c r="G13" s="91"/>
      <c r="H13" s="91"/>
      <c r="I13" s="79"/>
      <c r="J13" s="79"/>
    </row>
    <row r="14" spans="1:12" s="62" customFormat="1">
      <c r="A14" s="151"/>
      <c r="B14" s="97"/>
      <c r="C14" s="98"/>
      <c r="D14" s="152"/>
      <c r="E14" s="82"/>
      <c r="F14" s="96"/>
      <c r="G14" s="82"/>
      <c r="H14" s="99"/>
      <c r="I14" s="100"/>
      <c r="J14" s="82"/>
    </row>
    <row r="15" spans="1:12">
      <c r="A15" s="91"/>
      <c r="B15" s="91"/>
      <c r="C15" s="91"/>
      <c r="D15" s="94"/>
      <c r="E15" s="82"/>
      <c r="F15" s="96"/>
      <c r="G15" s="82"/>
      <c r="H15" s="80"/>
      <c r="I15" s="101"/>
      <c r="J15" s="82"/>
      <c r="K15" s="62"/>
      <c r="L15" s="62"/>
    </row>
    <row r="16" spans="1:12">
      <c r="A16" s="96"/>
      <c r="B16" s="97"/>
      <c r="C16" s="98"/>
      <c r="D16" s="98"/>
      <c r="E16" s="82"/>
      <c r="F16" s="96"/>
      <c r="G16" s="82"/>
      <c r="H16" s="80"/>
      <c r="I16" s="101"/>
      <c r="J16" s="82"/>
      <c r="K16" s="62"/>
    </row>
    <row r="17" spans="1:16" ht="15.75">
      <c r="A17" s="102" t="s">
        <v>108</v>
      </c>
      <c r="B17" s="103"/>
      <c r="C17" s="104"/>
      <c r="D17" s="98"/>
      <c r="E17" s="82"/>
      <c r="F17" s="96"/>
      <c r="G17" s="82"/>
      <c r="H17" s="82"/>
      <c r="I17" s="98"/>
      <c r="J17" s="82"/>
      <c r="K17" s="62"/>
    </row>
    <row r="18" spans="1:16">
      <c r="A18" s="78" t="s">
        <v>97</v>
      </c>
      <c r="B18" s="78" t="s">
        <v>97</v>
      </c>
      <c r="C18" s="78" t="s">
        <v>109</v>
      </c>
      <c r="D18" s="79"/>
      <c r="E18" s="79"/>
      <c r="F18" s="105"/>
      <c r="G18" s="79"/>
      <c r="H18" s="106" t="s">
        <v>110</v>
      </c>
      <c r="I18" s="78" t="s">
        <v>129</v>
      </c>
      <c r="J18" s="78" t="s">
        <v>111</v>
      </c>
      <c r="K18" s="28" t="s">
        <v>129</v>
      </c>
      <c r="L18" s="28" t="s">
        <v>128</v>
      </c>
    </row>
    <row r="19" spans="1:16">
      <c r="A19" s="78" t="s">
        <v>98</v>
      </c>
      <c r="B19" s="78" t="s">
        <v>99</v>
      </c>
      <c r="C19" s="107" t="s">
        <v>112</v>
      </c>
      <c r="D19" s="107" t="s">
        <v>70</v>
      </c>
      <c r="E19" s="36" t="s">
        <v>71</v>
      </c>
      <c r="F19" s="107" t="s">
        <v>113</v>
      </c>
      <c r="G19" s="78" t="s">
        <v>114</v>
      </c>
      <c r="H19" s="106" t="s">
        <v>115</v>
      </c>
      <c r="I19" s="78" t="s">
        <v>2</v>
      </c>
      <c r="J19" s="108" t="s">
        <v>116</v>
      </c>
      <c r="K19" s="28" t="s">
        <v>130</v>
      </c>
      <c r="L19" s="28" t="s">
        <v>127</v>
      </c>
      <c r="M19" s="153" t="s">
        <v>126</v>
      </c>
      <c r="N19" s="154"/>
      <c r="O19" s="154"/>
      <c r="P19" s="154"/>
    </row>
    <row r="20" spans="1:16">
      <c r="A20" s="160" t="s">
        <v>117</v>
      </c>
      <c r="B20" s="144" t="s">
        <v>118</v>
      </c>
      <c r="C20" s="131"/>
      <c r="D20" s="131"/>
      <c r="E20" s="128">
        <f>SUM(C20-D20)</f>
        <v>0</v>
      </c>
      <c r="F20" s="109">
        <f t="shared" ref="F20:F39" si="0">$E$8</f>
        <v>0</v>
      </c>
      <c r="G20" s="110">
        <f>SUM(E20-F20)</f>
        <v>0</v>
      </c>
      <c r="H20" s="112" t="e">
        <f>$D$13^-G20</f>
        <v>#DIV/0!</v>
      </c>
      <c r="I20" s="111" t="e">
        <f>$D$12</f>
        <v>#DIV/0!</v>
      </c>
      <c r="J20" s="110" t="str">
        <f t="shared" ref="J20:J31" si="1">IF(C20=0,"none detected",H20*I20)</f>
        <v>none detected</v>
      </c>
      <c r="K20" s="155">
        <f>$D$11</f>
        <v>0</v>
      </c>
      <c r="L20" s="156" t="str">
        <f>IF(C20=0,"none detected",H20*K20)</f>
        <v>none detected</v>
      </c>
    </row>
    <row r="21" spans="1:16">
      <c r="A21" s="161" t="s">
        <v>119</v>
      </c>
      <c r="B21" s="145" t="s">
        <v>120</v>
      </c>
      <c r="C21" s="131"/>
      <c r="D21" s="131"/>
      <c r="E21" s="110">
        <f t="shared" ref="E21:E31" si="2">SUM(C21-D21)</f>
        <v>0</v>
      </c>
      <c r="F21" s="109">
        <f t="shared" si="0"/>
        <v>0</v>
      </c>
      <c r="G21" s="110">
        <f t="shared" ref="G21:G31" si="3">SUM(E21-F21)</f>
        <v>0</v>
      </c>
      <c r="H21" s="110" t="e">
        <f t="shared" ref="H21:H31" si="4">$D$13^-G21</f>
        <v>#DIV/0!</v>
      </c>
      <c r="I21" s="111" t="e">
        <f t="shared" ref="I21:I39" si="5">$D$12</f>
        <v>#DIV/0!</v>
      </c>
      <c r="J21" s="110" t="str">
        <f t="shared" si="1"/>
        <v>none detected</v>
      </c>
      <c r="K21" s="155">
        <f t="shared" ref="K21:K39" si="6">$D$11</f>
        <v>0</v>
      </c>
      <c r="L21" s="157" t="str">
        <f t="shared" ref="L21:L31" si="7">IF(C21=0,"none detected",H21*K21)</f>
        <v>none detected</v>
      </c>
    </row>
    <row r="22" spans="1:16" s="62" customFormat="1">
      <c r="A22" s="161" t="s">
        <v>121</v>
      </c>
      <c r="B22" s="145" t="s">
        <v>120</v>
      </c>
      <c r="C22" s="131"/>
      <c r="D22" s="131"/>
      <c r="E22" s="110">
        <f>SUM(C22-D22)</f>
        <v>0</v>
      </c>
      <c r="F22" s="109">
        <f t="shared" si="0"/>
        <v>0</v>
      </c>
      <c r="G22" s="110">
        <f>SUM(E22-F22)</f>
        <v>0</v>
      </c>
      <c r="H22" s="110" t="e">
        <f t="shared" si="4"/>
        <v>#DIV/0!</v>
      </c>
      <c r="I22" s="111" t="e">
        <f t="shared" si="5"/>
        <v>#DIV/0!</v>
      </c>
      <c r="J22" s="110" t="str">
        <f>IF(C22=0,"none detected",H22*I22)</f>
        <v>none detected</v>
      </c>
      <c r="K22" s="155">
        <f t="shared" si="6"/>
        <v>0</v>
      </c>
      <c r="L22" s="157" t="str">
        <f t="shared" si="7"/>
        <v>none detected</v>
      </c>
    </row>
    <row r="23" spans="1:16" s="62" customFormat="1">
      <c r="A23" s="161" t="s">
        <v>121</v>
      </c>
      <c r="B23" s="145" t="s">
        <v>120</v>
      </c>
      <c r="C23" s="131"/>
      <c r="D23" s="131"/>
      <c r="E23" s="110">
        <f>SUM(C23-D23)</f>
        <v>0</v>
      </c>
      <c r="F23" s="109">
        <f t="shared" si="0"/>
        <v>0</v>
      </c>
      <c r="G23" s="110">
        <f>SUM(E23-F23)</f>
        <v>0</v>
      </c>
      <c r="H23" s="110" t="e">
        <f t="shared" si="4"/>
        <v>#DIV/0!</v>
      </c>
      <c r="I23" s="111" t="e">
        <f t="shared" si="5"/>
        <v>#DIV/0!</v>
      </c>
      <c r="J23" s="110" t="str">
        <f>IF(C23=0,"none detected",H23*I23)</f>
        <v>none detected</v>
      </c>
      <c r="K23" s="155">
        <f t="shared" si="6"/>
        <v>0</v>
      </c>
      <c r="L23" s="157" t="str">
        <f t="shared" si="7"/>
        <v>none detected</v>
      </c>
    </row>
    <row r="24" spans="1:16">
      <c r="A24" s="162" t="s">
        <v>124</v>
      </c>
      <c r="B24" s="145" t="s">
        <v>120</v>
      </c>
      <c r="C24" s="131"/>
      <c r="D24" s="131"/>
      <c r="E24" s="110">
        <f t="shared" si="2"/>
        <v>0</v>
      </c>
      <c r="F24" s="109">
        <f t="shared" si="0"/>
        <v>0</v>
      </c>
      <c r="G24" s="110">
        <f t="shared" si="3"/>
        <v>0</v>
      </c>
      <c r="H24" s="110" t="e">
        <f t="shared" si="4"/>
        <v>#DIV/0!</v>
      </c>
      <c r="I24" s="111" t="e">
        <f t="shared" si="5"/>
        <v>#DIV/0!</v>
      </c>
      <c r="J24" s="110" t="str">
        <f t="shared" si="1"/>
        <v>none detected</v>
      </c>
      <c r="K24" s="155">
        <f t="shared" si="6"/>
        <v>0</v>
      </c>
      <c r="L24" s="157" t="str">
        <f>IF(C24=0,"none detected",H24*K24)</f>
        <v>none detected</v>
      </c>
    </row>
    <row r="25" spans="1:16">
      <c r="A25" s="162" t="s">
        <v>133</v>
      </c>
      <c r="B25" s="145" t="s">
        <v>120</v>
      </c>
      <c r="C25" s="131"/>
      <c r="D25" s="131"/>
      <c r="E25" s="110">
        <f t="shared" si="2"/>
        <v>0</v>
      </c>
      <c r="F25" s="109">
        <f t="shared" si="0"/>
        <v>0</v>
      </c>
      <c r="G25" s="110">
        <f t="shared" si="3"/>
        <v>0</v>
      </c>
      <c r="H25" s="110" t="e">
        <f t="shared" si="4"/>
        <v>#DIV/0!</v>
      </c>
      <c r="I25" s="111" t="e">
        <f t="shared" si="5"/>
        <v>#DIV/0!</v>
      </c>
      <c r="J25" s="110" t="str">
        <f t="shared" si="1"/>
        <v>none detected</v>
      </c>
      <c r="K25" s="155">
        <f t="shared" si="6"/>
        <v>0</v>
      </c>
      <c r="L25" s="157" t="str">
        <f t="shared" si="7"/>
        <v>none detected</v>
      </c>
    </row>
    <row r="26" spans="1:16">
      <c r="A26" s="162" t="s">
        <v>133</v>
      </c>
      <c r="B26" s="145" t="s">
        <v>120</v>
      </c>
      <c r="C26" s="131"/>
      <c r="D26" s="131"/>
      <c r="E26" s="110">
        <f>SUM(C26-D26)</f>
        <v>0</v>
      </c>
      <c r="F26" s="109">
        <f t="shared" si="0"/>
        <v>0</v>
      </c>
      <c r="G26" s="110">
        <f t="shared" si="3"/>
        <v>0</v>
      </c>
      <c r="H26" s="110" t="e">
        <f t="shared" si="4"/>
        <v>#DIV/0!</v>
      </c>
      <c r="I26" s="111" t="e">
        <f t="shared" si="5"/>
        <v>#DIV/0!</v>
      </c>
      <c r="J26" s="110" t="str">
        <f>IF(C26=0,"none detected",H26*I26)</f>
        <v>none detected</v>
      </c>
      <c r="K26" s="155">
        <f t="shared" si="6"/>
        <v>0</v>
      </c>
      <c r="L26" s="157" t="str">
        <f t="shared" si="7"/>
        <v>none detected</v>
      </c>
    </row>
    <row r="27" spans="1:16">
      <c r="A27" s="162" t="s">
        <v>133</v>
      </c>
      <c r="B27" s="145" t="s">
        <v>120</v>
      </c>
      <c r="C27" s="131"/>
      <c r="D27" s="131"/>
      <c r="E27" s="110">
        <f>SUM(C27-D27)</f>
        <v>0</v>
      </c>
      <c r="F27" s="109">
        <f t="shared" si="0"/>
        <v>0</v>
      </c>
      <c r="G27" s="110">
        <f t="shared" si="3"/>
        <v>0</v>
      </c>
      <c r="H27" s="110" t="e">
        <f t="shared" si="4"/>
        <v>#DIV/0!</v>
      </c>
      <c r="I27" s="111" t="e">
        <f t="shared" si="5"/>
        <v>#DIV/0!</v>
      </c>
      <c r="J27" s="110" t="str">
        <f>IF(C27=0,"none detected",H27*I27)</f>
        <v>none detected</v>
      </c>
      <c r="K27" s="155">
        <f t="shared" si="6"/>
        <v>0</v>
      </c>
      <c r="L27" s="157" t="str">
        <f t="shared" si="7"/>
        <v>none detected</v>
      </c>
    </row>
    <row r="28" spans="1:16" s="62" customFormat="1">
      <c r="A28" s="162" t="s">
        <v>133</v>
      </c>
      <c r="B28" s="145" t="s">
        <v>120</v>
      </c>
      <c r="C28" s="131"/>
      <c r="D28" s="131"/>
      <c r="E28" s="110">
        <f>SUM(C28-D28)</f>
        <v>0</v>
      </c>
      <c r="F28" s="109">
        <f t="shared" si="0"/>
        <v>0</v>
      </c>
      <c r="G28" s="110">
        <f t="shared" si="3"/>
        <v>0</v>
      </c>
      <c r="H28" s="110" t="e">
        <f t="shared" si="4"/>
        <v>#DIV/0!</v>
      </c>
      <c r="I28" s="111" t="e">
        <f t="shared" si="5"/>
        <v>#DIV/0!</v>
      </c>
      <c r="J28" s="110" t="str">
        <f>IF(C28=0,"none detected",H28*I28)</f>
        <v>none detected</v>
      </c>
      <c r="K28" s="155">
        <f t="shared" si="6"/>
        <v>0</v>
      </c>
      <c r="L28" s="157" t="str">
        <f t="shared" si="7"/>
        <v>none detected</v>
      </c>
    </row>
    <row r="29" spans="1:16" s="62" customFormat="1">
      <c r="A29" s="162" t="s">
        <v>133</v>
      </c>
      <c r="B29" s="145" t="s">
        <v>120</v>
      </c>
      <c r="C29" s="131"/>
      <c r="D29" s="131"/>
      <c r="E29" s="110">
        <f>SUM(C29-D29)</f>
        <v>0</v>
      </c>
      <c r="F29" s="109">
        <f>$E$8</f>
        <v>0</v>
      </c>
      <c r="G29" s="110">
        <f t="shared" si="3"/>
        <v>0</v>
      </c>
      <c r="H29" s="110" t="e">
        <f t="shared" si="4"/>
        <v>#DIV/0!</v>
      </c>
      <c r="I29" s="111" t="e">
        <f t="shared" si="5"/>
        <v>#DIV/0!</v>
      </c>
      <c r="J29" s="110" t="str">
        <f>IF(C29=0,"none detected",H29*I29)</f>
        <v>none detected</v>
      </c>
      <c r="K29" s="155">
        <f t="shared" si="6"/>
        <v>0</v>
      </c>
      <c r="L29" s="157" t="str">
        <f t="shared" si="7"/>
        <v>none detected</v>
      </c>
    </row>
    <row r="30" spans="1:16">
      <c r="A30" s="162" t="s">
        <v>133</v>
      </c>
      <c r="B30" s="145" t="s">
        <v>120</v>
      </c>
      <c r="C30" s="131"/>
      <c r="D30" s="131"/>
      <c r="E30" s="110">
        <f t="shared" si="2"/>
        <v>0</v>
      </c>
      <c r="F30" s="109">
        <f t="shared" si="0"/>
        <v>0</v>
      </c>
      <c r="G30" s="110">
        <f t="shared" si="3"/>
        <v>0</v>
      </c>
      <c r="H30" s="110" t="e">
        <f t="shared" si="4"/>
        <v>#DIV/0!</v>
      </c>
      <c r="I30" s="111" t="e">
        <f t="shared" si="5"/>
        <v>#DIV/0!</v>
      </c>
      <c r="J30" s="110" t="str">
        <f t="shared" si="1"/>
        <v>none detected</v>
      </c>
      <c r="K30" s="155">
        <f t="shared" si="6"/>
        <v>0</v>
      </c>
      <c r="L30" s="157" t="str">
        <f t="shared" si="7"/>
        <v>none detected</v>
      </c>
    </row>
    <row r="31" spans="1:16" s="62" customFormat="1">
      <c r="A31" s="162" t="s">
        <v>133</v>
      </c>
      <c r="B31" s="145" t="s">
        <v>120</v>
      </c>
      <c r="C31" s="131"/>
      <c r="D31" s="131"/>
      <c r="E31" s="110">
        <f t="shared" si="2"/>
        <v>0</v>
      </c>
      <c r="F31" s="109">
        <f t="shared" si="0"/>
        <v>0</v>
      </c>
      <c r="G31" s="110">
        <f t="shared" si="3"/>
        <v>0</v>
      </c>
      <c r="H31" s="110" t="e">
        <f t="shared" si="4"/>
        <v>#DIV/0!</v>
      </c>
      <c r="I31" s="111" t="e">
        <f t="shared" si="5"/>
        <v>#DIV/0!</v>
      </c>
      <c r="J31" s="110" t="str">
        <f t="shared" si="1"/>
        <v>none detected</v>
      </c>
      <c r="K31" s="155">
        <f t="shared" si="6"/>
        <v>0</v>
      </c>
      <c r="L31" s="157" t="str">
        <f t="shared" si="7"/>
        <v>none detected</v>
      </c>
    </row>
    <row r="32" spans="1:16" s="62" customFormat="1">
      <c r="A32" s="162" t="s">
        <v>133</v>
      </c>
      <c r="B32" s="145" t="s">
        <v>120</v>
      </c>
      <c r="C32" s="131"/>
      <c r="D32" s="131"/>
      <c r="E32" s="110">
        <f>SUM(C32-D32)</f>
        <v>0</v>
      </c>
      <c r="F32" s="109">
        <f t="shared" si="0"/>
        <v>0</v>
      </c>
      <c r="G32" s="110">
        <f t="shared" ref="G32:G36" si="8">SUM(E32-F32)</f>
        <v>0</v>
      </c>
      <c r="H32" s="110" t="e">
        <f t="shared" ref="H32:H36" si="9">$D$13^-G32</f>
        <v>#DIV/0!</v>
      </c>
      <c r="I32" s="111" t="e">
        <f t="shared" si="5"/>
        <v>#DIV/0!</v>
      </c>
      <c r="J32" s="110" t="str">
        <f>IF(C32=0,"none detected",H32*I32)</f>
        <v>none detected</v>
      </c>
      <c r="K32" s="155">
        <f t="shared" si="6"/>
        <v>0</v>
      </c>
      <c r="L32" s="157" t="str">
        <f t="shared" ref="L32:L36" si="10">IF(C32=0,"none detected",H32*K32)</f>
        <v>none detected</v>
      </c>
    </row>
    <row r="33" spans="1:12">
      <c r="A33" s="162" t="s">
        <v>133</v>
      </c>
      <c r="B33" s="145" t="s">
        <v>120</v>
      </c>
      <c r="C33" s="131"/>
      <c r="D33" s="131"/>
      <c r="E33" s="110">
        <f>SUM(C33-D33)</f>
        <v>0</v>
      </c>
      <c r="F33" s="109">
        <f t="shared" si="0"/>
        <v>0</v>
      </c>
      <c r="G33" s="110">
        <f t="shared" si="8"/>
        <v>0</v>
      </c>
      <c r="H33" s="110" t="e">
        <f t="shared" si="9"/>
        <v>#DIV/0!</v>
      </c>
      <c r="I33" s="111" t="e">
        <f t="shared" si="5"/>
        <v>#DIV/0!</v>
      </c>
      <c r="J33" s="110" t="str">
        <f>IF(C33=0,"none detected",H33*I33)</f>
        <v>none detected</v>
      </c>
      <c r="K33" s="155">
        <f t="shared" si="6"/>
        <v>0</v>
      </c>
      <c r="L33" s="157" t="str">
        <f t="shared" si="10"/>
        <v>none detected</v>
      </c>
    </row>
    <row r="34" spans="1:12">
      <c r="A34" s="162" t="s">
        <v>133</v>
      </c>
      <c r="B34" s="145" t="s">
        <v>120</v>
      </c>
      <c r="C34" s="131"/>
      <c r="D34" s="131"/>
      <c r="E34" s="110">
        <f>SUM(C34-D34)</f>
        <v>0</v>
      </c>
      <c r="F34" s="109">
        <f>$E$8</f>
        <v>0</v>
      </c>
      <c r="G34" s="110">
        <f t="shared" si="8"/>
        <v>0</v>
      </c>
      <c r="H34" s="110" t="e">
        <f t="shared" si="9"/>
        <v>#DIV/0!</v>
      </c>
      <c r="I34" s="111" t="e">
        <f t="shared" si="5"/>
        <v>#DIV/0!</v>
      </c>
      <c r="J34" s="110" t="str">
        <f>IF(C34=0,"none detected",H34*I34)</f>
        <v>none detected</v>
      </c>
      <c r="K34" s="155">
        <f t="shared" si="6"/>
        <v>0</v>
      </c>
      <c r="L34" s="157" t="str">
        <f t="shared" si="10"/>
        <v>none detected</v>
      </c>
    </row>
    <row r="35" spans="1:12">
      <c r="A35" s="162" t="s">
        <v>133</v>
      </c>
      <c r="B35" s="145" t="s">
        <v>120</v>
      </c>
      <c r="C35" s="131"/>
      <c r="D35" s="131"/>
      <c r="E35" s="110">
        <f t="shared" ref="E35:E36" si="11">SUM(C35-D35)</f>
        <v>0</v>
      </c>
      <c r="F35" s="109">
        <f t="shared" si="0"/>
        <v>0</v>
      </c>
      <c r="G35" s="110">
        <f t="shared" si="8"/>
        <v>0</v>
      </c>
      <c r="H35" s="110" t="e">
        <f t="shared" si="9"/>
        <v>#DIV/0!</v>
      </c>
      <c r="I35" s="111" t="e">
        <f t="shared" si="5"/>
        <v>#DIV/0!</v>
      </c>
      <c r="J35" s="110" t="str">
        <f t="shared" ref="J35:J36" si="12">IF(C35=0,"none detected",H35*I35)</f>
        <v>none detected</v>
      </c>
      <c r="K35" s="155">
        <f t="shared" si="6"/>
        <v>0</v>
      </c>
      <c r="L35" s="157" t="str">
        <f t="shared" si="10"/>
        <v>none detected</v>
      </c>
    </row>
    <row r="36" spans="1:12">
      <c r="A36" s="162" t="s">
        <v>133</v>
      </c>
      <c r="B36" s="145" t="s">
        <v>120</v>
      </c>
      <c r="C36" s="131"/>
      <c r="D36" s="131"/>
      <c r="E36" s="110">
        <f t="shared" si="11"/>
        <v>0</v>
      </c>
      <c r="F36" s="109">
        <f t="shared" si="0"/>
        <v>0</v>
      </c>
      <c r="G36" s="110">
        <f t="shared" si="8"/>
        <v>0</v>
      </c>
      <c r="H36" s="110" t="e">
        <f t="shared" si="9"/>
        <v>#DIV/0!</v>
      </c>
      <c r="I36" s="111" t="e">
        <f t="shared" si="5"/>
        <v>#DIV/0!</v>
      </c>
      <c r="J36" s="110" t="str">
        <f t="shared" si="12"/>
        <v>none detected</v>
      </c>
      <c r="K36" s="155">
        <f t="shared" si="6"/>
        <v>0</v>
      </c>
      <c r="L36" s="157" t="str">
        <f t="shared" si="10"/>
        <v>none detected</v>
      </c>
    </row>
    <row r="37" spans="1:12">
      <c r="A37" s="162" t="s">
        <v>133</v>
      </c>
      <c r="B37" s="145" t="s">
        <v>120</v>
      </c>
      <c r="C37" s="131"/>
      <c r="D37" s="131"/>
      <c r="E37" s="110">
        <f>SUM(C37-D37)</f>
        <v>0</v>
      </c>
      <c r="F37" s="109">
        <f>$E$8</f>
        <v>0</v>
      </c>
      <c r="G37" s="110">
        <f t="shared" ref="G37:G39" si="13">SUM(E37-F37)</f>
        <v>0</v>
      </c>
      <c r="H37" s="110" t="e">
        <f t="shared" ref="H37:H39" si="14">$D$13^-G37</f>
        <v>#DIV/0!</v>
      </c>
      <c r="I37" s="111" t="e">
        <f t="shared" si="5"/>
        <v>#DIV/0!</v>
      </c>
      <c r="J37" s="110" t="str">
        <f>IF(C37=0,"none detected",H37*I37)</f>
        <v>none detected</v>
      </c>
      <c r="K37" s="155">
        <f t="shared" si="6"/>
        <v>0</v>
      </c>
      <c r="L37" s="157" t="str">
        <f>IF(C37=0,"none detected",H37*K37)</f>
        <v>none detected</v>
      </c>
    </row>
    <row r="38" spans="1:12">
      <c r="A38" s="162" t="s">
        <v>133</v>
      </c>
      <c r="B38" s="145" t="s">
        <v>120</v>
      </c>
      <c r="C38" s="131"/>
      <c r="D38" s="131"/>
      <c r="E38" s="110">
        <f t="shared" ref="E38:E39" si="15">SUM(C38-D38)</f>
        <v>0</v>
      </c>
      <c r="F38" s="109">
        <f t="shared" si="0"/>
        <v>0</v>
      </c>
      <c r="G38" s="110">
        <f t="shared" si="13"/>
        <v>0</v>
      </c>
      <c r="H38" s="110" t="e">
        <f t="shared" si="14"/>
        <v>#DIV/0!</v>
      </c>
      <c r="I38" s="111" t="e">
        <f t="shared" si="5"/>
        <v>#DIV/0!</v>
      </c>
      <c r="J38" s="110" t="str">
        <f t="shared" ref="J38:J39" si="16">IF(C38=0,"none detected",H38*I38)</f>
        <v>none detected</v>
      </c>
      <c r="K38" s="155">
        <f t="shared" si="6"/>
        <v>0</v>
      </c>
      <c r="L38" s="157" t="str">
        <f t="shared" ref="L38:L39" si="17">IF(C38=0,"none detected",H38*K38)</f>
        <v>none detected</v>
      </c>
    </row>
    <row r="39" spans="1:12">
      <c r="A39" s="162" t="s">
        <v>133</v>
      </c>
      <c r="B39" s="145" t="s">
        <v>120</v>
      </c>
      <c r="C39" s="131"/>
      <c r="D39" s="131"/>
      <c r="E39" s="110">
        <f t="shared" si="15"/>
        <v>0</v>
      </c>
      <c r="F39" s="109">
        <f t="shared" si="0"/>
        <v>0</v>
      </c>
      <c r="G39" s="110">
        <f t="shared" si="13"/>
        <v>0</v>
      </c>
      <c r="H39" s="110" t="e">
        <f t="shared" si="14"/>
        <v>#DIV/0!</v>
      </c>
      <c r="I39" s="111" t="e">
        <f t="shared" si="5"/>
        <v>#DIV/0!</v>
      </c>
      <c r="J39" s="110" t="str">
        <f t="shared" si="16"/>
        <v>none detected</v>
      </c>
      <c r="K39" s="155">
        <f t="shared" si="6"/>
        <v>0</v>
      </c>
      <c r="L39" s="157" t="str">
        <f t="shared" si="17"/>
        <v>none detected</v>
      </c>
    </row>
    <row r="40" spans="1:12">
      <c r="A40" s="136"/>
      <c r="B40" s="136"/>
      <c r="C40" s="148"/>
      <c r="D40" s="148"/>
      <c r="E40" s="147"/>
      <c r="F40" s="146"/>
      <c r="G40" s="146"/>
      <c r="H40" s="146"/>
      <c r="I40" s="146"/>
      <c r="J40" s="146"/>
      <c r="K40" s="146"/>
    </row>
    <row r="41" spans="1:12">
      <c r="A41" s="136"/>
      <c r="B41" s="136"/>
      <c r="C41" s="148"/>
      <c r="D41" s="148"/>
      <c r="E41" s="147"/>
      <c r="F41" s="146"/>
      <c r="G41" s="146"/>
      <c r="H41" s="146"/>
      <c r="I41" s="146"/>
      <c r="J41" s="146"/>
      <c r="K41" s="146"/>
    </row>
    <row r="42" spans="1:12">
      <c r="A42" s="136"/>
      <c r="B42" s="136"/>
      <c r="C42" s="148"/>
      <c r="D42" s="148"/>
      <c r="E42" s="147"/>
      <c r="F42" s="146"/>
      <c r="G42" s="146"/>
      <c r="H42" s="146"/>
      <c r="I42" s="146"/>
      <c r="J42" s="146"/>
      <c r="K42" s="146"/>
    </row>
    <row r="43" spans="1:12">
      <c r="A43" s="136"/>
      <c r="B43" s="136"/>
      <c r="C43" s="148"/>
      <c r="D43" s="148"/>
      <c r="E43" s="147"/>
      <c r="F43" s="146"/>
      <c r="G43" s="146"/>
      <c r="H43" s="146"/>
      <c r="I43" s="146"/>
      <c r="J43" s="146"/>
      <c r="K43" s="146"/>
    </row>
    <row r="44" spans="1:12">
      <c r="A44" s="136"/>
      <c r="B44" s="136"/>
      <c r="C44" s="148"/>
      <c r="D44" s="148"/>
      <c r="E44" s="147"/>
      <c r="F44" s="146"/>
      <c r="G44" s="146"/>
      <c r="H44" s="146"/>
      <c r="I44" s="146"/>
      <c r="J44" s="146"/>
      <c r="K44" s="146"/>
    </row>
    <row r="45" spans="1:12">
      <c r="A45" s="136"/>
      <c r="B45" s="136"/>
      <c r="C45" s="146"/>
      <c r="D45" s="146"/>
      <c r="E45" s="146"/>
      <c r="F45" s="146"/>
      <c r="G45" s="146"/>
      <c r="H45" s="146"/>
      <c r="I45" s="146"/>
      <c r="J45" s="146"/>
      <c r="K45" s="146"/>
    </row>
    <row r="46" spans="1:12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</row>
    <row r="47" spans="1:12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</row>
    <row r="48" spans="1:12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</row>
    <row r="49" spans="1:11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</row>
    <row r="50" spans="1:11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</row>
    <row r="51" spans="1:1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</row>
    <row r="52" spans="1:11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</row>
    <row r="53" spans="1:11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</row>
    <row r="54" spans="1:1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</row>
    <row r="55" spans="1:1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</row>
    <row r="56" spans="1:1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</row>
    <row r="57" spans="1:1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</row>
    <row r="58" spans="1:1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</row>
    <row r="59" spans="1:1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</row>
    <row r="60" spans="1:1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</row>
    <row r="61" spans="1:1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</row>
    <row r="62" spans="1:1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</row>
    <row r="63" spans="1:1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</row>
    <row r="64" spans="1:1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</row>
    <row r="65" spans="1:1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</row>
    <row r="66" spans="1:11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</row>
    <row r="67" spans="1:11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</row>
    <row r="68" spans="1:11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</row>
    <row r="69" spans="1:11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</row>
    <row r="70" spans="1:11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</row>
    <row r="71" spans="1:11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</row>
    <row r="72" spans="1:11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</row>
    <row r="73" spans="1:11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</row>
  </sheetData>
  <sheetProtection password="DF77" sheet="1" objects="1" scenarios="1"/>
  <mergeCells count="1">
    <mergeCell ref="A1:J1"/>
  </mergeCells>
  <pageMargins left="0.75" right="0.75" top="1" bottom="1" header="0.5" footer="0.5"/>
  <pageSetup orientation="portrait" r:id="rId1"/>
  <headerFooter alignWithMargins="0"/>
  <ignoredErrors>
    <ignoredError sqref="I20:I39 H20:H39" evalError="1"/>
    <ignoredError sqref="F20 F22:F23 F26:F29 F32:F34 F3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P65"/>
  <sheetViews>
    <sheetView workbookViewId="0">
      <selection activeCell="K44" sqref="K44"/>
    </sheetView>
  </sheetViews>
  <sheetFormatPr defaultRowHeight="12.75"/>
  <cols>
    <col min="1" max="1" width="18.42578125" style="2" customWidth="1"/>
    <col min="2" max="2" width="9.140625" style="2"/>
    <col min="3" max="3" width="9.85546875" style="2" customWidth="1"/>
    <col min="4" max="6" width="9.140625" style="2"/>
    <col min="7" max="7" width="12.28515625" style="2" customWidth="1"/>
    <col min="8" max="8" width="11" style="2" customWidth="1"/>
    <col min="9" max="9" width="19.5703125" style="2" customWidth="1"/>
    <col min="10" max="10" width="13.85546875" style="2" customWidth="1"/>
    <col min="11" max="11" width="21.42578125" style="2" bestFit="1" customWidth="1"/>
    <col min="12" max="12" width="21.140625" style="2" customWidth="1"/>
    <col min="13" max="255" width="9.140625" style="2"/>
    <col min="256" max="256" width="18.42578125" style="2" customWidth="1"/>
    <col min="257" max="257" width="9.140625" style="2"/>
    <col min="258" max="258" width="9.85546875" style="2" customWidth="1"/>
    <col min="259" max="261" width="9.140625" style="2"/>
    <col min="262" max="262" width="12.28515625" style="2" customWidth="1"/>
    <col min="263" max="263" width="11" style="2" customWidth="1"/>
    <col min="264" max="264" width="15.42578125" style="2" customWidth="1"/>
    <col min="265" max="265" width="13.85546875" style="2" customWidth="1"/>
    <col min="266" max="266" width="21.42578125" style="2" bestFit="1" customWidth="1"/>
    <col min="267" max="511" width="9.140625" style="2"/>
    <col min="512" max="512" width="18.42578125" style="2" customWidth="1"/>
    <col min="513" max="513" width="9.140625" style="2"/>
    <col min="514" max="514" width="9.85546875" style="2" customWidth="1"/>
    <col min="515" max="517" width="9.140625" style="2"/>
    <col min="518" max="518" width="12.28515625" style="2" customWidth="1"/>
    <col min="519" max="519" width="11" style="2" customWidth="1"/>
    <col min="520" max="520" width="15.42578125" style="2" customWidth="1"/>
    <col min="521" max="521" width="13.85546875" style="2" customWidth="1"/>
    <col min="522" max="522" width="21.42578125" style="2" bestFit="1" customWidth="1"/>
    <col min="523" max="767" width="9.140625" style="2"/>
    <col min="768" max="768" width="18.42578125" style="2" customWidth="1"/>
    <col min="769" max="769" width="9.140625" style="2"/>
    <col min="770" max="770" width="9.85546875" style="2" customWidth="1"/>
    <col min="771" max="773" width="9.140625" style="2"/>
    <col min="774" max="774" width="12.28515625" style="2" customWidth="1"/>
    <col min="775" max="775" width="11" style="2" customWidth="1"/>
    <col min="776" max="776" width="15.42578125" style="2" customWidth="1"/>
    <col min="777" max="777" width="13.85546875" style="2" customWidth="1"/>
    <col min="778" max="778" width="21.42578125" style="2" bestFit="1" customWidth="1"/>
    <col min="779" max="1023" width="9.140625" style="2"/>
    <col min="1024" max="1024" width="18.42578125" style="2" customWidth="1"/>
    <col min="1025" max="1025" width="9.140625" style="2"/>
    <col min="1026" max="1026" width="9.85546875" style="2" customWidth="1"/>
    <col min="1027" max="1029" width="9.140625" style="2"/>
    <col min="1030" max="1030" width="12.28515625" style="2" customWidth="1"/>
    <col min="1031" max="1031" width="11" style="2" customWidth="1"/>
    <col min="1032" max="1032" width="15.42578125" style="2" customWidth="1"/>
    <col min="1033" max="1033" width="13.85546875" style="2" customWidth="1"/>
    <col min="1034" max="1034" width="21.42578125" style="2" bestFit="1" customWidth="1"/>
    <col min="1035" max="1279" width="9.140625" style="2"/>
    <col min="1280" max="1280" width="18.42578125" style="2" customWidth="1"/>
    <col min="1281" max="1281" width="9.140625" style="2"/>
    <col min="1282" max="1282" width="9.85546875" style="2" customWidth="1"/>
    <col min="1283" max="1285" width="9.140625" style="2"/>
    <col min="1286" max="1286" width="12.28515625" style="2" customWidth="1"/>
    <col min="1287" max="1287" width="11" style="2" customWidth="1"/>
    <col min="1288" max="1288" width="15.42578125" style="2" customWidth="1"/>
    <col min="1289" max="1289" width="13.85546875" style="2" customWidth="1"/>
    <col min="1290" max="1290" width="21.42578125" style="2" bestFit="1" customWidth="1"/>
    <col min="1291" max="1535" width="9.140625" style="2"/>
    <col min="1536" max="1536" width="18.42578125" style="2" customWidth="1"/>
    <col min="1537" max="1537" width="9.140625" style="2"/>
    <col min="1538" max="1538" width="9.85546875" style="2" customWidth="1"/>
    <col min="1539" max="1541" width="9.140625" style="2"/>
    <col min="1542" max="1542" width="12.28515625" style="2" customWidth="1"/>
    <col min="1543" max="1543" width="11" style="2" customWidth="1"/>
    <col min="1544" max="1544" width="15.42578125" style="2" customWidth="1"/>
    <col min="1545" max="1545" width="13.85546875" style="2" customWidth="1"/>
    <col min="1546" max="1546" width="21.42578125" style="2" bestFit="1" customWidth="1"/>
    <col min="1547" max="1791" width="9.140625" style="2"/>
    <col min="1792" max="1792" width="18.42578125" style="2" customWidth="1"/>
    <col min="1793" max="1793" width="9.140625" style="2"/>
    <col min="1794" max="1794" width="9.85546875" style="2" customWidth="1"/>
    <col min="1795" max="1797" width="9.140625" style="2"/>
    <col min="1798" max="1798" width="12.28515625" style="2" customWidth="1"/>
    <col min="1799" max="1799" width="11" style="2" customWidth="1"/>
    <col min="1800" max="1800" width="15.42578125" style="2" customWidth="1"/>
    <col min="1801" max="1801" width="13.85546875" style="2" customWidth="1"/>
    <col min="1802" max="1802" width="21.42578125" style="2" bestFit="1" customWidth="1"/>
    <col min="1803" max="2047" width="9.140625" style="2"/>
    <col min="2048" max="2048" width="18.42578125" style="2" customWidth="1"/>
    <col min="2049" max="2049" width="9.140625" style="2"/>
    <col min="2050" max="2050" width="9.85546875" style="2" customWidth="1"/>
    <col min="2051" max="2053" width="9.140625" style="2"/>
    <col min="2054" max="2054" width="12.28515625" style="2" customWidth="1"/>
    <col min="2055" max="2055" width="11" style="2" customWidth="1"/>
    <col min="2056" max="2056" width="15.42578125" style="2" customWidth="1"/>
    <col min="2057" max="2057" width="13.85546875" style="2" customWidth="1"/>
    <col min="2058" max="2058" width="21.42578125" style="2" bestFit="1" customWidth="1"/>
    <col min="2059" max="2303" width="9.140625" style="2"/>
    <col min="2304" max="2304" width="18.42578125" style="2" customWidth="1"/>
    <col min="2305" max="2305" width="9.140625" style="2"/>
    <col min="2306" max="2306" width="9.85546875" style="2" customWidth="1"/>
    <col min="2307" max="2309" width="9.140625" style="2"/>
    <col min="2310" max="2310" width="12.28515625" style="2" customWidth="1"/>
    <col min="2311" max="2311" width="11" style="2" customWidth="1"/>
    <col min="2312" max="2312" width="15.42578125" style="2" customWidth="1"/>
    <col min="2313" max="2313" width="13.85546875" style="2" customWidth="1"/>
    <col min="2314" max="2314" width="21.42578125" style="2" bestFit="1" customWidth="1"/>
    <col min="2315" max="2559" width="9.140625" style="2"/>
    <col min="2560" max="2560" width="18.42578125" style="2" customWidth="1"/>
    <col min="2561" max="2561" width="9.140625" style="2"/>
    <col min="2562" max="2562" width="9.85546875" style="2" customWidth="1"/>
    <col min="2563" max="2565" width="9.140625" style="2"/>
    <col min="2566" max="2566" width="12.28515625" style="2" customWidth="1"/>
    <col min="2567" max="2567" width="11" style="2" customWidth="1"/>
    <col min="2568" max="2568" width="15.42578125" style="2" customWidth="1"/>
    <col min="2569" max="2569" width="13.85546875" style="2" customWidth="1"/>
    <col min="2570" max="2570" width="21.42578125" style="2" bestFit="1" customWidth="1"/>
    <col min="2571" max="2815" width="9.140625" style="2"/>
    <col min="2816" max="2816" width="18.42578125" style="2" customWidth="1"/>
    <col min="2817" max="2817" width="9.140625" style="2"/>
    <col min="2818" max="2818" width="9.85546875" style="2" customWidth="1"/>
    <col min="2819" max="2821" width="9.140625" style="2"/>
    <col min="2822" max="2822" width="12.28515625" style="2" customWidth="1"/>
    <col min="2823" max="2823" width="11" style="2" customWidth="1"/>
    <col min="2824" max="2824" width="15.42578125" style="2" customWidth="1"/>
    <col min="2825" max="2825" width="13.85546875" style="2" customWidth="1"/>
    <col min="2826" max="2826" width="21.42578125" style="2" bestFit="1" customWidth="1"/>
    <col min="2827" max="3071" width="9.140625" style="2"/>
    <col min="3072" max="3072" width="18.42578125" style="2" customWidth="1"/>
    <col min="3073" max="3073" width="9.140625" style="2"/>
    <col min="3074" max="3074" width="9.85546875" style="2" customWidth="1"/>
    <col min="3075" max="3077" width="9.140625" style="2"/>
    <col min="3078" max="3078" width="12.28515625" style="2" customWidth="1"/>
    <col min="3079" max="3079" width="11" style="2" customWidth="1"/>
    <col min="3080" max="3080" width="15.42578125" style="2" customWidth="1"/>
    <col min="3081" max="3081" width="13.85546875" style="2" customWidth="1"/>
    <col min="3082" max="3082" width="21.42578125" style="2" bestFit="1" customWidth="1"/>
    <col min="3083" max="3327" width="9.140625" style="2"/>
    <col min="3328" max="3328" width="18.42578125" style="2" customWidth="1"/>
    <col min="3329" max="3329" width="9.140625" style="2"/>
    <col min="3330" max="3330" width="9.85546875" style="2" customWidth="1"/>
    <col min="3331" max="3333" width="9.140625" style="2"/>
    <col min="3334" max="3334" width="12.28515625" style="2" customWidth="1"/>
    <col min="3335" max="3335" width="11" style="2" customWidth="1"/>
    <col min="3336" max="3336" width="15.42578125" style="2" customWidth="1"/>
    <col min="3337" max="3337" width="13.85546875" style="2" customWidth="1"/>
    <col min="3338" max="3338" width="21.42578125" style="2" bestFit="1" customWidth="1"/>
    <col min="3339" max="3583" width="9.140625" style="2"/>
    <col min="3584" max="3584" width="18.42578125" style="2" customWidth="1"/>
    <col min="3585" max="3585" width="9.140625" style="2"/>
    <col min="3586" max="3586" width="9.85546875" style="2" customWidth="1"/>
    <col min="3587" max="3589" width="9.140625" style="2"/>
    <col min="3590" max="3590" width="12.28515625" style="2" customWidth="1"/>
    <col min="3591" max="3591" width="11" style="2" customWidth="1"/>
    <col min="3592" max="3592" width="15.42578125" style="2" customWidth="1"/>
    <col min="3593" max="3593" width="13.85546875" style="2" customWidth="1"/>
    <col min="3594" max="3594" width="21.42578125" style="2" bestFit="1" customWidth="1"/>
    <col min="3595" max="3839" width="9.140625" style="2"/>
    <col min="3840" max="3840" width="18.42578125" style="2" customWidth="1"/>
    <col min="3841" max="3841" width="9.140625" style="2"/>
    <col min="3842" max="3842" width="9.85546875" style="2" customWidth="1"/>
    <col min="3843" max="3845" width="9.140625" style="2"/>
    <col min="3846" max="3846" width="12.28515625" style="2" customWidth="1"/>
    <col min="3847" max="3847" width="11" style="2" customWidth="1"/>
    <col min="3848" max="3848" width="15.42578125" style="2" customWidth="1"/>
    <col min="3849" max="3849" width="13.85546875" style="2" customWidth="1"/>
    <col min="3850" max="3850" width="21.42578125" style="2" bestFit="1" customWidth="1"/>
    <col min="3851" max="4095" width="9.140625" style="2"/>
    <col min="4096" max="4096" width="18.42578125" style="2" customWidth="1"/>
    <col min="4097" max="4097" width="9.140625" style="2"/>
    <col min="4098" max="4098" width="9.85546875" style="2" customWidth="1"/>
    <col min="4099" max="4101" width="9.140625" style="2"/>
    <col min="4102" max="4102" width="12.28515625" style="2" customWidth="1"/>
    <col min="4103" max="4103" width="11" style="2" customWidth="1"/>
    <col min="4104" max="4104" width="15.42578125" style="2" customWidth="1"/>
    <col min="4105" max="4105" width="13.85546875" style="2" customWidth="1"/>
    <col min="4106" max="4106" width="21.42578125" style="2" bestFit="1" customWidth="1"/>
    <col min="4107" max="4351" width="9.140625" style="2"/>
    <col min="4352" max="4352" width="18.42578125" style="2" customWidth="1"/>
    <col min="4353" max="4353" width="9.140625" style="2"/>
    <col min="4354" max="4354" width="9.85546875" style="2" customWidth="1"/>
    <col min="4355" max="4357" width="9.140625" style="2"/>
    <col min="4358" max="4358" width="12.28515625" style="2" customWidth="1"/>
    <col min="4359" max="4359" width="11" style="2" customWidth="1"/>
    <col min="4360" max="4360" width="15.42578125" style="2" customWidth="1"/>
    <col min="4361" max="4361" width="13.85546875" style="2" customWidth="1"/>
    <col min="4362" max="4362" width="21.42578125" style="2" bestFit="1" customWidth="1"/>
    <col min="4363" max="4607" width="9.140625" style="2"/>
    <col min="4608" max="4608" width="18.42578125" style="2" customWidth="1"/>
    <col min="4609" max="4609" width="9.140625" style="2"/>
    <col min="4610" max="4610" width="9.85546875" style="2" customWidth="1"/>
    <col min="4611" max="4613" width="9.140625" style="2"/>
    <col min="4614" max="4614" width="12.28515625" style="2" customWidth="1"/>
    <col min="4615" max="4615" width="11" style="2" customWidth="1"/>
    <col min="4616" max="4616" width="15.42578125" style="2" customWidth="1"/>
    <col min="4617" max="4617" width="13.85546875" style="2" customWidth="1"/>
    <col min="4618" max="4618" width="21.42578125" style="2" bestFit="1" customWidth="1"/>
    <col min="4619" max="4863" width="9.140625" style="2"/>
    <col min="4864" max="4864" width="18.42578125" style="2" customWidth="1"/>
    <col min="4865" max="4865" width="9.140625" style="2"/>
    <col min="4866" max="4866" width="9.85546875" style="2" customWidth="1"/>
    <col min="4867" max="4869" width="9.140625" style="2"/>
    <col min="4870" max="4870" width="12.28515625" style="2" customWidth="1"/>
    <col min="4871" max="4871" width="11" style="2" customWidth="1"/>
    <col min="4872" max="4872" width="15.42578125" style="2" customWidth="1"/>
    <col min="4873" max="4873" width="13.85546875" style="2" customWidth="1"/>
    <col min="4874" max="4874" width="21.42578125" style="2" bestFit="1" customWidth="1"/>
    <col min="4875" max="5119" width="9.140625" style="2"/>
    <col min="5120" max="5120" width="18.42578125" style="2" customWidth="1"/>
    <col min="5121" max="5121" width="9.140625" style="2"/>
    <col min="5122" max="5122" width="9.85546875" style="2" customWidth="1"/>
    <col min="5123" max="5125" width="9.140625" style="2"/>
    <col min="5126" max="5126" width="12.28515625" style="2" customWidth="1"/>
    <col min="5127" max="5127" width="11" style="2" customWidth="1"/>
    <col min="5128" max="5128" width="15.42578125" style="2" customWidth="1"/>
    <col min="5129" max="5129" width="13.85546875" style="2" customWidth="1"/>
    <col min="5130" max="5130" width="21.42578125" style="2" bestFit="1" customWidth="1"/>
    <col min="5131" max="5375" width="9.140625" style="2"/>
    <col min="5376" max="5376" width="18.42578125" style="2" customWidth="1"/>
    <col min="5377" max="5377" width="9.140625" style="2"/>
    <col min="5378" max="5378" width="9.85546875" style="2" customWidth="1"/>
    <col min="5379" max="5381" width="9.140625" style="2"/>
    <col min="5382" max="5382" width="12.28515625" style="2" customWidth="1"/>
    <col min="5383" max="5383" width="11" style="2" customWidth="1"/>
    <col min="5384" max="5384" width="15.42578125" style="2" customWidth="1"/>
    <col min="5385" max="5385" width="13.85546875" style="2" customWidth="1"/>
    <col min="5386" max="5386" width="21.42578125" style="2" bestFit="1" customWidth="1"/>
    <col min="5387" max="5631" width="9.140625" style="2"/>
    <col min="5632" max="5632" width="18.42578125" style="2" customWidth="1"/>
    <col min="5633" max="5633" width="9.140625" style="2"/>
    <col min="5634" max="5634" width="9.85546875" style="2" customWidth="1"/>
    <col min="5635" max="5637" width="9.140625" style="2"/>
    <col min="5638" max="5638" width="12.28515625" style="2" customWidth="1"/>
    <col min="5639" max="5639" width="11" style="2" customWidth="1"/>
    <col min="5640" max="5640" width="15.42578125" style="2" customWidth="1"/>
    <col min="5641" max="5641" width="13.85546875" style="2" customWidth="1"/>
    <col min="5642" max="5642" width="21.42578125" style="2" bestFit="1" customWidth="1"/>
    <col min="5643" max="5887" width="9.140625" style="2"/>
    <col min="5888" max="5888" width="18.42578125" style="2" customWidth="1"/>
    <col min="5889" max="5889" width="9.140625" style="2"/>
    <col min="5890" max="5890" width="9.85546875" style="2" customWidth="1"/>
    <col min="5891" max="5893" width="9.140625" style="2"/>
    <col min="5894" max="5894" width="12.28515625" style="2" customWidth="1"/>
    <col min="5895" max="5895" width="11" style="2" customWidth="1"/>
    <col min="5896" max="5896" width="15.42578125" style="2" customWidth="1"/>
    <col min="5897" max="5897" width="13.85546875" style="2" customWidth="1"/>
    <col min="5898" max="5898" width="21.42578125" style="2" bestFit="1" customWidth="1"/>
    <col min="5899" max="6143" width="9.140625" style="2"/>
    <col min="6144" max="6144" width="18.42578125" style="2" customWidth="1"/>
    <col min="6145" max="6145" width="9.140625" style="2"/>
    <col min="6146" max="6146" width="9.85546875" style="2" customWidth="1"/>
    <col min="6147" max="6149" width="9.140625" style="2"/>
    <col min="6150" max="6150" width="12.28515625" style="2" customWidth="1"/>
    <col min="6151" max="6151" width="11" style="2" customWidth="1"/>
    <col min="6152" max="6152" width="15.42578125" style="2" customWidth="1"/>
    <col min="6153" max="6153" width="13.85546875" style="2" customWidth="1"/>
    <col min="6154" max="6154" width="21.42578125" style="2" bestFit="1" customWidth="1"/>
    <col min="6155" max="6399" width="9.140625" style="2"/>
    <col min="6400" max="6400" width="18.42578125" style="2" customWidth="1"/>
    <col min="6401" max="6401" width="9.140625" style="2"/>
    <col min="6402" max="6402" width="9.85546875" style="2" customWidth="1"/>
    <col min="6403" max="6405" width="9.140625" style="2"/>
    <col min="6406" max="6406" width="12.28515625" style="2" customWidth="1"/>
    <col min="6407" max="6407" width="11" style="2" customWidth="1"/>
    <col min="6408" max="6408" width="15.42578125" style="2" customWidth="1"/>
    <col min="6409" max="6409" width="13.85546875" style="2" customWidth="1"/>
    <col min="6410" max="6410" width="21.42578125" style="2" bestFit="1" customWidth="1"/>
    <col min="6411" max="6655" width="9.140625" style="2"/>
    <col min="6656" max="6656" width="18.42578125" style="2" customWidth="1"/>
    <col min="6657" max="6657" width="9.140625" style="2"/>
    <col min="6658" max="6658" width="9.85546875" style="2" customWidth="1"/>
    <col min="6659" max="6661" width="9.140625" style="2"/>
    <col min="6662" max="6662" width="12.28515625" style="2" customWidth="1"/>
    <col min="6663" max="6663" width="11" style="2" customWidth="1"/>
    <col min="6664" max="6664" width="15.42578125" style="2" customWidth="1"/>
    <col min="6665" max="6665" width="13.85546875" style="2" customWidth="1"/>
    <col min="6666" max="6666" width="21.42578125" style="2" bestFit="1" customWidth="1"/>
    <col min="6667" max="6911" width="9.140625" style="2"/>
    <col min="6912" max="6912" width="18.42578125" style="2" customWidth="1"/>
    <col min="6913" max="6913" width="9.140625" style="2"/>
    <col min="6914" max="6914" width="9.85546875" style="2" customWidth="1"/>
    <col min="6915" max="6917" width="9.140625" style="2"/>
    <col min="6918" max="6918" width="12.28515625" style="2" customWidth="1"/>
    <col min="6919" max="6919" width="11" style="2" customWidth="1"/>
    <col min="6920" max="6920" width="15.42578125" style="2" customWidth="1"/>
    <col min="6921" max="6921" width="13.85546875" style="2" customWidth="1"/>
    <col min="6922" max="6922" width="21.42578125" style="2" bestFit="1" customWidth="1"/>
    <col min="6923" max="7167" width="9.140625" style="2"/>
    <col min="7168" max="7168" width="18.42578125" style="2" customWidth="1"/>
    <col min="7169" max="7169" width="9.140625" style="2"/>
    <col min="7170" max="7170" width="9.85546875" style="2" customWidth="1"/>
    <col min="7171" max="7173" width="9.140625" style="2"/>
    <col min="7174" max="7174" width="12.28515625" style="2" customWidth="1"/>
    <col min="7175" max="7175" width="11" style="2" customWidth="1"/>
    <col min="7176" max="7176" width="15.42578125" style="2" customWidth="1"/>
    <col min="7177" max="7177" width="13.85546875" style="2" customWidth="1"/>
    <col min="7178" max="7178" width="21.42578125" style="2" bestFit="1" customWidth="1"/>
    <col min="7179" max="7423" width="9.140625" style="2"/>
    <col min="7424" max="7424" width="18.42578125" style="2" customWidth="1"/>
    <col min="7425" max="7425" width="9.140625" style="2"/>
    <col min="7426" max="7426" width="9.85546875" style="2" customWidth="1"/>
    <col min="7427" max="7429" width="9.140625" style="2"/>
    <col min="7430" max="7430" width="12.28515625" style="2" customWidth="1"/>
    <col min="7431" max="7431" width="11" style="2" customWidth="1"/>
    <col min="7432" max="7432" width="15.42578125" style="2" customWidth="1"/>
    <col min="7433" max="7433" width="13.85546875" style="2" customWidth="1"/>
    <col min="7434" max="7434" width="21.42578125" style="2" bestFit="1" customWidth="1"/>
    <col min="7435" max="7679" width="9.140625" style="2"/>
    <col min="7680" max="7680" width="18.42578125" style="2" customWidth="1"/>
    <col min="7681" max="7681" width="9.140625" style="2"/>
    <col min="7682" max="7682" width="9.85546875" style="2" customWidth="1"/>
    <col min="7683" max="7685" width="9.140625" style="2"/>
    <col min="7686" max="7686" width="12.28515625" style="2" customWidth="1"/>
    <col min="7687" max="7687" width="11" style="2" customWidth="1"/>
    <col min="7688" max="7688" width="15.42578125" style="2" customWidth="1"/>
    <col min="7689" max="7689" width="13.85546875" style="2" customWidth="1"/>
    <col min="7690" max="7690" width="21.42578125" style="2" bestFit="1" customWidth="1"/>
    <col min="7691" max="7935" width="9.140625" style="2"/>
    <col min="7936" max="7936" width="18.42578125" style="2" customWidth="1"/>
    <col min="7937" max="7937" width="9.140625" style="2"/>
    <col min="7938" max="7938" width="9.85546875" style="2" customWidth="1"/>
    <col min="7939" max="7941" width="9.140625" style="2"/>
    <col min="7942" max="7942" width="12.28515625" style="2" customWidth="1"/>
    <col min="7943" max="7943" width="11" style="2" customWidth="1"/>
    <col min="7944" max="7944" width="15.42578125" style="2" customWidth="1"/>
    <col min="7945" max="7945" width="13.85546875" style="2" customWidth="1"/>
    <col min="7946" max="7946" width="21.42578125" style="2" bestFit="1" customWidth="1"/>
    <col min="7947" max="8191" width="9.140625" style="2"/>
    <col min="8192" max="8192" width="18.42578125" style="2" customWidth="1"/>
    <col min="8193" max="8193" width="9.140625" style="2"/>
    <col min="8194" max="8194" width="9.85546875" style="2" customWidth="1"/>
    <col min="8195" max="8197" width="9.140625" style="2"/>
    <col min="8198" max="8198" width="12.28515625" style="2" customWidth="1"/>
    <col min="8199" max="8199" width="11" style="2" customWidth="1"/>
    <col min="8200" max="8200" width="15.42578125" style="2" customWidth="1"/>
    <col min="8201" max="8201" width="13.85546875" style="2" customWidth="1"/>
    <col min="8202" max="8202" width="21.42578125" style="2" bestFit="1" customWidth="1"/>
    <col min="8203" max="8447" width="9.140625" style="2"/>
    <col min="8448" max="8448" width="18.42578125" style="2" customWidth="1"/>
    <col min="8449" max="8449" width="9.140625" style="2"/>
    <col min="8450" max="8450" width="9.85546875" style="2" customWidth="1"/>
    <col min="8451" max="8453" width="9.140625" style="2"/>
    <col min="8454" max="8454" width="12.28515625" style="2" customWidth="1"/>
    <col min="8455" max="8455" width="11" style="2" customWidth="1"/>
    <col min="8456" max="8456" width="15.42578125" style="2" customWidth="1"/>
    <col min="8457" max="8457" width="13.85546875" style="2" customWidth="1"/>
    <col min="8458" max="8458" width="21.42578125" style="2" bestFit="1" customWidth="1"/>
    <col min="8459" max="8703" width="9.140625" style="2"/>
    <col min="8704" max="8704" width="18.42578125" style="2" customWidth="1"/>
    <col min="8705" max="8705" width="9.140625" style="2"/>
    <col min="8706" max="8706" width="9.85546875" style="2" customWidth="1"/>
    <col min="8707" max="8709" width="9.140625" style="2"/>
    <col min="8710" max="8710" width="12.28515625" style="2" customWidth="1"/>
    <col min="8711" max="8711" width="11" style="2" customWidth="1"/>
    <col min="8712" max="8712" width="15.42578125" style="2" customWidth="1"/>
    <col min="8713" max="8713" width="13.85546875" style="2" customWidth="1"/>
    <col min="8714" max="8714" width="21.42578125" style="2" bestFit="1" customWidth="1"/>
    <col min="8715" max="8959" width="9.140625" style="2"/>
    <col min="8960" max="8960" width="18.42578125" style="2" customWidth="1"/>
    <col min="8961" max="8961" width="9.140625" style="2"/>
    <col min="8962" max="8962" width="9.85546875" style="2" customWidth="1"/>
    <col min="8963" max="8965" width="9.140625" style="2"/>
    <col min="8966" max="8966" width="12.28515625" style="2" customWidth="1"/>
    <col min="8967" max="8967" width="11" style="2" customWidth="1"/>
    <col min="8968" max="8968" width="15.42578125" style="2" customWidth="1"/>
    <col min="8969" max="8969" width="13.85546875" style="2" customWidth="1"/>
    <col min="8970" max="8970" width="21.42578125" style="2" bestFit="1" customWidth="1"/>
    <col min="8971" max="9215" width="9.140625" style="2"/>
    <col min="9216" max="9216" width="18.42578125" style="2" customWidth="1"/>
    <col min="9217" max="9217" width="9.140625" style="2"/>
    <col min="9218" max="9218" width="9.85546875" style="2" customWidth="1"/>
    <col min="9219" max="9221" width="9.140625" style="2"/>
    <col min="9222" max="9222" width="12.28515625" style="2" customWidth="1"/>
    <col min="9223" max="9223" width="11" style="2" customWidth="1"/>
    <col min="9224" max="9224" width="15.42578125" style="2" customWidth="1"/>
    <col min="9225" max="9225" width="13.85546875" style="2" customWidth="1"/>
    <col min="9226" max="9226" width="21.42578125" style="2" bestFit="1" customWidth="1"/>
    <col min="9227" max="9471" width="9.140625" style="2"/>
    <col min="9472" max="9472" width="18.42578125" style="2" customWidth="1"/>
    <col min="9473" max="9473" width="9.140625" style="2"/>
    <col min="9474" max="9474" width="9.85546875" style="2" customWidth="1"/>
    <col min="9475" max="9477" width="9.140625" style="2"/>
    <col min="9478" max="9478" width="12.28515625" style="2" customWidth="1"/>
    <col min="9479" max="9479" width="11" style="2" customWidth="1"/>
    <col min="9480" max="9480" width="15.42578125" style="2" customWidth="1"/>
    <col min="9481" max="9481" width="13.85546875" style="2" customWidth="1"/>
    <col min="9482" max="9482" width="21.42578125" style="2" bestFit="1" customWidth="1"/>
    <col min="9483" max="9727" width="9.140625" style="2"/>
    <col min="9728" max="9728" width="18.42578125" style="2" customWidth="1"/>
    <col min="9729" max="9729" width="9.140625" style="2"/>
    <col min="9730" max="9730" width="9.85546875" style="2" customWidth="1"/>
    <col min="9731" max="9733" width="9.140625" style="2"/>
    <col min="9734" max="9734" width="12.28515625" style="2" customWidth="1"/>
    <col min="9735" max="9735" width="11" style="2" customWidth="1"/>
    <col min="9736" max="9736" width="15.42578125" style="2" customWidth="1"/>
    <col min="9737" max="9737" width="13.85546875" style="2" customWidth="1"/>
    <col min="9738" max="9738" width="21.42578125" style="2" bestFit="1" customWidth="1"/>
    <col min="9739" max="9983" width="9.140625" style="2"/>
    <col min="9984" max="9984" width="18.42578125" style="2" customWidth="1"/>
    <col min="9985" max="9985" width="9.140625" style="2"/>
    <col min="9986" max="9986" width="9.85546875" style="2" customWidth="1"/>
    <col min="9987" max="9989" width="9.140625" style="2"/>
    <col min="9990" max="9990" width="12.28515625" style="2" customWidth="1"/>
    <col min="9991" max="9991" width="11" style="2" customWidth="1"/>
    <col min="9992" max="9992" width="15.42578125" style="2" customWidth="1"/>
    <col min="9993" max="9993" width="13.85546875" style="2" customWidth="1"/>
    <col min="9994" max="9994" width="21.42578125" style="2" bestFit="1" customWidth="1"/>
    <col min="9995" max="10239" width="9.140625" style="2"/>
    <col min="10240" max="10240" width="18.42578125" style="2" customWidth="1"/>
    <col min="10241" max="10241" width="9.140625" style="2"/>
    <col min="10242" max="10242" width="9.85546875" style="2" customWidth="1"/>
    <col min="10243" max="10245" width="9.140625" style="2"/>
    <col min="10246" max="10246" width="12.28515625" style="2" customWidth="1"/>
    <col min="10247" max="10247" width="11" style="2" customWidth="1"/>
    <col min="10248" max="10248" width="15.42578125" style="2" customWidth="1"/>
    <col min="10249" max="10249" width="13.85546875" style="2" customWidth="1"/>
    <col min="10250" max="10250" width="21.42578125" style="2" bestFit="1" customWidth="1"/>
    <col min="10251" max="10495" width="9.140625" style="2"/>
    <col min="10496" max="10496" width="18.42578125" style="2" customWidth="1"/>
    <col min="10497" max="10497" width="9.140625" style="2"/>
    <col min="10498" max="10498" width="9.85546875" style="2" customWidth="1"/>
    <col min="10499" max="10501" width="9.140625" style="2"/>
    <col min="10502" max="10502" width="12.28515625" style="2" customWidth="1"/>
    <col min="10503" max="10503" width="11" style="2" customWidth="1"/>
    <col min="10504" max="10504" width="15.42578125" style="2" customWidth="1"/>
    <col min="10505" max="10505" width="13.85546875" style="2" customWidth="1"/>
    <col min="10506" max="10506" width="21.42578125" style="2" bestFit="1" customWidth="1"/>
    <col min="10507" max="10751" width="9.140625" style="2"/>
    <col min="10752" max="10752" width="18.42578125" style="2" customWidth="1"/>
    <col min="10753" max="10753" width="9.140625" style="2"/>
    <col min="10754" max="10754" width="9.85546875" style="2" customWidth="1"/>
    <col min="10755" max="10757" width="9.140625" style="2"/>
    <col min="10758" max="10758" width="12.28515625" style="2" customWidth="1"/>
    <col min="10759" max="10759" width="11" style="2" customWidth="1"/>
    <col min="10760" max="10760" width="15.42578125" style="2" customWidth="1"/>
    <col min="10761" max="10761" width="13.85546875" style="2" customWidth="1"/>
    <col min="10762" max="10762" width="21.42578125" style="2" bestFit="1" customWidth="1"/>
    <col min="10763" max="11007" width="9.140625" style="2"/>
    <col min="11008" max="11008" width="18.42578125" style="2" customWidth="1"/>
    <col min="11009" max="11009" width="9.140625" style="2"/>
    <col min="11010" max="11010" width="9.85546875" style="2" customWidth="1"/>
    <col min="11011" max="11013" width="9.140625" style="2"/>
    <col min="11014" max="11014" width="12.28515625" style="2" customWidth="1"/>
    <col min="11015" max="11015" width="11" style="2" customWidth="1"/>
    <col min="11016" max="11016" width="15.42578125" style="2" customWidth="1"/>
    <col min="11017" max="11017" width="13.85546875" style="2" customWidth="1"/>
    <col min="11018" max="11018" width="21.42578125" style="2" bestFit="1" customWidth="1"/>
    <col min="11019" max="11263" width="9.140625" style="2"/>
    <col min="11264" max="11264" width="18.42578125" style="2" customWidth="1"/>
    <col min="11265" max="11265" width="9.140625" style="2"/>
    <col min="11266" max="11266" width="9.85546875" style="2" customWidth="1"/>
    <col min="11267" max="11269" width="9.140625" style="2"/>
    <col min="11270" max="11270" width="12.28515625" style="2" customWidth="1"/>
    <col min="11271" max="11271" width="11" style="2" customWidth="1"/>
    <col min="11272" max="11272" width="15.42578125" style="2" customWidth="1"/>
    <col min="11273" max="11273" width="13.85546875" style="2" customWidth="1"/>
    <col min="11274" max="11274" width="21.42578125" style="2" bestFit="1" customWidth="1"/>
    <col min="11275" max="11519" width="9.140625" style="2"/>
    <col min="11520" max="11520" width="18.42578125" style="2" customWidth="1"/>
    <col min="11521" max="11521" width="9.140625" style="2"/>
    <col min="11522" max="11522" width="9.85546875" style="2" customWidth="1"/>
    <col min="11523" max="11525" width="9.140625" style="2"/>
    <col min="11526" max="11526" width="12.28515625" style="2" customWidth="1"/>
    <col min="11527" max="11527" width="11" style="2" customWidth="1"/>
    <col min="11528" max="11528" width="15.42578125" style="2" customWidth="1"/>
    <col min="11529" max="11529" width="13.85546875" style="2" customWidth="1"/>
    <col min="11530" max="11530" width="21.42578125" style="2" bestFit="1" customWidth="1"/>
    <col min="11531" max="11775" width="9.140625" style="2"/>
    <col min="11776" max="11776" width="18.42578125" style="2" customWidth="1"/>
    <col min="11777" max="11777" width="9.140625" style="2"/>
    <col min="11778" max="11778" width="9.85546875" style="2" customWidth="1"/>
    <col min="11779" max="11781" width="9.140625" style="2"/>
    <col min="11782" max="11782" width="12.28515625" style="2" customWidth="1"/>
    <col min="11783" max="11783" width="11" style="2" customWidth="1"/>
    <col min="11784" max="11784" width="15.42578125" style="2" customWidth="1"/>
    <col min="11785" max="11785" width="13.85546875" style="2" customWidth="1"/>
    <col min="11786" max="11786" width="21.42578125" style="2" bestFit="1" customWidth="1"/>
    <col min="11787" max="12031" width="9.140625" style="2"/>
    <col min="12032" max="12032" width="18.42578125" style="2" customWidth="1"/>
    <col min="12033" max="12033" width="9.140625" style="2"/>
    <col min="12034" max="12034" width="9.85546875" style="2" customWidth="1"/>
    <col min="12035" max="12037" width="9.140625" style="2"/>
    <col min="12038" max="12038" width="12.28515625" style="2" customWidth="1"/>
    <col min="12039" max="12039" width="11" style="2" customWidth="1"/>
    <col min="12040" max="12040" width="15.42578125" style="2" customWidth="1"/>
    <col min="12041" max="12041" width="13.85546875" style="2" customWidth="1"/>
    <col min="12042" max="12042" width="21.42578125" style="2" bestFit="1" customWidth="1"/>
    <col min="12043" max="12287" width="9.140625" style="2"/>
    <col min="12288" max="12288" width="18.42578125" style="2" customWidth="1"/>
    <col min="12289" max="12289" width="9.140625" style="2"/>
    <col min="12290" max="12290" width="9.85546875" style="2" customWidth="1"/>
    <col min="12291" max="12293" width="9.140625" style="2"/>
    <col min="12294" max="12294" width="12.28515625" style="2" customWidth="1"/>
    <col min="12295" max="12295" width="11" style="2" customWidth="1"/>
    <col min="12296" max="12296" width="15.42578125" style="2" customWidth="1"/>
    <col min="12297" max="12297" width="13.85546875" style="2" customWidth="1"/>
    <col min="12298" max="12298" width="21.42578125" style="2" bestFit="1" customWidth="1"/>
    <col min="12299" max="12543" width="9.140625" style="2"/>
    <col min="12544" max="12544" width="18.42578125" style="2" customWidth="1"/>
    <col min="12545" max="12545" width="9.140625" style="2"/>
    <col min="12546" max="12546" width="9.85546875" style="2" customWidth="1"/>
    <col min="12547" max="12549" width="9.140625" style="2"/>
    <col min="12550" max="12550" width="12.28515625" style="2" customWidth="1"/>
    <col min="12551" max="12551" width="11" style="2" customWidth="1"/>
    <col min="12552" max="12552" width="15.42578125" style="2" customWidth="1"/>
    <col min="12553" max="12553" width="13.85546875" style="2" customWidth="1"/>
    <col min="12554" max="12554" width="21.42578125" style="2" bestFit="1" customWidth="1"/>
    <col min="12555" max="12799" width="9.140625" style="2"/>
    <col min="12800" max="12800" width="18.42578125" style="2" customWidth="1"/>
    <col min="12801" max="12801" width="9.140625" style="2"/>
    <col min="12802" max="12802" width="9.85546875" style="2" customWidth="1"/>
    <col min="12803" max="12805" width="9.140625" style="2"/>
    <col min="12806" max="12806" width="12.28515625" style="2" customWidth="1"/>
    <col min="12807" max="12807" width="11" style="2" customWidth="1"/>
    <col min="12808" max="12808" width="15.42578125" style="2" customWidth="1"/>
    <col min="12809" max="12809" width="13.85546875" style="2" customWidth="1"/>
    <col min="12810" max="12810" width="21.42578125" style="2" bestFit="1" customWidth="1"/>
    <col min="12811" max="13055" width="9.140625" style="2"/>
    <col min="13056" max="13056" width="18.42578125" style="2" customWidth="1"/>
    <col min="13057" max="13057" width="9.140625" style="2"/>
    <col min="13058" max="13058" width="9.85546875" style="2" customWidth="1"/>
    <col min="13059" max="13061" width="9.140625" style="2"/>
    <col min="13062" max="13062" width="12.28515625" style="2" customWidth="1"/>
    <col min="13063" max="13063" width="11" style="2" customWidth="1"/>
    <col min="13064" max="13064" width="15.42578125" style="2" customWidth="1"/>
    <col min="13065" max="13065" width="13.85546875" style="2" customWidth="1"/>
    <col min="13066" max="13066" width="21.42578125" style="2" bestFit="1" customWidth="1"/>
    <col min="13067" max="13311" width="9.140625" style="2"/>
    <col min="13312" max="13312" width="18.42578125" style="2" customWidth="1"/>
    <col min="13313" max="13313" width="9.140625" style="2"/>
    <col min="13314" max="13314" width="9.85546875" style="2" customWidth="1"/>
    <col min="13315" max="13317" width="9.140625" style="2"/>
    <col min="13318" max="13318" width="12.28515625" style="2" customWidth="1"/>
    <col min="13319" max="13319" width="11" style="2" customWidth="1"/>
    <col min="13320" max="13320" width="15.42578125" style="2" customWidth="1"/>
    <col min="13321" max="13321" width="13.85546875" style="2" customWidth="1"/>
    <col min="13322" max="13322" width="21.42578125" style="2" bestFit="1" customWidth="1"/>
    <col min="13323" max="13567" width="9.140625" style="2"/>
    <col min="13568" max="13568" width="18.42578125" style="2" customWidth="1"/>
    <col min="13569" max="13569" width="9.140625" style="2"/>
    <col min="13570" max="13570" width="9.85546875" style="2" customWidth="1"/>
    <col min="13571" max="13573" width="9.140625" style="2"/>
    <col min="13574" max="13574" width="12.28515625" style="2" customWidth="1"/>
    <col min="13575" max="13575" width="11" style="2" customWidth="1"/>
    <col min="13576" max="13576" width="15.42578125" style="2" customWidth="1"/>
    <col min="13577" max="13577" width="13.85546875" style="2" customWidth="1"/>
    <col min="13578" max="13578" width="21.42578125" style="2" bestFit="1" customWidth="1"/>
    <col min="13579" max="13823" width="9.140625" style="2"/>
    <col min="13824" max="13824" width="18.42578125" style="2" customWidth="1"/>
    <col min="13825" max="13825" width="9.140625" style="2"/>
    <col min="13826" max="13826" width="9.85546875" style="2" customWidth="1"/>
    <col min="13827" max="13829" width="9.140625" style="2"/>
    <col min="13830" max="13830" width="12.28515625" style="2" customWidth="1"/>
    <col min="13831" max="13831" width="11" style="2" customWidth="1"/>
    <col min="13832" max="13832" width="15.42578125" style="2" customWidth="1"/>
    <col min="13833" max="13833" width="13.85546875" style="2" customWidth="1"/>
    <col min="13834" max="13834" width="21.42578125" style="2" bestFit="1" customWidth="1"/>
    <col min="13835" max="14079" width="9.140625" style="2"/>
    <col min="14080" max="14080" width="18.42578125" style="2" customWidth="1"/>
    <col min="14081" max="14081" width="9.140625" style="2"/>
    <col min="14082" max="14082" width="9.85546875" style="2" customWidth="1"/>
    <col min="14083" max="14085" width="9.140625" style="2"/>
    <col min="14086" max="14086" width="12.28515625" style="2" customWidth="1"/>
    <col min="14087" max="14087" width="11" style="2" customWidth="1"/>
    <col min="14088" max="14088" width="15.42578125" style="2" customWidth="1"/>
    <col min="14089" max="14089" width="13.85546875" style="2" customWidth="1"/>
    <col min="14090" max="14090" width="21.42578125" style="2" bestFit="1" customWidth="1"/>
    <col min="14091" max="14335" width="9.140625" style="2"/>
    <col min="14336" max="14336" width="18.42578125" style="2" customWidth="1"/>
    <col min="14337" max="14337" width="9.140625" style="2"/>
    <col min="14338" max="14338" width="9.85546875" style="2" customWidth="1"/>
    <col min="14339" max="14341" width="9.140625" style="2"/>
    <col min="14342" max="14342" width="12.28515625" style="2" customWidth="1"/>
    <col min="14343" max="14343" width="11" style="2" customWidth="1"/>
    <col min="14344" max="14344" width="15.42578125" style="2" customWidth="1"/>
    <col min="14345" max="14345" width="13.85546875" style="2" customWidth="1"/>
    <col min="14346" max="14346" width="21.42578125" style="2" bestFit="1" customWidth="1"/>
    <col min="14347" max="14591" width="9.140625" style="2"/>
    <col min="14592" max="14592" width="18.42578125" style="2" customWidth="1"/>
    <col min="14593" max="14593" width="9.140625" style="2"/>
    <col min="14594" max="14594" width="9.85546875" style="2" customWidth="1"/>
    <col min="14595" max="14597" width="9.140625" style="2"/>
    <col min="14598" max="14598" width="12.28515625" style="2" customWidth="1"/>
    <col min="14599" max="14599" width="11" style="2" customWidth="1"/>
    <col min="14600" max="14600" width="15.42578125" style="2" customWidth="1"/>
    <col min="14601" max="14601" width="13.85546875" style="2" customWidth="1"/>
    <col min="14602" max="14602" width="21.42578125" style="2" bestFit="1" customWidth="1"/>
    <col min="14603" max="14847" width="9.140625" style="2"/>
    <col min="14848" max="14848" width="18.42578125" style="2" customWidth="1"/>
    <col min="14849" max="14849" width="9.140625" style="2"/>
    <col min="14850" max="14850" width="9.85546875" style="2" customWidth="1"/>
    <col min="14851" max="14853" width="9.140625" style="2"/>
    <col min="14854" max="14854" width="12.28515625" style="2" customWidth="1"/>
    <col min="14855" max="14855" width="11" style="2" customWidth="1"/>
    <col min="14856" max="14856" width="15.42578125" style="2" customWidth="1"/>
    <col min="14857" max="14857" width="13.85546875" style="2" customWidth="1"/>
    <col min="14858" max="14858" width="21.42578125" style="2" bestFit="1" customWidth="1"/>
    <col min="14859" max="15103" width="9.140625" style="2"/>
    <col min="15104" max="15104" width="18.42578125" style="2" customWidth="1"/>
    <col min="15105" max="15105" width="9.140625" style="2"/>
    <col min="15106" max="15106" width="9.85546875" style="2" customWidth="1"/>
    <col min="15107" max="15109" width="9.140625" style="2"/>
    <col min="15110" max="15110" width="12.28515625" style="2" customWidth="1"/>
    <col min="15111" max="15111" width="11" style="2" customWidth="1"/>
    <col min="15112" max="15112" width="15.42578125" style="2" customWidth="1"/>
    <col min="15113" max="15113" width="13.85546875" style="2" customWidth="1"/>
    <col min="15114" max="15114" width="21.42578125" style="2" bestFit="1" customWidth="1"/>
    <col min="15115" max="15359" width="9.140625" style="2"/>
    <col min="15360" max="15360" width="18.42578125" style="2" customWidth="1"/>
    <col min="15361" max="15361" width="9.140625" style="2"/>
    <col min="15362" max="15362" width="9.85546875" style="2" customWidth="1"/>
    <col min="15363" max="15365" width="9.140625" style="2"/>
    <col min="15366" max="15366" width="12.28515625" style="2" customWidth="1"/>
    <col min="15367" max="15367" width="11" style="2" customWidth="1"/>
    <col min="15368" max="15368" width="15.42578125" style="2" customWidth="1"/>
    <col min="15369" max="15369" width="13.85546875" style="2" customWidth="1"/>
    <col min="15370" max="15370" width="21.42578125" style="2" bestFit="1" customWidth="1"/>
    <col min="15371" max="15615" width="9.140625" style="2"/>
    <col min="15616" max="15616" width="18.42578125" style="2" customWidth="1"/>
    <col min="15617" max="15617" width="9.140625" style="2"/>
    <col min="15618" max="15618" width="9.85546875" style="2" customWidth="1"/>
    <col min="15619" max="15621" width="9.140625" style="2"/>
    <col min="15622" max="15622" width="12.28515625" style="2" customWidth="1"/>
    <col min="15623" max="15623" width="11" style="2" customWidth="1"/>
    <col min="15624" max="15624" width="15.42578125" style="2" customWidth="1"/>
    <col min="15625" max="15625" width="13.85546875" style="2" customWidth="1"/>
    <col min="15626" max="15626" width="21.42578125" style="2" bestFit="1" customWidth="1"/>
    <col min="15627" max="15871" width="9.140625" style="2"/>
    <col min="15872" max="15872" width="18.42578125" style="2" customWidth="1"/>
    <col min="15873" max="15873" width="9.140625" style="2"/>
    <col min="15874" max="15874" width="9.85546875" style="2" customWidth="1"/>
    <col min="15875" max="15877" width="9.140625" style="2"/>
    <col min="15878" max="15878" width="12.28515625" style="2" customWidth="1"/>
    <col min="15879" max="15879" width="11" style="2" customWidth="1"/>
    <col min="15880" max="15880" width="15.42578125" style="2" customWidth="1"/>
    <col min="15881" max="15881" width="13.85546875" style="2" customWidth="1"/>
    <col min="15882" max="15882" width="21.42578125" style="2" bestFit="1" customWidth="1"/>
    <col min="15883" max="16127" width="9.140625" style="2"/>
    <col min="16128" max="16128" width="18.42578125" style="2" customWidth="1"/>
    <col min="16129" max="16129" width="9.140625" style="2"/>
    <col min="16130" max="16130" width="9.85546875" style="2" customWidth="1"/>
    <col min="16131" max="16133" width="9.140625" style="2"/>
    <col min="16134" max="16134" width="12.28515625" style="2" customWidth="1"/>
    <col min="16135" max="16135" width="11" style="2" customWidth="1"/>
    <col min="16136" max="16136" width="15.42578125" style="2" customWidth="1"/>
    <col min="16137" max="16137" width="13.85546875" style="2" customWidth="1"/>
    <col min="16138" max="16138" width="21.42578125" style="2" bestFit="1" customWidth="1"/>
    <col min="16139" max="16384" width="9.140625" style="2"/>
  </cols>
  <sheetData>
    <row r="1" spans="1:12" ht="20.25" customHeight="1">
      <c r="A1" s="192" t="s">
        <v>122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12" ht="13.15" customHeight="1">
      <c r="A2" s="164" t="s">
        <v>134</v>
      </c>
      <c r="B2" s="163"/>
      <c r="C2" s="165"/>
      <c r="D2" s="166"/>
      <c r="E2" s="24"/>
      <c r="F2" s="24"/>
      <c r="G2" s="24"/>
      <c r="H2" s="24"/>
      <c r="I2" s="24"/>
      <c r="J2" s="24"/>
    </row>
    <row r="3" spans="1:12">
      <c r="A3" s="28" t="s">
        <v>96</v>
      </c>
      <c r="B3" s="78" t="s">
        <v>97</v>
      </c>
      <c r="C3" s="43" t="s">
        <v>79</v>
      </c>
      <c r="D3" s="79"/>
      <c r="E3" s="79"/>
      <c r="G3" s="28"/>
      <c r="H3" s="78"/>
      <c r="I3" s="43"/>
      <c r="J3" s="79"/>
      <c r="K3" s="79"/>
    </row>
    <row r="4" spans="1:12">
      <c r="A4" s="28" t="s">
        <v>98</v>
      </c>
      <c r="B4" s="78" t="s">
        <v>99</v>
      </c>
      <c r="C4" s="36" t="s">
        <v>69</v>
      </c>
      <c r="D4" s="36" t="s">
        <v>70</v>
      </c>
      <c r="E4" s="36" t="s">
        <v>71</v>
      </c>
      <c r="G4" s="28"/>
      <c r="H4" s="78"/>
      <c r="I4" s="36"/>
      <c r="J4" s="36"/>
      <c r="K4" s="36"/>
    </row>
    <row r="5" spans="1:12">
      <c r="A5" s="80" t="s">
        <v>100</v>
      </c>
      <c r="B5" s="81" t="s">
        <v>94</v>
      </c>
      <c r="C5" s="82">
        <f>'BioBall Calibrators'!C4</f>
        <v>0</v>
      </c>
      <c r="D5" s="82">
        <f>'BioBall Calibrators'!D4</f>
        <v>0</v>
      </c>
      <c r="E5" s="82">
        <f>SUM(C5-D5)</f>
        <v>0</v>
      </c>
      <c r="G5" s="80"/>
      <c r="H5" s="81"/>
      <c r="I5" s="82"/>
      <c r="J5" s="82"/>
      <c r="K5" s="82"/>
    </row>
    <row r="6" spans="1:12">
      <c r="A6" s="80" t="s">
        <v>101</v>
      </c>
      <c r="B6" s="81" t="s">
        <v>94</v>
      </c>
      <c r="C6" s="82">
        <f>'BioBall Calibrators'!C5</f>
        <v>0</v>
      </c>
      <c r="D6" s="82">
        <f>'BioBall Calibrators'!D5</f>
        <v>0</v>
      </c>
      <c r="E6" s="82">
        <f>SUM(C6-D6)</f>
        <v>0</v>
      </c>
      <c r="G6" s="80"/>
      <c r="H6" s="81"/>
      <c r="I6" s="82"/>
      <c r="J6" s="82"/>
      <c r="K6" s="82"/>
    </row>
    <row r="7" spans="1:12">
      <c r="A7" s="83" t="s">
        <v>102</v>
      </c>
      <c r="B7" s="84" t="s">
        <v>94</v>
      </c>
      <c r="C7" s="85">
        <f>'BioBall Calibrators'!C6</f>
        <v>0</v>
      </c>
      <c r="D7" s="85">
        <f>'BioBall Calibrators'!D6</f>
        <v>0</v>
      </c>
      <c r="E7" s="85">
        <f>SUM(C7-D7)</f>
        <v>0</v>
      </c>
      <c r="G7" s="80"/>
      <c r="H7" s="81"/>
      <c r="I7" s="82"/>
      <c r="J7" s="82"/>
      <c r="K7" s="82"/>
    </row>
    <row r="8" spans="1:12">
      <c r="A8" s="86" t="s">
        <v>94</v>
      </c>
      <c r="B8" s="87" t="s">
        <v>104</v>
      </c>
      <c r="C8" s="88">
        <f>AVERAGE(C5:C7)</f>
        <v>0</v>
      </c>
      <c r="D8" s="88">
        <f>AVERAGE(D5:D7)</f>
        <v>0</v>
      </c>
      <c r="E8" s="88">
        <f>SUM(C8-D8)</f>
        <v>0</v>
      </c>
      <c r="G8" s="125"/>
      <c r="H8" s="80"/>
      <c r="I8" s="82"/>
      <c r="J8" s="82"/>
      <c r="K8" s="82"/>
    </row>
    <row r="9" spans="1:12">
      <c r="A9" s="86"/>
      <c r="B9" s="87" t="s">
        <v>105</v>
      </c>
      <c r="C9" s="89"/>
      <c r="D9" s="90">
        <f>D8+3</f>
        <v>3</v>
      </c>
      <c r="E9" s="88"/>
      <c r="G9" s="125"/>
      <c r="H9" s="80"/>
      <c r="I9" s="126"/>
      <c r="J9" s="127"/>
      <c r="K9" s="82"/>
    </row>
    <row r="10" spans="1:12">
      <c r="A10" s="91"/>
      <c r="B10" s="87"/>
      <c r="C10" s="89"/>
      <c r="D10" s="90"/>
      <c r="E10" s="88"/>
      <c r="F10" s="79"/>
      <c r="G10" s="113"/>
      <c r="H10" s="113"/>
      <c r="I10" s="113"/>
      <c r="J10" s="113"/>
      <c r="K10" s="29"/>
    </row>
    <row r="11" spans="1:12">
      <c r="A11" s="91" t="s">
        <v>131</v>
      </c>
      <c r="B11" s="87"/>
      <c r="C11" s="89"/>
      <c r="D11" s="90">
        <f>'BioBall Calibrators'!J4</f>
        <v>0</v>
      </c>
      <c r="E11" s="88"/>
      <c r="F11" s="79"/>
      <c r="G11" s="79"/>
      <c r="H11" s="79"/>
      <c r="I11" s="79"/>
      <c r="J11" s="79"/>
    </row>
    <row r="12" spans="1:12">
      <c r="A12" s="79" t="s">
        <v>106</v>
      </c>
      <c r="B12" s="79"/>
      <c r="C12" s="79"/>
      <c r="D12" s="92" t="e">
        <f>'BioBall Calibrators'!J11</f>
        <v>#DIV/0!</v>
      </c>
      <c r="E12" s="93"/>
      <c r="F12" s="79"/>
      <c r="J12" s="79"/>
    </row>
    <row r="13" spans="1:12">
      <c r="A13" s="79" t="s">
        <v>107</v>
      </c>
      <c r="B13" s="79"/>
      <c r="C13" s="79"/>
      <c r="D13" s="94" t="e">
        <f>'BioBall Calibrators'!J13</f>
        <v>#DIV/0!</v>
      </c>
      <c r="E13" s="93"/>
      <c r="F13" s="79"/>
      <c r="G13" s="79"/>
      <c r="H13" s="79"/>
      <c r="I13" s="79"/>
      <c r="J13" s="79"/>
    </row>
    <row r="14" spans="1:12" s="62" customFormat="1">
      <c r="A14" s="151"/>
      <c r="B14" s="79"/>
      <c r="C14" s="79"/>
      <c r="D14" s="94"/>
      <c r="E14" s="82"/>
      <c r="F14" s="96"/>
      <c r="G14" s="82"/>
      <c r="H14" s="99"/>
      <c r="I14" s="100"/>
      <c r="J14" s="82"/>
    </row>
    <row r="15" spans="1:12">
      <c r="A15" s="96"/>
      <c r="B15" s="97"/>
      <c r="C15" s="98"/>
      <c r="D15" s="98"/>
      <c r="E15" s="82"/>
      <c r="F15" s="96"/>
      <c r="G15" s="82"/>
      <c r="H15" s="80"/>
      <c r="I15" s="101"/>
      <c r="J15" s="82"/>
      <c r="K15" s="62"/>
      <c r="L15" s="62"/>
    </row>
    <row r="16" spans="1:12">
      <c r="A16" s="96"/>
      <c r="B16" s="97"/>
      <c r="C16" s="98"/>
      <c r="D16" s="98"/>
      <c r="E16" s="82"/>
      <c r="F16" s="96"/>
      <c r="G16" s="82"/>
      <c r="H16" s="80"/>
      <c r="I16" s="101"/>
      <c r="J16" s="82"/>
      <c r="K16" s="62"/>
      <c r="L16" s="62"/>
    </row>
    <row r="17" spans="1:16" ht="15.75">
      <c r="A17" s="114" t="s">
        <v>108</v>
      </c>
      <c r="B17" s="97"/>
      <c r="C17" s="98"/>
      <c r="D17" s="98"/>
      <c r="E17" s="82"/>
      <c r="F17" s="96"/>
      <c r="G17" s="82"/>
      <c r="H17" s="82"/>
      <c r="I17" s="98"/>
      <c r="J17" s="82"/>
      <c r="K17" s="62"/>
    </row>
    <row r="18" spans="1:16">
      <c r="A18" s="78" t="s">
        <v>97</v>
      </c>
      <c r="B18" s="78" t="s">
        <v>97</v>
      </c>
      <c r="C18" s="78" t="s">
        <v>109</v>
      </c>
      <c r="D18" s="79"/>
      <c r="E18" s="79"/>
      <c r="F18" s="105"/>
      <c r="G18" s="79"/>
      <c r="H18" s="106" t="s">
        <v>110</v>
      </c>
      <c r="I18" s="78" t="s">
        <v>129</v>
      </c>
      <c r="J18" s="78" t="s">
        <v>111</v>
      </c>
      <c r="K18" s="28" t="s">
        <v>129</v>
      </c>
      <c r="L18" s="28" t="s">
        <v>128</v>
      </c>
    </row>
    <row r="19" spans="1:16">
      <c r="A19" s="78" t="s">
        <v>98</v>
      </c>
      <c r="B19" s="78" t="s">
        <v>99</v>
      </c>
      <c r="C19" s="107" t="s">
        <v>112</v>
      </c>
      <c r="D19" s="107" t="s">
        <v>70</v>
      </c>
      <c r="E19" s="36" t="s">
        <v>71</v>
      </c>
      <c r="F19" s="107" t="s">
        <v>113</v>
      </c>
      <c r="G19" s="78" t="s">
        <v>114</v>
      </c>
      <c r="H19" s="106" t="s">
        <v>115</v>
      </c>
      <c r="I19" s="78" t="s">
        <v>2</v>
      </c>
      <c r="J19" s="108" t="s">
        <v>116</v>
      </c>
      <c r="K19" s="28" t="s">
        <v>130</v>
      </c>
      <c r="L19" s="28" t="s">
        <v>127</v>
      </c>
      <c r="M19" s="153" t="s">
        <v>126</v>
      </c>
      <c r="N19" s="154"/>
      <c r="O19" s="154"/>
      <c r="P19" s="154"/>
    </row>
    <row r="20" spans="1:16">
      <c r="A20" s="160" t="s">
        <v>117</v>
      </c>
      <c r="B20" s="144" t="s">
        <v>118</v>
      </c>
      <c r="C20" s="131"/>
      <c r="D20" s="131"/>
      <c r="E20" s="110">
        <f>SUM(C20-D20)</f>
        <v>0</v>
      </c>
      <c r="F20" s="109">
        <f t="shared" ref="F20:F39" si="0">$E$8</f>
        <v>0</v>
      </c>
      <c r="G20" s="110">
        <f t="shared" ref="G20:G24" si="1">SUM(E20-F20)</f>
        <v>0</v>
      </c>
      <c r="H20" s="110" t="e">
        <f t="shared" ref="H20:H39" si="2">$D$13^-G20</f>
        <v>#DIV/0!</v>
      </c>
      <c r="I20" s="115" t="e">
        <f t="shared" ref="I20:I38" si="3">$D$12</f>
        <v>#DIV/0!</v>
      </c>
      <c r="J20" s="110" t="str">
        <f t="shared" ref="J20:J31" si="4">IF(C20=0,"none detected",H20*I20)</f>
        <v>none detected</v>
      </c>
      <c r="K20" s="155">
        <f>$D$11</f>
        <v>0</v>
      </c>
      <c r="L20" s="157" t="str">
        <f>IF(C20=0,"none detected",H20*K20)</f>
        <v>none detected</v>
      </c>
    </row>
    <row r="21" spans="1:16">
      <c r="A21" s="161" t="s">
        <v>119</v>
      </c>
      <c r="B21" s="145" t="s">
        <v>120</v>
      </c>
      <c r="C21" s="131"/>
      <c r="D21" s="131"/>
      <c r="E21" s="110">
        <f t="shared" ref="E21:E31" si="5">SUM(C21-D21)</f>
        <v>0</v>
      </c>
      <c r="F21" s="109">
        <f t="shared" si="0"/>
        <v>0</v>
      </c>
      <c r="G21" s="110">
        <f t="shared" si="1"/>
        <v>0</v>
      </c>
      <c r="H21" s="110" t="e">
        <f t="shared" si="2"/>
        <v>#DIV/0!</v>
      </c>
      <c r="I21" s="115" t="e">
        <f t="shared" si="3"/>
        <v>#DIV/0!</v>
      </c>
      <c r="J21" s="110" t="str">
        <f t="shared" si="4"/>
        <v>none detected</v>
      </c>
      <c r="K21" s="155">
        <f t="shared" ref="K21:K39" si="6">$D$11</f>
        <v>0</v>
      </c>
      <c r="L21" s="157" t="str">
        <f t="shared" ref="L21:L23" si="7">IF(C21=0,"none detected",H21*K21)</f>
        <v>none detected</v>
      </c>
    </row>
    <row r="22" spans="1:16">
      <c r="A22" s="161" t="s">
        <v>121</v>
      </c>
      <c r="B22" s="145" t="s">
        <v>120</v>
      </c>
      <c r="C22" s="131"/>
      <c r="D22" s="131"/>
      <c r="E22" s="110">
        <f>SUM(C22-D22)</f>
        <v>0</v>
      </c>
      <c r="F22" s="109">
        <f t="shared" si="0"/>
        <v>0</v>
      </c>
      <c r="G22" s="110">
        <f>SUM(E22-F22)</f>
        <v>0</v>
      </c>
      <c r="H22" s="110" t="e">
        <f>$D$13^-G22</f>
        <v>#DIV/0!</v>
      </c>
      <c r="I22" s="115" t="e">
        <f t="shared" si="3"/>
        <v>#DIV/0!</v>
      </c>
      <c r="J22" s="110" t="str">
        <f>IF(C22=0,"none detected",H22*I22)</f>
        <v>none detected</v>
      </c>
      <c r="K22" s="155">
        <f t="shared" si="6"/>
        <v>0</v>
      </c>
      <c r="L22" s="157" t="str">
        <f t="shared" si="7"/>
        <v>none detected</v>
      </c>
    </row>
    <row r="23" spans="1:16">
      <c r="A23" s="161" t="s">
        <v>121</v>
      </c>
      <c r="B23" s="145" t="s">
        <v>120</v>
      </c>
      <c r="C23" s="131"/>
      <c r="D23" s="131"/>
      <c r="E23" s="110">
        <f>SUM(C23-D23)</f>
        <v>0</v>
      </c>
      <c r="F23" s="109">
        <f t="shared" si="0"/>
        <v>0</v>
      </c>
      <c r="G23" s="110">
        <f>SUM(E23-F23)</f>
        <v>0</v>
      </c>
      <c r="H23" s="110" t="e">
        <f>$D$13^-G23</f>
        <v>#DIV/0!</v>
      </c>
      <c r="I23" s="115" t="e">
        <f t="shared" si="3"/>
        <v>#DIV/0!</v>
      </c>
      <c r="J23" s="110" t="str">
        <f>IF(C23=0,"none detected",H23*I23)</f>
        <v>none detected</v>
      </c>
      <c r="K23" s="155">
        <f t="shared" si="6"/>
        <v>0</v>
      </c>
      <c r="L23" s="157" t="str">
        <f t="shared" si="7"/>
        <v>none detected</v>
      </c>
    </row>
    <row r="24" spans="1:16">
      <c r="A24" s="162" t="s">
        <v>125</v>
      </c>
      <c r="B24" s="145" t="s">
        <v>120</v>
      </c>
      <c r="C24" s="131"/>
      <c r="D24" s="131"/>
      <c r="E24" s="110">
        <f t="shared" si="5"/>
        <v>0</v>
      </c>
      <c r="F24" s="109">
        <f t="shared" si="0"/>
        <v>0</v>
      </c>
      <c r="G24" s="110">
        <f t="shared" si="1"/>
        <v>0</v>
      </c>
      <c r="H24" s="110" t="e">
        <f t="shared" si="2"/>
        <v>#DIV/0!</v>
      </c>
      <c r="I24" s="115" t="e">
        <f t="shared" si="3"/>
        <v>#DIV/0!</v>
      </c>
      <c r="J24" s="110" t="str">
        <f t="shared" si="4"/>
        <v>none detected</v>
      </c>
      <c r="K24" s="155">
        <f t="shared" si="6"/>
        <v>0</v>
      </c>
      <c r="L24" s="157" t="str">
        <f>IF(C24=0,"none detected",H24*K24)</f>
        <v>none detected</v>
      </c>
    </row>
    <row r="25" spans="1:16">
      <c r="A25" s="162" t="s">
        <v>133</v>
      </c>
      <c r="B25" s="145" t="s">
        <v>120</v>
      </c>
      <c r="C25" s="131"/>
      <c r="D25" s="131"/>
      <c r="E25" s="110">
        <f t="shared" si="5"/>
        <v>0</v>
      </c>
      <c r="F25" s="109">
        <f t="shared" si="0"/>
        <v>0</v>
      </c>
      <c r="G25" s="110">
        <f t="shared" ref="G25:G39" si="8">SUM(E25-F25)</f>
        <v>0</v>
      </c>
      <c r="H25" s="110" t="e">
        <f t="shared" si="2"/>
        <v>#DIV/0!</v>
      </c>
      <c r="I25" s="111" t="e">
        <f t="shared" si="3"/>
        <v>#DIV/0!</v>
      </c>
      <c r="J25" s="110" t="str">
        <f t="shared" si="4"/>
        <v>none detected</v>
      </c>
      <c r="K25" s="155">
        <f t="shared" si="6"/>
        <v>0</v>
      </c>
      <c r="L25" s="157" t="str">
        <f t="shared" ref="L25:L36" si="9">IF(C25=0,"none detected",H25*K25)</f>
        <v>none detected</v>
      </c>
    </row>
    <row r="26" spans="1:16">
      <c r="A26" s="162" t="s">
        <v>133</v>
      </c>
      <c r="B26" s="145" t="s">
        <v>120</v>
      </c>
      <c r="C26" s="131"/>
      <c r="D26" s="131"/>
      <c r="E26" s="110">
        <f>SUM(C26-D26)</f>
        <v>0</v>
      </c>
      <c r="F26" s="109">
        <f t="shared" si="0"/>
        <v>0</v>
      </c>
      <c r="G26" s="110">
        <f t="shared" si="8"/>
        <v>0</v>
      </c>
      <c r="H26" s="110" t="e">
        <f t="shared" si="2"/>
        <v>#DIV/0!</v>
      </c>
      <c r="I26" s="111" t="e">
        <f t="shared" si="3"/>
        <v>#DIV/0!</v>
      </c>
      <c r="J26" s="110" t="str">
        <f>IF(C26=0,"none detected",H26*I26)</f>
        <v>none detected</v>
      </c>
      <c r="K26" s="155">
        <f t="shared" si="6"/>
        <v>0</v>
      </c>
      <c r="L26" s="157" t="str">
        <f t="shared" si="9"/>
        <v>none detected</v>
      </c>
    </row>
    <row r="27" spans="1:16">
      <c r="A27" s="162" t="s">
        <v>133</v>
      </c>
      <c r="B27" s="145" t="s">
        <v>120</v>
      </c>
      <c r="C27" s="131"/>
      <c r="D27" s="131"/>
      <c r="E27" s="110">
        <f>SUM(C27-D27)</f>
        <v>0</v>
      </c>
      <c r="F27" s="109">
        <f t="shared" si="0"/>
        <v>0</v>
      </c>
      <c r="G27" s="110">
        <f t="shared" si="8"/>
        <v>0</v>
      </c>
      <c r="H27" s="110" t="e">
        <f t="shared" si="2"/>
        <v>#DIV/0!</v>
      </c>
      <c r="I27" s="111" t="e">
        <f t="shared" si="3"/>
        <v>#DIV/0!</v>
      </c>
      <c r="J27" s="110" t="str">
        <f>IF(C27=0,"none detected",H27*I27)</f>
        <v>none detected</v>
      </c>
      <c r="K27" s="155">
        <f t="shared" si="6"/>
        <v>0</v>
      </c>
      <c r="L27" s="157" t="str">
        <f t="shared" si="9"/>
        <v>none detected</v>
      </c>
    </row>
    <row r="28" spans="1:16">
      <c r="A28" s="162" t="s">
        <v>133</v>
      </c>
      <c r="B28" s="145" t="s">
        <v>120</v>
      </c>
      <c r="C28" s="131"/>
      <c r="D28" s="131"/>
      <c r="E28" s="110">
        <f>SUM(C28-D28)</f>
        <v>0</v>
      </c>
      <c r="F28" s="109">
        <f t="shared" si="0"/>
        <v>0</v>
      </c>
      <c r="G28" s="110">
        <f t="shared" si="8"/>
        <v>0</v>
      </c>
      <c r="H28" s="110" t="e">
        <f t="shared" si="2"/>
        <v>#DIV/0!</v>
      </c>
      <c r="I28" s="111" t="e">
        <f t="shared" si="3"/>
        <v>#DIV/0!</v>
      </c>
      <c r="J28" s="110" t="str">
        <f>IF(C28=0,"none detected",H28*I28)</f>
        <v>none detected</v>
      </c>
      <c r="K28" s="155">
        <f t="shared" si="6"/>
        <v>0</v>
      </c>
      <c r="L28" s="157" t="str">
        <f t="shared" si="9"/>
        <v>none detected</v>
      </c>
    </row>
    <row r="29" spans="1:16">
      <c r="A29" s="162" t="s">
        <v>133</v>
      </c>
      <c r="B29" s="145" t="s">
        <v>120</v>
      </c>
      <c r="C29" s="131"/>
      <c r="D29" s="131"/>
      <c r="E29" s="110">
        <f>SUM(C29-D29)</f>
        <v>0</v>
      </c>
      <c r="F29" s="109">
        <f>$E$8</f>
        <v>0</v>
      </c>
      <c r="G29" s="110">
        <f t="shared" si="8"/>
        <v>0</v>
      </c>
      <c r="H29" s="110" t="e">
        <f t="shared" si="2"/>
        <v>#DIV/0!</v>
      </c>
      <c r="I29" s="111" t="e">
        <f t="shared" si="3"/>
        <v>#DIV/0!</v>
      </c>
      <c r="J29" s="110" t="str">
        <f>IF(C29=0,"none detected",H29*I29)</f>
        <v>none detected</v>
      </c>
      <c r="K29" s="155">
        <f t="shared" si="6"/>
        <v>0</v>
      </c>
      <c r="L29" s="157" t="str">
        <f t="shared" si="9"/>
        <v>none detected</v>
      </c>
    </row>
    <row r="30" spans="1:16">
      <c r="A30" s="162" t="s">
        <v>133</v>
      </c>
      <c r="B30" s="145" t="s">
        <v>120</v>
      </c>
      <c r="C30" s="131"/>
      <c r="D30" s="131"/>
      <c r="E30" s="110">
        <f t="shared" si="5"/>
        <v>0</v>
      </c>
      <c r="F30" s="109">
        <f t="shared" si="0"/>
        <v>0</v>
      </c>
      <c r="G30" s="110">
        <f t="shared" si="8"/>
        <v>0</v>
      </c>
      <c r="H30" s="110" t="e">
        <f t="shared" si="2"/>
        <v>#DIV/0!</v>
      </c>
      <c r="I30" s="111" t="e">
        <f t="shared" si="3"/>
        <v>#DIV/0!</v>
      </c>
      <c r="J30" s="110" t="str">
        <f t="shared" si="4"/>
        <v>none detected</v>
      </c>
      <c r="K30" s="155">
        <f t="shared" si="6"/>
        <v>0</v>
      </c>
      <c r="L30" s="157" t="str">
        <f t="shared" si="9"/>
        <v>none detected</v>
      </c>
    </row>
    <row r="31" spans="1:16">
      <c r="A31" s="162" t="s">
        <v>133</v>
      </c>
      <c r="B31" s="145" t="s">
        <v>120</v>
      </c>
      <c r="C31" s="131"/>
      <c r="D31" s="131"/>
      <c r="E31" s="110">
        <f t="shared" si="5"/>
        <v>0</v>
      </c>
      <c r="F31" s="109">
        <f t="shared" si="0"/>
        <v>0</v>
      </c>
      <c r="G31" s="110">
        <f t="shared" si="8"/>
        <v>0</v>
      </c>
      <c r="H31" s="110" t="e">
        <f t="shared" si="2"/>
        <v>#DIV/0!</v>
      </c>
      <c r="I31" s="111" t="e">
        <f t="shared" si="3"/>
        <v>#DIV/0!</v>
      </c>
      <c r="J31" s="110" t="str">
        <f t="shared" si="4"/>
        <v>none detected</v>
      </c>
      <c r="K31" s="155">
        <f t="shared" si="6"/>
        <v>0</v>
      </c>
      <c r="L31" s="157" t="str">
        <f t="shared" si="9"/>
        <v>none detected</v>
      </c>
    </row>
    <row r="32" spans="1:16">
      <c r="A32" s="162" t="s">
        <v>133</v>
      </c>
      <c r="B32" s="145" t="s">
        <v>120</v>
      </c>
      <c r="C32" s="131"/>
      <c r="D32" s="131"/>
      <c r="E32" s="110">
        <f>SUM(C32-D32)</f>
        <v>0</v>
      </c>
      <c r="F32" s="109">
        <f t="shared" si="0"/>
        <v>0</v>
      </c>
      <c r="G32" s="110">
        <f t="shared" si="8"/>
        <v>0</v>
      </c>
      <c r="H32" s="110" t="e">
        <f t="shared" si="2"/>
        <v>#DIV/0!</v>
      </c>
      <c r="I32" s="111" t="e">
        <f t="shared" si="3"/>
        <v>#DIV/0!</v>
      </c>
      <c r="J32" s="110" t="str">
        <f>IF(C32=0,"none detected",H32*I32)</f>
        <v>none detected</v>
      </c>
      <c r="K32" s="155">
        <f t="shared" si="6"/>
        <v>0</v>
      </c>
      <c r="L32" s="157" t="str">
        <f t="shared" si="9"/>
        <v>none detected</v>
      </c>
    </row>
    <row r="33" spans="1:12">
      <c r="A33" s="162" t="s">
        <v>133</v>
      </c>
      <c r="B33" s="145" t="s">
        <v>120</v>
      </c>
      <c r="C33" s="131"/>
      <c r="D33" s="131"/>
      <c r="E33" s="110">
        <f>SUM(C33-D33)</f>
        <v>0</v>
      </c>
      <c r="F33" s="109">
        <f t="shared" si="0"/>
        <v>0</v>
      </c>
      <c r="G33" s="110">
        <f t="shared" si="8"/>
        <v>0</v>
      </c>
      <c r="H33" s="110" t="e">
        <f t="shared" si="2"/>
        <v>#DIV/0!</v>
      </c>
      <c r="I33" s="111" t="e">
        <f t="shared" si="3"/>
        <v>#DIV/0!</v>
      </c>
      <c r="J33" s="110" t="str">
        <f>IF(C33=0,"none detected",H33*I33)</f>
        <v>none detected</v>
      </c>
      <c r="K33" s="155">
        <f t="shared" si="6"/>
        <v>0</v>
      </c>
      <c r="L33" s="157" t="str">
        <f t="shared" si="9"/>
        <v>none detected</v>
      </c>
    </row>
    <row r="34" spans="1:12">
      <c r="A34" s="162" t="s">
        <v>133</v>
      </c>
      <c r="B34" s="145" t="s">
        <v>120</v>
      </c>
      <c r="C34" s="131"/>
      <c r="D34" s="131"/>
      <c r="E34" s="110">
        <f>SUM(C34-D34)</f>
        <v>0</v>
      </c>
      <c r="F34" s="109">
        <f>$E$8</f>
        <v>0</v>
      </c>
      <c r="G34" s="110">
        <f t="shared" si="8"/>
        <v>0</v>
      </c>
      <c r="H34" s="110" t="e">
        <f t="shared" si="2"/>
        <v>#DIV/0!</v>
      </c>
      <c r="I34" s="111" t="e">
        <f t="shared" si="3"/>
        <v>#DIV/0!</v>
      </c>
      <c r="J34" s="110" t="str">
        <f>IF(C34=0,"none detected",H34*I34)</f>
        <v>none detected</v>
      </c>
      <c r="K34" s="155">
        <f t="shared" si="6"/>
        <v>0</v>
      </c>
      <c r="L34" s="157" t="str">
        <f t="shared" si="9"/>
        <v>none detected</v>
      </c>
    </row>
    <row r="35" spans="1:12">
      <c r="A35" s="162" t="s">
        <v>133</v>
      </c>
      <c r="B35" s="145" t="s">
        <v>120</v>
      </c>
      <c r="C35" s="131"/>
      <c r="D35" s="131"/>
      <c r="E35" s="110">
        <f t="shared" ref="E35:E36" si="10">SUM(C35-D35)</f>
        <v>0</v>
      </c>
      <c r="F35" s="109">
        <f t="shared" si="0"/>
        <v>0</v>
      </c>
      <c r="G35" s="110">
        <f t="shared" si="8"/>
        <v>0</v>
      </c>
      <c r="H35" s="110" t="e">
        <f t="shared" si="2"/>
        <v>#DIV/0!</v>
      </c>
      <c r="I35" s="111" t="e">
        <f t="shared" si="3"/>
        <v>#DIV/0!</v>
      </c>
      <c r="J35" s="110" t="str">
        <f t="shared" ref="J35:J36" si="11">IF(C35=0,"none detected",H35*I35)</f>
        <v>none detected</v>
      </c>
      <c r="K35" s="155">
        <f t="shared" si="6"/>
        <v>0</v>
      </c>
      <c r="L35" s="157" t="str">
        <f t="shared" si="9"/>
        <v>none detected</v>
      </c>
    </row>
    <row r="36" spans="1:12">
      <c r="A36" s="162" t="s">
        <v>133</v>
      </c>
      <c r="B36" s="145" t="s">
        <v>120</v>
      </c>
      <c r="C36" s="131"/>
      <c r="D36" s="131"/>
      <c r="E36" s="110">
        <f t="shared" si="10"/>
        <v>0</v>
      </c>
      <c r="F36" s="109">
        <f t="shared" si="0"/>
        <v>0</v>
      </c>
      <c r="G36" s="110">
        <f t="shared" si="8"/>
        <v>0</v>
      </c>
      <c r="H36" s="110" t="e">
        <f t="shared" si="2"/>
        <v>#DIV/0!</v>
      </c>
      <c r="I36" s="111" t="e">
        <f t="shared" si="3"/>
        <v>#DIV/0!</v>
      </c>
      <c r="J36" s="110" t="str">
        <f t="shared" si="11"/>
        <v>none detected</v>
      </c>
      <c r="K36" s="155">
        <f t="shared" si="6"/>
        <v>0</v>
      </c>
      <c r="L36" s="157" t="str">
        <f t="shared" si="9"/>
        <v>none detected</v>
      </c>
    </row>
    <row r="37" spans="1:12">
      <c r="A37" s="162" t="s">
        <v>133</v>
      </c>
      <c r="B37" s="145" t="s">
        <v>120</v>
      </c>
      <c r="C37" s="131"/>
      <c r="D37" s="131"/>
      <c r="E37" s="110">
        <f>SUM(C37-D37)</f>
        <v>0</v>
      </c>
      <c r="F37" s="109">
        <f>$E$8</f>
        <v>0</v>
      </c>
      <c r="G37" s="110">
        <f t="shared" si="8"/>
        <v>0</v>
      </c>
      <c r="H37" s="110" t="e">
        <f t="shared" si="2"/>
        <v>#DIV/0!</v>
      </c>
      <c r="I37" s="111" t="e">
        <f t="shared" si="3"/>
        <v>#DIV/0!</v>
      </c>
      <c r="J37" s="110" t="str">
        <f>IF(C37=0,"none detected",H37*I37)</f>
        <v>none detected</v>
      </c>
      <c r="K37" s="155">
        <f t="shared" si="6"/>
        <v>0</v>
      </c>
      <c r="L37" s="157" t="str">
        <f>IF(C37=0,"none detected",H37*K37)</f>
        <v>none detected</v>
      </c>
    </row>
    <row r="38" spans="1:12">
      <c r="A38" s="162" t="s">
        <v>133</v>
      </c>
      <c r="B38" s="145" t="s">
        <v>120</v>
      </c>
      <c r="C38" s="131"/>
      <c r="D38" s="131"/>
      <c r="E38" s="110">
        <f t="shared" ref="E38:E39" si="12">SUM(C38-D38)</f>
        <v>0</v>
      </c>
      <c r="F38" s="109">
        <f t="shared" si="0"/>
        <v>0</v>
      </c>
      <c r="G38" s="110">
        <f t="shared" si="8"/>
        <v>0</v>
      </c>
      <c r="H38" s="110" t="e">
        <f t="shared" si="2"/>
        <v>#DIV/0!</v>
      </c>
      <c r="I38" s="111" t="e">
        <f t="shared" si="3"/>
        <v>#DIV/0!</v>
      </c>
      <c r="J38" s="110" t="str">
        <f t="shared" ref="J38:J39" si="13">IF(C38=0,"none detected",H38*I38)</f>
        <v>none detected</v>
      </c>
      <c r="K38" s="155">
        <f t="shared" si="6"/>
        <v>0</v>
      </c>
      <c r="L38" s="157" t="str">
        <f t="shared" ref="L38:L39" si="14">IF(C38=0,"none detected",H38*K38)</f>
        <v>none detected</v>
      </c>
    </row>
    <row r="39" spans="1:12">
      <c r="A39" s="162" t="s">
        <v>133</v>
      </c>
      <c r="B39" s="145" t="s">
        <v>120</v>
      </c>
      <c r="C39" s="131"/>
      <c r="D39" s="131"/>
      <c r="E39" s="110">
        <f t="shared" si="12"/>
        <v>0</v>
      </c>
      <c r="F39" s="109">
        <f t="shared" si="0"/>
        <v>0</v>
      </c>
      <c r="G39" s="110">
        <f t="shared" si="8"/>
        <v>0</v>
      </c>
      <c r="H39" s="110" t="e">
        <f t="shared" si="2"/>
        <v>#DIV/0!</v>
      </c>
      <c r="I39" s="111" t="e">
        <f>$D$12</f>
        <v>#DIV/0!</v>
      </c>
      <c r="J39" s="110" t="str">
        <f t="shared" si="13"/>
        <v>none detected</v>
      </c>
      <c r="K39" s="155">
        <f t="shared" si="6"/>
        <v>0</v>
      </c>
      <c r="L39" s="157" t="str">
        <f t="shared" si="14"/>
        <v>none detected</v>
      </c>
    </row>
    <row r="40" spans="1:12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</row>
    <row r="41" spans="1:12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</row>
    <row r="42" spans="1:12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</row>
    <row r="43" spans="1:12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</row>
    <row r="44" spans="1:12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</row>
    <row r="45" spans="1:12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</row>
    <row r="46" spans="1:12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</row>
    <row r="47" spans="1:12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</row>
    <row r="48" spans="1:12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</row>
    <row r="49" spans="1:11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</row>
    <row r="50" spans="1:11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</row>
    <row r="51" spans="1:1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</row>
    <row r="52" spans="1:11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</row>
    <row r="53" spans="1:11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</row>
    <row r="54" spans="1:1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</row>
    <row r="55" spans="1:1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</row>
    <row r="56" spans="1:1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</row>
    <row r="57" spans="1:1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</row>
    <row r="58" spans="1:1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</row>
    <row r="59" spans="1:1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</row>
    <row r="60" spans="1:1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</row>
    <row r="61" spans="1:1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</row>
    <row r="62" spans="1:1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</row>
    <row r="63" spans="1:1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</row>
    <row r="64" spans="1:1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</row>
    <row r="65" spans="1:1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</row>
  </sheetData>
  <sheetProtection password="DF77" sheet="1" objects="1" scenarios="1"/>
  <mergeCells count="1">
    <mergeCell ref="A1:J1"/>
  </mergeCells>
  <pageMargins left="0.75" right="0.75" top="1" bottom="1" header="0.5" footer="0.5"/>
  <pageSetup orientation="portrait" r:id="rId1"/>
  <headerFooter alignWithMargins="0"/>
  <ignoredErrors>
    <ignoredError sqref="F20 F22:F23 F26:F29 F32:F34 F37" formula="1"/>
    <ignoredError sqref="H20:H39 I20:I3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standard curve</vt:lpstr>
      <vt:lpstr>Lab-prep Std curve </vt:lpstr>
      <vt:lpstr>Lab Calibrators</vt:lpstr>
      <vt:lpstr>BioBall Calibrators</vt:lpstr>
      <vt:lpstr>Lab ddCT - Water Matrix</vt:lpstr>
      <vt:lpstr>BioBall ddCT-Water Matrix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Chambers, Yildiz</dc:creator>
  <cp:lastModifiedBy>RKoshiro</cp:lastModifiedBy>
  <dcterms:created xsi:type="dcterms:W3CDTF">2006-09-16T00:00:00Z</dcterms:created>
  <dcterms:modified xsi:type="dcterms:W3CDTF">2012-11-05T19:06:37Z</dcterms:modified>
</cp:coreProperties>
</file>