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690ee0af85bd39dc/Documents/cs/projet/"/>
    </mc:Choice>
  </mc:AlternateContent>
  <xr:revisionPtr revIDLastSave="184" documentId="11_AD4DB114E441178AC67DF46156D3D362683EDF18" xr6:coauthVersionLast="46" xr6:coauthVersionMax="46" xr10:uidLastSave="{D01A7811-7EF0-48D5-A9A6-42D4040DE7E4}"/>
  <bookViews>
    <workbookView xWindow="-108" yWindow="-108" windowWidth="23256" windowHeight="12576" activeTab="1" xr2:uid="{00000000-000D-0000-FFFF-FFFF00000000}"/>
  </bookViews>
  <sheets>
    <sheet name="schur" sheetId="1" r:id="rId1"/>
    <sheet name="weak_schu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I9" i="2"/>
  <c r="J9" i="2"/>
  <c r="J22" i="2" s="1"/>
  <c r="K9" i="2"/>
  <c r="L9" i="2"/>
  <c r="M9" i="2"/>
  <c r="G8" i="2"/>
  <c r="H8" i="2"/>
  <c r="I8" i="2"/>
  <c r="J8" i="2"/>
  <c r="K8" i="2"/>
  <c r="L8" i="2"/>
  <c r="F7" i="2"/>
  <c r="G7" i="2"/>
  <c r="H7" i="2"/>
  <c r="I7" i="2"/>
  <c r="J7" i="2"/>
  <c r="K7" i="2"/>
  <c r="E6" i="2"/>
  <c r="F6" i="2"/>
  <c r="G6" i="2"/>
  <c r="H6" i="2"/>
  <c r="I6" i="2"/>
  <c r="J6" i="2"/>
  <c r="G9" i="2"/>
  <c r="C2" i="2"/>
  <c r="F8" i="2"/>
  <c r="F22" i="2" s="1"/>
  <c r="E7" i="2"/>
  <c r="D6" i="2"/>
  <c r="D22" i="2" s="1"/>
  <c r="I22" i="2"/>
  <c r="C22" i="2"/>
  <c r="D2" i="2"/>
  <c r="E2" i="2"/>
  <c r="F2" i="2"/>
  <c r="G2" i="2"/>
  <c r="H2" i="2"/>
  <c r="I2" i="2"/>
  <c r="AA1" i="2"/>
  <c r="E1" i="2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D1" i="2"/>
  <c r="J8" i="1"/>
  <c r="K8" i="1"/>
  <c r="L8" i="1"/>
  <c r="M8" i="1"/>
  <c r="N8" i="1"/>
  <c r="O8" i="1"/>
  <c r="I8" i="1"/>
  <c r="I7" i="1"/>
  <c r="J7" i="1"/>
  <c r="K7" i="1"/>
  <c r="L7" i="1"/>
  <c r="M7" i="1"/>
  <c r="H7" i="1"/>
  <c r="C23" i="1"/>
  <c r="G6" i="1"/>
  <c r="F5" i="1"/>
  <c r="E4" i="1"/>
  <c r="D3" i="1"/>
  <c r="D23" i="1" s="1"/>
  <c r="H6" i="1" s="1"/>
  <c r="R1" i="1"/>
  <c r="S1" i="1"/>
  <c r="T1" i="1" s="1"/>
  <c r="U1" i="1" s="1"/>
  <c r="V1" i="1" s="1"/>
  <c r="W1" i="1" s="1"/>
  <c r="X1" i="1" s="1"/>
  <c r="Y1" i="1" s="1"/>
  <c r="Z1" i="1" s="1"/>
  <c r="AA1" i="1" s="1"/>
  <c r="O1" i="1"/>
  <c r="P1" i="1"/>
  <c r="Q1" i="1"/>
  <c r="E1" i="1"/>
  <c r="F1" i="1"/>
  <c r="G1" i="1"/>
  <c r="H1" i="1" s="1"/>
  <c r="I1" i="1" s="1"/>
  <c r="J1" i="1" s="1"/>
  <c r="K1" i="1" s="1"/>
  <c r="L1" i="1" s="1"/>
  <c r="M1" i="1" s="1"/>
  <c r="N1" i="1" s="1"/>
  <c r="D1" i="1"/>
  <c r="H22" i="2" l="1"/>
  <c r="G22" i="2"/>
  <c r="E22" i="2"/>
  <c r="G5" i="1"/>
  <c r="E3" i="1"/>
  <c r="E23" i="1" s="1"/>
  <c r="F4" i="1"/>
  <c r="F3" i="1" l="1"/>
  <c r="F23" i="1" s="1"/>
  <c r="I6" i="1"/>
  <c r="G4" i="1"/>
  <c r="H5" i="1"/>
  <c r="G3" i="1" l="1"/>
  <c r="G23" i="1" s="1"/>
  <c r="J6" i="1"/>
  <c r="I5" i="1"/>
  <c r="H4" i="1"/>
  <c r="J5" i="1" l="1"/>
  <c r="K6" i="1"/>
  <c r="H3" i="1"/>
  <c r="H23" i="1" s="1"/>
  <c r="I4" i="1"/>
  <c r="K5" i="1" l="1"/>
  <c r="L6" i="1"/>
  <c r="I3" i="1"/>
  <c r="I23" i="1" s="1"/>
  <c r="N7" i="1" s="1"/>
  <c r="J4" i="1"/>
  <c r="L5" i="1" l="1"/>
  <c r="M6" i="1"/>
  <c r="K4" i="1"/>
  <c r="J3" i="1"/>
  <c r="J23" i="1" s="1"/>
  <c r="J2" i="2" s="1"/>
  <c r="L7" i="2" l="1"/>
  <c r="M8" i="2"/>
  <c r="K6" i="2"/>
  <c r="K22" i="2" s="1"/>
  <c r="N9" i="2"/>
  <c r="O7" i="1"/>
  <c r="P8" i="1"/>
  <c r="M5" i="1"/>
  <c r="N6" i="1"/>
  <c r="K3" i="1"/>
  <c r="K23" i="1" s="1"/>
  <c r="L4" i="1"/>
  <c r="K2" i="2" l="1"/>
  <c r="O9" i="2" s="1"/>
  <c r="P7" i="1"/>
  <c r="Q8" i="1"/>
  <c r="N5" i="1"/>
  <c r="O6" i="1"/>
  <c r="L3" i="1"/>
  <c r="L23" i="1" s="1"/>
  <c r="M4" i="1"/>
  <c r="N8" i="2" l="1"/>
  <c r="M7" i="2"/>
  <c r="L6" i="2"/>
  <c r="L22" i="2" s="1"/>
  <c r="L2" i="2"/>
  <c r="N7" i="2" s="1"/>
  <c r="M6" i="2"/>
  <c r="P9" i="2"/>
  <c r="Q7" i="1"/>
  <c r="R8" i="1"/>
  <c r="M3" i="1"/>
  <c r="M23" i="1" s="1"/>
  <c r="P6" i="1"/>
  <c r="N4" i="1"/>
  <c r="O5" i="1"/>
  <c r="O8" i="2" l="1"/>
  <c r="M22" i="2"/>
  <c r="M2" i="2"/>
  <c r="P8" i="2" s="1"/>
  <c r="N6" i="2"/>
  <c r="N22" i="2" s="1"/>
  <c r="Q9" i="2"/>
  <c r="O7" i="2"/>
  <c r="R7" i="1"/>
  <c r="S8" i="1"/>
  <c r="P5" i="1"/>
  <c r="N3" i="1"/>
  <c r="N23" i="1" s="1"/>
  <c r="Q6" i="1"/>
  <c r="O4" i="1"/>
  <c r="S7" i="1" l="1"/>
  <c r="N2" i="2"/>
  <c r="T8" i="1"/>
  <c r="Q5" i="1"/>
  <c r="O3" i="1"/>
  <c r="O23" i="1" s="1"/>
  <c r="P4" i="1"/>
  <c r="R6" i="1"/>
  <c r="O6" i="2" l="1"/>
  <c r="O22" i="2" s="1"/>
  <c r="P7" i="2"/>
  <c r="Q8" i="2"/>
  <c r="R9" i="2"/>
  <c r="T7" i="1"/>
  <c r="O2" i="2"/>
  <c r="U8" i="1"/>
  <c r="R5" i="1"/>
  <c r="S6" i="1"/>
  <c r="P3" i="1"/>
  <c r="P23" i="1" s="1"/>
  <c r="Q4" i="1"/>
  <c r="R8" i="2" l="1"/>
  <c r="P6" i="2"/>
  <c r="P22" i="2" s="1"/>
  <c r="S9" i="2"/>
  <c r="Q7" i="2"/>
  <c r="P2" i="2"/>
  <c r="U7" i="1"/>
  <c r="V8" i="1"/>
  <c r="S5" i="1"/>
  <c r="T6" i="1"/>
  <c r="Q3" i="1"/>
  <c r="Q23" i="1" s="1"/>
  <c r="R4" i="1"/>
  <c r="S8" i="2" l="1"/>
  <c r="Q6" i="2"/>
  <c r="Q22" i="2" s="1"/>
  <c r="R7" i="2"/>
  <c r="T9" i="2"/>
  <c r="Q2" i="2"/>
  <c r="V7" i="1"/>
  <c r="W8" i="1"/>
  <c r="U6" i="1"/>
  <c r="T5" i="1"/>
  <c r="S4" i="1"/>
  <c r="R3" i="1"/>
  <c r="R23" i="1" s="1"/>
  <c r="T8" i="2" l="1"/>
  <c r="R6" i="2"/>
  <c r="R22" i="2" s="1"/>
  <c r="S7" i="2"/>
  <c r="U9" i="2"/>
  <c r="W7" i="1"/>
  <c r="R2" i="2"/>
  <c r="X8" i="1"/>
  <c r="U5" i="1"/>
  <c r="V6" i="1"/>
  <c r="S3" i="1"/>
  <c r="S23" i="1" s="1"/>
  <c r="T4" i="1"/>
  <c r="X7" i="1" l="1"/>
  <c r="S2" i="2"/>
  <c r="T7" i="2"/>
  <c r="S6" i="2"/>
  <c r="S22" i="2" s="1"/>
  <c r="V9" i="2"/>
  <c r="U8" i="2"/>
  <c r="Y8" i="1"/>
  <c r="V5" i="1"/>
  <c r="W6" i="1"/>
  <c r="T3" i="1"/>
  <c r="T23" i="1" s="1"/>
  <c r="U4" i="1"/>
  <c r="Y7" i="1" l="1"/>
  <c r="T2" i="2"/>
  <c r="W9" i="2"/>
  <c r="U7" i="2"/>
  <c r="V8" i="2"/>
  <c r="T6" i="2"/>
  <c r="T22" i="2" s="1"/>
  <c r="Z8" i="1"/>
  <c r="W5" i="1"/>
  <c r="X6" i="1"/>
  <c r="U3" i="1"/>
  <c r="U23" i="1" s="1"/>
  <c r="V4" i="1"/>
  <c r="Z7" i="1" l="1"/>
  <c r="U2" i="2"/>
  <c r="U6" i="2"/>
  <c r="U22" i="2" s="1"/>
  <c r="X9" i="2"/>
  <c r="V7" i="2"/>
  <c r="W8" i="2"/>
  <c r="AA8" i="1"/>
  <c r="X5" i="1"/>
  <c r="V3" i="1"/>
  <c r="V23" i="1" s="1"/>
  <c r="W4" i="1"/>
  <c r="Y6" i="1"/>
  <c r="AA7" i="1" l="1"/>
  <c r="V2" i="2"/>
  <c r="V6" i="2"/>
  <c r="V22" i="2" s="1"/>
  <c r="W7" i="2"/>
  <c r="Y9" i="2"/>
  <c r="X8" i="2"/>
  <c r="Y5" i="1"/>
  <c r="Z6" i="1"/>
  <c r="W3" i="1"/>
  <c r="W23" i="1" s="1"/>
  <c r="W2" i="2" s="1"/>
  <c r="X4" i="1"/>
  <c r="Z8" i="2" l="1"/>
  <c r="X6" i="2"/>
  <c r="AA9" i="2"/>
  <c r="Y7" i="2"/>
  <c r="Y8" i="2"/>
  <c r="W6" i="2"/>
  <c r="W22" i="2" s="1"/>
  <c r="Z9" i="2"/>
  <c r="X7" i="2"/>
  <c r="Z5" i="1"/>
  <c r="AA6" i="1"/>
  <c r="X3" i="1"/>
  <c r="X23" i="1" s="1"/>
  <c r="X2" i="2" s="1"/>
  <c r="Y4" i="1"/>
  <c r="X22" i="2" l="1"/>
  <c r="AA8" i="2"/>
  <c r="Y6" i="2"/>
  <c r="Y22" i="2" s="1"/>
  <c r="Z7" i="2"/>
  <c r="AA5" i="1"/>
  <c r="Y3" i="1"/>
  <c r="Y23" i="1" s="1"/>
  <c r="Y2" i="2" s="1"/>
  <c r="Z4" i="1"/>
  <c r="AA7" i="2" l="1"/>
  <c r="Z6" i="2"/>
  <c r="Z22" i="2" s="1"/>
  <c r="Z3" i="1"/>
  <c r="Z23" i="1" s="1"/>
  <c r="AA4" i="1"/>
  <c r="AA3" i="1" l="1"/>
  <c r="AA23" i="1" s="1"/>
  <c r="AA2" i="2" s="1"/>
  <c r="Z2" i="2"/>
  <c r="AA6" i="2" s="1"/>
  <c r="AA22" i="2" s="1"/>
</calcChain>
</file>

<file path=xl/sharedStrings.xml><?xml version="1.0" encoding="utf-8"?>
<sst xmlns="http://schemas.openxmlformats.org/spreadsheetml/2006/main" count="17" uniqueCount="15">
  <si>
    <t>valeurs rapport</t>
  </si>
  <si>
    <t>3*S(k-1)+1</t>
  </si>
  <si>
    <t>maximum</t>
  </si>
  <si>
    <t>9*S(k-2)+4</t>
  </si>
  <si>
    <t>33*S(k-3)+6</t>
  </si>
  <si>
    <t>111*S(k-4)+43</t>
  </si>
  <si>
    <t>?</t>
  </si>
  <si>
    <t>380*S(k-5)+148</t>
  </si>
  <si>
    <t>1098*S(k-6)+536</t>
  </si>
  <si>
    <t>schur</t>
  </si>
  <si>
    <t>valeur rapport</t>
  </si>
  <si>
    <t>4*S(k-1)+2</t>
  </si>
  <si>
    <t>13*S(k-2)+8</t>
  </si>
  <si>
    <t>127*S(k-4)+68</t>
  </si>
  <si>
    <t>42*S(k-3)+24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</si>
</sst>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schur</a:t>
            </a:r>
            <a:r>
              <a:rPr lang="fr-FR" baseline="0"/>
              <a:t> de 1 à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schur!$A$2:$B$2</c:f>
              <c:strCache>
                <c:ptCount val="2"/>
                <c:pt idx="0">
                  <c:v>valeurs rapport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schur!$C$2:$N$2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44</c:v>
                </c:pt>
                <c:pt idx="4">
                  <c:v>160</c:v>
                </c:pt>
                <c:pt idx="5">
                  <c:v>536</c:v>
                </c:pt>
                <c:pt idx="6">
                  <c:v>1680</c:v>
                </c:pt>
                <c:pt idx="7">
                  <c:v>5041</c:v>
                </c:pt>
                <c:pt idx="8">
                  <c:v>15124</c:v>
                </c:pt>
                <c:pt idx="9">
                  <c:v>51120</c:v>
                </c:pt>
                <c:pt idx="10">
                  <c:v>172216</c:v>
                </c:pt>
                <c:pt idx="11">
                  <c:v>575664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D-41E8-8369-B8A7A2A2FAFC}"/>
            </c:ext>
          </c:extLst>
        </c:ser>
        <c:ser>
          <c:idx val="1"/>
          <c:order val="1"/>
          <c:tx>
            <c:strRef>
              <c:f>schur!$A$3:$B$3</c:f>
              <c:strCache>
                <c:ptCount val="2"/>
                <c:pt idx="0">
                  <c:v>3*S(k-1)+1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schur!$C$3:$N$3</c:f>
              <c:numCache>
                <c:formatCode>General</c:formatCode>
                <c:ptCount val="12"/>
                <c:pt idx="1">
                  <c:v>4</c:v>
                </c:pt>
                <c:pt idx="2">
                  <c:v>13</c:v>
                </c:pt>
                <c:pt idx="3">
                  <c:v>40</c:v>
                </c:pt>
                <c:pt idx="4">
                  <c:v>133</c:v>
                </c:pt>
                <c:pt idx="5">
                  <c:v>481</c:v>
                </c:pt>
                <c:pt idx="6">
                  <c:v>1609</c:v>
                </c:pt>
                <c:pt idx="7">
                  <c:v>5041</c:v>
                </c:pt>
                <c:pt idx="8">
                  <c:v>15859</c:v>
                </c:pt>
                <c:pt idx="9">
                  <c:v>53410</c:v>
                </c:pt>
                <c:pt idx="10">
                  <c:v>182845</c:v>
                </c:pt>
                <c:pt idx="11">
                  <c:v>611485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D-41E8-8369-B8A7A2A2FAFC}"/>
            </c:ext>
          </c:extLst>
        </c:ser>
        <c:ser>
          <c:idx val="2"/>
          <c:order val="2"/>
          <c:tx>
            <c:strRef>
              <c:f>schur!$A$4:$B$4</c:f>
              <c:strCache>
                <c:ptCount val="2"/>
                <c:pt idx="0">
                  <c:v>9*S(k-2)+4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schur!$C$4:$N$4</c:f>
              <c:numCache>
                <c:formatCode>General</c:formatCode>
                <c:ptCount val="12"/>
                <c:pt idx="2">
                  <c:v>13</c:v>
                </c:pt>
                <c:pt idx="3">
                  <c:v>40</c:v>
                </c:pt>
                <c:pt idx="4">
                  <c:v>121</c:v>
                </c:pt>
                <c:pt idx="5">
                  <c:v>400</c:v>
                </c:pt>
                <c:pt idx="6">
                  <c:v>1444</c:v>
                </c:pt>
                <c:pt idx="7">
                  <c:v>4828</c:v>
                </c:pt>
                <c:pt idx="8">
                  <c:v>15124</c:v>
                </c:pt>
                <c:pt idx="9">
                  <c:v>47578</c:v>
                </c:pt>
                <c:pt idx="10">
                  <c:v>160231</c:v>
                </c:pt>
                <c:pt idx="11">
                  <c:v>548536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D-41E8-8369-B8A7A2A2FAFC}"/>
            </c:ext>
          </c:extLst>
        </c:ser>
        <c:ser>
          <c:idx val="3"/>
          <c:order val="3"/>
          <c:tx>
            <c:strRef>
              <c:f>schur!$A$5:$B$5</c:f>
              <c:strCache>
                <c:ptCount val="2"/>
                <c:pt idx="0">
                  <c:v>33*S(k-3)+6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schur!$C$5:$N$5</c:f>
              <c:numCache>
                <c:formatCode>General</c:formatCode>
                <c:ptCount val="12"/>
                <c:pt idx="3">
                  <c:v>39</c:v>
                </c:pt>
                <c:pt idx="4">
                  <c:v>138</c:v>
                </c:pt>
                <c:pt idx="5">
                  <c:v>435</c:v>
                </c:pt>
                <c:pt idx="6">
                  <c:v>1458</c:v>
                </c:pt>
                <c:pt idx="7">
                  <c:v>5286</c:v>
                </c:pt>
                <c:pt idx="8">
                  <c:v>17694</c:v>
                </c:pt>
                <c:pt idx="9">
                  <c:v>55446</c:v>
                </c:pt>
                <c:pt idx="10">
                  <c:v>174444</c:v>
                </c:pt>
                <c:pt idx="11">
                  <c:v>587505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D-41E8-8369-B8A7A2A2FAFC}"/>
            </c:ext>
          </c:extLst>
        </c:ser>
        <c:ser>
          <c:idx val="4"/>
          <c:order val="4"/>
          <c:tx>
            <c:strRef>
              <c:f>schur!$A$6:$B$6</c:f>
              <c:strCache>
                <c:ptCount val="2"/>
                <c:pt idx="0">
                  <c:v>111*S(k-4)+43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schur!$C$6:$N$6</c:f>
              <c:numCache>
                <c:formatCode>General</c:formatCode>
                <c:ptCount val="12"/>
                <c:pt idx="4">
                  <c:v>154</c:v>
                </c:pt>
                <c:pt idx="5">
                  <c:v>487</c:v>
                </c:pt>
                <c:pt idx="6">
                  <c:v>1486</c:v>
                </c:pt>
                <c:pt idx="7">
                  <c:v>4927</c:v>
                </c:pt>
                <c:pt idx="8">
                  <c:v>17803</c:v>
                </c:pt>
                <c:pt idx="9">
                  <c:v>59539</c:v>
                </c:pt>
                <c:pt idx="10">
                  <c:v>186523</c:v>
                </c:pt>
                <c:pt idx="11">
                  <c:v>586789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D-41E8-8369-B8A7A2A2FAFC}"/>
            </c:ext>
          </c:extLst>
        </c:ser>
        <c:ser>
          <c:idx val="5"/>
          <c:order val="5"/>
          <c:tx>
            <c:strRef>
              <c:f>schur!$A$7:$B$7</c:f>
              <c:strCache>
                <c:ptCount val="2"/>
                <c:pt idx="0">
                  <c:v>380*S(k-5)+148</c:v>
                </c:pt>
                <c:pt idx="1">
                  <c:v>?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schur!$C$7:$N$7</c:f>
              <c:numCache>
                <c:formatCode>General</c:formatCode>
                <c:ptCount val="12"/>
                <c:pt idx="5">
                  <c:v>528</c:v>
                </c:pt>
                <c:pt idx="6">
                  <c:v>1668</c:v>
                </c:pt>
                <c:pt idx="7">
                  <c:v>5088</c:v>
                </c:pt>
                <c:pt idx="8">
                  <c:v>16868</c:v>
                </c:pt>
                <c:pt idx="9">
                  <c:v>60948</c:v>
                </c:pt>
                <c:pt idx="10">
                  <c:v>203828</c:v>
                </c:pt>
                <c:pt idx="11">
                  <c:v>638548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D-41E8-8369-B8A7A2A2FAFC}"/>
            </c:ext>
          </c:extLst>
        </c:ser>
        <c:ser>
          <c:idx val="6"/>
          <c:order val="6"/>
          <c:tx>
            <c:strRef>
              <c:f>schur!$A$8:$B$8</c:f>
              <c:strCache>
                <c:ptCount val="2"/>
                <c:pt idx="0">
                  <c:v>1098*S(k-6)+536</c:v>
                </c:pt>
                <c:pt idx="1">
                  <c:v>?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schur!$C$8:$N$8</c:f>
              <c:numCache>
                <c:formatCode>General</c:formatCode>
                <c:ptCount val="12"/>
                <c:pt idx="6">
                  <c:v>1634</c:v>
                </c:pt>
                <c:pt idx="7">
                  <c:v>4928</c:v>
                </c:pt>
                <c:pt idx="8">
                  <c:v>14810</c:v>
                </c:pt>
                <c:pt idx="9">
                  <c:v>48848</c:v>
                </c:pt>
                <c:pt idx="10">
                  <c:v>176216</c:v>
                </c:pt>
                <c:pt idx="11">
                  <c:v>589064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D-41E8-8369-B8A7A2A2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33232"/>
        <c:axId val="341748624"/>
      </c:lineChart>
      <c:catAx>
        <c:axId val="3417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1748624"/>
        <c:crosses val="autoZero"/>
        <c:auto val="1"/>
        <c:lblAlgn val="ctr"/>
        <c:lblOffset val="100"/>
        <c:noMultiLvlLbl val="0"/>
      </c:catAx>
      <c:valAx>
        <c:axId val="3417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17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</a:t>
            </a:r>
            <a:r>
              <a:rPr lang="fr-FR" baseline="0"/>
              <a:t> asymptotique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schur!$A$2</c:f>
              <c:strCache>
                <c:ptCount val="1"/>
                <c:pt idx="0">
                  <c:v>valeurs rapport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schur!$O$2:$AA$2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B-4A8B-A58E-18ED768ADCBA}"/>
            </c:ext>
          </c:extLst>
        </c:ser>
        <c:ser>
          <c:idx val="1"/>
          <c:order val="1"/>
          <c:tx>
            <c:strRef>
              <c:f>schur!$A$3</c:f>
              <c:strCache>
                <c:ptCount val="1"/>
                <c:pt idx="0">
                  <c:v>3*S(k-1)+1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schur!$O$3:$AA$3</c:f>
              <c:numCache>
                <c:formatCode>General</c:formatCode>
                <c:ptCount val="13"/>
                <c:pt idx="0">
                  <c:v>1915645</c:v>
                </c:pt>
                <c:pt idx="1">
                  <c:v>6033871</c:v>
                </c:pt>
                <c:pt idx="2">
                  <c:v>20295865</c:v>
                </c:pt>
                <c:pt idx="3">
                  <c:v>69481165</c:v>
                </c:pt>
                <c:pt idx="4">
                  <c:v>232364365</c:v>
                </c:pt>
                <c:pt idx="5">
                  <c:v>727945165</c:v>
                </c:pt>
                <c:pt idx="6">
                  <c:v>2292878431</c:v>
                </c:pt>
                <c:pt idx="7">
                  <c:v>7712428765</c:v>
                </c:pt>
                <c:pt idx="8">
                  <c:v>26402842765</c:v>
                </c:pt>
                <c:pt idx="9">
                  <c:v>88298458765</c:v>
                </c:pt>
                <c:pt idx="10">
                  <c:v>276619162765</c:v>
                </c:pt>
                <c:pt idx="11">
                  <c:v>871293811231</c:v>
                </c:pt>
                <c:pt idx="12">
                  <c:v>2930722930765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B-4A8B-A58E-18ED768ADCBA}"/>
            </c:ext>
          </c:extLst>
        </c:ser>
        <c:ser>
          <c:idx val="2"/>
          <c:order val="2"/>
          <c:tx>
            <c:strRef>
              <c:f>schur!$A$4</c:f>
              <c:strCache>
                <c:ptCount val="1"/>
                <c:pt idx="0">
                  <c:v>9*S(k-2)+4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schur!$O$4:$AA$4</c:f>
              <c:numCache>
                <c:formatCode>General</c:formatCode>
                <c:ptCount val="13"/>
                <c:pt idx="0">
                  <c:v>1834456</c:v>
                </c:pt>
                <c:pt idx="1">
                  <c:v>5746936</c:v>
                </c:pt>
                <c:pt idx="2">
                  <c:v>18101614</c:v>
                </c:pt>
                <c:pt idx="3">
                  <c:v>60887596</c:v>
                </c:pt>
                <c:pt idx="4">
                  <c:v>208443496</c:v>
                </c:pt>
                <c:pt idx="5">
                  <c:v>697093096</c:v>
                </c:pt>
                <c:pt idx="6">
                  <c:v>2183835496</c:v>
                </c:pt>
                <c:pt idx="7">
                  <c:v>6878635294</c:v>
                </c:pt>
                <c:pt idx="8">
                  <c:v>23137286296</c:v>
                </c:pt>
                <c:pt idx="9">
                  <c:v>79208528296</c:v>
                </c:pt>
                <c:pt idx="10">
                  <c:v>264895376296</c:v>
                </c:pt>
                <c:pt idx="11">
                  <c:v>829857488296</c:v>
                </c:pt>
                <c:pt idx="12">
                  <c:v>2613881433694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B-4A8B-A58E-18ED768ADCBA}"/>
            </c:ext>
          </c:extLst>
        </c:ser>
        <c:ser>
          <c:idx val="3"/>
          <c:order val="3"/>
          <c:tx>
            <c:strRef>
              <c:f>schur!$A$5</c:f>
              <c:strCache>
                <c:ptCount val="1"/>
                <c:pt idx="0">
                  <c:v>33*S(k-3)+6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schur!$O$5:$AA$5</c:f>
              <c:numCache>
                <c:formatCode>General</c:formatCode>
                <c:ptCount val="13"/>
                <c:pt idx="0">
                  <c:v>2011290</c:v>
                </c:pt>
                <c:pt idx="1">
                  <c:v>6726330</c:v>
                </c:pt>
                <c:pt idx="2">
                  <c:v>21072090</c:v>
                </c:pt>
                <c:pt idx="3">
                  <c:v>66372576</c:v>
                </c:pt>
                <c:pt idx="4">
                  <c:v>223254510</c:v>
                </c:pt>
                <c:pt idx="5">
                  <c:v>764292810</c:v>
                </c:pt>
                <c:pt idx="6">
                  <c:v>2556008010</c:v>
                </c:pt>
                <c:pt idx="7">
                  <c:v>8007396810</c:v>
                </c:pt>
                <c:pt idx="8">
                  <c:v>25221662736</c:v>
                </c:pt>
                <c:pt idx="9">
                  <c:v>84836716410</c:v>
                </c:pt>
                <c:pt idx="10">
                  <c:v>290431270410</c:v>
                </c:pt>
                <c:pt idx="11">
                  <c:v>971283046410</c:v>
                </c:pt>
                <c:pt idx="12">
                  <c:v>3042810790410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B-4A8B-A58E-18ED768ADCBA}"/>
            </c:ext>
          </c:extLst>
        </c:ser>
        <c:ser>
          <c:idx val="4"/>
          <c:order val="4"/>
          <c:tx>
            <c:strRef>
              <c:f>schur!$A$6</c:f>
              <c:strCache>
                <c:ptCount val="1"/>
                <c:pt idx="0">
                  <c:v>111*S(k-4)+43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schur!$O$6:$AA$6</c:f>
              <c:numCache>
                <c:formatCode>General</c:formatCode>
                <c:ptCount val="13"/>
                <c:pt idx="0">
                  <c:v>1976176</c:v>
                </c:pt>
                <c:pt idx="1">
                  <c:v>6765271</c:v>
                </c:pt>
                <c:pt idx="2">
                  <c:v>22624951</c:v>
                </c:pt>
                <c:pt idx="3">
                  <c:v>70878871</c:v>
                </c:pt>
                <c:pt idx="4">
                  <c:v>223253233</c:v>
                </c:pt>
                <c:pt idx="5">
                  <c:v>750947011</c:v>
                </c:pt>
                <c:pt idx="6">
                  <c:v>2570803111</c:v>
                </c:pt>
                <c:pt idx="7">
                  <c:v>8597481511</c:v>
                </c:pt>
                <c:pt idx="8">
                  <c:v>26933971111</c:v>
                </c:pt>
                <c:pt idx="9">
                  <c:v>84836501953</c:v>
                </c:pt>
                <c:pt idx="10">
                  <c:v>285359864311</c:v>
                </c:pt>
                <c:pt idx="11">
                  <c:v>976905182311</c:v>
                </c:pt>
                <c:pt idx="12">
                  <c:v>3267042974311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B-4A8B-A58E-18ED768ADCBA}"/>
            </c:ext>
          </c:extLst>
        </c:ser>
        <c:ser>
          <c:idx val="5"/>
          <c:order val="5"/>
          <c:tx>
            <c:strRef>
              <c:f>schur!$A$7</c:f>
              <c:strCache>
                <c:ptCount val="1"/>
                <c:pt idx="0">
                  <c:v>380*S(k-5)+148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schur!$O$7:$AA$7</c:f>
              <c:numCache>
                <c:formatCode>General</c:formatCode>
                <c:ptCount val="13"/>
                <c:pt idx="0">
                  <c:v>2008828</c:v>
                </c:pt>
                <c:pt idx="1">
                  <c:v>6765288</c:v>
                </c:pt>
                <c:pt idx="2">
                  <c:v>23160388</c:v>
                </c:pt>
                <c:pt idx="3">
                  <c:v>77454788</c:v>
                </c:pt>
                <c:pt idx="4">
                  <c:v>242648388</c:v>
                </c:pt>
                <c:pt idx="5">
                  <c:v>764290348</c:v>
                </c:pt>
                <c:pt idx="6">
                  <c:v>2570809588</c:v>
                </c:pt>
                <c:pt idx="7">
                  <c:v>8800947588</c:v>
                </c:pt>
                <c:pt idx="8">
                  <c:v>29432819588</c:v>
                </c:pt>
                <c:pt idx="9">
                  <c:v>92206387588</c:v>
                </c:pt>
                <c:pt idx="10">
                  <c:v>290431267948</c:v>
                </c:pt>
                <c:pt idx="11">
                  <c:v>976907643588</c:v>
                </c:pt>
                <c:pt idx="12">
                  <c:v>3344360083588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7B-4A8B-A58E-18ED768ADCBA}"/>
            </c:ext>
          </c:extLst>
        </c:ser>
        <c:ser>
          <c:idx val="6"/>
          <c:order val="6"/>
          <c:tx>
            <c:strRef>
              <c:f>schur!$A$8</c:f>
              <c:strCache>
                <c:ptCount val="1"/>
                <c:pt idx="0">
                  <c:v>1098*S(k-6)+536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schur!$O$8:$AA$8</c:f>
              <c:numCache>
                <c:formatCode>General</c:formatCode>
                <c:ptCount val="13"/>
                <c:pt idx="0">
                  <c:v>1845176</c:v>
                </c:pt>
                <c:pt idx="1">
                  <c:v>5804564</c:v>
                </c:pt>
                <c:pt idx="2">
                  <c:v>19548230</c:v>
                </c:pt>
                <c:pt idx="3">
                  <c:v>66921440</c:v>
                </c:pt>
                <c:pt idx="4">
                  <c:v>223803680</c:v>
                </c:pt>
                <c:pt idx="5">
                  <c:v>701126240</c:v>
                </c:pt>
                <c:pt idx="6">
                  <c:v>2208396956</c:v>
                </c:pt>
                <c:pt idx="7">
                  <c:v>7428286760</c:v>
                </c:pt>
                <c:pt idx="8">
                  <c:v>25430106560</c:v>
                </c:pt>
                <c:pt idx="9">
                  <c:v>85045357760</c:v>
                </c:pt>
                <c:pt idx="10">
                  <c:v>266427930560</c:v>
                </c:pt>
                <c:pt idx="11">
                  <c:v>839193505916</c:v>
                </c:pt>
                <c:pt idx="12">
                  <c:v>2822748928160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7B-4A8B-A58E-18ED768AD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6416"/>
        <c:axId val="534528496"/>
      </c:lineChart>
      <c:catAx>
        <c:axId val="5345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528496"/>
        <c:crosses val="autoZero"/>
        <c:auto val="1"/>
        <c:lblAlgn val="ctr"/>
        <c:lblOffset val="100"/>
        <c:noMultiLvlLbl val="0"/>
      </c:catAx>
      <c:valAx>
        <c:axId val="5345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5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Weak</a:t>
            </a:r>
            <a:r>
              <a:rPr lang="fr-FR" baseline="0"/>
              <a:t> schur de 1 à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weak_schur!$A$4</c:f>
              <c:strCache>
                <c:ptCount val="1"/>
                <c:pt idx="0">
                  <c:v>valeur rapport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weak_schur!$B$4:$N$4</c:f>
              <c:numCache>
                <c:formatCode>General</c:formatCode>
                <c:ptCount val="13"/>
                <c:pt idx="1">
                  <c:v>2</c:v>
                </c:pt>
                <c:pt idx="2">
                  <c:v>8</c:v>
                </c:pt>
                <c:pt idx="3">
                  <c:v>23</c:v>
                </c:pt>
                <c:pt idx="4">
                  <c:v>66</c:v>
                </c:pt>
                <c:pt idx="5">
                  <c:v>196</c:v>
                </c:pt>
                <c:pt idx="6">
                  <c:v>582</c:v>
                </c:pt>
                <c:pt idx="7">
                  <c:v>1740</c:v>
                </c:pt>
                <c:pt idx="8">
                  <c:v>5201</c:v>
                </c:pt>
                <c:pt idx="9">
                  <c:v>15596</c:v>
                </c:pt>
                <c:pt idx="10">
                  <c:v>51520</c:v>
                </c:pt>
                <c:pt idx="11">
                  <c:v>172216</c:v>
                </c:pt>
                <c:pt idx="12">
                  <c:v>575664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D-42B1-BEEE-0016BA1A7A6B}"/>
            </c:ext>
          </c:extLst>
        </c:ser>
        <c:ser>
          <c:idx val="2"/>
          <c:order val="2"/>
          <c:tx>
            <c:strRef>
              <c:f>weak_schur!$A$6</c:f>
              <c:strCache>
                <c:ptCount val="1"/>
                <c:pt idx="0">
                  <c:v>4*S(k-1)+2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weak_schur!$B$6:$N$6</c:f>
              <c:numCache>
                <c:formatCode>General</c:formatCode>
                <c:ptCount val="13"/>
                <c:pt idx="2">
                  <c:v>6</c:v>
                </c:pt>
                <c:pt idx="3">
                  <c:v>18</c:v>
                </c:pt>
                <c:pt idx="4">
                  <c:v>54</c:v>
                </c:pt>
                <c:pt idx="5">
                  <c:v>178</c:v>
                </c:pt>
                <c:pt idx="6">
                  <c:v>642</c:v>
                </c:pt>
                <c:pt idx="7">
                  <c:v>2146</c:v>
                </c:pt>
                <c:pt idx="8">
                  <c:v>6722</c:v>
                </c:pt>
                <c:pt idx="9">
                  <c:v>21146</c:v>
                </c:pt>
                <c:pt idx="10">
                  <c:v>71214</c:v>
                </c:pt>
                <c:pt idx="11">
                  <c:v>243794</c:v>
                </c:pt>
                <c:pt idx="12">
                  <c:v>815314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D-42B1-BEEE-0016BA1A7A6B}"/>
            </c:ext>
          </c:extLst>
        </c:ser>
        <c:ser>
          <c:idx val="3"/>
          <c:order val="3"/>
          <c:tx>
            <c:strRef>
              <c:f>weak_schur!$A$7</c:f>
              <c:strCache>
                <c:ptCount val="1"/>
                <c:pt idx="0">
                  <c:v>13*S(k-2)+8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weak_schur!$B$7:$N$7</c:f>
              <c:numCache>
                <c:formatCode>General</c:formatCode>
                <c:ptCount val="13"/>
                <c:pt idx="3">
                  <c:v>21</c:v>
                </c:pt>
                <c:pt idx="4">
                  <c:v>60</c:v>
                </c:pt>
                <c:pt idx="5">
                  <c:v>177</c:v>
                </c:pt>
                <c:pt idx="6">
                  <c:v>580</c:v>
                </c:pt>
                <c:pt idx="7">
                  <c:v>2088</c:v>
                </c:pt>
                <c:pt idx="8">
                  <c:v>6976</c:v>
                </c:pt>
                <c:pt idx="9">
                  <c:v>21848</c:v>
                </c:pt>
                <c:pt idx="10">
                  <c:v>68726</c:v>
                </c:pt>
                <c:pt idx="11">
                  <c:v>231447</c:v>
                </c:pt>
                <c:pt idx="12">
                  <c:v>792332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D-42B1-BEEE-0016BA1A7A6B}"/>
            </c:ext>
          </c:extLst>
        </c:ser>
        <c:ser>
          <c:idx val="4"/>
          <c:order val="4"/>
          <c:tx>
            <c:strRef>
              <c:f>weak_schur!$A$8</c:f>
              <c:strCache>
                <c:ptCount val="1"/>
                <c:pt idx="0">
                  <c:v>42*S(k-3)+24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weak_schur!$B$8:$N$8</c:f>
              <c:numCache>
                <c:formatCode>General</c:formatCode>
                <c:ptCount val="13"/>
                <c:pt idx="4">
                  <c:v>66</c:v>
                </c:pt>
                <c:pt idx="5">
                  <c:v>192</c:v>
                </c:pt>
                <c:pt idx="6">
                  <c:v>570</c:v>
                </c:pt>
                <c:pt idx="7">
                  <c:v>1872</c:v>
                </c:pt>
                <c:pt idx="8">
                  <c:v>6744</c:v>
                </c:pt>
                <c:pt idx="9">
                  <c:v>22536</c:v>
                </c:pt>
                <c:pt idx="10">
                  <c:v>70584</c:v>
                </c:pt>
                <c:pt idx="11">
                  <c:v>222036</c:v>
                </c:pt>
                <c:pt idx="12">
                  <c:v>747750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D-42B1-BEEE-0016BA1A7A6B}"/>
            </c:ext>
          </c:extLst>
        </c:ser>
        <c:ser>
          <c:idx val="5"/>
          <c:order val="5"/>
          <c:tx>
            <c:strRef>
              <c:f>weak_schur!$A$9</c:f>
              <c:strCache>
                <c:ptCount val="1"/>
                <c:pt idx="0">
                  <c:v>127*S(k-4)+68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weak_schur!$B$9:$N$9</c:f>
              <c:numCache>
                <c:formatCode>General</c:formatCode>
                <c:ptCount val="13"/>
                <c:pt idx="5">
                  <c:v>195</c:v>
                </c:pt>
                <c:pt idx="6">
                  <c:v>576</c:v>
                </c:pt>
                <c:pt idx="7">
                  <c:v>1719</c:v>
                </c:pt>
                <c:pt idx="8">
                  <c:v>5656</c:v>
                </c:pt>
                <c:pt idx="9">
                  <c:v>20388</c:v>
                </c:pt>
                <c:pt idx="10">
                  <c:v>68140</c:v>
                </c:pt>
                <c:pt idx="11">
                  <c:v>213428</c:v>
                </c:pt>
                <c:pt idx="12">
                  <c:v>671390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AD-42B1-BEEE-0016BA1A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87472"/>
        <c:axId val="549189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weak_schur!$A$5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weak_schur!$B$5:$N$5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AD-42B1-BEEE-0016BA1A7A6B}"/>
                  </c:ext>
                </c:extLst>
              </c15:ser>
            </c15:filteredLineSeries>
          </c:ext>
        </c:extLst>
      </c:lineChart>
      <c:catAx>
        <c:axId val="5491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189968"/>
        <c:crosses val="autoZero"/>
        <c:auto val="1"/>
        <c:lblAlgn val="ctr"/>
        <c:lblOffset val="100"/>
        <c:noMultiLvlLbl val="0"/>
      </c:catAx>
      <c:valAx>
        <c:axId val="549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1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</a:t>
            </a:r>
            <a:r>
              <a:rPr lang="fr-FR" baseline="0"/>
              <a:t> asymptotique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weak_schur!$A$6</c:f>
              <c:strCache>
                <c:ptCount val="1"/>
                <c:pt idx="0">
                  <c:v>4*S(k-1)+2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weak_schur!$O$6:$AA$6</c:f>
              <c:numCache>
                <c:formatCode>General</c:formatCode>
                <c:ptCount val="13"/>
                <c:pt idx="0">
                  <c:v>2554194</c:v>
                </c:pt>
                <c:pt idx="1">
                  <c:v>8045162</c:v>
                </c:pt>
                <c:pt idx="2">
                  <c:v>27061154</c:v>
                </c:pt>
                <c:pt idx="3">
                  <c:v>92641554</c:v>
                </c:pt>
                <c:pt idx="4">
                  <c:v>309819154</c:v>
                </c:pt>
                <c:pt idx="5">
                  <c:v>970593554</c:v>
                </c:pt>
                <c:pt idx="6">
                  <c:v>3057171242</c:v>
                </c:pt>
                <c:pt idx="7">
                  <c:v>10283238354</c:v>
                </c:pt>
                <c:pt idx="8">
                  <c:v>35203790354</c:v>
                </c:pt>
                <c:pt idx="9">
                  <c:v>117731278354</c:v>
                </c:pt>
                <c:pt idx="10">
                  <c:v>368825550354</c:v>
                </c:pt>
                <c:pt idx="11">
                  <c:v>1161725081642</c:v>
                </c:pt>
                <c:pt idx="12">
                  <c:v>3907630574354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9-47E3-A80F-EAF4E0B8C1C5}"/>
            </c:ext>
          </c:extLst>
        </c:ser>
        <c:ser>
          <c:idx val="1"/>
          <c:order val="1"/>
          <c:tx>
            <c:strRef>
              <c:f>weak_schur!$A$7</c:f>
              <c:strCache>
                <c:ptCount val="1"/>
                <c:pt idx="0">
                  <c:v>13*S(k-2)+8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weak_schur!$O$7:$AA$7</c:f>
              <c:numCache>
                <c:formatCode>General</c:formatCode>
                <c:ptCount val="13"/>
                <c:pt idx="0">
                  <c:v>2649772</c:v>
                </c:pt>
                <c:pt idx="1">
                  <c:v>8301132</c:v>
                </c:pt>
                <c:pt idx="2">
                  <c:v>26146778</c:v>
                </c:pt>
                <c:pt idx="3">
                  <c:v>87948752</c:v>
                </c:pt>
                <c:pt idx="4">
                  <c:v>301085052</c:v>
                </c:pt>
                <c:pt idx="5">
                  <c:v>1006912252</c:v>
                </c:pt>
                <c:pt idx="6">
                  <c:v>3154429052</c:v>
                </c:pt>
                <c:pt idx="7">
                  <c:v>9935806538</c:v>
                </c:pt>
                <c:pt idx="8">
                  <c:v>33420524652</c:v>
                </c:pt>
                <c:pt idx="9">
                  <c:v>114412318652</c:v>
                </c:pt>
                <c:pt idx="10">
                  <c:v>382626654652</c:v>
                </c:pt>
                <c:pt idx="11">
                  <c:v>1198683038652</c:v>
                </c:pt>
                <c:pt idx="12">
                  <c:v>3775606515338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9-47E3-A80F-EAF4E0B8C1C5}"/>
            </c:ext>
          </c:extLst>
        </c:ser>
        <c:ser>
          <c:idx val="2"/>
          <c:order val="2"/>
          <c:tx>
            <c:strRef>
              <c:f>weak_schur!$A$8</c:f>
              <c:strCache>
                <c:ptCount val="1"/>
                <c:pt idx="0">
                  <c:v>42*S(k-3)+24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weak_schur!$O$8:$AA$8</c:f>
              <c:numCache>
                <c:formatCode>General</c:formatCode>
                <c:ptCount val="13"/>
                <c:pt idx="0">
                  <c:v>2559840</c:v>
                </c:pt>
                <c:pt idx="1">
                  <c:v>8560800</c:v>
                </c:pt>
                <c:pt idx="2">
                  <c:v>26819040</c:v>
                </c:pt>
                <c:pt idx="3">
                  <c:v>84474204</c:v>
                </c:pt>
                <c:pt idx="4">
                  <c:v>284142120</c:v>
                </c:pt>
                <c:pt idx="5">
                  <c:v>972736320</c:v>
                </c:pt>
                <c:pt idx="6">
                  <c:v>3253101120</c:v>
                </c:pt>
                <c:pt idx="7">
                  <c:v>10191232320</c:v>
                </c:pt>
                <c:pt idx="8">
                  <c:v>32100298044</c:v>
                </c:pt>
                <c:pt idx="9">
                  <c:v>107974002720</c:v>
                </c:pt>
                <c:pt idx="10">
                  <c:v>369639798720</c:v>
                </c:pt>
                <c:pt idx="11">
                  <c:v>1236178422720</c:v>
                </c:pt>
                <c:pt idx="12">
                  <c:v>3872668278720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9-47E3-A80F-EAF4E0B8C1C5}"/>
            </c:ext>
          </c:extLst>
        </c:ser>
        <c:ser>
          <c:idx val="3"/>
          <c:order val="3"/>
          <c:tx>
            <c:strRef>
              <c:f>weak_schur!$A$9</c:f>
              <c:strCache>
                <c:ptCount val="1"/>
                <c:pt idx="0">
                  <c:v>127*S(k-4)+68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weak_schur!$O$9:$AA$9</c:f>
              <c:numCache>
                <c:formatCode>General</c:formatCode>
                <c:ptCount val="13"/>
                <c:pt idx="0">
                  <c:v>2261049</c:v>
                </c:pt>
                <c:pt idx="1">
                  <c:v>7740464</c:v>
                </c:pt>
                <c:pt idx="2">
                  <c:v>25886224</c:v>
                </c:pt>
                <c:pt idx="3">
                  <c:v>81095664</c:v>
                </c:pt>
                <c:pt idx="4">
                  <c:v>255433898</c:v>
                </c:pt>
                <c:pt idx="5">
                  <c:v>859191644</c:v>
                </c:pt>
                <c:pt idx="6">
                  <c:v>2941369344</c:v>
                </c:pt>
                <c:pt idx="7">
                  <c:v>9836758144</c:v>
                </c:pt>
                <c:pt idx="8">
                  <c:v>30816345344</c:v>
                </c:pt>
                <c:pt idx="9">
                  <c:v>97065186938</c:v>
                </c:pt>
                <c:pt idx="10">
                  <c:v>326492817744</c:v>
                </c:pt>
                <c:pt idx="11">
                  <c:v>1117720343744</c:v>
                </c:pt>
                <c:pt idx="12">
                  <c:v>3737968087744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C9-47E3-A80F-EAF4E0B8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98752"/>
        <c:axId val="897287936"/>
      </c:lineChart>
      <c:catAx>
        <c:axId val="8972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287936"/>
        <c:crosses val="autoZero"/>
        <c:auto val="1"/>
        <c:lblAlgn val="ctr"/>
        <c:lblOffset val="100"/>
        <c:noMultiLvlLbl val="0"/>
      </c:catAx>
      <c:valAx>
        <c:axId val="8972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2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24</xdr:row>
      <xdr:rowOff>87630</xdr:rowOff>
    </xdr:from>
    <xdr:to>
      <xdr:col>8</xdr:col>
      <xdr:colOff>190500</xdr:colOff>
      <xdr:row>39</xdr:row>
      <xdr:rowOff>87630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547E42A-FFE5-4103-BF1A-E04669156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24</xdr:row>
      <xdr:rowOff>64770</xdr:rowOff>
    </xdr:from>
    <xdr:to>
      <xdr:col>18</xdr:col>
      <xdr:colOff>45720</xdr:colOff>
      <xdr:row>39</xdr:row>
      <xdr:rowOff>64770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9D6850-D24F-4C37-9F05-03CA59EBF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26</xdr:row>
      <xdr:rowOff>49530</xdr:rowOff>
    </xdr:from>
    <xdr:to>
      <xdr:col>7</xdr:col>
      <xdr:colOff>182880</xdr:colOff>
      <xdr:row>41</xdr:row>
      <xdr:rowOff>49530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32B909-4314-44AB-86F0-4E7F82D41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26</xdr:row>
      <xdr:rowOff>41910</xdr:rowOff>
    </xdr:from>
    <xdr:to>
      <xdr:col>13</xdr:col>
      <xdr:colOff>701040</xdr:colOff>
      <xdr:row>41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FEB43C-6F8D-4644-9E6C-C69251E1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"/>
  <sheetViews>
    <sheetView workbookViewId="0">
      <selection activeCell="AB5" sqref="AB5"/>
    </sheetView>
  </sheetViews>
  <sheetFormatPr baseColWidth="10" defaultColWidth="8.88671875" defaultRowHeight="14.4" x14ac:dyDescent="0.3"/>
  <cols>
    <col min="1" max="1" width="14.109375" customWidth="1"/>
  </cols>
  <sheetData>
    <row r="1" spans="1:46" x14ac:dyDescent="0.3">
      <c r="C1">
        <v>1</v>
      </c>
      <c r="D1">
        <f>C1+1</f>
        <v>2</v>
      </c>
      <c r="E1">
        <f t="shared" ref="E1:AA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>N1+1</f>
        <v>13</v>
      </c>
      <c r="P1">
        <f t="shared" si="0"/>
        <v>14</v>
      </c>
      <c r="Q1">
        <f t="shared" si="0"/>
        <v>15</v>
      </c>
      <c r="R1">
        <f>Q1+1</f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</row>
    <row r="2" spans="1:46" x14ac:dyDescent="0.3">
      <c r="A2" t="s">
        <v>0</v>
      </c>
      <c r="C2" s="1">
        <v>1</v>
      </c>
      <c r="D2" s="1">
        <v>4</v>
      </c>
      <c r="E2" s="1">
        <v>13</v>
      </c>
      <c r="F2" s="1">
        <v>44</v>
      </c>
      <c r="G2" s="1">
        <v>160</v>
      </c>
      <c r="H2" s="1">
        <v>536</v>
      </c>
      <c r="I2" s="1">
        <v>1680</v>
      </c>
      <c r="J2">
        <v>5041</v>
      </c>
      <c r="K2">
        <v>15124</v>
      </c>
      <c r="L2">
        <v>51120</v>
      </c>
      <c r="M2">
        <v>172216</v>
      </c>
      <c r="N2">
        <v>575664</v>
      </c>
    </row>
    <row r="3" spans="1:46" x14ac:dyDescent="0.3">
      <c r="A3" t="s">
        <v>1</v>
      </c>
      <c r="D3">
        <f>3*C23+1</f>
        <v>4</v>
      </c>
      <c r="E3">
        <f t="shared" ref="E3:AA3" si="1">3*D23+1</f>
        <v>13</v>
      </c>
      <c r="F3">
        <f t="shared" si="1"/>
        <v>40</v>
      </c>
      <c r="G3">
        <f t="shared" si="1"/>
        <v>133</v>
      </c>
      <c r="H3">
        <f t="shared" si="1"/>
        <v>481</v>
      </c>
      <c r="I3">
        <f t="shared" si="1"/>
        <v>1609</v>
      </c>
      <c r="J3">
        <f t="shared" si="1"/>
        <v>5041</v>
      </c>
      <c r="K3">
        <f t="shared" si="1"/>
        <v>15859</v>
      </c>
      <c r="L3">
        <f t="shared" si="1"/>
        <v>53410</v>
      </c>
      <c r="M3">
        <f t="shared" si="1"/>
        <v>182845</v>
      </c>
      <c r="N3">
        <f t="shared" si="1"/>
        <v>611485</v>
      </c>
      <c r="O3">
        <f t="shared" si="1"/>
        <v>1915645</v>
      </c>
      <c r="P3">
        <f t="shared" si="1"/>
        <v>6033871</v>
      </c>
      <c r="Q3">
        <f t="shared" si="1"/>
        <v>20295865</v>
      </c>
      <c r="R3">
        <f t="shared" si="1"/>
        <v>69481165</v>
      </c>
      <c r="S3">
        <f t="shared" si="1"/>
        <v>232364365</v>
      </c>
      <c r="T3">
        <f t="shared" si="1"/>
        <v>727945165</v>
      </c>
      <c r="U3">
        <f t="shared" si="1"/>
        <v>2292878431</v>
      </c>
      <c r="V3">
        <f t="shared" si="1"/>
        <v>7712428765</v>
      </c>
      <c r="W3">
        <f t="shared" si="1"/>
        <v>26402842765</v>
      </c>
      <c r="X3">
        <f t="shared" si="1"/>
        <v>88298458765</v>
      </c>
      <c r="Y3">
        <f t="shared" si="1"/>
        <v>276619162765</v>
      </c>
      <c r="Z3">
        <f t="shared" si="1"/>
        <v>871293811231</v>
      </c>
      <c r="AA3">
        <f t="shared" si="1"/>
        <v>2930722930765</v>
      </c>
    </row>
    <row r="4" spans="1:46" x14ac:dyDescent="0.3">
      <c r="A4" t="s">
        <v>3</v>
      </c>
      <c r="E4">
        <f>9*C23+4</f>
        <v>13</v>
      </c>
      <c r="F4">
        <f t="shared" ref="F4:AA4" si="2">9*D23+4</f>
        <v>40</v>
      </c>
      <c r="G4">
        <f t="shared" si="2"/>
        <v>121</v>
      </c>
      <c r="H4">
        <f t="shared" si="2"/>
        <v>400</v>
      </c>
      <c r="I4">
        <f t="shared" si="2"/>
        <v>1444</v>
      </c>
      <c r="J4">
        <f t="shared" si="2"/>
        <v>4828</v>
      </c>
      <c r="K4">
        <f t="shared" si="2"/>
        <v>15124</v>
      </c>
      <c r="L4">
        <f t="shared" si="2"/>
        <v>47578</v>
      </c>
      <c r="M4">
        <f t="shared" si="2"/>
        <v>160231</v>
      </c>
      <c r="N4">
        <f t="shared" si="2"/>
        <v>548536</v>
      </c>
      <c r="O4">
        <f t="shared" si="2"/>
        <v>1834456</v>
      </c>
      <c r="P4">
        <f t="shared" si="2"/>
        <v>5746936</v>
      </c>
      <c r="Q4">
        <f t="shared" si="2"/>
        <v>18101614</v>
      </c>
      <c r="R4">
        <f t="shared" si="2"/>
        <v>60887596</v>
      </c>
      <c r="S4">
        <f t="shared" si="2"/>
        <v>208443496</v>
      </c>
      <c r="T4">
        <f t="shared" si="2"/>
        <v>697093096</v>
      </c>
      <c r="U4">
        <f t="shared" si="2"/>
        <v>2183835496</v>
      </c>
      <c r="V4">
        <f t="shared" si="2"/>
        <v>6878635294</v>
      </c>
      <c r="W4">
        <f t="shared" si="2"/>
        <v>23137286296</v>
      </c>
      <c r="X4">
        <f t="shared" si="2"/>
        <v>79208528296</v>
      </c>
      <c r="Y4">
        <f t="shared" si="2"/>
        <v>264895376296</v>
      </c>
      <c r="Z4">
        <f t="shared" si="2"/>
        <v>829857488296</v>
      </c>
      <c r="AA4">
        <f t="shared" si="2"/>
        <v>2613881433694</v>
      </c>
    </row>
    <row r="5" spans="1:46" x14ac:dyDescent="0.3">
      <c r="A5" t="s">
        <v>4</v>
      </c>
      <c r="F5">
        <f>33*C23+6</f>
        <v>39</v>
      </c>
      <c r="G5">
        <f t="shared" ref="G5:AA5" si="3">33*D23+6</f>
        <v>138</v>
      </c>
      <c r="H5">
        <f t="shared" si="3"/>
        <v>435</v>
      </c>
      <c r="I5">
        <f t="shared" si="3"/>
        <v>1458</v>
      </c>
      <c r="J5" s="1">
        <f t="shared" si="3"/>
        <v>5286</v>
      </c>
      <c r="K5">
        <f t="shared" si="3"/>
        <v>17694</v>
      </c>
      <c r="L5">
        <f t="shared" si="3"/>
        <v>55446</v>
      </c>
      <c r="M5">
        <f t="shared" si="3"/>
        <v>174444</v>
      </c>
      <c r="N5">
        <f t="shared" si="3"/>
        <v>587505</v>
      </c>
      <c r="O5" s="1">
        <f t="shared" si="3"/>
        <v>2011290</v>
      </c>
      <c r="P5">
        <f t="shared" si="3"/>
        <v>6726330</v>
      </c>
      <c r="Q5">
        <f t="shared" si="3"/>
        <v>21072090</v>
      </c>
      <c r="R5">
        <f t="shared" si="3"/>
        <v>66372576</v>
      </c>
      <c r="S5">
        <f t="shared" si="3"/>
        <v>223254510</v>
      </c>
      <c r="T5">
        <f t="shared" si="3"/>
        <v>764292810</v>
      </c>
      <c r="U5">
        <f t="shared" si="3"/>
        <v>2556008010</v>
      </c>
      <c r="V5">
        <f t="shared" si="3"/>
        <v>8007396810</v>
      </c>
      <c r="W5">
        <f t="shared" si="3"/>
        <v>25221662736</v>
      </c>
      <c r="X5">
        <f t="shared" si="3"/>
        <v>84836716410</v>
      </c>
      <c r="Y5">
        <f t="shared" si="3"/>
        <v>290431270410</v>
      </c>
      <c r="Z5">
        <f t="shared" si="3"/>
        <v>971283046410</v>
      </c>
      <c r="AA5">
        <f t="shared" si="3"/>
        <v>3042810790410</v>
      </c>
    </row>
    <row r="6" spans="1:46" x14ac:dyDescent="0.3">
      <c r="A6" t="s">
        <v>5</v>
      </c>
      <c r="G6">
        <f>111*C23+43</f>
        <v>154</v>
      </c>
      <c r="H6">
        <f t="shared" ref="H6:AA6" si="4">111*D23+43</f>
        <v>487</v>
      </c>
      <c r="I6">
        <f t="shared" si="4"/>
        <v>1486</v>
      </c>
      <c r="J6">
        <f t="shared" si="4"/>
        <v>4927</v>
      </c>
      <c r="K6" s="1">
        <f t="shared" si="4"/>
        <v>17803</v>
      </c>
      <c r="L6">
        <f t="shared" si="4"/>
        <v>59539</v>
      </c>
      <c r="M6">
        <f t="shared" si="4"/>
        <v>186523</v>
      </c>
      <c r="N6">
        <f t="shared" si="4"/>
        <v>586789</v>
      </c>
      <c r="O6">
        <f t="shared" si="4"/>
        <v>1976176</v>
      </c>
      <c r="P6">
        <f t="shared" si="4"/>
        <v>6765271</v>
      </c>
      <c r="Q6">
        <f t="shared" si="4"/>
        <v>22624951</v>
      </c>
      <c r="R6">
        <f t="shared" si="4"/>
        <v>70878871</v>
      </c>
      <c r="S6">
        <f t="shared" si="4"/>
        <v>223253233</v>
      </c>
      <c r="T6">
        <f t="shared" si="4"/>
        <v>750947011</v>
      </c>
      <c r="U6">
        <f t="shared" si="4"/>
        <v>2570803111</v>
      </c>
      <c r="V6">
        <f t="shared" si="4"/>
        <v>8597481511</v>
      </c>
      <c r="W6">
        <f t="shared" si="4"/>
        <v>26933971111</v>
      </c>
      <c r="X6">
        <f t="shared" si="4"/>
        <v>84836501953</v>
      </c>
      <c r="Y6">
        <f t="shared" si="4"/>
        <v>285359864311</v>
      </c>
      <c r="Z6">
        <f t="shared" si="4"/>
        <v>976905182311</v>
      </c>
      <c r="AA6">
        <f t="shared" si="4"/>
        <v>3267042974311</v>
      </c>
    </row>
    <row r="7" spans="1:46" x14ac:dyDescent="0.3">
      <c r="A7" t="s">
        <v>7</v>
      </c>
      <c r="B7" t="s">
        <v>6</v>
      </c>
      <c r="H7">
        <f>380*C23+148</f>
        <v>528</v>
      </c>
      <c r="I7">
        <f t="shared" ref="I7:R7" si="5">380*D23+148</f>
        <v>1668</v>
      </c>
      <c r="J7">
        <f t="shared" si="5"/>
        <v>5088</v>
      </c>
      <c r="K7">
        <f t="shared" si="5"/>
        <v>16868</v>
      </c>
      <c r="L7" s="1">
        <f t="shared" si="5"/>
        <v>60948</v>
      </c>
      <c r="M7" s="1">
        <f t="shared" si="5"/>
        <v>203828</v>
      </c>
      <c r="N7" s="1">
        <f t="shared" si="5"/>
        <v>638548</v>
      </c>
      <c r="O7">
        <f t="shared" si="5"/>
        <v>2008828</v>
      </c>
      <c r="P7" s="1">
        <f t="shared" si="5"/>
        <v>6765288</v>
      </c>
      <c r="Q7" s="1">
        <f t="shared" si="5"/>
        <v>23160388</v>
      </c>
      <c r="R7" s="1">
        <f t="shared" si="5"/>
        <v>77454788</v>
      </c>
      <c r="S7" s="1">
        <f t="shared" ref="S7" si="6">380*N23+148</f>
        <v>242648388</v>
      </c>
      <c r="T7" s="1">
        <f t="shared" ref="T7" si="7">380*O23+148</f>
        <v>764290348</v>
      </c>
      <c r="U7" s="1">
        <f t="shared" ref="U7" si="8">380*P23+148</f>
        <v>2570809588</v>
      </c>
      <c r="V7" s="1">
        <f t="shared" ref="V7" si="9">380*Q23+148</f>
        <v>8800947588</v>
      </c>
      <c r="W7" s="1">
        <f t="shared" ref="W7" si="10">380*R23+148</f>
        <v>29432819588</v>
      </c>
      <c r="X7" s="1">
        <f t="shared" ref="X7" si="11">380*S23+148</f>
        <v>92206387588</v>
      </c>
      <c r="Y7" s="1">
        <f t="shared" ref="Y7" si="12">380*T23+148</f>
        <v>290431267948</v>
      </c>
      <c r="Z7" s="1">
        <f t="shared" ref="Z7" si="13">380*U23+148</f>
        <v>976907643588</v>
      </c>
      <c r="AA7" s="1">
        <f t="shared" ref="AA7" si="14">380*V23+148</f>
        <v>3344360083588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3">
      <c r="A8" t="s">
        <v>8</v>
      </c>
      <c r="B8" t="s">
        <v>6</v>
      </c>
      <c r="I8">
        <f>1098*C23+536</f>
        <v>1634</v>
      </c>
      <c r="J8">
        <f t="shared" ref="J8:AA8" si="15">1098*D23+536</f>
        <v>4928</v>
      </c>
      <c r="K8">
        <f t="shared" si="15"/>
        <v>14810</v>
      </c>
      <c r="L8">
        <f t="shared" si="15"/>
        <v>48848</v>
      </c>
      <c r="M8">
        <f t="shared" si="15"/>
        <v>176216</v>
      </c>
      <c r="N8">
        <f t="shared" si="15"/>
        <v>589064</v>
      </c>
      <c r="O8">
        <f t="shared" si="15"/>
        <v>1845176</v>
      </c>
      <c r="P8">
        <f t="shared" si="15"/>
        <v>5804564</v>
      </c>
      <c r="Q8">
        <f t="shared" si="15"/>
        <v>19548230</v>
      </c>
      <c r="R8">
        <f t="shared" si="15"/>
        <v>66921440</v>
      </c>
      <c r="S8">
        <f t="shared" si="15"/>
        <v>223803680</v>
      </c>
      <c r="T8">
        <f t="shared" si="15"/>
        <v>701126240</v>
      </c>
      <c r="U8">
        <f t="shared" si="15"/>
        <v>2208396956</v>
      </c>
      <c r="V8">
        <f t="shared" si="15"/>
        <v>7428286760</v>
      </c>
      <c r="W8">
        <f t="shared" si="15"/>
        <v>25430106560</v>
      </c>
      <c r="X8">
        <f t="shared" si="15"/>
        <v>85045357760</v>
      </c>
      <c r="Y8">
        <f t="shared" si="15"/>
        <v>266427930560</v>
      </c>
      <c r="Z8">
        <f t="shared" si="15"/>
        <v>839193505916</v>
      </c>
      <c r="AA8">
        <f t="shared" si="15"/>
        <v>2822748928160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23" spans="1:27" x14ac:dyDescent="0.3">
      <c r="A23" t="s">
        <v>2</v>
      </c>
      <c r="C23">
        <f>MAX(C2:C21)</f>
        <v>1</v>
      </c>
      <c r="D23">
        <f t="shared" ref="D23:AA23" si="16">MAX(D2:D21)</f>
        <v>4</v>
      </c>
      <c r="E23">
        <f t="shared" si="16"/>
        <v>13</v>
      </c>
      <c r="F23">
        <f t="shared" si="16"/>
        <v>44</v>
      </c>
      <c r="G23">
        <f t="shared" si="16"/>
        <v>160</v>
      </c>
      <c r="H23">
        <f t="shared" si="16"/>
        <v>536</v>
      </c>
      <c r="I23">
        <f t="shared" si="16"/>
        <v>1680</v>
      </c>
      <c r="J23">
        <f t="shared" si="16"/>
        <v>5286</v>
      </c>
      <c r="K23">
        <f t="shared" si="16"/>
        <v>17803</v>
      </c>
      <c r="L23">
        <f t="shared" si="16"/>
        <v>60948</v>
      </c>
      <c r="M23">
        <f t="shared" si="16"/>
        <v>203828</v>
      </c>
      <c r="N23">
        <f t="shared" si="16"/>
        <v>638548</v>
      </c>
      <c r="O23">
        <f t="shared" si="16"/>
        <v>2011290</v>
      </c>
      <c r="P23">
        <f t="shared" si="16"/>
        <v>6765288</v>
      </c>
      <c r="Q23">
        <f t="shared" si="16"/>
        <v>23160388</v>
      </c>
      <c r="R23">
        <f t="shared" si="16"/>
        <v>77454788</v>
      </c>
      <c r="S23">
        <f t="shared" si="16"/>
        <v>242648388</v>
      </c>
      <c r="T23">
        <f t="shared" si="16"/>
        <v>764292810</v>
      </c>
      <c r="U23">
        <f t="shared" si="16"/>
        <v>2570809588</v>
      </c>
      <c r="V23">
        <f t="shared" si="16"/>
        <v>8800947588</v>
      </c>
      <c r="W23">
        <f t="shared" si="16"/>
        <v>29432819588</v>
      </c>
      <c r="X23">
        <f t="shared" si="16"/>
        <v>92206387588</v>
      </c>
      <c r="Y23">
        <f t="shared" si="16"/>
        <v>290431270410</v>
      </c>
      <c r="Z23">
        <f t="shared" si="16"/>
        <v>976907643588</v>
      </c>
      <c r="AA23">
        <f t="shared" si="16"/>
        <v>3344360083588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B298-6964-4F44-B722-D7A7183F9D39}">
  <dimension ref="A1:AL22"/>
  <sheetViews>
    <sheetView tabSelected="1" workbookViewId="0">
      <selection activeCell="AA25" sqref="AA25"/>
    </sheetView>
  </sheetViews>
  <sheetFormatPr baseColWidth="10" defaultRowHeight="14.4" x14ac:dyDescent="0.3"/>
  <sheetData>
    <row r="1" spans="1:38" x14ac:dyDescent="0.3">
      <c r="C1">
        <v>1</v>
      </c>
      <c r="D1">
        <f>C1+1</f>
        <v>2</v>
      </c>
      <c r="E1">
        <f t="shared" ref="E1:Z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>Z1+1</f>
        <v>25</v>
      </c>
    </row>
    <row r="2" spans="1:38" x14ac:dyDescent="0.3">
      <c r="A2" t="s">
        <v>9</v>
      </c>
      <c r="C2">
        <f>schur!C23</f>
        <v>1</v>
      </c>
      <c r="D2">
        <f>schur!D23</f>
        <v>4</v>
      </c>
      <c r="E2">
        <f>schur!E23</f>
        <v>13</v>
      </c>
      <c r="F2">
        <f>schur!F23</f>
        <v>44</v>
      </c>
      <c r="G2">
        <f>schur!G23</f>
        <v>160</v>
      </c>
      <c r="H2">
        <f>schur!H23</f>
        <v>536</v>
      </c>
      <c r="I2">
        <f>schur!I23</f>
        <v>1680</v>
      </c>
      <c r="J2">
        <f>schur!J23</f>
        <v>5286</v>
      </c>
      <c r="K2">
        <f>schur!K23</f>
        <v>17803</v>
      </c>
      <c r="L2">
        <f>schur!L23</f>
        <v>60948</v>
      </c>
      <c r="M2">
        <f>schur!M23</f>
        <v>203828</v>
      </c>
      <c r="N2">
        <f>schur!N23</f>
        <v>638548</v>
      </c>
      <c r="O2">
        <f>schur!O23</f>
        <v>2011290</v>
      </c>
      <c r="P2">
        <f>schur!P23</f>
        <v>6765288</v>
      </c>
      <c r="Q2">
        <f>schur!Q23</f>
        <v>23160388</v>
      </c>
      <c r="R2">
        <f>schur!R23</f>
        <v>77454788</v>
      </c>
      <c r="S2">
        <f>schur!S23</f>
        <v>242648388</v>
      </c>
      <c r="T2">
        <f>schur!T23</f>
        <v>764292810</v>
      </c>
      <c r="U2">
        <f>schur!U23</f>
        <v>2570809588</v>
      </c>
      <c r="V2">
        <f>schur!V23</f>
        <v>8800947588</v>
      </c>
      <c r="W2">
        <f>schur!W23</f>
        <v>29432819588</v>
      </c>
      <c r="X2">
        <f>schur!X23</f>
        <v>92206387588</v>
      </c>
      <c r="Y2">
        <f>schur!Y23</f>
        <v>290431270410</v>
      </c>
      <c r="Z2">
        <f>schur!Z23</f>
        <v>976907643588</v>
      </c>
      <c r="AA2">
        <f>schur!AA23</f>
        <v>3344360083588</v>
      </c>
    </row>
    <row r="4" spans="1:38" x14ac:dyDescent="0.3">
      <c r="A4" t="s">
        <v>10</v>
      </c>
      <c r="C4" s="1">
        <v>2</v>
      </c>
      <c r="D4" s="1">
        <v>8</v>
      </c>
      <c r="E4" s="1">
        <v>23</v>
      </c>
      <c r="F4" s="1">
        <v>66</v>
      </c>
      <c r="G4" s="1">
        <v>196</v>
      </c>
      <c r="H4">
        <v>582</v>
      </c>
      <c r="I4">
        <v>1740</v>
      </c>
      <c r="J4">
        <v>5201</v>
      </c>
      <c r="K4">
        <v>15596</v>
      </c>
      <c r="L4">
        <v>51520</v>
      </c>
      <c r="M4">
        <v>172216</v>
      </c>
      <c r="N4">
        <v>575664</v>
      </c>
    </row>
    <row r="6" spans="1:38" x14ac:dyDescent="0.3">
      <c r="A6" t="s">
        <v>11</v>
      </c>
      <c r="D6">
        <f>4*C2+2</f>
        <v>6</v>
      </c>
      <c r="E6">
        <f t="shared" ref="E6:AA6" si="1">4*D2+2</f>
        <v>18</v>
      </c>
      <c r="F6">
        <f t="shared" si="1"/>
        <v>54</v>
      </c>
      <c r="G6">
        <f t="shared" si="1"/>
        <v>178</v>
      </c>
      <c r="H6" s="1">
        <f t="shared" si="1"/>
        <v>642</v>
      </c>
      <c r="I6" s="1">
        <f t="shared" si="1"/>
        <v>2146</v>
      </c>
      <c r="J6">
        <f t="shared" si="1"/>
        <v>6722</v>
      </c>
      <c r="K6">
        <f t="shared" si="1"/>
        <v>21146</v>
      </c>
      <c r="L6" s="1">
        <f t="shared" si="1"/>
        <v>71214</v>
      </c>
      <c r="M6" s="1">
        <f t="shared" si="1"/>
        <v>243794</v>
      </c>
      <c r="N6" s="1">
        <f t="shared" si="1"/>
        <v>815314</v>
      </c>
      <c r="O6">
        <f t="shared" si="1"/>
        <v>2554194</v>
      </c>
      <c r="P6">
        <f t="shared" si="1"/>
        <v>8045162</v>
      </c>
      <c r="Q6" s="1">
        <f t="shared" si="1"/>
        <v>27061154</v>
      </c>
      <c r="R6" s="1">
        <f t="shared" si="1"/>
        <v>92641554</v>
      </c>
      <c r="S6" s="1">
        <f t="shared" si="1"/>
        <v>309819154</v>
      </c>
      <c r="T6">
        <f t="shared" si="1"/>
        <v>970593554</v>
      </c>
      <c r="U6">
        <f t="shared" si="1"/>
        <v>3057171242</v>
      </c>
      <c r="V6" s="1">
        <f t="shared" si="1"/>
        <v>10283238354</v>
      </c>
      <c r="W6" s="1">
        <f t="shared" si="1"/>
        <v>35203790354</v>
      </c>
      <c r="X6" s="1">
        <f t="shared" si="1"/>
        <v>117731278354</v>
      </c>
      <c r="Y6">
        <f t="shared" si="1"/>
        <v>368825550354</v>
      </c>
      <c r="Z6">
        <f t="shared" si="1"/>
        <v>1161725081642</v>
      </c>
      <c r="AA6" s="1">
        <f t="shared" si="1"/>
        <v>3907630574354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A7" t="s">
        <v>12</v>
      </c>
      <c r="E7">
        <f>13*C2+8</f>
        <v>21</v>
      </c>
      <c r="F7">
        <f t="shared" ref="F7:AA7" si="2">13*D2+8</f>
        <v>60</v>
      </c>
      <c r="G7">
        <f t="shared" si="2"/>
        <v>177</v>
      </c>
      <c r="H7">
        <f t="shared" si="2"/>
        <v>580</v>
      </c>
      <c r="I7">
        <f t="shared" si="2"/>
        <v>2088</v>
      </c>
      <c r="J7" s="1">
        <f t="shared" si="2"/>
        <v>6976</v>
      </c>
      <c r="K7">
        <f t="shared" si="2"/>
        <v>21848</v>
      </c>
      <c r="L7">
        <f t="shared" si="2"/>
        <v>68726</v>
      </c>
      <c r="M7">
        <f t="shared" si="2"/>
        <v>231447</v>
      </c>
      <c r="N7">
        <f t="shared" si="2"/>
        <v>792332</v>
      </c>
      <c r="O7" s="1">
        <f t="shared" si="2"/>
        <v>2649772</v>
      </c>
      <c r="P7">
        <f t="shared" si="2"/>
        <v>8301132</v>
      </c>
      <c r="Q7">
        <f t="shared" si="2"/>
        <v>26146778</v>
      </c>
      <c r="R7">
        <f t="shared" si="2"/>
        <v>87948752</v>
      </c>
      <c r="S7">
        <f t="shared" si="2"/>
        <v>301085052</v>
      </c>
      <c r="T7" s="1">
        <f t="shared" si="2"/>
        <v>1006912252</v>
      </c>
      <c r="U7">
        <f t="shared" si="2"/>
        <v>3154429052</v>
      </c>
      <c r="V7">
        <f t="shared" si="2"/>
        <v>9935806538</v>
      </c>
      <c r="W7">
        <f t="shared" si="2"/>
        <v>33420524652</v>
      </c>
      <c r="X7">
        <f t="shared" si="2"/>
        <v>114412318652</v>
      </c>
      <c r="Y7" s="1">
        <f t="shared" si="2"/>
        <v>382626654652</v>
      </c>
      <c r="Z7">
        <f t="shared" si="2"/>
        <v>1198683038652</v>
      </c>
      <c r="AA7">
        <f t="shared" si="2"/>
        <v>3775606515338</v>
      </c>
    </row>
    <row r="8" spans="1:38" x14ac:dyDescent="0.3">
      <c r="A8" t="s">
        <v>14</v>
      </c>
      <c r="F8">
        <f>42*C2+24</f>
        <v>66</v>
      </c>
      <c r="G8">
        <f t="shared" ref="G8:AA8" si="3">42*D2+24</f>
        <v>192</v>
      </c>
      <c r="H8">
        <f t="shared" si="3"/>
        <v>570</v>
      </c>
      <c r="I8">
        <f t="shared" si="3"/>
        <v>1872</v>
      </c>
      <c r="J8">
        <f t="shared" si="3"/>
        <v>6744</v>
      </c>
      <c r="K8" s="1">
        <f t="shared" si="3"/>
        <v>22536</v>
      </c>
      <c r="L8">
        <f t="shared" si="3"/>
        <v>70584</v>
      </c>
      <c r="M8">
        <f t="shared" si="3"/>
        <v>222036</v>
      </c>
      <c r="N8">
        <f t="shared" si="3"/>
        <v>747750</v>
      </c>
      <c r="O8">
        <f t="shared" si="3"/>
        <v>2559840</v>
      </c>
      <c r="P8" s="1">
        <f t="shared" si="3"/>
        <v>8560800</v>
      </c>
      <c r="Q8">
        <f t="shared" si="3"/>
        <v>26819040</v>
      </c>
      <c r="R8">
        <f t="shared" si="3"/>
        <v>84474204</v>
      </c>
      <c r="S8">
        <f t="shared" si="3"/>
        <v>284142120</v>
      </c>
      <c r="T8">
        <f t="shared" si="3"/>
        <v>972736320</v>
      </c>
      <c r="U8" s="1">
        <f t="shared" si="3"/>
        <v>3253101120</v>
      </c>
      <c r="V8">
        <f t="shared" si="3"/>
        <v>10191232320</v>
      </c>
      <c r="W8">
        <f t="shared" si="3"/>
        <v>32100298044</v>
      </c>
      <c r="X8">
        <f t="shared" si="3"/>
        <v>107974002720</v>
      </c>
      <c r="Y8">
        <f t="shared" si="3"/>
        <v>369639798720</v>
      </c>
      <c r="Z8" s="1">
        <f t="shared" si="3"/>
        <v>1236178422720</v>
      </c>
      <c r="AA8">
        <f t="shared" si="3"/>
        <v>3872668278720</v>
      </c>
    </row>
    <row r="9" spans="1:38" x14ac:dyDescent="0.3">
      <c r="A9" t="s">
        <v>13</v>
      </c>
      <c r="G9">
        <f>127*C2+68</f>
        <v>195</v>
      </c>
      <c r="H9">
        <f t="shared" ref="H9:AA9" si="4">127*D2+68</f>
        <v>576</v>
      </c>
      <c r="I9">
        <f t="shared" si="4"/>
        <v>1719</v>
      </c>
      <c r="J9">
        <f t="shared" si="4"/>
        <v>5656</v>
      </c>
      <c r="K9">
        <f t="shared" si="4"/>
        <v>20388</v>
      </c>
      <c r="L9">
        <f t="shared" si="4"/>
        <v>68140</v>
      </c>
      <c r="M9">
        <f t="shared" si="4"/>
        <v>213428</v>
      </c>
      <c r="N9">
        <f t="shared" si="4"/>
        <v>671390</v>
      </c>
      <c r="O9">
        <f t="shared" si="4"/>
        <v>2261049</v>
      </c>
      <c r="P9">
        <f t="shared" si="4"/>
        <v>7740464</v>
      </c>
      <c r="Q9">
        <f t="shared" si="4"/>
        <v>25886224</v>
      </c>
      <c r="R9">
        <f t="shared" si="4"/>
        <v>81095664</v>
      </c>
      <c r="S9">
        <f t="shared" si="4"/>
        <v>255433898</v>
      </c>
      <c r="T9">
        <f t="shared" si="4"/>
        <v>859191644</v>
      </c>
      <c r="U9">
        <f t="shared" si="4"/>
        <v>2941369344</v>
      </c>
      <c r="V9">
        <f t="shared" si="4"/>
        <v>9836758144</v>
      </c>
      <c r="W9">
        <f t="shared" si="4"/>
        <v>30816345344</v>
      </c>
      <c r="X9">
        <f t="shared" si="4"/>
        <v>97065186938</v>
      </c>
      <c r="Y9">
        <f t="shared" si="4"/>
        <v>326492817744</v>
      </c>
      <c r="Z9">
        <f t="shared" si="4"/>
        <v>1117720343744</v>
      </c>
      <c r="AA9">
        <f t="shared" si="4"/>
        <v>3737968087744</v>
      </c>
    </row>
    <row r="22" spans="1:27" x14ac:dyDescent="0.3">
      <c r="A22" t="s">
        <v>2</v>
      </c>
      <c r="C22">
        <f>MAX(C4:C20)</f>
        <v>2</v>
      </c>
      <c r="D22">
        <f t="shared" ref="D22:AA22" si="5">MAX(D4:D20)</f>
        <v>8</v>
      </c>
      <c r="E22">
        <f t="shared" si="5"/>
        <v>23</v>
      </c>
      <c r="F22">
        <f t="shared" si="5"/>
        <v>66</v>
      </c>
      <c r="G22">
        <f t="shared" si="5"/>
        <v>196</v>
      </c>
      <c r="H22">
        <f t="shared" si="5"/>
        <v>642</v>
      </c>
      <c r="I22">
        <f t="shared" si="5"/>
        <v>2146</v>
      </c>
      <c r="J22">
        <f t="shared" si="5"/>
        <v>6976</v>
      </c>
      <c r="K22">
        <f t="shared" si="5"/>
        <v>22536</v>
      </c>
      <c r="L22">
        <f t="shared" si="5"/>
        <v>71214</v>
      </c>
      <c r="M22">
        <f t="shared" si="5"/>
        <v>243794</v>
      </c>
      <c r="N22">
        <f t="shared" si="5"/>
        <v>815314</v>
      </c>
      <c r="O22">
        <f t="shared" si="5"/>
        <v>2649772</v>
      </c>
      <c r="P22">
        <f t="shared" si="5"/>
        <v>8560800</v>
      </c>
      <c r="Q22">
        <f t="shared" si="5"/>
        <v>27061154</v>
      </c>
      <c r="R22">
        <f t="shared" si="5"/>
        <v>92641554</v>
      </c>
      <c r="S22">
        <f t="shared" si="5"/>
        <v>309819154</v>
      </c>
      <c r="T22">
        <f t="shared" si="5"/>
        <v>1006912252</v>
      </c>
      <c r="U22">
        <f t="shared" si="5"/>
        <v>3253101120</v>
      </c>
      <c r="V22">
        <f t="shared" si="5"/>
        <v>10283238354</v>
      </c>
      <c r="W22">
        <f t="shared" si="5"/>
        <v>35203790354</v>
      </c>
      <c r="X22">
        <f t="shared" si="5"/>
        <v>117731278354</v>
      </c>
      <c r="Y22">
        <f t="shared" si="5"/>
        <v>382626654652</v>
      </c>
      <c r="Z22">
        <f t="shared" si="5"/>
        <v>1236178422720</v>
      </c>
      <c r="AA22">
        <f t="shared" si="5"/>
        <v>3907630574354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schur</vt:lpstr>
      <vt:lpstr>weak_schur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Castéras</dc:creator>
  <cp:lastModifiedBy>Paul</cp:lastModifiedBy>
  <dcterms:created xsi:type="dcterms:W3CDTF">2015-06-05T18:19:34Z</dcterms:created>
  <dcterms:modified xsi:type="dcterms:W3CDTF">2021-03-30T13:12:16Z</dcterms:modified>
</cp:coreProperties>
</file>