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ause/Downloads/"/>
    </mc:Choice>
  </mc:AlternateContent>
  <xr:revisionPtr revIDLastSave="0" documentId="13_ncr:1_{DF286B56-C132-9A44-B962-5FD115F508A9}" xr6:coauthVersionLast="47" xr6:coauthVersionMax="47" xr10:uidLastSave="{00000000-0000-0000-0000-000000000000}"/>
  <bookViews>
    <workbookView xWindow="0" yWindow="500" windowWidth="38400" windowHeight="21100" xr2:uid="{B0DE23AF-9DA8-7749-962A-66AC477258A1}"/>
  </bookViews>
  <sheets>
    <sheet name="results" sheetId="4" r:id="rId1"/>
  </sheets>
  <definedNames>
    <definedName name="ExternalData_1" localSheetId="0" hidden="1">'results'!$B$2:$S$69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Z3" i="4" l="1"/>
  <c r="AA3" i="4"/>
  <c r="AA8" i="4"/>
  <c r="AB8" i="4"/>
  <c r="AA9" i="4"/>
  <c r="AB9" i="4"/>
  <c r="AA12" i="4" l="1"/>
  <c r="AB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89317-C9A7-7F4D-9976-FB3030248B21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<sst xmlns="http://schemas.openxmlformats.org/spreadsheetml/2006/main" count="497" uniqueCount="189">
  <si>
    <t>model_type</t>
  </si>
  <si>
    <t>list_features</t>
  </si>
  <si>
    <t>date_time_run</t>
  </si>
  <si>
    <t>user</t>
  </si>
  <si>
    <t>special_description</t>
  </si>
  <si>
    <t>cv_elapsed_time</t>
  </si>
  <si>
    <t>cv_area_under_roc</t>
  </si>
  <si>
    <t>cv_area_under_pr</t>
  </si>
  <si>
    <t>cv_best_coefficients</t>
  </si>
  <si>
    <t>cv_best_hyperparameters</t>
  </si>
  <si>
    <t>val_elapsed_time</t>
  </si>
  <si>
    <t>val_area_under_roc</t>
  </si>
  <si>
    <t>val_area_under_pr</t>
  </si>
  <si>
    <t>val_best_coefficients</t>
  </si>
  <si>
    <t>val_true_positive</t>
  </si>
  <si>
    <t>val_true_negative</t>
  </si>
  <si>
    <t>val_false_positive</t>
  </si>
  <si>
    <t>val_false_negative</t>
  </si>
  <si>
    <t>Logistic</t>
  </si>
  <si>
    <t>['ScoreDiff'; 'SecLeftTotalInverseTimesScoreDiff'; 'shotOnGoal_diff'; 'freeThrow_diff']</t>
  </si>
  <si>
    <t/>
  </si>
  <si>
    <t>[0.85341583 0.11071112 0.0563926  0.08893541]</t>
  </si>
  <si>
    <t>{'maxIter': 20; 'regParam': 0.1}</t>
  </si>
  <si>
    <t>[0.85383672 0.1105404  0.0560652  0.08887472]</t>
  </si>
  <si>
    <t>['ScoreDiff']</t>
  </si>
  <si>
    <t>[0.86761013]</t>
  </si>
  <si>
    <t>{'maxIter': 10; 'regParam': 0.1}</t>
  </si>
  <si>
    <t>[0.8680421]</t>
  </si>
  <si>
    <t>['ScoreDiff'; 'SecLeftTotal']</t>
  </si>
  <si>
    <t>[ 3.61450306e-01 -6.09093176e-05]</t>
  </si>
  <si>
    <t>{'maxIter': 20; 'regParam': 0.5}</t>
  </si>
  <si>
    <t>[ 3.61589935e-01 -3.20311659e-17]</t>
  </si>
  <si>
    <t>Support Vector Machine</t>
  </si>
  <si>
    <t>[1.62930303]</t>
  </si>
  <si>
    <t>{'aggregationDepth': 3; 'maxIter': 10}</t>
  </si>
  <si>
    <t>[1.60261335]</t>
  </si>
  <si>
    <t>['assist_diff'; 'turnover_diff'; 'block_diff'; 'foul_diff'; 'rebound_diff'; 'shotOnGoal_diff'; 'freeThrow_diff']</t>
  </si>
  <si>
    <t>[ 0.5979122  -0.9605084  -0.20149698  0.06442493  0.97870088 -0.56860559
 -0.16539977]</t>
  </si>
  <si>
    <t>{'aggregationDepth': 5; 'maxIter': 50}</t>
  </si>
  <si>
    <t>[ 0.59827504 -0.96163288 -0.20303524  0.06901805  0.97886285 -0.56995124
 -0.16792371]</t>
  </si>
  <si>
    <t>[ 0.46858549 -0.28011787 -0.18520076  0.0320722   0.3881989  -0.01390369 0.11532364]</t>
  </si>
  <si>
    <t>[ 0.46868643 -0.28009306 -0.18557872  0.03419769  0.38822465 -0.01393952 0.11487433]</t>
  </si>
  <si>
    <t>['assist_team_cnt'; 'assist_opponent_cnt'; 'turnover_team_cnt'; 'turnover_opponent_cnt'; 'block_team_cnt'; 'block_opponent_cnt'; 'foul_team_cnt'; 'foul_opponent_cnt'; 'rebound_team_cnt'; 'rebound_opponent_cnt'; 'shotOnGoal_team_cnt'; 'shotOnGoal_opponent_cnt'; 'freeThrow_team_cnt'; 'freeThrow_opponent_cnt']</t>
  </si>
  <si>
    <t>[ 1.04066526 -1.0512708  -0.85398575  0.87126782 -0.26454631  0.26129259
  0.06744006 -0.06785258  1.66769336 -1.67761008 -0.81739576  0.86369267
  0.14643385 -0.16300587]</t>
  </si>
  <si>
    <t>{'aggregationDepth': 3; 'maxIter': 50}</t>
  </si>
  <si>
    <t>[ 1.0664408  -0.95452918 -3.67365067  3.65077    -3.62209031  3.01033061
  4.81354636 -4.43213856 -0.          0.         -5.73707536  5.90976216
  0.         -0.        ]</t>
  </si>
  <si>
    <t>[ 0.34838297 -0.34814336 -0.16185274  0.16326928 -0.14656206  0.14795003
  0.03178043 -0.03216227  0.21975448 -0.22017357  0.02635428 -0.02743221
  0.09673986 -0.09734201]</t>
  </si>
  <si>
    <t>[ 0.34837548 -0.34837548 -0.1626293   0.1626293  -0.14739055  0.14739055
  0.03335021 -0.03335021  0.22009939 -0.22009939  0.02692804 -0.02692804
  0.09703067 -0.09703067]</t>
  </si>
  <si>
    <t>['assist_diff'; 'turnover_diff'; 'block_diff'; 'foul_diff'; 'rebound_diff']</t>
  </si>
  <si>
    <t>[ 0.6542421  -0.55490037 -0.31815427  0.15688776  0.70849365]</t>
  </si>
  <si>
    <t>{'aggregationDepth': 5; 'maxIter': 10}</t>
  </si>
  <si>
    <t>[ 0.6553065  -0.55416733 -0.3191488   0.16039402  0.70744744]</t>
  </si>
  <si>
    <t>[ 0.45174725 -0.28624242 -0.18861451  0.08223973  0.40066364]</t>
  </si>
  <si>
    <t>[ 0.45186352 -0.28609455 -0.18894781  0.08420653  0.40060371]</t>
  </si>
  <si>
    <t>['turnover_diff']</t>
  </si>
  <si>
    <t>[-0.60372235]</t>
  </si>
  <si>
    <t>[-1405942.60067738]</t>
  </si>
  <si>
    <t>[-0.21054081]</t>
  </si>
  <si>
    <t>[-0.21054961]</t>
  </si>
  <si>
    <t>['turnover_diff'; 'SecLeftTotalInverseTimesScoreDiff']</t>
  </si>
  <si>
    <t>[ -2.34874489 231.98616023]</t>
  </si>
  <si>
    <t>[-1.11890810e-01  1.35447887e+02]</t>
  </si>
  <si>
    <t>[-0.20924165  0.17540998]</t>
  </si>
  <si>
    <t>[-0.20921851  0.17524205]</t>
  </si>
  <si>
    <t>['shotOnGoal_diff'; 'SecLeftTotalInverseTimesScoreDiff']</t>
  </si>
  <si>
    <t>[2.90697507e-02 1.37983060e+02]</t>
  </si>
  <si>
    <t>[2.89112680e-02 1.38609998e+02]</t>
  </si>
  <si>
    <t>['ScoreDiff'; 'SecLeftTotalInverseTimesScoreDiff']</t>
  </si>
  <si>
    <t>[0.86244718 0.11119237]</t>
  </si>
  <si>
    <t>[0.86288525 0.11100064]</t>
  </si>
  <si>
    <t>[0.09935327 0.17819844]</t>
  </si>
  <si>
    <t>[0.0995146  0.17814956]</t>
  </si>
  <si>
    <t>Random Forest</t>
  </si>
  <si>
    <t>[]</t>
  </si>
  <si>
    <t>{'maxBins': 3; 'maxDepth': 3; 'numTrees': 100}</t>
  </si>
  <si>
    <t>[ 1.27049716 18.27795315]</t>
  </si>
  <si>
    <t>{'aggregationDepth': 5; 'maxIter': 20}</t>
  </si>
  <si>
    <t>[ 1.264536   19.19992782]</t>
  </si>
  <si>
    <t>['rebound_diff'; 'SecLeftTotalInverseTimesScoreDiff']</t>
  </si>
  <si>
    <t>[  0.22100209 127.42615408]</t>
  </si>
  <si>
    <t>[  0.22053611 128.02810516]</t>
  </si>
  <si>
    <t>[0.38204839 0.16387713]</t>
  </si>
  <si>
    <t>[0.38284806 0.16385273]</t>
  </si>
  <si>
    <t>['assist_team_cnt'; 'turnover_team_cnt'; 'block_team_cnt'; 'foul_team_cnt'; 'rebound_team_cnt'; 'shotOnGoal_team_cnt'; 'freeThrow_team_cnt']</t>
  </si>
  <si>
    <t>[ 1.58392908 -0.91616728 -0.26748726  0.13238317  2.59436698 -2.99734057
 -0.13854894]</t>
  </si>
  <si>
    <t>[ 1.6008767  -0.91744168 -0.26792519  0.11308423  2.62746246 -3.03912039
 -0.12768292]</t>
  </si>
  <si>
    <t>[ 0.28564613 -0.20288367 -0.18420125 -0.02970517  0.16843003 -0.08764488
  0.03925635]</t>
  </si>
  <si>
    <t>[ 0.28537633 -0.20396729 -0.18515075 -0.02829488  0.16855367 -0.08737274
  0.03944191]</t>
  </si>
  <si>
    <t>['SecLeftTotalInverseTimesScoreDiff']</t>
  </si>
  <si>
    <t>[134.75342985]</t>
  </si>
  <si>
    <t>[133.52719295]</t>
  </si>
  <si>
    <t>[0.17818799]</t>
  </si>
  <si>
    <t>[0.17811616]</t>
  </si>
  <si>
    <t>['ScoreDiff'; 'SecLeftTotalInverseTimesScoreDiff'; 'assist_diff'; 'turnover_diff'; 'block_diff'; 'foul_diff'; 'rebound_diff'; 'shotOnGoal_diff'; 'freeThrow_diff']</t>
  </si>
  <si>
    <t>[ 0.67589167  0.10302644  0.25983221 -0.15429307 -0.13814846  0.02681213
  0.21980151  0.00306284  0.08348853]</t>
  </si>
  <si>
    <t>[ 0.67622083  0.10278412  0.26000619 -0.15416413 -0.1385659   0.02867977
  0.21986581  0.00287283  0.08289291]</t>
  </si>
  <si>
    <t>[ 1.01078881e+00  2.24112281e+01  1.19773423e-01 -1.05779601e-01
 -1.44515885e-01  3.72414518e-02  1.35982023e-01 -7.14477528e-03
  7.55223211e-02]</t>
  </si>
  <si>
    <t>[ 1.01002416e+00  2.27749401e+01  1.19473884e-01 -1.06405513e-01
 -1.45030059e-01  3.94693588e-02  1.36323944e-01 -8.79781836e-03
  7.25032029e-02]</t>
  </si>
  <si>
    <t>['ScoreDiff'; 'SecLeftTotalInverseTimesScoreDiff'; 'HasPossession']</t>
  </si>
  <si>
    <t>[0.86236134 0.11120036 0.00937466]</t>
  </si>
  <si>
    <t>[0.86280713 0.1110066  0.00815932]</t>
  </si>
  <si>
    <t>[1.22680567e+00 2.10853934e+01 1.38994494e-02]</t>
  </si>
  <si>
    <t>[1.22644171e+00 2.15150616e+01 1.02373173e-02]</t>
  </si>
  <si>
    <t>['ScoreDiff'; 'SecLeftTotalInverseTimesScoreDiff'; 'HasPossession'; 'assist_diff'; 'turnover_diff'; 'block_diff'; 'foul_diff'; 'rebound_diff'; 'shotOnGoal_diff'; 'freeThrow_diff']</t>
  </si>
  <si>
    <t>[ 0.67589403  0.10302893  0.00149773  0.25982361 -0.15431488 -0.13814598
  0.02677164  0.21976056  0.00301483  0.08345144]</t>
  </si>
  <si>
    <t>[ 6.76220999e-01  1.02784633e-01  2.74184708e-04  2.60004283e-01
 -1.54168313e-01 -1.38562397e-01  2.86733771e-02  2.19858587e-01
  2.86517845e-03  8.28866434e-02]</t>
  </si>
  <si>
    <t>First Quarter Only</t>
  </si>
  <si>
    <t>[0.76947309]</t>
  </si>
  <si>
    <t>[0.7689465]</t>
  </si>
  <si>
    <t>[ 0.4097377  -0.33370318 -0.19019696  0.08564708  0.37697288 -0.04585439
  0.09753231]</t>
  </si>
  <si>
    <t>{'aggregationDepth': 10; 'maxIter': 10}</t>
  </si>
  <si>
    <t>[ 0.42967969 -0.30950768 -0.18433318  0.06979992  0.35499198 -0.04015808
  0.12135795]</t>
  </si>
  <si>
    <t>[0.36140956]</t>
  </si>
  <si>
    <t>[0.361009]</t>
  </si>
  <si>
    <t>[ 0.21812259 -0.12630565 -0.09657548  0.0428297   0.15982927  0.02941446
  0.08231126]</t>
  </si>
  <si>
    <t>[ 0.22004295 -0.12625699 -0.09482114  0.04312987  0.15827216  0.02653531
  0.08244321]</t>
  </si>
  <si>
    <t>[0.40190057 0.37120969]</t>
  </si>
  <si>
    <t>[0.4037424  0.37108044]</t>
  </si>
  <si>
    <t>Quarter = 1</t>
  </si>
  <si>
    <t>[ 0.43174471 -0.32568824 -0.16490405  0.12874345  0.3586163  -0.04798023
  0.0842309 ]</t>
  </si>
  <si>
    <t>[ 0.43259714 -0.31270795 -0.16777283  0.11801396  0.35927688 -0.04583445
  0.0905415 ]</t>
  </si>
  <si>
    <t>[0.12266844 0.12431919]</t>
  </si>
  <si>
    <t>[0.12264977 0.12416267]</t>
  </si>
  <si>
    <t>[ 0.22576735 -0.12524474 -0.08975734  0.0592763   0.16044399  0.02920894
  0.07957   ]</t>
  </si>
  <si>
    <t>[ 0.2255726  -0.12542808 -0.09085944  0.0572986   0.16274592  0.02746959
  0.08262574]</t>
  </si>
  <si>
    <t>Quarter &gt;= 2</t>
  </si>
  <si>
    <t>[ 0.63285498 -1.06579817 -0.21215498  0.06434072  1.08733899 -0.65762844
 -0.2143344 ]</t>
  </si>
  <si>
    <t>{'aggregationDepth': 3; 'maxIter': 20}</t>
  </si>
  <si>
    <t>[ 0.63507714 -1.0672517  -0.21355388  0.06322059  1.08573746 -0.65669054
 -0.20902268]</t>
  </si>
  <si>
    <t>[ 1.35842136 22.29403847]</t>
  </si>
  <si>
    <t>[ 1.35687079 23.54142836]</t>
  </si>
  <si>
    <t>[ 0.52102309 -0.31213504 -0.20520761  0.03191627  0.43631039 -0.02144275
  0.12269334]</t>
  </si>
  <si>
    <t>[ 0.52211704 -0.31359364 -0.20643062  0.03174164  0.43622625 -0.0209558
  0.12403739]</t>
  </si>
  <si>
    <t>[0.97414652 0.12645061]</t>
  </si>
  <si>
    <t>[0.97541787 0.12581   ]</t>
  </si>
  <si>
    <t>Quarter = 2</t>
  </si>
  <si>
    <t>[0.57537963 0.551378  ]</t>
  </si>
  <si>
    <t>[0.57506808 0.55078145]</t>
  </si>
  <si>
    <t>[ 0.48944003 -0.75229258 -0.20158367  0.04947463  0.72081538 -0.38610946
 -0.09065624]</t>
  </si>
  <si>
    <t>{'aggregationDepth': 10; 'maxIter': 20}</t>
  </si>
  <si>
    <t>[ 0.48694145 -0.75297687 -0.2006636   0.05666305  0.72317752 -0.38592263
 -0.09417417]</t>
  </si>
  <si>
    <t>[0.40606719 0.41454447]</t>
  </si>
  <si>
    <t>[0.40588786 0.4147007 ]</t>
  </si>
  <si>
    <t>[ 0.38046384 -0.23986402 -0.16705825  0.019629    0.30081276  0.00560851
  0.10380407]</t>
  </si>
  <si>
    <t>[ 0.37852384 -0.23952988 -0.16649958  0.02357643  0.3023187   0.00664806
  0.10273214]</t>
  </si>
  <si>
    <t>Quarter &lt;= 2</t>
  </si>
  <si>
    <t>[ 0.45593965 -0.59390391 -0.18718358  0.07816991  0.59163514 -0.25377371
 -0.02351869]</t>
  </si>
  <si>
    <t>[ 0.4604952  -0.59276274 -0.18714748  0.07803985  0.58709743 -0.25544752
 -0.02084252]</t>
  </si>
  <si>
    <t>[0.56025007 0.41333207]</t>
  </si>
  <si>
    <t>[0.55932095 0.4114405 ]</t>
  </si>
  <si>
    <t>[0.32753417 0.33607353]</t>
  </si>
  <si>
    <t>[0.32742559 0.33588599]</t>
  </si>
  <si>
    <t>[ 0.31287959 -0.19226312 -0.13467219  0.03533797  0.24608764  0.01682974
  0.09188728]</t>
  </si>
  <si>
    <t>[ 0.3140342  -0.19222343 -0.13501544  0.03537739  0.24451496  0.01474566
  0.09243845]</t>
  </si>
  <si>
    <t>Quarter &gt;= 3</t>
  </si>
  <si>
    <t>[ 0.70280062 -1.19750987 -0.21714221  0.06722004  1.23535945 -0.77017447
 -0.26038537]</t>
  </si>
  <si>
    <t>[ 0.70447166 -1.19366825 -0.22075746  0.05833231  1.22664539 -0.76032551
 -0.24632048]</t>
  </si>
  <si>
    <t>[ 1.54619663 27.66817917]</t>
  </si>
  <si>
    <t>[ 1.55453108 27.7568703 ]</t>
  </si>
  <si>
    <t>[ 0.5812116  -0.344193   -0.22327406  0.03564367  0.49133953 -0.03062696
  0.13222852]</t>
  </si>
  <si>
    <t>[ 0.58121907 -0.34495717 -0.22373361  0.03471873  0.49050258 -0.03082855
  0.13354704]</t>
  </si>
  <si>
    <t>[0.449166   0.06199055]</t>
  </si>
  <si>
    <t>[0.44929998 0.0619288 ]</t>
  </si>
  <si>
    <t>Quarter &gt;= 4</t>
  </si>
  <si>
    <t>[ 0.75415664 -1.36413206 -0.20948062  0.05348813  1.41162684 -0.92567138
 -0.32873346]</t>
  </si>
  <si>
    <t>{'aggregationDepth': 10; 'maxIter': 50}</t>
  </si>
  <si>
    <t>[ 0.75870619 -1.36246121 -0.20495591  0.05909302  1.40937128 -0.92490423
 -0.33186938]</t>
  </si>
  <si>
    <t>[ 2.10062818 24.57609777]</t>
  </si>
  <si>
    <t>[ 2.21227477 20.56390867]</t>
  </si>
  <si>
    <t>[ 0.61398379 -0.36178735 -0.23379962  0.02883793  0.52953172 -0.04648022
  0.13457303]</t>
  </si>
  <si>
    <t>[ 0.61627394 -0.3620753  -0.23038445  0.03042676  0.52862699 -0.04591147
  0.13327213]</t>
  </si>
  <si>
    <t>[0.48378834 0.08352543]</t>
  </si>
  <si>
    <t>{'maxIter': 10; 'regParam': 0.5}</t>
  </si>
  <si>
    <t>[0.48369291 0.08341884]</t>
  </si>
  <si>
    <t>Quarter &gt;= 5</t>
  </si>
  <si>
    <t>[-0.05058997 -1.86745284 -0.05936869  0.18959783  1.39716131 -1.70226289
 -1.08685855]</t>
  </si>
  <si>
    <t>[ 0.00450144 -1.78683662 -0.08343831  0.22801644  1.33160387 -1.60970563
 -1.02778935]</t>
  </si>
  <si>
    <t>[ 0.03786394 -0.24566945 -0.11224499 -0.02788708  0.17562223 -0.14779911
  0.00325863]</t>
  </si>
  <si>
    <t>[ 0.04709074 -0.23582563 -0.11578692 -0.02522018  0.16228684 -0.13796166
  0.00801491]</t>
  </si>
  <si>
    <t>[1.00906297 2.46910011]</t>
  </si>
  <si>
    <t>[-0. -0.]</t>
  </si>
  <si>
    <t>[0.73565047 0.32991269]</t>
  </si>
  <si>
    <t>[0.74147983 0.33760455]</t>
  </si>
  <si>
    <t>Precision</t>
  </si>
  <si>
    <t>Recall</t>
  </si>
  <si>
    <t>Predicted</t>
  </si>
  <si>
    <t>Actual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</si>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</sst>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7" formatCode="0.0000"/>
    <numFmt numFmtId="172" formatCode="0.0%"/>
    <numFmt numFmtId="17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72" fontId="0" fillId="0" borderId="0" xfId="2" applyNumberFormat="1" applyFont="1"/>
    <xf numFmtId="0" fontId="0" fillId="0" borderId="0" xfId="0" applyNumberFormat="1"/>
    <xf numFmtId="17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NumberFormat="1" applyFont="1"/>
    <xf numFmtId="0" fontId="0" fillId="0" borderId="0" xfId="0" applyNumberFormat="1" applyFont="1"/>
    <xf numFmtId="22" fontId="0" fillId="0" borderId="0" xfId="0" applyNumberFormat="1" applyFont="1"/>
    <xf numFmtId="172" fontId="1" fillId="0" borderId="0" xfId="2" applyNumberFormat="1" applyFont="1"/>
    <xf numFmtId="167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4">
    <dxf>
      <font>
        <b val="0"/>
      </font>
      <numFmt numFmtId="167" formatCode="0.0000"/>
    </dxf>
    <dxf>
      <numFmt numFmtId="0" formatCode="General"/>
    </dxf>
    <dxf>
      <font>
        <b val="0"/>
      </font>
      <numFmt numFmtId="167" formatCode="0.0000"/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27" formatCode="m/d/yy\ h:mm"/>
    </dxf>
    <dxf>
      <font>
        <b val="0"/>
      </font>
      <numFmt numFmtId="0" formatCode="General"/>
    </dxf>
    <dxf>
      <font>
        <b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746A3B-0499-B440-829D-5EE44DE2F8C8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model_type" tableColumnId="1"/>
      <queryTableField id="2" name="list_features" tableColumnId="2"/>
      <queryTableField id="3" name="date_time_run" tableColumnId="3"/>
      <queryTableField id="4" name="user" tableColumnId="4"/>
      <queryTableField id="5" name="special_description" tableColumnId="5"/>
      <queryTableField id="6" name="cv_elapsed_time" tableColumnId="6"/>
      <queryTableField id="7" name="cv_area_under_roc" tableColumnId="7"/>
      <queryTableField id="8" name="cv_area_under_pr" tableColumnId="8"/>
      <queryTableField id="9" name="cv_best_coefficients" tableColumnId="9"/>
      <queryTableField id="10" name="cv_best_hyperparameters" tableColumnId="10"/>
      <queryTableField id="11" name="val_elapsed_time" tableColumnId="11"/>
      <queryTableField id="12" name="val_area_under_roc" tableColumnId="12"/>
      <queryTableField id="13" name="val_area_under_pr" tableColumnId="13"/>
      <queryTableField id="14" name="val_best_coefficients" tableColumnId="14"/>
      <queryTableField id="15" name="val_true_positive" tableColumnId="15"/>
      <queryTableField id="16" name="val_true_negative" tableColumnId="16"/>
      <queryTableField id="17" name="val_false_positive" tableColumnId="17"/>
      <queryTableField id="18" name="val_false_negativ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30B1F-06E5-0D48-BD8B-6A864568260F}" name="results" displayName="results" ref="B2:S69" tableType="queryTable" totalsRowShown="0">
  <autoFilter ref="B2:S69" xr:uid="{16B30B1F-06E5-0D48-BD8B-6A864568260F}"/>
  <sortState xmlns:xlrd2="http://schemas.microsoft.com/office/spreadsheetml/2017/richdata2" ref="B3:S69">
    <sortCondition ref="C2:C69"/>
  </sortState>
  <tableColumns count="18">
    <tableColumn id="1" xr3:uid="{6CCF21FD-2474-5149-8C9A-7A10682C6193}" uniqueName="1" name="model_type" queryTableFieldId="1" dataDxfId="13"/>
    <tableColumn id="2" xr3:uid="{601215A6-3A62-9046-9C52-F0750E6D72F9}" uniqueName="2" name="list_features" queryTableFieldId="2" dataDxfId="12"/>
    <tableColumn id="3" xr3:uid="{2522C1C0-18CB-E04F-B76D-CD5EED9AB920}" uniqueName="3" name="date_time_run" queryTableFieldId="3" dataDxfId="11"/>
    <tableColumn id="4" xr3:uid="{BE3F57F6-9B9A-5A4C-8E01-7DEB7A70F013}" uniqueName="4" name="user" queryTableFieldId="4" dataDxfId="10"/>
    <tableColumn id="5" xr3:uid="{DAF29585-3B8D-CD45-AF53-CC022A2B9B77}" uniqueName="5" name="special_description" queryTableFieldId="5" dataDxfId="9"/>
    <tableColumn id="6" xr3:uid="{9A631E66-7C5B-AE4C-BB5F-B405F4B6C9EB}" uniqueName="6" name="cv_elapsed_time" queryTableFieldId="6" dataDxfId="8"/>
    <tableColumn id="7" xr3:uid="{7D49BB8C-ED68-C746-9E21-9280628F700F}" uniqueName="7" name="cv_area_under_roc" queryTableFieldId="7" dataDxfId="7"/>
    <tableColumn id="8" xr3:uid="{6B99835A-5952-5E4E-8AE8-AC2A5E3398A3}" uniqueName="8" name="cv_area_under_pr" queryTableFieldId="8" dataDxfId="6"/>
    <tableColumn id="9" xr3:uid="{C9963407-F6AA-8140-AB6B-A7E985FA589F}" uniqueName="9" name="cv_best_coefficients" queryTableFieldId="9" dataDxfId="5"/>
    <tableColumn id="10" xr3:uid="{4ADF8E86-535B-6A42-976E-BA5782F89163}" uniqueName="10" name="cv_best_hyperparameters" queryTableFieldId="10" dataDxfId="4"/>
    <tableColumn id="11" xr3:uid="{9D9CA7A0-7C89-BC42-BF70-BBEB9925C515}" uniqueName="11" name="val_elapsed_time" queryTableFieldId="11" dataDxfId="3"/>
    <tableColumn id="12" xr3:uid="{D5F8ED87-46E8-9A47-BB1A-EB0C721E94C7}" uniqueName="12" name="val_area_under_roc" queryTableFieldId="12" dataDxfId="2"/>
    <tableColumn id="13" xr3:uid="{E72A9A7D-BF0B-EC4C-B580-9433B2DF3885}" uniqueName="13" name="val_area_under_pr" queryTableFieldId="13" dataDxfId="0"/>
    <tableColumn id="14" xr3:uid="{77874B68-5BDC-9648-B75A-5A7DFA8E6AD0}" uniqueName="14" name="val_best_coefficients" queryTableFieldId="14" dataDxfId="1"/>
    <tableColumn id="15" xr3:uid="{308AF560-B05B-D94D-9133-DA83B1C017EB}" uniqueName="15" name="val_true_positive" queryTableFieldId="15"/>
    <tableColumn id="16" xr3:uid="{2DB23C16-F955-814E-975B-9F9B34AA2055}" uniqueName="16" name="val_true_negative" queryTableFieldId="16"/>
    <tableColumn id="17" xr3:uid="{6BF3F62D-4DAA-514F-968A-589332876536}" uniqueName="17" name="val_false_positive" queryTableFieldId="17"/>
    <tableColumn id="18" xr3:uid="{D41864DD-27B2-1243-B652-02EA866A7D2B}" uniqueName="18" name="val_false_negative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C39A-2637-024E-B384-BFCC8AB4EAB1}">
  <dimension ref="A1:AF69"/>
  <sheetViews>
    <sheetView tabSelected="1" zoomScale="110" zoomScaleNormal="110" workbookViewId="0">
      <selection activeCell="C14" sqref="C14"/>
    </sheetView>
  </sheetViews>
  <sheetFormatPr baseColWidth="10" defaultRowHeight="16" x14ac:dyDescent="0.2"/>
  <cols>
    <col min="2" max="2" width="21" bestFit="1" customWidth="1"/>
    <col min="3" max="3" width="49.1640625" customWidth="1"/>
    <col min="4" max="4" width="15.83203125" hidden="1" customWidth="1"/>
    <col min="5" max="5" width="2.33203125" hidden="1" customWidth="1"/>
    <col min="6" max="6" width="19.5" bestFit="1" customWidth="1"/>
    <col min="7" max="7" width="17.6640625" hidden="1" customWidth="1"/>
    <col min="8" max="8" width="19.5" hidden="1" customWidth="1"/>
    <col min="9" max="9" width="18.5" hidden="1" customWidth="1"/>
    <col min="10" max="10" width="80.6640625" hidden="1" customWidth="1"/>
    <col min="11" max="11" width="39.83203125" bestFit="1" customWidth="1"/>
    <col min="12" max="12" width="18.33203125" hidden="1" customWidth="1"/>
    <col min="13" max="13" width="20.1640625" bestFit="1" customWidth="1"/>
    <col min="14" max="14" width="19.33203125" bestFit="1" customWidth="1"/>
    <col min="15" max="15" width="80.6640625" hidden="1" customWidth="1"/>
    <col min="16" max="16" width="18" hidden="1" customWidth="1"/>
    <col min="17" max="18" width="18.83203125" hidden="1" customWidth="1"/>
    <col min="19" max="19" width="19.5" hidden="1" customWidth="1"/>
    <col min="20" max="20" width="1.6640625" customWidth="1"/>
    <col min="21" max="22" width="10.83203125" style="2"/>
    <col min="23" max="23" width="1.6640625" customWidth="1"/>
    <col min="24" max="24" width="0" hidden="1" customWidth="1"/>
    <col min="26" max="26" width="9.33203125" customWidth="1"/>
    <col min="27" max="28" width="11.5" bestFit="1" customWidth="1"/>
  </cols>
  <sheetData>
    <row r="1" spans="1:32" x14ac:dyDescent="0.2">
      <c r="B1">
        <f>A1+1</f>
        <v>1</v>
      </c>
      <c r="C1">
        <f t="shared" ref="C1:S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Z1">
        <v>1</v>
      </c>
      <c r="AA1">
        <v>10</v>
      </c>
      <c r="AB1">
        <v>34</v>
      </c>
    </row>
    <row r="2" spans="1:3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U2" s="2" t="s">
        <v>183</v>
      </c>
      <c r="V2" s="2" t="s">
        <v>184</v>
      </c>
      <c r="Z2">
        <v>2</v>
      </c>
      <c r="AA2">
        <v>3</v>
      </c>
    </row>
    <row r="3" spans="1:32" x14ac:dyDescent="0.2">
      <c r="A3">
        <v>1</v>
      </c>
      <c r="B3" s="11" t="s">
        <v>18</v>
      </c>
      <c r="C3" s="11" t="s">
        <v>36</v>
      </c>
      <c r="D3" s="12">
        <v>44670.908761574072</v>
      </c>
      <c r="E3" s="11" t="s">
        <v>20</v>
      </c>
      <c r="F3" s="11" t="s">
        <v>20</v>
      </c>
      <c r="G3" s="6">
        <v>149.33000000000001</v>
      </c>
      <c r="H3" s="6">
        <v>0.76757189580689389</v>
      </c>
      <c r="I3" s="6">
        <v>0.76644225877707017</v>
      </c>
      <c r="J3" s="11" t="s">
        <v>40</v>
      </c>
      <c r="K3" s="11" t="s">
        <v>22</v>
      </c>
      <c r="L3" s="6">
        <v>31.32</v>
      </c>
      <c r="M3" s="14">
        <v>0.73616487726043367</v>
      </c>
      <c r="N3" s="14">
        <v>0.72890794004516601</v>
      </c>
      <c r="O3" s="10" t="s">
        <v>41</v>
      </c>
      <c r="P3" s="1">
        <v>359938</v>
      </c>
      <c r="Q3" s="1">
        <v>361323</v>
      </c>
      <c r="R3" s="1">
        <v>177743</v>
      </c>
      <c r="S3" s="1">
        <v>179128</v>
      </c>
      <c r="U3" s="13">
        <f>results[[#This Row],[val_true_positive]]/(results[[#This Row],[val_true_positive]]+results[[#This Row],[val_false_positive]])</f>
        <v>0.6694266674849958</v>
      </c>
      <c r="V3" s="13">
        <f>results[[#This Row],[val_true_positive]]/(results[[#This Row],[val_true_positive]]+results[[#This Row],[val_false_negative]])</f>
        <v>0.66770673720843088</v>
      </c>
      <c r="Y3">
        <v>10</v>
      </c>
      <c r="Z3" t="str">
        <f>VLOOKUP($Y$3, $A:$V, Z2, FALSE)</f>
        <v>Support Vector Machine</v>
      </c>
      <c r="AA3" t="str">
        <f>VLOOKUP($Y$3, $A:$V, AA2, FALSE)</f>
        <v>['assist_diff'; 'turnover_diff'; 'block_diff'; 'foul_diff'; 'rebound_diff'; 'shotOnGoal_diff'; 'freeThrow_diff']</v>
      </c>
    </row>
    <row r="4" spans="1:32" x14ac:dyDescent="0.2">
      <c r="A4">
        <f>A3+1</f>
        <v>2</v>
      </c>
      <c r="B4" s="11" t="s">
        <v>18</v>
      </c>
      <c r="C4" s="11" t="s">
        <v>36</v>
      </c>
      <c r="D4" s="12">
        <v>44671.451874999999</v>
      </c>
      <c r="E4" s="11" t="s">
        <v>20</v>
      </c>
      <c r="F4" s="11" t="s">
        <v>106</v>
      </c>
      <c r="G4" s="6">
        <v>69.010000000000005</v>
      </c>
      <c r="H4" s="6">
        <v>0.63574938219787325</v>
      </c>
      <c r="I4" s="6">
        <v>0.62314699536512441</v>
      </c>
      <c r="J4" s="11" t="s">
        <v>114</v>
      </c>
      <c r="K4" s="11" t="s">
        <v>26</v>
      </c>
      <c r="L4" s="6">
        <v>14.34</v>
      </c>
      <c r="M4" s="14">
        <v>0.62307657668121197</v>
      </c>
      <c r="N4" s="14">
        <v>0.6062569548243868</v>
      </c>
      <c r="O4" s="10" t="s">
        <v>115</v>
      </c>
      <c r="P4" s="1">
        <v>78411</v>
      </c>
      <c r="Q4" s="1">
        <v>77026</v>
      </c>
      <c r="R4" s="1">
        <v>55210</v>
      </c>
      <c r="S4" s="1">
        <v>53825</v>
      </c>
      <c r="U4" s="13">
        <f>results[[#This Row],[val_true_positive]]/(results[[#This Row],[val_true_positive]]+results[[#This Row],[val_false_positive]])</f>
        <v>0.58681644352309892</v>
      </c>
      <c r="V4" s="13">
        <f>results[[#This Row],[val_true_positive]]/(results[[#This Row],[val_true_positive]]+results[[#This Row],[val_false_negative]])</f>
        <v>0.59296258205027375</v>
      </c>
      <c r="AE4">
        <v>16</v>
      </c>
      <c r="AF4">
        <v>19</v>
      </c>
    </row>
    <row r="5" spans="1:32" x14ac:dyDescent="0.2">
      <c r="A5">
        <f t="shared" ref="A5:A68" si="1">A4+1</f>
        <v>3</v>
      </c>
      <c r="B5" s="11" t="s">
        <v>18</v>
      </c>
      <c r="C5" s="11" t="s">
        <v>36</v>
      </c>
      <c r="D5" s="12">
        <v>44671.461053240739</v>
      </c>
      <c r="E5" s="11" t="s">
        <v>20</v>
      </c>
      <c r="F5" s="11" t="s">
        <v>118</v>
      </c>
      <c r="G5" s="6">
        <v>67.150000000000006</v>
      </c>
      <c r="H5" s="6">
        <v>0.6395082187049651</v>
      </c>
      <c r="I5" s="6">
        <v>0.63066888885344974</v>
      </c>
      <c r="J5" s="11" t="s">
        <v>123</v>
      </c>
      <c r="K5" s="11" t="s">
        <v>22</v>
      </c>
      <c r="L5" s="6">
        <v>14.97</v>
      </c>
      <c r="M5" s="14">
        <v>0.62887864465049559</v>
      </c>
      <c r="N5" s="14">
        <v>0.61316045917665818</v>
      </c>
      <c r="O5" s="10" t="s">
        <v>124</v>
      </c>
      <c r="P5" s="1">
        <v>76616</v>
      </c>
      <c r="Q5" s="1">
        <v>75231</v>
      </c>
      <c r="R5" s="1">
        <v>53126</v>
      </c>
      <c r="S5" s="1">
        <v>51741</v>
      </c>
      <c r="U5" s="13">
        <f>results[[#This Row],[val_true_positive]]/(results[[#This Row],[val_true_positive]]+results[[#This Row],[val_false_positive]])</f>
        <v>0.59052581276687577</v>
      </c>
      <c r="V5" s="13">
        <f>results[[#This Row],[val_true_positive]]/(results[[#This Row],[val_true_positive]]+results[[#This Row],[val_false_negative]])</f>
        <v>0.59689771496685029</v>
      </c>
      <c r="AE5">
        <v>18</v>
      </c>
      <c r="AF5">
        <v>17</v>
      </c>
    </row>
    <row r="6" spans="1:32" x14ac:dyDescent="0.2">
      <c r="A6">
        <f t="shared" si="1"/>
        <v>4</v>
      </c>
      <c r="B6" s="11" t="s">
        <v>18</v>
      </c>
      <c r="C6" s="11" t="s">
        <v>36</v>
      </c>
      <c r="D6" s="12">
        <v>44671.496261574073</v>
      </c>
      <c r="E6" s="11" t="s">
        <v>20</v>
      </c>
      <c r="F6" s="11" t="s">
        <v>125</v>
      </c>
      <c r="G6" s="6">
        <v>126.27</v>
      </c>
      <c r="H6" s="6">
        <v>0.80024834600046779</v>
      </c>
      <c r="I6" s="6">
        <v>0.79841443515197963</v>
      </c>
      <c r="J6" s="11" t="s">
        <v>131</v>
      </c>
      <c r="K6" s="11" t="s">
        <v>22</v>
      </c>
      <c r="L6" s="6">
        <v>26.17</v>
      </c>
      <c r="M6" s="14">
        <v>0.76275503715665094</v>
      </c>
      <c r="N6" s="14">
        <v>0.75349504299338355</v>
      </c>
      <c r="O6" s="3" t="s">
        <v>132</v>
      </c>
      <c r="P6">
        <v>284905</v>
      </c>
      <c r="Q6">
        <v>284905</v>
      </c>
      <c r="R6">
        <v>125804</v>
      </c>
      <c r="S6">
        <v>125804</v>
      </c>
      <c r="T6" s="1"/>
      <c r="U6" s="13">
        <f>results[[#This Row],[val_true_positive]]/(results[[#This Row],[val_true_positive]]+results[[#This Row],[val_false_positive]])</f>
        <v>0.69369066662770962</v>
      </c>
      <c r="V6" s="13">
        <f>results[[#This Row],[val_true_positive]]/(results[[#This Row],[val_true_positive]]+results[[#This Row],[val_false_negative]])</f>
        <v>0.69369066662770962</v>
      </c>
      <c r="AA6" s="5" t="s">
        <v>185</v>
      </c>
      <c r="AB6" s="5"/>
    </row>
    <row r="7" spans="1:32" x14ac:dyDescent="0.2">
      <c r="A7">
        <f t="shared" si="1"/>
        <v>5</v>
      </c>
      <c r="B7" s="11" t="s">
        <v>18</v>
      </c>
      <c r="C7" s="11" t="s">
        <v>36</v>
      </c>
      <c r="D7" s="12">
        <v>44671.517534722225</v>
      </c>
      <c r="E7" s="11" t="s">
        <v>20</v>
      </c>
      <c r="F7" s="11" t="s">
        <v>135</v>
      </c>
      <c r="G7" s="6">
        <v>70.08</v>
      </c>
      <c r="H7" s="6">
        <v>0.7255451509467914</v>
      </c>
      <c r="I7" s="6">
        <v>0.71848852298290367</v>
      </c>
      <c r="J7" s="11" t="s">
        <v>143</v>
      </c>
      <c r="K7" s="11" t="s">
        <v>22</v>
      </c>
      <c r="L7" s="6">
        <v>15.84</v>
      </c>
      <c r="M7" s="14">
        <v>0.70712624337155838</v>
      </c>
      <c r="N7" s="14">
        <v>0.69124240669123216</v>
      </c>
      <c r="O7" s="3" t="s">
        <v>144</v>
      </c>
      <c r="P7">
        <v>88762</v>
      </c>
      <c r="Q7">
        <v>88762</v>
      </c>
      <c r="R7">
        <v>47485</v>
      </c>
      <c r="S7">
        <v>47485</v>
      </c>
      <c r="T7" s="1"/>
      <c r="U7" s="13">
        <f>results[[#This Row],[val_true_positive]]/(results[[#This Row],[val_true_positive]]+results[[#This Row],[val_false_positive]])</f>
        <v>0.65147856466564402</v>
      </c>
      <c r="V7" s="13">
        <f>results[[#This Row],[val_true_positive]]/(results[[#This Row],[val_true_positive]]+results[[#This Row],[val_false_negative]])</f>
        <v>0.65147856466564402</v>
      </c>
      <c r="AA7" s="8" t="s">
        <v>187</v>
      </c>
      <c r="AB7" s="8" t="s">
        <v>188</v>
      </c>
    </row>
    <row r="8" spans="1:32" x14ac:dyDescent="0.2">
      <c r="A8">
        <f t="shared" si="1"/>
        <v>6</v>
      </c>
      <c r="B8" s="11" t="s">
        <v>18</v>
      </c>
      <c r="C8" s="11" t="s">
        <v>36</v>
      </c>
      <c r="D8" s="12">
        <v>44671.525972222225</v>
      </c>
      <c r="E8" s="11" t="s">
        <v>20</v>
      </c>
      <c r="F8" s="11" t="s">
        <v>145</v>
      </c>
      <c r="G8" s="6">
        <v>92.86</v>
      </c>
      <c r="H8" s="6">
        <v>0.68585291048517028</v>
      </c>
      <c r="I8" s="6">
        <v>0.68035614050658155</v>
      </c>
      <c r="J8" s="11" t="s">
        <v>152</v>
      </c>
      <c r="K8" s="11" t="s">
        <v>26</v>
      </c>
      <c r="L8" s="6">
        <v>22.1</v>
      </c>
      <c r="M8" s="14">
        <v>0.67184026868334201</v>
      </c>
      <c r="N8" s="14">
        <v>0.65900538802555553</v>
      </c>
      <c r="O8" s="3" t="s">
        <v>153</v>
      </c>
      <c r="P8">
        <v>163996</v>
      </c>
      <c r="Q8">
        <v>165381</v>
      </c>
      <c r="R8">
        <v>99223</v>
      </c>
      <c r="S8">
        <v>100608</v>
      </c>
      <c r="U8" s="13">
        <f>results[[#This Row],[val_true_positive]]/(results[[#This Row],[val_true_positive]]+results[[#This Row],[val_false_positive]])</f>
        <v>0.62304013008179504</v>
      </c>
      <c r="V8" s="13">
        <f>results[[#This Row],[val_true_positive]]/(results[[#This Row],[val_true_positive]]+results[[#This Row],[val_false_negative]])</f>
        <v>0.61977899049145135</v>
      </c>
      <c r="Y8" s="7" t="s">
        <v>186</v>
      </c>
      <c r="Z8" s="9" t="s">
        <v>187</v>
      </c>
      <c r="AA8" s="4">
        <f>VLOOKUP($Y$3, $A:$V, AE4, FALSE)</f>
        <v>365248</v>
      </c>
      <c r="AB8" s="4">
        <f>VLOOKUP($Y$3, $A:$V, AF4, FALSE)</f>
        <v>173818</v>
      </c>
    </row>
    <row r="9" spans="1:32" x14ac:dyDescent="0.2">
      <c r="A9">
        <f t="shared" si="1"/>
        <v>7</v>
      </c>
      <c r="B9" s="11" t="s">
        <v>18</v>
      </c>
      <c r="C9" s="11" t="s">
        <v>36</v>
      </c>
      <c r="D9" s="12">
        <v>44671.535740740743</v>
      </c>
      <c r="E9" s="11" t="s">
        <v>20</v>
      </c>
      <c r="F9" s="11" t="s">
        <v>154</v>
      </c>
      <c r="G9" s="6">
        <v>102.19</v>
      </c>
      <c r="H9" s="6">
        <v>0.82969458345149905</v>
      </c>
      <c r="I9" s="6">
        <v>0.82819400191965775</v>
      </c>
      <c r="J9" s="11" t="s">
        <v>159</v>
      </c>
      <c r="K9" s="11" t="s">
        <v>22</v>
      </c>
      <c r="L9" s="6">
        <v>22.46</v>
      </c>
      <c r="M9" s="14">
        <v>0.78653603870035382</v>
      </c>
      <c r="N9" s="14">
        <v>0.77742833154666457</v>
      </c>
      <c r="O9" s="3" t="s">
        <v>160</v>
      </c>
      <c r="P9">
        <v>195987</v>
      </c>
      <c r="Q9">
        <v>195987</v>
      </c>
      <c r="R9">
        <v>78475</v>
      </c>
      <c r="S9">
        <v>78475</v>
      </c>
      <c r="U9" s="13">
        <f>results[[#This Row],[val_true_positive]]/(results[[#This Row],[val_true_positive]]+results[[#This Row],[val_false_positive]])</f>
        <v>0.71407699426514415</v>
      </c>
      <c r="V9" s="13">
        <f>results[[#This Row],[val_true_positive]]/(results[[#This Row],[val_true_positive]]+results[[#This Row],[val_false_negative]])</f>
        <v>0.71407699426514415</v>
      </c>
      <c r="Y9" s="7"/>
      <c r="Z9" s="9" t="s">
        <v>188</v>
      </c>
      <c r="AA9" s="4">
        <f>VLOOKUP($Y$3, $A:$V, AE5, FALSE)</f>
        <v>172433</v>
      </c>
      <c r="AB9" s="4">
        <f>VLOOKUP($Y$3, $A:$V, AF5, FALSE)</f>
        <v>366633</v>
      </c>
    </row>
    <row r="10" spans="1:32" x14ac:dyDescent="0.2">
      <c r="A10">
        <f t="shared" si="1"/>
        <v>8</v>
      </c>
      <c r="B10" s="11" t="s">
        <v>18</v>
      </c>
      <c r="C10" s="11" t="s">
        <v>36</v>
      </c>
      <c r="D10" s="12">
        <v>44671.543553240743</v>
      </c>
      <c r="E10" s="11" t="s">
        <v>20</v>
      </c>
      <c r="F10" s="11" t="s">
        <v>163</v>
      </c>
      <c r="G10" s="6">
        <v>71.83</v>
      </c>
      <c r="H10" s="6">
        <v>0.84707000126814169</v>
      </c>
      <c r="I10" s="6">
        <v>0.84568049858875138</v>
      </c>
      <c r="J10" s="11" t="s">
        <v>169</v>
      </c>
      <c r="K10" s="11" t="s">
        <v>22</v>
      </c>
      <c r="L10" s="6">
        <v>17.55</v>
      </c>
      <c r="M10" s="14">
        <v>0.8012294773220302</v>
      </c>
      <c r="N10" s="14">
        <v>0.79377785463502026</v>
      </c>
      <c r="O10" s="3" t="s">
        <v>170</v>
      </c>
      <c r="P10">
        <v>103500</v>
      </c>
      <c r="Q10">
        <v>103500</v>
      </c>
      <c r="R10">
        <v>39619</v>
      </c>
      <c r="S10">
        <v>39619</v>
      </c>
      <c r="T10" s="1"/>
      <c r="U10" s="13">
        <f>results[[#This Row],[val_true_positive]]/(results[[#This Row],[val_true_positive]]+results[[#This Row],[val_false_positive]])</f>
        <v>0.72317442128578313</v>
      </c>
      <c r="V10" s="13">
        <f>results[[#This Row],[val_true_positive]]/(results[[#This Row],[val_true_positive]]+results[[#This Row],[val_false_negative]])</f>
        <v>0.72317442128578313</v>
      </c>
    </row>
    <row r="11" spans="1:32" x14ac:dyDescent="0.2">
      <c r="A11">
        <f t="shared" si="1"/>
        <v>9</v>
      </c>
      <c r="B11" s="11" t="s">
        <v>18</v>
      </c>
      <c r="C11" s="11" t="s">
        <v>36</v>
      </c>
      <c r="D11" s="12">
        <v>44671.549131944441</v>
      </c>
      <c r="E11" s="11" t="s">
        <v>20</v>
      </c>
      <c r="F11" s="11" t="s">
        <v>174</v>
      </c>
      <c r="G11" s="6">
        <v>42.27</v>
      </c>
      <c r="H11" s="6">
        <v>0.6156541858776241</v>
      </c>
      <c r="I11" s="6">
        <v>0.6077820120735562</v>
      </c>
      <c r="J11" s="11" t="s">
        <v>177</v>
      </c>
      <c r="K11" s="11" t="s">
        <v>22</v>
      </c>
      <c r="L11" s="6">
        <v>7.46</v>
      </c>
      <c r="M11" s="14">
        <v>0.62569205719342591</v>
      </c>
      <c r="N11" s="14">
        <v>0.59616705358424338</v>
      </c>
      <c r="O11" s="10" t="s">
        <v>178</v>
      </c>
      <c r="P11" s="1">
        <v>2679</v>
      </c>
      <c r="Q11" s="1">
        <v>2679</v>
      </c>
      <c r="R11" s="1">
        <v>1833</v>
      </c>
      <c r="S11" s="1">
        <v>1833</v>
      </c>
      <c r="U11" s="13">
        <f>results[[#This Row],[val_true_positive]]/(results[[#This Row],[val_true_positive]]+results[[#This Row],[val_false_positive]])</f>
        <v>0.59375</v>
      </c>
      <c r="V11" s="13">
        <f>results[[#This Row],[val_true_positive]]/(results[[#This Row],[val_true_positive]]+results[[#This Row],[val_false_negative]])</f>
        <v>0.59375</v>
      </c>
      <c r="AA11" s="1" t="s">
        <v>183</v>
      </c>
      <c r="AB11" s="1" t="s">
        <v>184</v>
      </c>
    </row>
    <row r="12" spans="1:32" x14ac:dyDescent="0.2">
      <c r="A12">
        <f t="shared" si="1"/>
        <v>10</v>
      </c>
      <c r="B12" s="11" t="s">
        <v>32</v>
      </c>
      <c r="C12" s="11" t="s">
        <v>36</v>
      </c>
      <c r="D12" s="12">
        <v>44670.902939814812</v>
      </c>
      <c r="E12" s="11" t="s">
        <v>20</v>
      </c>
      <c r="F12" s="11" t="s">
        <v>20</v>
      </c>
      <c r="G12" s="6">
        <v>436.31</v>
      </c>
      <c r="H12" s="6">
        <v>0.77553385525901397</v>
      </c>
      <c r="I12" s="6">
        <v>0.77507499876632346</v>
      </c>
      <c r="J12" s="11" t="s">
        <v>37</v>
      </c>
      <c r="K12" s="11" t="s">
        <v>38</v>
      </c>
      <c r="L12" s="6">
        <v>43.35</v>
      </c>
      <c r="M12" s="14">
        <v>0.74880311582339665</v>
      </c>
      <c r="N12" s="14">
        <v>0.74280113497259159</v>
      </c>
      <c r="O12" s="3" t="s">
        <v>39</v>
      </c>
      <c r="P12">
        <v>365248</v>
      </c>
      <c r="Q12">
        <v>366633</v>
      </c>
      <c r="R12">
        <v>172433</v>
      </c>
      <c r="S12">
        <v>173818</v>
      </c>
      <c r="U12" s="13">
        <f>results[[#This Row],[val_true_positive]]/(results[[#This Row],[val_true_positive]]+results[[#This Row],[val_false_positive]])</f>
        <v>0.6793024116530062</v>
      </c>
      <c r="V12" s="13">
        <f>results[[#This Row],[val_true_positive]]/(results[[#This Row],[val_true_positive]]+results[[#This Row],[val_false_negative]])</f>
        <v>0.67755710803500868</v>
      </c>
      <c r="AA12" s="2">
        <f>AA8/SUM(AA8:AA9)</f>
        <v>0.6793024116530062</v>
      </c>
      <c r="AB12" s="2">
        <f>AA8/SUM(AA8:AB8)</f>
        <v>0.67755710803500868</v>
      </c>
    </row>
    <row r="13" spans="1:32" x14ac:dyDescent="0.2">
      <c r="A13">
        <f t="shared" si="1"/>
        <v>11</v>
      </c>
      <c r="B13" s="11" t="s">
        <v>32</v>
      </c>
      <c r="C13" s="11" t="s">
        <v>36</v>
      </c>
      <c r="D13" s="12">
        <v>44671.448784722219</v>
      </c>
      <c r="E13" s="11" t="s">
        <v>20</v>
      </c>
      <c r="F13" s="11" t="s">
        <v>106</v>
      </c>
      <c r="G13" s="6">
        <v>240.19</v>
      </c>
      <c r="H13" s="6">
        <v>0.63639177662906343</v>
      </c>
      <c r="I13" s="6">
        <v>0.6239384078011162</v>
      </c>
      <c r="J13" s="11" t="s">
        <v>109</v>
      </c>
      <c r="K13" s="11" t="s">
        <v>110</v>
      </c>
      <c r="L13" s="6">
        <v>15.97</v>
      </c>
      <c r="M13" s="14">
        <v>0.62463284167707767</v>
      </c>
      <c r="N13" s="14">
        <v>0.60843211897353888</v>
      </c>
      <c r="O13" s="3" t="s">
        <v>111</v>
      </c>
      <c r="P13">
        <v>77081</v>
      </c>
      <c r="Q13">
        <v>78466</v>
      </c>
      <c r="R13">
        <v>53770</v>
      </c>
      <c r="S13">
        <v>55155</v>
      </c>
      <c r="U13" s="13">
        <f>results[[#This Row],[val_true_positive]]/(results[[#This Row],[val_true_positive]]+results[[#This Row],[val_false_positive]])</f>
        <v>0.58907459629655101</v>
      </c>
      <c r="V13" s="13">
        <f>results[[#This Row],[val_true_positive]]/(results[[#This Row],[val_true_positive]]+results[[#This Row],[val_false_negative]])</f>
        <v>0.58290480655797206</v>
      </c>
    </row>
    <row r="14" spans="1:32" x14ac:dyDescent="0.2">
      <c r="A14">
        <f t="shared" si="1"/>
        <v>12</v>
      </c>
      <c r="B14" s="11" t="s">
        <v>32</v>
      </c>
      <c r="C14" s="11" t="s">
        <v>36</v>
      </c>
      <c r="D14" s="12">
        <v>44671.457997685182</v>
      </c>
      <c r="E14" s="11" t="s">
        <v>20</v>
      </c>
      <c r="F14" s="11" t="s">
        <v>118</v>
      </c>
      <c r="G14" s="6">
        <v>236.77</v>
      </c>
      <c r="H14" s="6">
        <v>0.63994561918642878</v>
      </c>
      <c r="I14" s="6">
        <v>0.63111892929151558</v>
      </c>
      <c r="J14" s="11" t="s">
        <v>119</v>
      </c>
      <c r="K14" s="11" t="s">
        <v>50</v>
      </c>
      <c r="L14" s="6">
        <v>15.57</v>
      </c>
      <c r="M14" s="14">
        <v>0.63071226407557746</v>
      </c>
      <c r="N14" s="14">
        <v>0.61562291251473844</v>
      </c>
      <c r="O14" s="3" t="s">
        <v>120</v>
      </c>
      <c r="P14">
        <v>75374</v>
      </c>
      <c r="Q14">
        <v>76759</v>
      </c>
      <c r="R14">
        <v>51598</v>
      </c>
      <c r="S14">
        <v>52983</v>
      </c>
      <c r="U14" s="13">
        <f>results[[#This Row],[val_true_positive]]/(results[[#This Row],[val_true_positive]]+results[[#This Row],[val_false_positive]])</f>
        <v>0.59362694137290106</v>
      </c>
      <c r="V14" s="13">
        <f>results[[#This Row],[val_true_positive]]/(results[[#This Row],[val_true_positive]]+results[[#This Row],[val_false_negative]])</f>
        <v>0.5872215773195073</v>
      </c>
    </row>
    <row r="15" spans="1:32" x14ac:dyDescent="0.2">
      <c r="A15">
        <f t="shared" si="1"/>
        <v>13</v>
      </c>
      <c r="B15" s="11" t="s">
        <v>32</v>
      </c>
      <c r="C15" s="11" t="s">
        <v>36</v>
      </c>
      <c r="D15" s="12">
        <v>44671.49150462963</v>
      </c>
      <c r="E15" s="11" t="s">
        <v>20</v>
      </c>
      <c r="F15" s="11" t="s">
        <v>125</v>
      </c>
      <c r="G15" s="6">
        <v>365.76</v>
      </c>
      <c r="H15" s="6">
        <v>0.81039139171310481</v>
      </c>
      <c r="I15" s="6">
        <v>0.8092405981389581</v>
      </c>
      <c r="J15" s="11" t="s">
        <v>126</v>
      </c>
      <c r="K15" s="11" t="s">
        <v>127</v>
      </c>
      <c r="L15" s="6">
        <v>28.43</v>
      </c>
      <c r="M15" s="14">
        <v>0.77819296549317962</v>
      </c>
      <c r="N15" s="14">
        <v>0.7699819563552176</v>
      </c>
      <c r="O15" s="3" t="s">
        <v>128</v>
      </c>
      <c r="P15">
        <v>290145</v>
      </c>
      <c r="Q15">
        <v>290145</v>
      </c>
      <c r="R15">
        <v>120564</v>
      </c>
      <c r="S15">
        <v>120564</v>
      </c>
      <c r="U15" s="13">
        <f>results[[#This Row],[val_true_positive]]/(results[[#This Row],[val_true_positive]]+results[[#This Row],[val_false_positive]])</f>
        <v>0.70644909169265835</v>
      </c>
      <c r="V15" s="13">
        <f>results[[#This Row],[val_true_positive]]/(results[[#This Row],[val_true_positive]]+results[[#This Row],[val_false_negative]])</f>
        <v>0.70644909169265835</v>
      </c>
    </row>
    <row r="16" spans="1:32" x14ac:dyDescent="0.2">
      <c r="A16">
        <f t="shared" si="1"/>
        <v>14</v>
      </c>
      <c r="B16" s="11" t="s">
        <v>32</v>
      </c>
      <c r="C16" s="11" t="s">
        <v>36</v>
      </c>
      <c r="D16" s="12">
        <v>44671.514409722222</v>
      </c>
      <c r="E16" s="11" t="s">
        <v>20</v>
      </c>
      <c r="F16" s="11" t="s">
        <v>135</v>
      </c>
      <c r="G16" s="6">
        <v>236.23</v>
      </c>
      <c r="H16" s="6">
        <v>0.73131032116253503</v>
      </c>
      <c r="I16" s="6">
        <v>0.72247976937016012</v>
      </c>
      <c r="J16" s="11" t="s">
        <v>138</v>
      </c>
      <c r="K16" s="11" t="s">
        <v>139</v>
      </c>
      <c r="L16" s="6">
        <v>21.13</v>
      </c>
      <c r="M16" s="14">
        <v>0.71611715869477266</v>
      </c>
      <c r="N16" s="14">
        <v>0.7021079522104362</v>
      </c>
      <c r="O16" s="3" t="s">
        <v>140</v>
      </c>
      <c r="P16">
        <v>89768</v>
      </c>
      <c r="Q16">
        <v>89768</v>
      </c>
      <c r="R16">
        <v>46479</v>
      </c>
      <c r="S16">
        <v>46479</v>
      </c>
      <c r="U16" s="13">
        <f>results[[#This Row],[val_true_positive]]/(results[[#This Row],[val_true_positive]]+results[[#This Row],[val_false_positive]])</f>
        <v>0.65886221347992979</v>
      </c>
      <c r="V16" s="13">
        <f>results[[#This Row],[val_true_positive]]/(results[[#This Row],[val_true_positive]]+results[[#This Row],[val_false_negative]])</f>
        <v>0.65886221347992979</v>
      </c>
    </row>
    <row r="17" spans="1:22" x14ac:dyDescent="0.2">
      <c r="A17">
        <f t="shared" si="1"/>
        <v>15</v>
      </c>
      <c r="B17" s="11" t="s">
        <v>32</v>
      </c>
      <c r="C17" s="11" t="s">
        <v>36</v>
      </c>
      <c r="D17" s="12">
        <v>44671.52171296296</v>
      </c>
      <c r="E17" s="11" t="s">
        <v>20</v>
      </c>
      <c r="F17" s="11" t="s">
        <v>145</v>
      </c>
      <c r="G17" s="6">
        <v>322.64</v>
      </c>
      <c r="H17" s="6">
        <v>0.68865443880836452</v>
      </c>
      <c r="I17" s="6">
        <v>0.68309252534915821</v>
      </c>
      <c r="J17" s="11" t="s">
        <v>146</v>
      </c>
      <c r="K17" s="11" t="s">
        <v>38</v>
      </c>
      <c r="L17" s="6">
        <v>29.58</v>
      </c>
      <c r="M17" s="14">
        <v>0.67680944368802454</v>
      </c>
      <c r="N17" s="14">
        <v>0.66568195844370037</v>
      </c>
      <c r="O17" s="3" t="s">
        <v>147</v>
      </c>
      <c r="P17">
        <v>166218</v>
      </c>
      <c r="Q17">
        <v>164833</v>
      </c>
      <c r="R17">
        <v>99771</v>
      </c>
      <c r="S17">
        <v>98386</v>
      </c>
      <c r="U17" s="13">
        <f>results[[#This Row],[val_true_positive]]/(results[[#This Row],[val_true_positive]]+results[[#This Row],[val_false_positive]])</f>
        <v>0.62490554120659125</v>
      </c>
      <c r="V17" s="13">
        <f>results[[#This Row],[val_true_positive]]/(results[[#This Row],[val_true_positive]]+results[[#This Row],[val_false_negative]])</f>
        <v>0.62817644480053214</v>
      </c>
    </row>
    <row r="18" spans="1:22" x14ac:dyDescent="0.2">
      <c r="A18">
        <f t="shared" si="1"/>
        <v>16</v>
      </c>
      <c r="B18" s="11" t="s">
        <v>32</v>
      </c>
      <c r="C18" s="11" t="s">
        <v>36</v>
      </c>
      <c r="D18" s="12">
        <v>44671.531331018516</v>
      </c>
      <c r="E18" s="11" t="s">
        <v>20</v>
      </c>
      <c r="F18" s="11" t="s">
        <v>154</v>
      </c>
      <c r="G18" s="6">
        <v>334.46</v>
      </c>
      <c r="H18" s="6">
        <v>0.84191044752717958</v>
      </c>
      <c r="I18" s="6">
        <v>0.84201031803684323</v>
      </c>
      <c r="J18" s="11" t="s">
        <v>155</v>
      </c>
      <c r="K18" s="11" t="s">
        <v>139</v>
      </c>
      <c r="L18" s="6">
        <v>29.37</v>
      </c>
      <c r="M18" s="14">
        <v>0.80402476362861519</v>
      </c>
      <c r="N18" s="14">
        <v>0.79561943680967073</v>
      </c>
      <c r="O18" s="3" t="s">
        <v>156</v>
      </c>
      <c r="P18">
        <v>199975</v>
      </c>
      <c r="Q18">
        <v>199975</v>
      </c>
      <c r="R18">
        <v>74487</v>
      </c>
      <c r="S18">
        <v>74487</v>
      </c>
      <c r="U18" s="13">
        <f>results[[#This Row],[val_true_positive]]/(results[[#This Row],[val_true_positive]]+results[[#This Row],[val_false_positive]])</f>
        <v>0.72860723888917223</v>
      </c>
      <c r="V18" s="13">
        <f>results[[#This Row],[val_true_positive]]/(results[[#This Row],[val_true_positive]]+results[[#This Row],[val_false_negative]])</f>
        <v>0.72860723888917223</v>
      </c>
    </row>
    <row r="19" spans="1:22" x14ac:dyDescent="0.2">
      <c r="A19">
        <f t="shared" si="1"/>
        <v>17</v>
      </c>
      <c r="B19" s="11" t="s">
        <v>32</v>
      </c>
      <c r="C19" s="11" t="s">
        <v>36</v>
      </c>
      <c r="D19" s="12">
        <v>44671.539178240739</v>
      </c>
      <c r="E19" s="11" t="s">
        <v>20</v>
      </c>
      <c r="F19" s="11" t="s">
        <v>163</v>
      </c>
      <c r="G19" s="6">
        <v>339.56</v>
      </c>
      <c r="H19" s="6">
        <v>0.86229669436943923</v>
      </c>
      <c r="I19" s="6">
        <v>0.86347404975285302</v>
      </c>
      <c r="J19" s="11" t="s">
        <v>164</v>
      </c>
      <c r="K19" s="11" t="s">
        <v>165</v>
      </c>
      <c r="L19" s="6">
        <v>25.43</v>
      </c>
      <c r="M19" s="14">
        <v>0.82041535231539409</v>
      </c>
      <c r="N19" s="14">
        <v>0.81307861695002481</v>
      </c>
      <c r="O19" s="3" t="s">
        <v>166</v>
      </c>
      <c r="P19">
        <v>106313</v>
      </c>
      <c r="Q19">
        <v>106313</v>
      </c>
      <c r="R19">
        <v>36806</v>
      </c>
      <c r="S19">
        <v>36806</v>
      </c>
      <c r="T19" s="1"/>
      <c r="U19" s="13">
        <f>results[[#This Row],[val_true_positive]]/(results[[#This Row],[val_true_positive]]+results[[#This Row],[val_false_positive]])</f>
        <v>0.74282939372130885</v>
      </c>
      <c r="V19" s="13">
        <f>results[[#This Row],[val_true_positive]]/(results[[#This Row],[val_true_positive]]+results[[#This Row],[val_false_negative]])</f>
        <v>0.74282939372130885</v>
      </c>
    </row>
    <row r="20" spans="1:22" x14ac:dyDescent="0.2">
      <c r="A20">
        <f t="shared" si="1"/>
        <v>18</v>
      </c>
      <c r="B20" s="11" t="s">
        <v>32</v>
      </c>
      <c r="C20" s="11" t="s">
        <v>36</v>
      </c>
      <c r="D20" s="12">
        <v>44671.546446759261</v>
      </c>
      <c r="E20" s="11" t="s">
        <v>20</v>
      </c>
      <c r="F20" s="11" t="s">
        <v>174</v>
      </c>
      <c r="G20" s="6">
        <v>208.17</v>
      </c>
      <c r="H20" s="6">
        <v>0.65069579106666808</v>
      </c>
      <c r="I20" s="6">
        <v>0.59939622259894876</v>
      </c>
      <c r="J20" s="11" t="s">
        <v>175</v>
      </c>
      <c r="K20" s="11" t="s">
        <v>38</v>
      </c>
      <c r="L20" s="6">
        <v>17.760000000000002</v>
      </c>
      <c r="M20" s="14">
        <v>0.64061765650149649</v>
      </c>
      <c r="N20" s="14">
        <v>0.62931740713625084</v>
      </c>
      <c r="O20" s="3" t="s">
        <v>176</v>
      </c>
      <c r="P20">
        <v>2636</v>
      </c>
      <c r="Q20">
        <v>2636</v>
      </c>
      <c r="R20">
        <v>1876</v>
      </c>
      <c r="S20">
        <v>1876</v>
      </c>
      <c r="U20" s="13">
        <f>results[[#This Row],[val_true_positive]]/(results[[#This Row],[val_true_positive]]+results[[#This Row],[val_false_positive]])</f>
        <v>0.58421985815602839</v>
      </c>
      <c r="V20" s="13">
        <f>results[[#This Row],[val_true_positive]]/(results[[#This Row],[val_true_positive]]+results[[#This Row],[val_false_negative]])</f>
        <v>0.58421985815602839</v>
      </c>
    </row>
    <row r="21" spans="1:22" x14ac:dyDescent="0.2">
      <c r="A21">
        <f t="shared" si="1"/>
        <v>19</v>
      </c>
      <c r="B21" s="11" t="s">
        <v>18</v>
      </c>
      <c r="C21" s="11" t="s">
        <v>48</v>
      </c>
      <c r="D21" s="12">
        <v>44670.935208333336</v>
      </c>
      <c r="E21" s="11" t="s">
        <v>20</v>
      </c>
      <c r="F21" s="11" t="s">
        <v>20</v>
      </c>
      <c r="G21" s="6">
        <v>135.94</v>
      </c>
      <c r="H21" s="6">
        <v>0.76499549841126591</v>
      </c>
      <c r="I21" s="6">
        <v>0.76363674452970187</v>
      </c>
      <c r="J21" s="11" t="s">
        <v>52</v>
      </c>
      <c r="K21" s="11" t="s">
        <v>26</v>
      </c>
      <c r="L21" s="6">
        <v>27.14</v>
      </c>
      <c r="M21" s="14">
        <v>0.73635787393995622</v>
      </c>
      <c r="N21" s="14">
        <v>0.72970020733319474</v>
      </c>
      <c r="O21" s="3" t="s">
        <v>53</v>
      </c>
      <c r="P21">
        <v>360120</v>
      </c>
      <c r="Q21">
        <v>362433</v>
      </c>
      <c r="R21">
        <v>176633</v>
      </c>
      <c r="S21">
        <v>178946</v>
      </c>
      <c r="T21" s="1"/>
      <c r="U21" s="13">
        <f>results[[#This Row],[val_true_positive]]/(results[[#This Row],[val_true_positive]]+results[[#This Row],[val_false_positive]])</f>
        <v>0.67092312478924199</v>
      </c>
      <c r="V21" s="13">
        <f>results[[#This Row],[val_true_positive]]/(results[[#This Row],[val_true_positive]]+results[[#This Row],[val_false_negative]])</f>
        <v>0.66804435820474672</v>
      </c>
    </row>
    <row r="22" spans="1:22" x14ac:dyDescent="0.2">
      <c r="A22">
        <f t="shared" si="1"/>
        <v>20</v>
      </c>
      <c r="B22" s="11" t="s">
        <v>32</v>
      </c>
      <c r="C22" s="11" t="s">
        <v>48</v>
      </c>
      <c r="D22" s="12">
        <v>44670.93037037037</v>
      </c>
      <c r="E22" s="11" t="s">
        <v>20</v>
      </c>
      <c r="F22" s="11" t="s">
        <v>20</v>
      </c>
      <c r="G22" s="6">
        <v>371.3</v>
      </c>
      <c r="H22" s="6">
        <v>0.7657307952281468</v>
      </c>
      <c r="I22" s="6">
        <v>0.76463326602445636</v>
      </c>
      <c r="J22" s="11" t="s">
        <v>49</v>
      </c>
      <c r="K22" s="11" t="s">
        <v>50</v>
      </c>
      <c r="L22" s="6">
        <v>27.88</v>
      </c>
      <c r="M22" s="14">
        <v>0.73841094253855044</v>
      </c>
      <c r="N22" s="14">
        <v>0.73186745887122118</v>
      </c>
      <c r="O22" s="3" t="s">
        <v>51</v>
      </c>
      <c r="P22">
        <v>360782</v>
      </c>
      <c r="Q22">
        <v>363095</v>
      </c>
      <c r="R22">
        <v>175971</v>
      </c>
      <c r="S22">
        <v>178284</v>
      </c>
      <c r="T22" s="1"/>
      <c r="U22" s="13">
        <f>results[[#This Row],[val_true_positive]]/(results[[#This Row],[val_true_positive]]+results[[#This Row],[val_false_positive]])</f>
        <v>0.67215646675472707</v>
      </c>
      <c r="V22" s="13">
        <f>results[[#This Row],[val_true_positive]]/(results[[#This Row],[val_true_positive]]+results[[#This Row],[val_false_negative]])</f>
        <v>0.66927240820233513</v>
      </c>
    </row>
    <row r="23" spans="1:22" x14ac:dyDescent="0.2">
      <c r="A23">
        <f t="shared" si="1"/>
        <v>21</v>
      </c>
      <c r="B23" s="11" t="s">
        <v>18</v>
      </c>
      <c r="C23" s="11" t="s">
        <v>42</v>
      </c>
      <c r="D23" s="12">
        <v>44670.919895833336</v>
      </c>
      <c r="E23" s="11" t="s">
        <v>20</v>
      </c>
      <c r="F23" s="11" t="s">
        <v>20</v>
      </c>
      <c r="G23" s="6">
        <v>159.24</v>
      </c>
      <c r="H23" s="6">
        <v>0.75177217339451496</v>
      </c>
      <c r="I23" s="6">
        <v>0.7485543447316001</v>
      </c>
      <c r="J23" s="11" t="s">
        <v>46</v>
      </c>
      <c r="K23" s="11" t="s">
        <v>22</v>
      </c>
      <c r="L23" s="6">
        <v>34.49</v>
      </c>
      <c r="M23" s="14">
        <v>0.7214917685686465</v>
      </c>
      <c r="N23" s="14">
        <v>0.71333315897015315</v>
      </c>
      <c r="O23" s="3" t="s">
        <v>47</v>
      </c>
      <c r="P23">
        <v>354926</v>
      </c>
      <c r="Q23">
        <v>356311</v>
      </c>
      <c r="R23">
        <v>182755</v>
      </c>
      <c r="S23">
        <v>184140</v>
      </c>
      <c r="T23" s="1"/>
      <c r="U23" s="13">
        <f>results[[#This Row],[val_true_positive]]/(results[[#This Row],[val_true_positive]]+results[[#This Row],[val_false_positive]])</f>
        <v>0.66010515528724278</v>
      </c>
      <c r="V23" s="13">
        <f>results[[#This Row],[val_true_positive]]/(results[[#This Row],[val_true_positive]]+results[[#This Row],[val_false_negative]])</f>
        <v>0.65840917438680979</v>
      </c>
    </row>
    <row r="24" spans="1:22" x14ac:dyDescent="0.2">
      <c r="A24">
        <f t="shared" si="1"/>
        <v>22</v>
      </c>
      <c r="B24" s="11" t="s">
        <v>32</v>
      </c>
      <c r="C24" s="11" t="s">
        <v>42</v>
      </c>
      <c r="D24" s="12">
        <v>44670.912951388891</v>
      </c>
      <c r="E24" s="11" t="s">
        <v>20</v>
      </c>
      <c r="F24" s="11" t="s">
        <v>20</v>
      </c>
      <c r="G24" s="6">
        <v>530.62</v>
      </c>
      <c r="H24" s="6">
        <v>0.77171556662133256</v>
      </c>
      <c r="I24" s="6">
        <v>0.77122525821498134</v>
      </c>
      <c r="J24" s="11" t="s">
        <v>43</v>
      </c>
      <c r="K24" s="11" t="s">
        <v>44</v>
      </c>
      <c r="L24" s="6">
        <v>45.16</v>
      </c>
      <c r="M24" s="14">
        <v>0.62030408189472275</v>
      </c>
      <c r="N24" s="14">
        <v>0.61125525039347928</v>
      </c>
      <c r="O24" s="3" t="s">
        <v>45</v>
      </c>
      <c r="P24">
        <v>309878</v>
      </c>
      <c r="Q24">
        <v>315619</v>
      </c>
      <c r="R24">
        <v>223447</v>
      </c>
      <c r="S24">
        <v>229188</v>
      </c>
      <c r="T24" s="1"/>
      <c r="U24" s="13">
        <f>results[[#This Row],[val_true_positive]]/(results[[#This Row],[val_true_positive]]+results[[#This Row],[val_false_positive]])</f>
        <v>0.58103032859888437</v>
      </c>
      <c r="V24" s="13">
        <f>results[[#This Row],[val_true_positive]]/(results[[#This Row],[val_true_positive]]+results[[#This Row],[val_false_negative]])</f>
        <v>0.5748424126173789</v>
      </c>
    </row>
    <row r="25" spans="1:22" x14ac:dyDescent="0.2">
      <c r="A25">
        <f t="shared" si="1"/>
        <v>23</v>
      </c>
      <c r="B25" s="11" t="s">
        <v>18</v>
      </c>
      <c r="C25" s="11" t="s">
        <v>83</v>
      </c>
      <c r="D25" s="12">
        <v>44670.997418981482</v>
      </c>
      <c r="E25" s="11" t="s">
        <v>20</v>
      </c>
      <c r="F25" s="11" t="s">
        <v>20</v>
      </c>
      <c r="G25" s="6">
        <v>143.32</v>
      </c>
      <c r="H25" s="6">
        <v>0.65998254394628297</v>
      </c>
      <c r="I25" s="6">
        <v>0.65430687923156039</v>
      </c>
      <c r="J25" s="11" t="s">
        <v>86</v>
      </c>
      <c r="K25" s="11" t="s">
        <v>22</v>
      </c>
      <c r="L25" s="6">
        <v>26.87</v>
      </c>
      <c r="M25" s="14">
        <v>0.63610373883065863</v>
      </c>
      <c r="N25" s="14">
        <v>0.61853361563987319</v>
      </c>
      <c r="O25" s="3" t="s">
        <v>87</v>
      </c>
      <c r="P25">
        <v>300409</v>
      </c>
      <c r="Q25">
        <v>342789</v>
      </c>
      <c r="R25">
        <v>196277</v>
      </c>
      <c r="S25">
        <v>238657</v>
      </c>
      <c r="U25" s="13">
        <f>results[[#This Row],[val_true_positive]]/(results[[#This Row],[val_true_positive]]+results[[#This Row],[val_false_positive]])</f>
        <v>0.604826791977225</v>
      </c>
      <c r="V25" s="13">
        <f>results[[#This Row],[val_true_positive]]/(results[[#This Row],[val_true_positive]]+results[[#This Row],[val_false_negative]])</f>
        <v>0.55727684550685819</v>
      </c>
    </row>
    <row r="26" spans="1:22" x14ac:dyDescent="0.2">
      <c r="A26">
        <f t="shared" si="1"/>
        <v>24</v>
      </c>
      <c r="B26" s="11" t="s">
        <v>32</v>
      </c>
      <c r="C26" s="11" t="s">
        <v>83</v>
      </c>
      <c r="D26" s="12">
        <v>44670.991608796299</v>
      </c>
      <c r="E26" s="11" t="s">
        <v>20</v>
      </c>
      <c r="F26" s="11" t="s">
        <v>20</v>
      </c>
      <c r="G26" s="6">
        <v>443.15</v>
      </c>
      <c r="H26" s="6">
        <v>0.70984941516955458</v>
      </c>
      <c r="I26" s="6">
        <v>0.70633600946174824</v>
      </c>
      <c r="J26" s="11" t="s">
        <v>84</v>
      </c>
      <c r="K26" s="11" t="s">
        <v>38</v>
      </c>
      <c r="L26" s="6">
        <v>39.729999999999997</v>
      </c>
      <c r="M26" s="14">
        <v>0.68616633330216292</v>
      </c>
      <c r="N26" s="14">
        <v>0.68034835965507345</v>
      </c>
      <c r="O26" s="3" t="s">
        <v>85</v>
      </c>
      <c r="P26">
        <v>319750</v>
      </c>
      <c r="Q26">
        <v>362324</v>
      </c>
      <c r="R26">
        <v>176742</v>
      </c>
      <c r="S26">
        <v>219316</v>
      </c>
      <c r="U26" s="13">
        <f>results[[#This Row],[val_true_positive]]/(results[[#This Row],[val_true_positive]]+results[[#This Row],[val_false_positive]])</f>
        <v>0.64401843332823083</v>
      </c>
      <c r="V26" s="13">
        <f>results[[#This Row],[val_true_positive]]/(results[[#This Row],[val_true_positive]]+results[[#This Row],[val_false_negative]])</f>
        <v>0.59315556907688483</v>
      </c>
    </row>
    <row r="27" spans="1:22" x14ac:dyDescent="0.2">
      <c r="A27">
        <f t="shared" si="1"/>
        <v>25</v>
      </c>
      <c r="B27" s="11" t="s">
        <v>18</v>
      </c>
      <c r="C27" s="11" t="s">
        <v>78</v>
      </c>
      <c r="D27" s="12">
        <v>44670.982349537036</v>
      </c>
      <c r="E27" s="11" t="s">
        <v>20</v>
      </c>
      <c r="F27" s="11" t="s">
        <v>20</v>
      </c>
      <c r="G27" s="6">
        <v>130.31</v>
      </c>
      <c r="H27" s="6">
        <v>0.66416241806648646</v>
      </c>
      <c r="I27" s="6">
        <v>0.65837932832766555</v>
      </c>
      <c r="J27" s="11" t="s">
        <v>81</v>
      </c>
      <c r="K27" s="11" t="s">
        <v>22</v>
      </c>
      <c r="L27" s="6">
        <v>30.29</v>
      </c>
      <c r="M27" s="14">
        <v>0.66520059180465607</v>
      </c>
      <c r="N27" s="14">
        <v>0.65501272448012382</v>
      </c>
      <c r="O27" s="3" t="s">
        <v>82</v>
      </c>
      <c r="P27">
        <v>336497</v>
      </c>
      <c r="Q27">
        <v>331319</v>
      </c>
      <c r="R27">
        <v>207747</v>
      </c>
      <c r="S27">
        <v>202569</v>
      </c>
      <c r="U27" s="13">
        <f>results[[#This Row],[val_true_positive]]/(results[[#This Row],[val_true_positive]]+results[[#This Row],[val_false_positive]])</f>
        <v>0.61828334350034175</v>
      </c>
      <c r="V27" s="13">
        <f>results[[#This Row],[val_true_positive]]/(results[[#This Row],[val_true_positive]]+results[[#This Row],[val_false_negative]])</f>
        <v>0.62422226591920094</v>
      </c>
    </row>
    <row r="28" spans="1:22" x14ac:dyDescent="0.2">
      <c r="A28">
        <f t="shared" si="1"/>
        <v>26</v>
      </c>
      <c r="B28" s="11" t="s">
        <v>32</v>
      </c>
      <c r="C28" s="11" t="s">
        <v>78</v>
      </c>
      <c r="D28" s="12">
        <v>44670.976793981485</v>
      </c>
      <c r="E28" s="11" t="s">
        <v>20</v>
      </c>
      <c r="F28" s="11" t="s">
        <v>20</v>
      </c>
      <c r="G28" s="6">
        <v>425.83</v>
      </c>
      <c r="H28" s="6">
        <v>0.8298619971731841</v>
      </c>
      <c r="I28" s="6">
        <v>0.83566413605516787</v>
      </c>
      <c r="J28" s="11" t="s">
        <v>79</v>
      </c>
      <c r="K28" s="11" t="s">
        <v>38</v>
      </c>
      <c r="L28" s="6">
        <v>36.869999999999997</v>
      </c>
      <c r="M28" s="14">
        <v>0.82678307657691053</v>
      </c>
      <c r="N28" s="14">
        <v>0.83328760920236378</v>
      </c>
      <c r="O28" s="3" t="s">
        <v>80</v>
      </c>
      <c r="P28">
        <v>392994</v>
      </c>
      <c r="Q28">
        <v>398172</v>
      </c>
      <c r="R28">
        <v>140894</v>
      </c>
      <c r="S28">
        <v>146072</v>
      </c>
      <c r="U28" s="13">
        <f>results[[#This Row],[val_true_positive]]/(results[[#This Row],[val_true_positive]]+results[[#This Row],[val_false_positive]])</f>
        <v>0.73609820786382163</v>
      </c>
      <c r="V28" s="13">
        <f>results[[#This Row],[val_true_positive]]/(results[[#This Row],[val_true_positive]]+results[[#This Row],[val_false_negative]])</f>
        <v>0.729027614429402</v>
      </c>
    </row>
    <row r="29" spans="1:22" x14ac:dyDescent="0.2">
      <c r="A29">
        <f t="shared" si="1"/>
        <v>27</v>
      </c>
      <c r="B29" s="11" t="s">
        <v>18</v>
      </c>
      <c r="C29" s="11" t="s">
        <v>28</v>
      </c>
      <c r="D29" s="12">
        <v>44670.885567129626</v>
      </c>
      <c r="E29" s="11" t="s">
        <v>20</v>
      </c>
      <c r="F29" s="11" t="s">
        <v>20</v>
      </c>
      <c r="G29" s="6">
        <v>161.08000000000001</v>
      </c>
      <c r="H29" s="6">
        <v>0.82101569309498634</v>
      </c>
      <c r="I29" s="6">
        <v>0.82289237269256832</v>
      </c>
      <c r="J29" s="11" t="s">
        <v>29</v>
      </c>
      <c r="K29" s="11" t="s">
        <v>30</v>
      </c>
      <c r="L29" s="6">
        <v>26.04</v>
      </c>
      <c r="M29" s="14">
        <v>0.81746158261006208</v>
      </c>
      <c r="N29" s="14">
        <v>0.81998587496992792</v>
      </c>
      <c r="O29" s="3" t="s">
        <v>31</v>
      </c>
      <c r="P29">
        <v>385499</v>
      </c>
      <c r="Q29">
        <v>406355</v>
      </c>
      <c r="R29">
        <v>132711</v>
      </c>
      <c r="S29">
        <v>153567</v>
      </c>
      <c r="U29" s="13">
        <f>results[[#This Row],[val_true_positive]]/(results[[#This Row],[val_true_positive]]+results[[#This Row],[val_false_positive]])</f>
        <v>0.74390498060631793</v>
      </c>
      <c r="V29" s="13">
        <f>results[[#This Row],[val_true_positive]]/(results[[#This Row],[val_true_positive]]+results[[#This Row],[val_false_negative]])</f>
        <v>0.71512393658661466</v>
      </c>
    </row>
    <row r="30" spans="1:22" x14ac:dyDescent="0.2">
      <c r="A30">
        <f t="shared" si="1"/>
        <v>28</v>
      </c>
      <c r="B30" s="11" t="s">
        <v>18</v>
      </c>
      <c r="C30" s="11" t="s">
        <v>93</v>
      </c>
      <c r="D30" s="12">
        <v>44671.021203703705</v>
      </c>
      <c r="E30" s="11" t="s">
        <v>20</v>
      </c>
      <c r="F30" s="11" t="s">
        <v>20</v>
      </c>
      <c r="G30" s="6">
        <v>132.47</v>
      </c>
      <c r="H30" s="6">
        <v>0.81855408572967636</v>
      </c>
      <c r="I30" s="6">
        <v>0.82080839435504449</v>
      </c>
      <c r="J30" s="11" t="s">
        <v>94</v>
      </c>
      <c r="K30" s="11" t="s">
        <v>22</v>
      </c>
      <c r="L30" s="6">
        <v>27.62</v>
      </c>
      <c r="M30" s="14">
        <v>0.80669066366189446</v>
      </c>
      <c r="N30" s="14">
        <v>0.80905087004982823</v>
      </c>
      <c r="O30" s="3" t="s">
        <v>95</v>
      </c>
      <c r="P30">
        <v>389539</v>
      </c>
      <c r="Q30">
        <v>388320</v>
      </c>
      <c r="R30">
        <v>150746</v>
      </c>
      <c r="S30">
        <v>149527</v>
      </c>
      <c r="U30" s="13">
        <f>results[[#This Row],[val_true_positive]]/(results[[#This Row],[val_true_positive]]+results[[#This Row],[val_false_positive]])</f>
        <v>0.72098799707561745</v>
      </c>
      <c r="V30" s="13">
        <f>results[[#This Row],[val_true_positive]]/(results[[#This Row],[val_true_positive]]+results[[#This Row],[val_false_negative]])</f>
        <v>0.72261838068065876</v>
      </c>
    </row>
    <row r="31" spans="1:22" x14ac:dyDescent="0.2">
      <c r="A31">
        <f t="shared" si="1"/>
        <v>29</v>
      </c>
      <c r="B31" s="11" t="s">
        <v>32</v>
      </c>
      <c r="C31" s="11" t="s">
        <v>93</v>
      </c>
      <c r="D31" s="12">
        <v>44671.024606481478</v>
      </c>
      <c r="E31" s="11" t="s">
        <v>20</v>
      </c>
      <c r="F31" s="11" t="s">
        <v>20</v>
      </c>
      <c r="G31" s="6">
        <v>332.77</v>
      </c>
      <c r="H31" s="6">
        <v>0.83280213762260569</v>
      </c>
      <c r="I31" s="6">
        <v>0.83832084500215709</v>
      </c>
      <c r="J31" s="11" t="s">
        <v>96</v>
      </c>
      <c r="K31" s="11" t="s">
        <v>44</v>
      </c>
      <c r="L31" s="6">
        <v>33.49</v>
      </c>
      <c r="M31" s="14">
        <v>0.82786177468681688</v>
      </c>
      <c r="N31" s="14">
        <v>0.83461269961054851</v>
      </c>
      <c r="O31" s="3" t="s">
        <v>97</v>
      </c>
      <c r="P31">
        <v>395090</v>
      </c>
      <c r="Q31">
        <v>396309</v>
      </c>
      <c r="R31">
        <v>142757</v>
      </c>
      <c r="S31">
        <v>143976</v>
      </c>
      <c r="U31" s="13">
        <f>results[[#This Row],[val_true_positive]]/(results[[#This Row],[val_true_positive]]+results[[#This Row],[val_false_positive]])</f>
        <v>0.73457693358892029</v>
      </c>
      <c r="V31" s="13">
        <f>results[[#This Row],[val_true_positive]]/(results[[#This Row],[val_true_positive]]+results[[#This Row],[val_false_negative]])</f>
        <v>0.73291582106829223</v>
      </c>
    </row>
    <row r="32" spans="1:22" x14ac:dyDescent="0.2">
      <c r="A32">
        <f t="shared" si="1"/>
        <v>30</v>
      </c>
      <c r="B32" s="11" t="s">
        <v>18</v>
      </c>
      <c r="C32" s="11" t="s">
        <v>103</v>
      </c>
      <c r="D32" s="12">
        <v>44671.359652777777</v>
      </c>
      <c r="E32" s="11" t="s">
        <v>20</v>
      </c>
      <c r="F32" s="11" t="s">
        <v>20</v>
      </c>
      <c r="G32" s="6">
        <v>142.04</v>
      </c>
      <c r="H32" s="6">
        <v>0.81854859505374389</v>
      </c>
      <c r="I32" s="6">
        <v>0.82080119433987675</v>
      </c>
      <c r="J32" s="11" t="s">
        <v>104</v>
      </c>
      <c r="K32" s="11" t="s">
        <v>26</v>
      </c>
      <c r="L32" s="6">
        <v>28.25</v>
      </c>
      <c r="M32" s="14">
        <v>0.80669093676975145</v>
      </c>
      <c r="N32" s="14">
        <v>0.80905152163570826</v>
      </c>
      <c r="O32" s="3" t="s">
        <v>105</v>
      </c>
      <c r="P32">
        <v>388906</v>
      </c>
      <c r="Q32">
        <v>388921</v>
      </c>
      <c r="R32">
        <v>150145</v>
      </c>
      <c r="S32">
        <v>150160</v>
      </c>
      <c r="T32" s="1"/>
      <c r="U32" s="13">
        <f>results[[#This Row],[val_true_positive]]/(results[[#This Row],[val_true_positive]]+results[[#This Row],[val_false_positive]])</f>
        <v>0.72146420283052992</v>
      </c>
      <c r="V32" s="13">
        <f>results[[#This Row],[val_true_positive]]/(results[[#This Row],[val_true_positive]]+results[[#This Row],[val_false_negative]])</f>
        <v>0.72144412743523056</v>
      </c>
    </row>
    <row r="33" spans="1:22" x14ac:dyDescent="0.2">
      <c r="A33">
        <f t="shared" si="1"/>
        <v>31</v>
      </c>
      <c r="B33" s="11" t="s">
        <v>18</v>
      </c>
      <c r="C33" s="11" t="s">
        <v>98</v>
      </c>
      <c r="D33" s="12">
        <v>44671.029907407406</v>
      </c>
      <c r="E33" s="11" t="s">
        <v>20</v>
      </c>
      <c r="F33" s="11" t="s">
        <v>20</v>
      </c>
      <c r="G33" s="6">
        <v>109.97</v>
      </c>
      <c r="H33" s="6">
        <v>0.82267877871244355</v>
      </c>
      <c r="I33" s="6">
        <v>0.82346475674088471</v>
      </c>
      <c r="J33" s="11" t="s">
        <v>99</v>
      </c>
      <c r="K33" s="11" t="s">
        <v>22</v>
      </c>
      <c r="L33" s="6">
        <v>24.18</v>
      </c>
      <c r="M33" s="14">
        <v>0.81959692149471208</v>
      </c>
      <c r="N33" s="14">
        <v>0.82177276757995132</v>
      </c>
      <c r="O33" s="10" t="s">
        <v>100</v>
      </c>
      <c r="P33" s="1">
        <v>394370</v>
      </c>
      <c r="Q33" s="1">
        <v>397665</v>
      </c>
      <c r="R33" s="1">
        <v>141401</v>
      </c>
      <c r="S33" s="1">
        <v>144696</v>
      </c>
      <c r="U33" s="13">
        <f>results[[#This Row],[val_true_positive]]/(results[[#This Row],[val_true_positive]]+results[[#This Row],[val_false_positive]])</f>
        <v>0.73607940706010588</v>
      </c>
      <c r="V33" s="13">
        <f>results[[#This Row],[val_true_positive]]/(results[[#This Row],[val_true_positive]]+results[[#This Row],[val_false_negative]])</f>
        <v>0.73158017756638338</v>
      </c>
    </row>
    <row r="34" spans="1:22" x14ac:dyDescent="0.2">
      <c r="A34">
        <f t="shared" si="1"/>
        <v>32</v>
      </c>
      <c r="B34" s="11" t="s">
        <v>72</v>
      </c>
      <c r="C34" s="11" t="s">
        <v>98</v>
      </c>
      <c r="D34" s="12">
        <v>44671.337951388887</v>
      </c>
      <c r="E34" s="11" t="s">
        <v>20</v>
      </c>
      <c r="F34" s="11" t="s">
        <v>20</v>
      </c>
      <c r="G34" s="6">
        <v>1666.02</v>
      </c>
      <c r="H34" s="6">
        <v>0.80094120136935787</v>
      </c>
      <c r="I34" s="6">
        <v>0.77621342575101027</v>
      </c>
      <c r="J34" s="11" t="s">
        <v>73</v>
      </c>
      <c r="K34" s="11" t="s">
        <v>74</v>
      </c>
      <c r="L34" s="6">
        <v>47.14</v>
      </c>
      <c r="M34" s="14">
        <v>0.79493348175143996</v>
      </c>
      <c r="N34" s="14">
        <v>0.77080759793109266</v>
      </c>
      <c r="O34" s="10" t="s">
        <v>73</v>
      </c>
      <c r="P34" s="1">
        <v>455284</v>
      </c>
      <c r="Q34" s="1">
        <v>326284</v>
      </c>
      <c r="R34" s="1">
        <v>212782</v>
      </c>
      <c r="S34" s="1">
        <v>83782</v>
      </c>
      <c r="T34" s="1"/>
      <c r="U34" s="13">
        <f>results[[#This Row],[val_true_positive]]/(results[[#This Row],[val_true_positive]]+results[[#This Row],[val_false_positive]])</f>
        <v>0.6814955408597354</v>
      </c>
      <c r="V34" s="13">
        <f>results[[#This Row],[val_true_positive]]/(results[[#This Row],[val_true_positive]]+results[[#This Row],[val_false_negative]])</f>
        <v>0.84457932794871127</v>
      </c>
    </row>
    <row r="35" spans="1:22" x14ac:dyDescent="0.2">
      <c r="A35" s="1">
        <f t="shared" si="1"/>
        <v>33</v>
      </c>
      <c r="B35" s="11" t="s">
        <v>72</v>
      </c>
      <c r="C35" s="11" t="s">
        <v>98</v>
      </c>
      <c r="D35" s="12">
        <v>44671.337951388887</v>
      </c>
      <c r="E35" s="11" t="s">
        <v>20</v>
      </c>
      <c r="F35" s="11" t="s">
        <v>20</v>
      </c>
      <c r="G35" s="6">
        <v>1666.02</v>
      </c>
      <c r="H35" s="6">
        <v>0.80094120136935787</v>
      </c>
      <c r="I35" s="6">
        <v>0.77621342575101027</v>
      </c>
      <c r="J35" s="11" t="s">
        <v>73</v>
      </c>
      <c r="K35" s="11" t="s">
        <v>74</v>
      </c>
      <c r="L35" s="6">
        <v>47.14</v>
      </c>
      <c r="M35" s="14">
        <v>0.79493348175143996</v>
      </c>
      <c r="N35" s="14">
        <v>0.77080759793109266</v>
      </c>
      <c r="O35" s="10" t="s">
        <v>73</v>
      </c>
      <c r="P35" s="1">
        <v>455284</v>
      </c>
      <c r="Q35" s="1">
        <v>326284</v>
      </c>
      <c r="R35" s="1">
        <v>212782</v>
      </c>
      <c r="S35" s="1">
        <v>83782</v>
      </c>
      <c r="T35" s="1"/>
      <c r="U35" s="13">
        <f>results[[#This Row],[val_true_positive]]/(results[[#This Row],[val_true_positive]]+results[[#This Row],[val_false_positive]])</f>
        <v>0.6814955408597354</v>
      </c>
      <c r="V35" s="13">
        <f>results[[#This Row],[val_true_positive]]/(results[[#This Row],[val_true_positive]]+results[[#This Row],[val_false_negative]])</f>
        <v>0.84457932794871127</v>
      </c>
    </row>
    <row r="36" spans="1:22" x14ac:dyDescent="0.2">
      <c r="A36">
        <f t="shared" si="1"/>
        <v>34</v>
      </c>
      <c r="B36" s="11" t="s">
        <v>32</v>
      </c>
      <c r="C36" s="11" t="s">
        <v>98</v>
      </c>
      <c r="D36" s="12">
        <v>44671.032708333332</v>
      </c>
      <c r="E36" s="11" t="s">
        <v>20</v>
      </c>
      <c r="F36" s="11" t="s">
        <v>20</v>
      </c>
      <c r="G36" s="6">
        <v>327.9</v>
      </c>
      <c r="H36" s="6">
        <v>0.82998638886568499</v>
      </c>
      <c r="I36" s="6">
        <v>0.83522583530411787</v>
      </c>
      <c r="J36" s="11" t="s">
        <v>101</v>
      </c>
      <c r="K36" s="11" t="s">
        <v>38</v>
      </c>
      <c r="L36" s="6">
        <v>34.659999999999997</v>
      </c>
      <c r="M36" s="14">
        <v>0.82735656041206873</v>
      </c>
      <c r="N36" s="14">
        <v>0.83398456306489133</v>
      </c>
      <c r="O36" s="10" t="s">
        <v>102</v>
      </c>
      <c r="P36" s="1">
        <v>394370</v>
      </c>
      <c r="Q36" s="1">
        <v>397665</v>
      </c>
      <c r="R36" s="1">
        <v>141401</v>
      </c>
      <c r="S36" s="1">
        <v>144696</v>
      </c>
      <c r="T36" s="1"/>
      <c r="U36" s="13">
        <f>results[[#This Row],[val_true_positive]]/(results[[#This Row],[val_true_positive]]+results[[#This Row],[val_false_positive]])</f>
        <v>0.73607940706010588</v>
      </c>
      <c r="V36" s="13">
        <f>results[[#This Row],[val_true_positive]]/(results[[#This Row],[val_true_positive]]+results[[#This Row],[val_false_negative]])</f>
        <v>0.73158017756638338</v>
      </c>
    </row>
    <row r="37" spans="1:22" x14ac:dyDescent="0.2">
      <c r="A37">
        <f t="shared" si="1"/>
        <v>35</v>
      </c>
      <c r="B37" s="11" t="s">
        <v>18</v>
      </c>
      <c r="C37" s="11" t="s">
        <v>19</v>
      </c>
      <c r="D37" s="12">
        <v>44670.877592592595</v>
      </c>
      <c r="E37" s="11" t="s">
        <v>20</v>
      </c>
      <c r="F37" s="11" t="s">
        <v>20</v>
      </c>
      <c r="G37" s="6">
        <v>167.64</v>
      </c>
      <c r="H37" s="6">
        <v>0.82169820432293472</v>
      </c>
      <c r="I37" s="6">
        <v>0.82273591946010538</v>
      </c>
      <c r="J37" s="11" t="s">
        <v>21</v>
      </c>
      <c r="K37" s="11" t="s">
        <v>22</v>
      </c>
      <c r="L37" s="6">
        <v>36.21</v>
      </c>
      <c r="M37" s="14">
        <v>0.81717691767561929</v>
      </c>
      <c r="N37" s="14">
        <v>0.81898005588600153</v>
      </c>
      <c r="O37" s="3" t="s">
        <v>23</v>
      </c>
      <c r="P37">
        <v>396512</v>
      </c>
      <c r="Q37">
        <v>393847</v>
      </c>
      <c r="R37">
        <v>145219</v>
      </c>
      <c r="S37">
        <v>142554</v>
      </c>
      <c r="T37" s="1"/>
      <c r="U37" s="13">
        <f>results[[#This Row],[val_true_positive]]/(results[[#This Row],[val_true_positive]]+results[[#This Row],[val_false_positive]])</f>
        <v>0.73193522246280907</v>
      </c>
      <c r="V37" s="13">
        <f>results[[#This Row],[val_true_positive]]/(results[[#This Row],[val_true_positive]]+results[[#This Row],[val_false_negative]])</f>
        <v>0.73555371698456218</v>
      </c>
    </row>
    <row r="38" spans="1:22" x14ac:dyDescent="0.2">
      <c r="A38">
        <f t="shared" si="1"/>
        <v>36</v>
      </c>
      <c r="B38" s="11" t="s">
        <v>18</v>
      </c>
      <c r="C38" s="11" t="s">
        <v>67</v>
      </c>
      <c r="D38" s="12">
        <v>44670.968692129631</v>
      </c>
      <c r="E38" s="11" t="s">
        <v>20</v>
      </c>
      <c r="F38" s="11" t="s">
        <v>20</v>
      </c>
      <c r="G38" s="6">
        <v>126.34</v>
      </c>
      <c r="H38" s="6">
        <v>0.82347907399117681</v>
      </c>
      <c r="I38" s="6">
        <v>0.82450525672421004</v>
      </c>
      <c r="J38" s="11" t="s">
        <v>68</v>
      </c>
      <c r="K38" s="11" t="s">
        <v>26</v>
      </c>
      <c r="L38" s="6">
        <v>21.52</v>
      </c>
      <c r="M38" s="14">
        <v>0.82031705840069324</v>
      </c>
      <c r="N38" s="14">
        <v>0.8227173111811884</v>
      </c>
      <c r="O38" s="3" t="s">
        <v>69</v>
      </c>
      <c r="P38">
        <v>409784</v>
      </c>
      <c r="Q38">
        <v>382070</v>
      </c>
      <c r="R38">
        <v>156996</v>
      </c>
      <c r="S38">
        <v>129282</v>
      </c>
      <c r="T38" s="1"/>
      <c r="U38" s="13">
        <f>results[[#This Row],[val_true_positive]]/(results[[#This Row],[val_true_positive]]+results[[#This Row],[val_false_positive]])</f>
        <v>0.72300363456720418</v>
      </c>
      <c r="V38" s="13">
        <f>results[[#This Row],[val_true_positive]]/(results[[#This Row],[val_true_positive]]+results[[#This Row],[val_false_negative]])</f>
        <v>0.76017407886974875</v>
      </c>
    </row>
    <row r="39" spans="1:22" x14ac:dyDescent="0.2">
      <c r="A39">
        <f t="shared" si="1"/>
        <v>37</v>
      </c>
      <c r="B39" s="11" t="s">
        <v>18</v>
      </c>
      <c r="C39" s="11" t="s">
        <v>67</v>
      </c>
      <c r="D39" s="12">
        <v>44670.968692129631</v>
      </c>
      <c r="E39" s="11" t="s">
        <v>20</v>
      </c>
      <c r="F39" s="11" t="s">
        <v>20</v>
      </c>
      <c r="G39" s="6">
        <v>126.34</v>
      </c>
      <c r="H39" s="6">
        <v>0.82347907399117681</v>
      </c>
      <c r="I39" s="6">
        <v>0.82450525672421004</v>
      </c>
      <c r="J39" s="11" t="s">
        <v>68</v>
      </c>
      <c r="K39" s="11" t="s">
        <v>26</v>
      </c>
      <c r="L39" s="6">
        <v>21.52</v>
      </c>
      <c r="M39" s="14">
        <v>0.82031705840069324</v>
      </c>
      <c r="N39" s="14">
        <v>0.8227173111811884</v>
      </c>
      <c r="O39" s="3" t="s">
        <v>69</v>
      </c>
      <c r="P39">
        <v>409784</v>
      </c>
      <c r="Q39">
        <v>382070</v>
      </c>
      <c r="R39">
        <v>156996</v>
      </c>
      <c r="S39">
        <v>129282</v>
      </c>
      <c r="T39" s="1"/>
      <c r="U39" s="13">
        <f>results[[#This Row],[val_true_positive]]/(results[[#This Row],[val_true_positive]]+results[[#This Row],[val_false_positive]])</f>
        <v>0.72300363456720418</v>
      </c>
      <c r="V39" s="13">
        <f>results[[#This Row],[val_true_positive]]/(results[[#This Row],[val_true_positive]]+results[[#This Row],[val_false_negative]])</f>
        <v>0.76017407886974875</v>
      </c>
    </row>
    <row r="40" spans="1:22" x14ac:dyDescent="0.2">
      <c r="A40">
        <f t="shared" si="1"/>
        <v>38</v>
      </c>
      <c r="B40" s="11" t="s">
        <v>18</v>
      </c>
      <c r="C40" s="11" t="s">
        <v>67</v>
      </c>
      <c r="D40" s="12">
        <v>44671.460428240738</v>
      </c>
      <c r="E40" s="11" t="s">
        <v>20</v>
      </c>
      <c r="F40" s="11" t="s">
        <v>106</v>
      </c>
      <c r="G40" s="6">
        <v>59.53</v>
      </c>
      <c r="H40" s="6">
        <v>0.63993935573817162</v>
      </c>
      <c r="I40" s="6">
        <v>0.627858107802447</v>
      </c>
      <c r="J40" s="11" t="s">
        <v>121</v>
      </c>
      <c r="K40" s="11" t="s">
        <v>30</v>
      </c>
      <c r="L40" s="6">
        <v>14.74</v>
      </c>
      <c r="M40" s="14">
        <v>0.64442849062962559</v>
      </c>
      <c r="N40" s="14">
        <v>0.63672178502686072</v>
      </c>
      <c r="O40" s="10" t="s">
        <v>122</v>
      </c>
      <c r="P40" s="1">
        <v>73032</v>
      </c>
      <c r="Q40" s="1">
        <v>86201</v>
      </c>
      <c r="R40" s="1">
        <v>46035</v>
      </c>
      <c r="S40" s="1">
        <v>59204</v>
      </c>
      <c r="T40" s="1"/>
      <c r="U40" s="13">
        <f>results[[#This Row],[val_true_positive]]/(results[[#This Row],[val_true_positive]]+results[[#This Row],[val_false_positive]])</f>
        <v>0.61336894353599236</v>
      </c>
      <c r="V40" s="13">
        <f>results[[#This Row],[val_true_positive]]/(results[[#This Row],[val_true_positive]]+results[[#This Row],[val_false_negative]])</f>
        <v>0.55228530808554399</v>
      </c>
    </row>
    <row r="41" spans="1:22" x14ac:dyDescent="0.2">
      <c r="A41">
        <f t="shared" si="1"/>
        <v>39</v>
      </c>
      <c r="B41" s="11" t="s">
        <v>18</v>
      </c>
      <c r="C41" s="11" t="s">
        <v>67</v>
      </c>
      <c r="D41" s="12">
        <v>44671.497465277775</v>
      </c>
      <c r="E41" s="11" t="s">
        <v>20</v>
      </c>
      <c r="F41" s="11" t="s">
        <v>125</v>
      </c>
      <c r="G41" s="6">
        <v>106.04</v>
      </c>
      <c r="H41" s="6">
        <v>0.86492956357918904</v>
      </c>
      <c r="I41" s="6">
        <v>0.86478697706081264</v>
      </c>
      <c r="J41" s="11" t="s">
        <v>133</v>
      </c>
      <c r="K41" s="11" t="s">
        <v>26</v>
      </c>
      <c r="L41" s="6">
        <v>22.35</v>
      </c>
      <c r="M41" s="14">
        <v>0.85870940081886737</v>
      </c>
      <c r="N41" s="14">
        <v>0.85937831574389201</v>
      </c>
      <c r="O41" s="3" t="s">
        <v>134</v>
      </c>
      <c r="P41">
        <v>325256</v>
      </c>
      <c r="Q41">
        <v>310575</v>
      </c>
      <c r="R41">
        <v>100134</v>
      </c>
      <c r="S41">
        <v>85453</v>
      </c>
      <c r="T41" s="1"/>
      <c r="U41" s="13">
        <f>results[[#This Row],[val_true_positive]]/(results[[#This Row],[val_true_positive]]+results[[#This Row],[val_false_positive]])</f>
        <v>0.76460659629986605</v>
      </c>
      <c r="V41" s="13">
        <f>results[[#This Row],[val_true_positive]]/(results[[#This Row],[val_true_positive]]+results[[#This Row],[val_false_negative]])</f>
        <v>0.7919378440696454</v>
      </c>
    </row>
    <row r="42" spans="1:22" x14ac:dyDescent="0.2">
      <c r="A42">
        <f t="shared" si="1"/>
        <v>40</v>
      </c>
      <c r="B42" s="11" t="s">
        <v>18</v>
      </c>
      <c r="C42" s="11" t="s">
        <v>67</v>
      </c>
      <c r="D42" s="12">
        <v>44671.517233796294</v>
      </c>
      <c r="E42" s="11" t="s">
        <v>20</v>
      </c>
      <c r="F42" s="11" t="s">
        <v>135</v>
      </c>
      <c r="G42" s="6">
        <v>62.38</v>
      </c>
      <c r="H42" s="6">
        <v>0.75436039839059332</v>
      </c>
      <c r="I42" s="6">
        <v>0.74768395604210247</v>
      </c>
      <c r="J42" s="11" t="s">
        <v>141</v>
      </c>
      <c r="K42" s="11" t="s">
        <v>22</v>
      </c>
      <c r="L42" s="6">
        <v>13.22</v>
      </c>
      <c r="M42" s="14">
        <v>0.75866795846695934</v>
      </c>
      <c r="N42" s="14">
        <v>0.75714177494631485</v>
      </c>
      <c r="O42" s="3" t="s">
        <v>142</v>
      </c>
      <c r="P42">
        <v>95947</v>
      </c>
      <c r="Q42">
        <v>90702</v>
      </c>
      <c r="R42">
        <v>45545</v>
      </c>
      <c r="S42">
        <v>40300</v>
      </c>
      <c r="U42" s="13">
        <f>results[[#This Row],[val_true_positive]]/(results[[#This Row],[val_true_positive]]+results[[#This Row],[val_false_positive]])</f>
        <v>0.67810900969666132</v>
      </c>
      <c r="V42" s="13">
        <f>results[[#This Row],[val_true_positive]]/(results[[#This Row],[val_true_positive]]+results[[#This Row],[val_false_negative]])</f>
        <v>0.70421367075972319</v>
      </c>
    </row>
    <row r="43" spans="1:22" x14ac:dyDescent="0.2">
      <c r="A43">
        <f t="shared" si="1"/>
        <v>41</v>
      </c>
      <c r="B43" s="11" t="s">
        <v>18</v>
      </c>
      <c r="C43" s="11" t="s">
        <v>67</v>
      </c>
      <c r="D43" s="12">
        <v>44671.526030092595</v>
      </c>
      <c r="E43" s="11" t="s">
        <v>20</v>
      </c>
      <c r="F43" s="11" t="s">
        <v>145</v>
      </c>
      <c r="G43" s="6">
        <v>86.48</v>
      </c>
      <c r="H43" s="6">
        <v>0.70556247879393963</v>
      </c>
      <c r="I43" s="6">
        <v>0.70100206133298348</v>
      </c>
      <c r="J43" s="11" t="s">
        <v>150</v>
      </c>
      <c r="K43" s="11" t="s">
        <v>22</v>
      </c>
      <c r="L43" s="6">
        <v>19.07</v>
      </c>
      <c r="M43" s="14">
        <v>0.71125497570153029</v>
      </c>
      <c r="N43" s="14">
        <v>0.71040839160028069</v>
      </c>
      <c r="O43" s="3" t="s">
        <v>151</v>
      </c>
      <c r="P43">
        <v>162197</v>
      </c>
      <c r="Q43">
        <v>180475</v>
      </c>
      <c r="R43">
        <v>84129</v>
      </c>
      <c r="S43">
        <v>102407</v>
      </c>
      <c r="U43" s="13">
        <f>results[[#This Row],[val_true_positive]]/(results[[#This Row],[val_true_positive]]+results[[#This Row],[val_false_positive]])</f>
        <v>0.65846479868142216</v>
      </c>
      <c r="V43" s="13">
        <f>results[[#This Row],[val_true_positive]]/(results[[#This Row],[val_true_positive]]+results[[#This Row],[val_false_negative]])</f>
        <v>0.61298015147163309</v>
      </c>
    </row>
    <row r="44" spans="1:22" x14ac:dyDescent="0.2">
      <c r="A44">
        <f t="shared" si="1"/>
        <v>42</v>
      </c>
      <c r="B44" s="11" t="s">
        <v>18</v>
      </c>
      <c r="C44" s="11" t="s">
        <v>67</v>
      </c>
      <c r="D44" s="12">
        <v>44671.536192129628</v>
      </c>
      <c r="E44" s="11" t="s">
        <v>20</v>
      </c>
      <c r="F44" s="11" t="s">
        <v>154</v>
      </c>
      <c r="G44" s="6">
        <v>91.5</v>
      </c>
      <c r="H44" s="6">
        <v>0.91000126582380303</v>
      </c>
      <c r="I44" s="6">
        <v>0.91029202629127859</v>
      </c>
      <c r="J44" s="11" t="s">
        <v>161</v>
      </c>
      <c r="K44" s="11" t="s">
        <v>30</v>
      </c>
      <c r="L44" s="6">
        <v>18.46</v>
      </c>
      <c r="M44" s="14">
        <v>0.90111681780538722</v>
      </c>
      <c r="N44" s="14">
        <v>0.90142629118303352</v>
      </c>
      <c r="O44" s="10" t="s">
        <v>162</v>
      </c>
      <c r="P44" s="1">
        <v>219873</v>
      </c>
      <c r="Q44" s="1">
        <v>229309</v>
      </c>
      <c r="R44" s="1">
        <v>45153</v>
      </c>
      <c r="S44" s="1">
        <v>54589</v>
      </c>
      <c r="U44" s="13">
        <f>results[[#This Row],[val_true_positive]]/(results[[#This Row],[val_true_positive]]+results[[#This Row],[val_false_positive]])</f>
        <v>0.82962803649453265</v>
      </c>
      <c r="V44" s="13">
        <f>results[[#This Row],[val_true_positive]]/(results[[#This Row],[val_true_positive]]+results[[#This Row],[val_false_negative]])</f>
        <v>0.80110543536081502</v>
      </c>
    </row>
    <row r="45" spans="1:22" x14ac:dyDescent="0.2">
      <c r="A45">
        <f t="shared" si="1"/>
        <v>43</v>
      </c>
      <c r="B45" s="11" t="s">
        <v>18</v>
      </c>
      <c r="C45" s="11" t="s">
        <v>67</v>
      </c>
      <c r="D45" s="12">
        <v>44671.544236111113</v>
      </c>
      <c r="E45" s="11" t="s">
        <v>20</v>
      </c>
      <c r="F45" s="11" t="s">
        <v>163</v>
      </c>
      <c r="G45" s="6">
        <v>67.53</v>
      </c>
      <c r="H45" s="6">
        <v>0.94889009648511546</v>
      </c>
      <c r="I45" s="6">
        <v>0.9506398360327738</v>
      </c>
      <c r="J45" s="11" t="s">
        <v>171</v>
      </c>
      <c r="K45" s="11" t="s">
        <v>172</v>
      </c>
      <c r="L45" s="6">
        <v>16.05</v>
      </c>
      <c r="M45" s="14">
        <v>0.94190534955311522</v>
      </c>
      <c r="N45" s="14">
        <v>0.94343978551036811</v>
      </c>
      <c r="O45" s="10" t="s">
        <v>173</v>
      </c>
      <c r="P45" s="1">
        <v>120800</v>
      </c>
      <c r="Q45" s="1">
        <v>125976</v>
      </c>
      <c r="R45" s="1">
        <v>17143</v>
      </c>
      <c r="S45" s="1">
        <v>22319</v>
      </c>
      <c r="T45" s="1"/>
      <c r="U45" s="13">
        <f>results[[#This Row],[val_true_positive]]/(results[[#This Row],[val_true_positive]]+results[[#This Row],[val_false_positive]])</f>
        <v>0.87572403094031592</v>
      </c>
      <c r="V45" s="13">
        <f>results[[#This Row],[val_true_positive]]/(results[[#This Row],[val_true_positive]]+results[[#This Row],[val_false_negative]])</f>
        <v>0.84405285112388995</v>
      </c>
    </row>
    <row r="46" spans="1:22" x14ac:dyDescent="0.2">
      <c r="A46">
        <f t="shared" si="1"/>
        <v>44</v>
      </c>
      <c r="B46" s="11" t="s">
        <v>18</v>
      </c>
      <c r="C46" s="11" t="s">
        <v>67</v>
      </c>
      <c r="D46" s="12">
        <v>44671.549791666665</v>
      </c>
      <c r="E46" s="11" t="s">
        <v>20</v>
      </c>
      <c r="F46" s="11" t="s">
        <v>174</v>
      </c>
      <c r="G46" s="6">
        <v>38.979999999999997</v>
      </c>
      <c r="H46" s="6">
        <v>0.81178737775484999</v>
      </c>
      <c r="I46" s="6">
        <v>0.81718946432684458</v>
      </c>
      <c r="J46" s="11" t="s">
        <v>181</v>
      </c>
      <c r="K46" s="11" t="s">
        <v>26</v>
      </c>
      <c r="L46" s="6">
        <v>9.1199999999999992</v>
      </c>
      <c r="M46" s="14">
        <v>0.87532451386531096</v>
      </c>
      <c r="N46" s="14">
        <v>0.88078221676181256</v>
      </c>
      <c r="O46" s="10" t="s">
        <v>182</v>
      </c>
      <c r="P46" s="1">
        <v>3113</v>
      </c>
      <c r="Q46" s="1">
        <v>3833</v>
      </c>
      <c r="R46" s="1">
        <v>679</v>
      </c>
      <c r="S46" s="1">
        <v>1399</v>
      </c>
      <c r="U46" s="13">
        <f>results[[#This Row],[val_true_positive]]/(results[[#This Row],[val_true_positive]]+results[[#This Row],[val_false_positive]])</f>
        <v>0.82093881856540085</v>
      </c>
      <c r="V46" s="13">
        <f>results[[#This Row],[val_true_positive]]/(results[[#This Row],[val_true_positive]]+results[[#This Row],[val_false_negative]])</f>
        <v>0.68993794326241131</v>
      </c>
    </row>
    <row r="47" spans="1:22" x14ac:dyDescent="0.2">
      <c r="A47">
        <f t="shared" si="1"/>
        <v>45</v>
      </c>
      <c r="B47" s="11" t="s">
        <v>72</v>
      </c>
      <c r="C47" s="11" t="s">
        <v>67</v>
      </c>
      <c r="D47" s="12">
        <v>44671.000509259262</v>
      </c>
      <c r="E47" s="11" t="s">
        <v>20</v>
      </c>
      <c r="F47" s="11" t="s">
        <v>20</v>
      </c>
      <c r="G47" s="6">
        <v>1479.42</v>
      </c>
      <c r="H47" s="6">
        <v>0.79663106666743577</v>
      </c>
      <c r="I47" s="6">
        <v>0.77273242678913934</v>
      </c>
      <c r="J47" s="11" t="s">
        <v>73</v>
      </c>
      <c r="K47" s="11" t="s">
        <v>74</v>
      </c>
      <c r="L47" s="6">
        <v>42.68</v>
      </c>
      <c r="M47" s="14">
        <v>0.79071133619089196</v>
      </c>
      <c r="N47" s="14">
        <v>0.76800868932083266</v>
      </c>
      <c r="O47" s="10" t="s">
        <v>73</v>
      </c>
      <c r="P47" s="1">
        <v>466516</v>
      </c>
      <c r="Q47" s="1">
        <v>309571</v>
      </c>
      <c r="R47" s="1">
        <v>229495</v>
      </c>
      <c r="S47" s="1">
        <v>72550</v>
      </c>
      <c r="U47" s="13">
        <f>results[[#This Row],[val_true_positive]]/(results[[#This Row],[val_true_positive]]+results[[#This Row],[val_false_positive]])</f>
        <v>0.67027101583164639</v>
      </c>
      <c r="V47" s="13">
        <f>results[[#This Row],[val_true_positive]]/(results[[#This Row],[val_true_positive]]+results[[#This Row],[val_false_negative]])</f>
        <v>0.8654153665784895</v>
      </c>
    </row>
    <row r="48" spans="1:22" x14ac:dyDescent="0.2">
      <c r="A48">
        <f t="shared" si="1"/>
        <v>46</v>
      </c>
      <c r="B48" s="11" t="s">
        <v>32</v>
      </c>
      <c r="C48" s="11" t="s">
        <v>67</v>
      </c>
      <c r="D48" s="12">
        <v>44670.973576388889</v>
      </c>
      <c r="E48" s="11" t="s">
        <v>20</v>
      </c>
      <c r="F48" s="11" t="s">
        <v>20</v>
      </c>
      <c r="G48" s="6">
        <v>352.54</v>
      </c>
      <c r="H48" s="6">
        <v>0.82973925123039338</v>
      </c>
      <c r="I48" s="6">
        <v>0.83476711918740831</v>
      </c>
      <c r="J48" s="11" t="s">
        <v>75</v>
      </c>
      <c r="K48" s="11" t="s">
        <v>76</v>
      </c>
      <c r="L48" s="6">
        <v>21.92</v>
      </c>
      <c r="M48" s="14">
        <v>0.82712804884710867</v>
      </c>
      <c r="N48" s="14">
        <v>0.83359157911314685</v>
      </c>
      <c r="O48" s="3" t="s">
        <v>77</v>
      </c>
      <c r="P48">
        <v>382070</v>
      </c>
      <c r="Q48">
        <v>409784</v>
      </c>
      <c r="R48">
        <v>129282</v>
      </c>
      <c r="S48">
        <v>156996</v>
      </c>
      <c r="U48" s="13">
        <f>results[[#This Row],[val_true_positive]]/(results[[#This Row],[val_true_positive]]+results[[#This Row],[val_false_positive]])</f>
        <v>0.74717611351867208</v>
      </c>
      <c r="V48" s="13">
        <f>results[[#This Row],[val_true_positive]]/(results[[#This Row],[val_true_positive]]+results[[#This Row],[val_false_negative]])</f>
        <v>0.70876293440877369</v>
      </c>
    </row>
    <row r="49" spans="1:22" x14ac:dyDescent="0.2">
      <c r="A49">
        <f t="shared" si="1"/>
        <v>47</v>
      </c>
      <c r="B49" s="11" t="s">
        <v>32</v>
      </c>
      <c r="C49" s="11" t="s">
        <v>67</v>
      </c>
      <c r="D49" s="12">
        <v>44671.456967592596</v>
      </c>
      <c r="E49" s="11" t="s">
        <v>20</v>
      </c>
      <c r="F49" s="11" t="s">
        <v>106</v>
      </c>
      <c r="G49" s="6">
        <v>273.02</v>
      </c>
      <c r="H49" s="6">
        <v>0.63994268038251212</v>
      </c>
      <c r="I49" s="6">
        <v>0.62784895855755618</v>
      </c>
      <c r="J49" s="11" t="s">
        <v>116</v>
      </c>
      <c r="K49" s="11" t="s">
        <v>110</v>
      </c>
      <c r="L49" s="6">
        <v>15.07</v>
      </c>
      <c r="M49" s="14">
        <v>0.6444154151808773</v>
      </c>
      <c r="N49" s="14">
        <v>0.63670647139042558</v>
      </c>
      <c r="O49" s="3" t="s">
        <v>117</v>
      </c>
      <c r="P49">
        <v>73032</v>
      </c>
      <c r="Q49">
        <v>86201</v>
      </c>
      <c r="R49">
        <v>46035</v>
      </c>
      <c r="S49">
        <v>59204</v>
      </c>
      <c r="U49" s="13">
        <f>results[[#This Row],[val_true_positive]]/(results[[#This Row],[val_true_positive]]+results[[#This Row],[val_false_positive]])</f>
        <v>0.61336894353599236</v>
      </c>
      <c r="V49" s="13">
        <f>results[[#This Row],[val_true_positive]]/(results[[#This Row],[val_true_positive]]+results[[#This Row],[val_false_negative]])</f>
        <v>0.55228530808554399</v>
      </c>
    </row>
    <row r="50" spans="1:22" x14ac:dyDescent="0.2">
      <c r="A50">
        <f t="shared" si="1"/>
        <v>48</v>
      </c>
      <c r="B50" s="11" t="s">
        <v>32</v>
      </c>
      <c r="C50" s="11" t="s">
        <v>67</v>
      </c>
      <c r="D50" s="12">
        <v>44671.492291666669</v>
      </c>
      <c r="E50" s="11" t="s">
        <v>20</v>
      </c>
      <c r="F50" s="11" t="s">
        <v>125</v>
      </c>
      <c r="G50" s="6">
        <v>403.36</v>
      </c>
      <c r="H50" s="6">
        <v>0.8723852713637531</v>
      </c>
      <c r="I50" s="6">
        <v>0.8758876308886091</v>
      </c>
      <c r="J50" s="11" t="s">
        <v>129</v>
      </c>
      <c r="K50" s="11" t="s">
        <v>76</v>
      </c>
      <c r="L50" s="6">
        <v>27.07</v>
      </c>
      <c r="M50" s="14">
        <v>0.86719591217235514</v>
      </c>
      <c r="N50" s="14">
        <v>0.87167958517688371</v>
      </c>
      <c r="O50" s="3" t="s">
        <v>130</v>
      </c>
      <c r="P50">
        <v>310575</v>
      </c>
      <c r="Q50">
        <v>325256</v>
      </c>
      <c r="R50">
        <v>85453</v>
      </c>
      <c r="S50">
        <v>100134</v>
      </c>
      <c r="U50" s="13">
        <f>results[[#This Row],[val_true_positive]]/(results[[#This Row],[val_true_positive]]+results[[#This Row],[val_false_positive]])</f>
        <v>0.78422485278818665</v>
      </c>
      <c r="V50" s="13">
        <f>results[[#This Row],[val_true_positive]]/(results[[#This Row],[val_true_positive]]+results[[#This Row],[val_false_negative]])</f>
        <v>0.75619234056229589</v>
      </c>
    </row>
    <row r="51" spans="1:22" x14ac:dyDescent="0.2">
      <c r="A51">
        <f t="shared" si="1"/>
        <v>49</v>
      </c>
      <c r="B51" s="11" t="s">
        <v>32</v>
      </c>
      <c r="C51" s="11" t="s">
        <v>67</v>
      </c>
      <c r="D51" s="12">
        <v>44671.513032407405</v>
      </c>
      <c r="E51" s="11" t="s">
        <v>20</v>
      </c>
      <c r="F51" s="11" t="s">
        <v>135</v>
      </c>
      <c r="G51" s="6">
        <v>336.81</v>
      </c>
      <c r="H51" s="6">
        <v>0.75434295218442782</v>
      </c>
      <c r="I51" s="6">
        <v>0.74764706669612857</v>
      </c>
      <c r="J51" s="11" t="s">
        <v>136</v>
      </c>
      <c r="K51" s="11" t="s">
        <v>50</v>
      </c>
      <c r="L51" s="6">
        <v>15.87</v>
      </c>
      <c r="M51" s="14">
        <v>0.75864600290370499</v>
      </c>
      <c r="N51" s="14">
        <v>0.75710843801159611</v>
      </c>
      <c r="O51" s="3" t="s">
        <v>137</v>
      </c>
      <c r="P51">
        <v>90702</v>
      </c>
      <c r="Q51">
        <v>95947</v>
      </c>
      <c r="R51">
        <v>40300</v>
      </c>
      <c r="S51">
        <v>45545</v>
      </c>
      <c r="U51" s="13">
        <f>results[[#This Row],[val_true_positive]]/(results[[#This Row],[val_true_positive]]+results[[#This Row],[val_false_positive]])</f>
        <v>0.69237110883803299</v>
      </c>
      <c r="V51" s="13">
        <f>results[[#This Row],[val_true_positive]]/(results[[#This Row],[val_true_positive]]+results[[#This Row],[val_false_negative]])</f>
        <v>0.6657174102916027</v>
      </c>
    </row>
    <row r="52" spans="1:22" x14ac:dyDescent="0.2">
      <c r="A52">
        <f t="shared" si="1"/>
        <v>50</v>
      </c>
      <c r="B52" s="11" t="s">
        <v>32</v>
      </c>
      <c r="C52" s="11" t="s">
        <v>67</v>
      </c>
      <c r="D52" s="12">
        <v>44671.521851851852</v>
      </c>
      <c r="E52" s="11" t="s">
        <v>20</v>
      </c>
      <c r="F52" s="11" t="s">
        <v>145</v>
      </c>
      <c r="G52" s="6">
        <v>327.07</v>
      </c>
      <c r="H52" s="6">
        <v>0.70547775934640611</v>
      </c>
      <c r="I52" s="6">
        <v>0.70079110031818048</v>
      </c>
      <c r="J52" s="11" t="s">
        <v>148</v>
      </c>
      <c r="K52" s="11" t="s">
        <v>50</v>
      </c>
      <c r="L52" s="6">
        <v>20.309999999999999</v>
      </c>
      <c r="M52" s="14">
        <v>0.71115672897149063</v>
      </c>
      <c r="N52" s="14">
        <v>0.71026251679176411</v>
      </c>
      <c r="O52" s="3" t="s">
        <v>149</v>
      </c>
      <c r="P52">
        <v>180475</v>
      </c>
      <c r="Q52">
        <v>162197</v>
      </c>
      <c r="R52">
        <v>102407</v>
      </c>
      <c r="S52">
        <v>84129</v>
      </c>
      <c r="U52" s="13">
        <f>results[[#This Row],[val_true_positive]]/(results[[#This Row],[val_true_positive]]+results[[#This Row],[val_false_positive]])</f>
        <v>0.63798686378065761</v>
      </c>
      <c r="V52" s="13">
        <f>results[[#This Row],[val_true_positive]]/(results[[#This Row],[val_true_positive]]+results[[#This Row],[val_false_negative]])</f>
        <v>0.68205696059016496</v>
      </c>
    </row>
    <row r="53" spans="1:22" x14ac:dyDescent="0.2">
      <c r="A53">
        <f t="shared" si="1"/>
        <v>51</v>
      </c>
      <c r="B53" s="11" t="s">
        <v>32</v>
      </c>
      <c r="C53" s="11" t="s">
        <v>67</v>
      </c>
      <c r="D53" s="12">
        <v>44671.531076388892</v>
      </c>
      <c r="E53" s="11" t="s">
        <v>20</v>
      </c>
      <c r="F53" s="11" t="s">
        <v>154</v>
      </c>
      <c r="G53" s="6">
        <v>386.41</v>
      </c>
      <c r="H53" s="6">
        <v>0.91665295156552162</v>
      </c>
      <c r="I53" s="6">
        <v>0.91913424014422196</v>
      </c>
      <c r="J53" s="11" t="s">
        <v>157</v>
      </c>
      <c r="K53" s="11" t="s">
        <v>44</v>
      </c>
      <c r="L53" s="6">
        <v>41.79</v>
      </c>
      <c r="M53" s="14">
        <v>0.90921729996120804</v>
      </c>
      <c r="N53" s="14">
        <v>0.91224821034314607</v>
      </c>
      <c r="O53" s="3" t="s">
        <v>158</v>
      </c>
      <c r="P53">
        <v>229309</v>
      </c>
      <c r="Q53">
        <v>219873</v>
      </c>
      <c r="R53">
        <v>54589</v>
      </c>
      <c r="S53">
        <v>45153</v>
      </c>
      <c r="T53" s="1"/>
      <c r="U53" s="13">
        <f>results[[#This Row],[val_true_positive]]/(results[[#This Row],[val_true_positive]]+results[[#This Row],[val_false_positive]])</f>
        <v>0.80771615157556587</v>
      </c>
      <c r="V53" s="13">
        <f>results[[#This Row],[val_true_positive]]/(results[[#This Row],[val_true_positive]]+results[[#This Row],[val_false_negative]])</f>
        <v>0.8354854223899848</v>
      </c>
    </row>
    <row r="54" spans="1:22" x14ac:dyDescent="0.2">
      <c r="A54">
        <f t="shared" si="1"/>
        <v>52</v>
      </c>
      <c r="B54" s="11" t="s">
        <v>32</v>
      </c>
      <c r="C54" s="11" t="s">
        <v>67</v>
      </c>
      <c r="D54" s="12">
        <v>44671.539363425924</v>
      </c>
      <c r="E54" s="11" t="s">
        <v>20</v>
      </c>
      <c r="F54" s="11" t="s">
        <v>163</v>
      </c>
      <c r="G54" s="6">
        <v>389.04</v>
      </c>
      <c r="H54" s="6">
        <v>0.95368245542958241</v>
      </c>
      <c r="I54" s="6">
        <v>0.95573934084874401</v>
      </c>
      <c r="J54" s="11" t="s">
        <v>167</v>
      </c>
      <c r="K54" s="11" t="s">
        <v>76</v>
      </c>
      <c r="L54" s="6">
        <v>20.29</v>
      </c>
      <c r="M54" s="14">
        <v>0.94766363169808276</v>
      </c>
      <c r="N54" s="14">
        <v>0.94979445654369909</v>
      </c>
      <c r="O54" s="10" t="s">
        <v>168</v>
      </c>
      <c r="P54" s="1">
        <v>120800</v>
      </c>
      <c r="Q54" s="1">
        <v>125976</v>
      </c>
      <c r="R54" s="1">
        <v>17143</v>
      </c>
      <c r="S54" s="1">
        <v>22319</v>
      </c>
      <c r="U54" s="13">
        <f>results[[#This Row],[val_true_positive]]/(results[[#This Row],[val_true_positive]]+results[[#This Row],[val_false_positive]])</f>
        <v>0.87572403094031592</v>
      </c>
      <c r="V54" s="13">
        <f>results[[#This Row],[val_true_positive]]/(results[[#This Row],[val_true_positive]]+results[[#This Row],[val_false_negative]])</f>
        <v>0.84405285112388995</v>
      </c>
    </row>
    <row r="55" spans="1:22" x14ac:dyDescent="0.2">
      <c r="A55">
        <f t="shared" si="1"/>
        <v>53</v>
      </c>
      <c r="B55" s="11" t="s">
        <v>32</v>
      </c>
      <c r="C55" s="11" t="s">
        <v>67</v>
      </c>
      <c r="D55" s="12">
        <v>44671.546331018515</v>
      </c>
      <c r="E55" s="11" t="s">
        <v>20</v>
      </c>
      <c r="F55" s="11" t="s">
        <v>174</v>
      </c>
      <c r="G55" s="6">
        <v>268.12</v>
      </c>
      <c r="H55" s="6">
        <v>0.81526236678995456</v>
      </c>
      <c r="I55" s="6">
        <v>0.82338293182558675</v>
      </c>
      <c r="J55" s="11" t="s">
        <v>179</v>
      </c>
      <c r="K55" s="11" t="s">
        <v>38</v>
      </c>
      <c r="L55" s="6">
        <v>24.03</v>
      </c>
      <c r="M55" s="14">
        <v>0.5</v>
      </c>
      <c r="N55" s="14">
        <v>0.5</v>
      </c>
      <c r="O55" s="3" t="s">
        <v>180</v>
      </c>
      <c r="P55">
        <v>0</v>
      </c>
      <c r="Q55">
        <v>4512</v>
      </c>
      <c r="R55">
        <v>0</v>
      </c>
      <c r="S55">
        <v>4512</v>
      </c>
      <c r="U55" s="13" t="e">
        <f>results[[#This Row],[val_true_positive]]/(results[[#This Row],[val_true_positive]]+results[[#This Row],[val_false_positive]])</f>
        <v>#DIV/0!</v>
      </c>
      <c r="V55" s="13">
        <f>results[[#This Row],[val_true_positive]]/(results[[#This Row],[val_true_positive]]+results[[#This Row],[val_false_negative]])</f>
        <v>0</v>
      </c>
    </row>
    <row r="56" spans="1:22" x14ac:dyDescent="0.2">
      <c r="A56">
        <f t="shared" si="1"/>
        <v>54</v>
      </c>
      <c r="B56" s="11" t="s">
        <v>18</v>
      </c>
      <c r="C56" s="11" t="s">
        <v>24</v>
      </c>
      <c r="D56" s="12">
        <v>44670.881631944445</v>
      </c>
      <c r="E56" s="11" t="s">
        <v>20</v>
      </c>
      <c r="F56" s="11" t="s">
        <v>20</v>
      </c>
      <c r="G56" s="6">
        <v>122.68</v>
      </c>
      <c r="H56" s="6">
        <v>0.82103529089812177</v>
      </c>
      <c r="I56" s="6">
        <v>0.82157237706488329</v>
      </c>
      <c r="J56" s="11" t="s">
        <v>25</v>
      </c>
      <c r="K56" s="11" t="s">
        <v>26</v>
      </c>
      <c r="L56" s="6">
        <v>24.85</v>
      </c>
      <c r="M56" s="14">
        <v>0.81785995851960192</v>
      </c>
      <c r="N56" s="14">
        <v>0.81978501537451254</v>
      </c>
      <c r="O56" s="3" t="s">
        <v>27</v>
      </c>
      <c r="P56">
        <v>382070</v>
      </c>
      <c r="Q56">
        <v>409784</v>
      </c>
      <c r="R56">
        <v>129282</v>
      </c>
      <c r="S56">
        <v>156996</v>
      </c>
      <c r="U56" s="13">
        <f>results[[#This Row],[val_true_positive]]/(results[[#This Row],[val_true_positive]]+results[[#This Row],[val_false_positive]])</f>
        <v>0.74717611351867208</v>
      </c>
      <c r="V56" s="13">
        <f>results[[#This Row],[val_true_positive]]/(results[[#This Row],[val_true_positive]]+results[[#This Row],[val_false_negative]])</f>
        <v>0.70876293440877369</v>
      </c>
    </row>
    <row r="57" spans="1:22" x14ac:dyDescent="0.2">
      <c r="A57">
        <f t="shared" si="1"/>
        <v>55</v>
      </c>
      <c r="B57" s="11" t="s">
        <v>18</v>
      </c>
      <c r="C57" s="11" t="s">
        <v>24</v>
      </c>
      <c r="D57" s="12">
        <v>44670.898321759261</v>
      </c>
      <c r="E57" s="11" t="s">
        <v>20</v>
      </c>
      <c r="F57" s="11" t="s">
        <v>20</v>
      </c>
      <c r="G57" s="6">
        <v>119.04</v>
      </c>
      <c r="H57" s="6">
        <v>0.82103529089812177</v>
      </c>
      <c r="I57" s="6">
        <v>0.82157237706488329</v>
      </c>
      <c r="J57" s="11" t="s">
        <v>25</v>
      </c>
      <c r="K57" s="11" t="s">
        <v>26</v>
      </c>
      <c r="L57" s="6">
        <v>26.95</v>
      </c>
      <c r="M57" s="14">
        <v>0.81785995851960192</v>
      </c>
      <c r="N57" s="14">
        <v>0.81978501537451254</v>
      </c>
      <c r="O57" s="10" t="s">
        <v>27</v>
      </c>
      <c r="P57" s="1">
        <v>382070</v>
      </c>
      <c r="Q57" s="1">
        <v>409784</v>
      </c>
      <c r="R57" s="1">
        <v>129282</v>
      </c>
      <c r="S57" s="1">
        <v>156996</v>
      </c>
      <c r="U57" s="13">
        <f>results[[#This Row],[val_true_positive]]/(results[[#This Row],[val_true_positive]]+results[[#This Row],[val_false_positive]])</f>
        <v>0.74717611351867208</v>
      </c>
      <c r="V57" s="13">
        <f>results[[#This Row],[val_true_positive]]/(results[[#This Row],[val_true_positive]]+results[[#This Row],[val_false_negative]])</f>
        <v>0.70876293440877369</v>
      </c>
    </row>
    <row r="58" spans="1:22" x14ac:dyDescent="0.2">
      <c r="A58">
        <f t="shared" si="1"/>
        <v>56</v>
      </c>
      <c r="B58" s="11" t="s">
        <v>72</v>
      </c>
      <c r="C58" s="11" t="s">
        <v>24</v>
      </c>
      <c r="D58" s="12">
        <v>44670.95480324074</v>
      </c>
      <c r="E58" s="11" t="s">
        <v>20</v>
      </c>
      <c r="F58" s="11" t="s">
        <v>20</v>
      </c>
      <c r="G58" s="6">
        <v>1454.14</v>
      </c>
      <c r="H58" s="6">
        <v>0.7841856918311203</v>
      </c>
      <c r="I58" s="6">
        <v>0.76113645756503967</v>
      </c>
      <c r="J58" s="11" t="s">
        <v>73</v>
      </c>
      <c r="K58" s="11" t="s">
        <v>74</v>
      </c>
      <c r="L58" s="6">
        <v>64.31</v>
      </c>
      <c r="M58" s="14">
        <v>0.77926314865888846</v>
      </c>
      <c r="N58" s="14">
        <v>0.75513175478087968</v>
      </c>
      <c r="O58" s="10" t="s">
        <v>73</v>
      </c>
      <c r="P58" s="1">
        <v>465827</v>
      </c>
      <c r="Q58" s="1">
        <v>305204</v>
      </c>
      <c r="R58" s="1">
        <v>233862</v>
      </c>
      <c r="S58" s="1">
        <v>73239</v>
      </c>
      <c r="U58" s="13">
        <f>results[[#This Row],[val_true_positive]]/(results[[#This Row],[val_true_positive]]+results[[#This Row],[val_false_positive]])</f>
        <v>0.66576293181685009</v>
      </c>
      <c r="V58" s="13">
        <f>results[[#This Row],[val_true_positive]]/(results[[#This Row],[val_true_positive]]+results[[#This Row],[val_false_negative]])</f>
        <v>0.86413722994957942</v>
      </c>
    </row>
    <row r="59" spans="1:22" x14ac:dyDescent="0.2">
      <c r="A59">
        <f t="shared" si="1"/>
        <v>57</v>
      </c>
      <c r="B59" s="11" t="s">
        <v>32</v>
      </c>
      <c r="C59" s="11" t="s">
        <v>24</v>
      </c>
      <c r="D59" s="12">
        <v>44670.885925925926</v>
      </c>
      <c r="E59" s="11" t="s">
        <v>20</v>
      </c>
      <c r="F59" s="11" t="s">
        <v>20</v>
      </c>
      <c r="G59" s="6">
        <v>1016.26</v>
      </c>
      <c r="H59" s="6">
        <v>0.82103529089812177</v>
      </c>
      <c r="I59" s="6">
        <v>0.82157237706488329</v>
      </c>
      <c r="J59" s="11" t="s">
        <v>33</v>
      </c>
      <c r="K59" s="11" t="s">
        <v>34</v>
      </c>
      <c r="L59" s="6">
        <v>37.39</v>
      </c>
      <c r="M59" s="14">
        <v>0.81785995851960192</v>
      </c>
      <c r="N59" s="14">
        <v>0.81978501537451254</v>
      </c>
      <c r="O59" s="10" t="s">
        <v>35</v>
      </c>
      <c r="P59" s="1">
        <v>409784</v>
      </c>
      <c r="Q59" s="1">
        <v>382070</v>
      </c>
      <c r="R59" s="1">
        <v>156996</v>
      </c>
      <c r="S59" s="1">
        <v>129282</v>
      </c>
      <c r="U59" s="13">
        <f>results[[#This Row],[val_true_positive]]/(results[[#This Row],[val_true_positive]]+results[[#This Row],[val_false_positive]])</f>
        <v>0.72300363456720418</v>
      </c>
      <c r="V59" s="13">
        <f>results[[#This Row],[val_true_positive]]/(results[[#This Row],[val_true_positive]]+results[[#This Row],[val_false_negative]])</f>
        <v>0.76017407886974875</v>
      </c>
    </row>
    <row r="60" spans="1:22" x14ac:dyDescent="0.2">
      <c r="A60">
        <f t="shared" si="1"/>
        <v>58</v>
      </c>
      <c r="B60" s="11" t="s">
        <v>18</v>
      </c>
      <c r="C60" s="11" t="s">
        <v>88</v>
      </c>
      <c r="D60" s="12">
        <v>44671.007175925923</v>
      </c>
      <c r="E60" s="11" t="s">
        <v>20</v>
      </c>
      <c r="F60" s="11" t="s">
        <v>20</v>
      </c>
      <c r="G60" s="6">
        <v>125.96</v>
      </c>
      <c r="H60" s="6">
        <v>0.83091629225335872</v>
      </c>
      <c r="I60" s="6">
        <v>0.83645599162325002</v>
      </c>
      <c r="J60" s="11" t="s">
        <v>91</v>
      </c>
      <c r="K60" s="11" t="s">
        <v>22</v>
      </c>
      <c r="L60" s="6">
        <v>25.93</v>
      </c>
      <c r="M60" s="14">
        <v>0.82729729208062786</v>
      </c>
      <c r="N60" s="14">
        <v>0.83358275144371385</v>
      </c>
      <c r="O60" s="3" t="s">
        <v>92</v>
      </c>
      <c r="P60">
        <v>409784</v>
      </c>
      <c r="Q60">
        <v>382070</v>
      </c>
      <c r="R60">
        <v>156996</v>
      </c>
      <c r="S60">
        <v>129282</v>
      </c>
      <c r="U60" s="13">
        <f>results[[#This Row],[val_true_positive]]/(results[[#This Row],[val_true_positive]]+results[[#This Row],[val_false_positive]])</f>
        <v>0.72300363456720418</v>
      </c>
      <c r="V60" s="13">
        <f>results[[#This Row],[val_true_positive]]/(results[[#This Row],[val_true_positive]]+results[[#This Row],[val_false_negative]])</f>
        <v>0.76017407886974875</v>
      </c>
    </row>
    <row r="61" spans="1:22" x14ac:dyDescent="0.2">
      <c r="A61">
        <f t="shared" si="1"/>
        <v>59</v>
      </c>
      <c r="B61" s="11" t="s">
        <v>18</v>
      </c>
      <c r="C61" s="11" t="s">
        <v>88</v>
      </c>
      <c r="D61" s="12">
        <v>44671.451226851852</v>
      </c>
      <c r="E61" s="11" t="s">
        <v>20</v>
      </c>
      <c r="F61" s="11" t="s">
        <v>106</v>
      </c>
      <c r="G61" s="6">
        <v>59.51</v>
      </c>
      <c r="H61" s="6">
        <v>0.64008947920041626</v>
      </c>
      <c r="I61" s="6">
        <v>0.62826080502050574</v>
      </c>
      <c r="J61" s="11" t="s">
        <v>112</v>
      </c>
      <c r="K61" s="11" t="s">
        <v>22</v>
      </c>
      <c r="L61" s="6">
        <v>14.67</v>
      </c>
      <c r="M61" s="14">
        <v>0.64474356366917074</v>
      </c>
      <c r="N61" s="14">
        <v>0.63734818380163549</v>
      </c>
      <c r="O61" s="10" t="s">
        <v>113</v>
      </c>
      <c r="P61" s="1">
        <v>73032</v>
      </c>
      <c r="Q61" s="1">
        <v>86201</v>
      </c>
      <c r="R61" s="1">
        <v>46035</v>
      </c>
      <c r="S61" s="1">
        <v>59204</v>
      </c>
      <c r="U61" s="13">
        <f>results[[#This Row],[val_true_positive]]/(results[[#This Row],[val_true_positive]]+results[[#This Row],[val_false_positive]])</f>
        <v>0.61336894353599236</v>
      </c>
      <c r="V61" s="13">
        <f>results[[#This Row],[val_true_positive]]/(results[[#This Row],[val_true_positive]]+results[[#This Row],[val_false_negative]])</f>
        <v>0.55228530808554399</v>
      </c>
    </row>
    <row r="62" spans="1:22" x14ac:dyDescent="0.2">
      <c r="A62">
        <f t="shared" si="1"/>
        <v>60</v>
      </c>
      <c r="B62" s="11" t="s">
        <v>32</v>
      </c>
      <c r="C62" s="11" t="s">
        <v>88</v>
      </c>
      <c r="D62" s="12">
        <v>44671.00136574074</v>
      </c>
      <c r="E62" s="11" t="s">
        <v>20</v>
      </c>
      <c r="F62" s="11" t="s">
        <v>20</v>
      </c>
      <c r="G62" s="6">
        <v>456.23</v>
      </c>
      <c r="H62" s="6">
        <v>0.83091670846886501</v>
      </c>
      <c r="I62" s="6">
        <v>0.8364546187910179</v>
      </c>
      <c r="J62" s="11" t="s">
        <v>89</v>
      </c>
      <c r="K62" s="11" t="s">
        <v>76</v>
      </c>
      <c r="L62" s="6">
        <v>27.71</v>
      </c>
      <c r="M62" s="14">
        <v>0.82729631513063884</v>
      </c>
      <c r="N62" s="14">
        <v>0.83358167374946945</v>
      </c>
      <c r="O62" s="3" t="s">
        <v>90</v>
      </c>
      <c r="P62">
        <v>382070</v>
      </c>
      <c r="Q62">
        <v>409784</v>
      </c>
      <c r="R62">
        <v>129282</v>
      </c>
      <c r="S62">
        <v>156996</v>
      </c>
      <c r="U62" s="13">
        <f>results[[#This Row],[val_true_positive]]/(results[[#This Row],[val_true_positive]]+results[[#This Row],[val_false_positive]])</f>
        <v>0.74717611351867208</v>
      </c>
      <c r="V62" s="13">
        <f>results[[#This Row],[val_true_positive]]/(results[[#This Row],[val_true_positive]]+results[[#This Row],[val_false_negative]])</f>
        <v>0.70876293440877369</v>
      </c>
    </row>
    <row r="63" spans="1:22" x14ac:dyDescent="0.2">
      <c r="A63">
        <f t="shared" si="1"/>
        <v>61</v>
      </c>
      <c r="B63" s="11" t="s">
        <v>32</v>
      </c>
      <c r="C63" s="11" t="s">
        <v>88</v>
      </c>
      <c r="D63" s="12">
        <v>44671.447280092594</v>
      </c>
      <c r="E63" s="11" t="s">
        <v>20</v>
      </c>
      <c r="F63" s="11" t="s">
        <v>106</v>
      </c>
      <c r="G63" s="6">
        <v>316.33999999999997</v>
      </c>
      <c r="H63" s="6">
        <v>0.64009115465425659</v>
      </c>
      <c r="I63" s="6">
        <v>0.62826266240518658</v>
      </c>
      <c r="J63" s="11" t="s">
        <v>107</v>
      </c>
      <c r="K63" s="11" t="s">
        <v>50</v>
      </c>
      <c r="L63" s="6">
        <v>15.07</v>
      </c>
      <c r="M63" s="14">
        <v>0.64474311737845424</v>
      </c>
      <c r="N63" s="14">
        <v>0.63734281807740578</v>
      </c>
      <c r="O63" s="3" t="s">
        <v>108</v>
      </c>
      <c r="P63">
        <v>73032</v>
      </c>
      <c r="Q63">
        <v>86201</v>
      </c>
      <c r="R63">
        <v>46035</v>
      </c>
      <c r="S63">
        <v>59204</v>
      </c>
      <c r="U63" s="13">
        <f>results[[#This Row],[val_true_positive]]/(results[[#This Row],[val_true_positive]]+results[[#This Row],[val_false_positive]])</f>
        <v>0.61336894353599236</v>
      </c>
      <c r="V63" s="13">
        <f>results[[#This Row],[val_true_positive]]/(results[[#This Row],[val_true_positive]]+results[[#This Row],[val_false_negative]])</f>
        <v>0.55228530808554399</v>
      </c>
    </row>
    <row r="64" spans="1:22" x14ac:dyDescent="0.2">
      <c r="A64">
        <f t="shared" si="1"/>
        <v>62</v>
      </c>
      <c r="B64" s="11" t="s">
        <v>18</v>
      </c>
      <c r="C64" s="11" t="s">
        <v>64</v>
      </c>
      <c r="D64" s="12">
        <v>44670.970370370371</v>
      </c>
      <c r="E64" s="11" t="s">
        <v>20</v>
      </c>
      <c r="F64" s="11" t="s">
        <v>20</v>
      </c>
      <c r="G64" s="6">
        <v>130.97</v>
      </c>
      <c r="H64" s="6">
        <v>0.56427084014931461</v>
      </c>
      <c r="I64" s="6">
        <v>0.56851232770220239</v>
      </c>
      <c r="J64" s="11" t="s">
        <v>70</v>
      </c>
      <c r="K64" s="11" t="s">
        <v>26</v>
      </c>
      <c r="L64" s="6">
        <v>28.94</v>
      </c>
      <c r="M64" s="14">
        <v>0.54573607690622683</v>
      </c>
      <c r="N64" s="14">
        <v>0.5491365425314727</v>
      </c>
      <c r="O64" s="3" t="s">
        <v>71</v>
      </c>
      <c r="P64">
        <v>289095</v>
      </c>
      <c r="Q64">
        <v>284484</v>
      </c>
      <c r="R64">
        <v>254582</v>
      </c>
      <c r="S64">
        <v>249971</v>
      </c>
      <c r="U64" s="13">
        <f>results[[#This Row],[val_true_positive]]/(results[[#This Row],[val_true_positive]]+results[[#This Row],[val_false_positive]])</f>
        <v>0.53174035318764634</v>
      </c>
      <c r="V64" s="13">
        <f>results[[#This Row],[val_true_positive]]/(results[[#This Row],[val_true_positive]]+results[[#This Row],[val_false_negative]])</f>
        <v>0.5362886919226959</v>
      </c>
    </row>
    <row r="65" spans="1:22" x14ac:dyDescent="0.2">
      <c r="A65">
        <f t="shared" si="1"/>
        <v>63</v>
      </c>
      <c r="B65" s="11" t="s">
        <v>32</v>
      </c>
      <c r="C65" s="11" t="s">
        <v>64</v>
      </c>
      <c r="D65" s="12">
        <v>44670.964131944442</v>
      </c>
      <c r="E65" s="11" t="s">
        <v>20</v>
      </c>
      <c r="F65" s="11" t="s">
        <v>20</v>
      </c>
      <c r="G65" s="6">
        <v>473.31</v>
      </c>
      <c r="H65" s="6">
        <v>0.83076823216087881</v>
      </c>
      <c r="I65" s="6">
        <v>0.83632467062097315</v>
      </c>
      <c r="J65" s="11" t="s">
        <v>65</v>
      </c>
      <c r="K65" s="11" t="s">
        <v>38</v>
      </c>
      <c r="L65" s="6">
        <v>47.91</v>
      </c>
      <c r="M65" s="14">
        <v>0.827068934055602</v>
      </c>
      <c r="N65" s="14">
        <v>0.83337442445171972</v>
      </c>
      <c r="O65" s="3" t="s">
        <v>66</v>
      </c>
      <c r="P65">
        <v>393585</v>
      </c>
      <c r="Q65">
        <v>398196</v>
      </c>
      <c r="R65">
        <v>140870</v>
      </c>
      <c r="S65">
        <v>145481</v>
      </c>
      <c r="U65" s="13">
        <f>results[[#This Row],[val_true_positive]]/(results[[#This Row],[val_true_positive]]+results[[#This Row],[val_false_positive]])</f>
        <v>0.73642308519894095</v>
      </c>
      <c r="V65" s="13">
        <f>results[[#This Row],[val_true_positive]]/(results[[#This Row],[val_true_positive]]+results[[#This Row],[val_false_negative]])</f>
        <v>0.73012395513721884</v>
      </c>
    </row>
    <row r="66" spans="1:22" x14ac:dyDescent="0.2">
      <c r="A66">
        <f t="shared" si="1"/>
        <v>64</v>
      </c>
      <c r="B66" s="11" t="s">
        <v>18</v>
      </c>
      <c r="C66" s="11" t="s">
        <v>59</v>
      </c>
      <c r="D66" s="12">
        <v>44670.961400462962</v>
      </c>
      <c r="E66" s="11" t="s">
        <v>20</v>
      </c>
      <c r="F66" s="11" t="s">
        <v>20</v>
      </c>
      <c r="G66" s="6">
        <v>132.84</v>
      </c>
      <c r="H66" s="6">
        <v>0.61471469978913218</v>
      </c>
      <c r="I66" s="6">
        <v>0.60690978498584913</v>
      </c>
      <c r="J66" s="11" t="s">
        <v>62</v>
      </c>
      <c r="K66" s="11" t="s">
        <v>22</v>
      </c>
      <c r="L66" s="6">
        <v>29.26</v>
      </c>
      <c r="M66" s="14">
        <v>0.58162811327382435</v>
      </c>
      <c r="N66" s="14">
        <v>0.57729534840325936</v>
      </c>
      <c r="O66" s="3" t="s">
        <v>63</v>
      </c>
      <c r="P66">
        <v>299747</v>
      </c>
      <c r="Q66">
        <v>307429</v>
      </c>
      <c r="R66">
        <v>231637</v>
      </c>
      <c r="S66">
        <v>239319</v>
      </c>
      <c r="U66" s="13">
        <f>results[[#This Row],[val_true_positive]]/(results[[#This Row],[val_true_positive]]+results[[#This Row],[val_false_positive]])</f>
        <v>0.56408736431657713</v>
      </c>
      <c r="V66" s="13">
        <f>results[[#This Row],[val_true_positive]]/(results[[#This Row],[val_true_positive]]+results[[#This Row],[val_false_negative]])</f>
        <v>0.55604879550926978</v>
      </c>
    </row>
    <row r="67" spans="1:22" x14ac:dyDescent="0.2">
      <c r="A67">
        <f t="shared" si="1"/>
        <v>65</v>
      </c>
      <c r="B67" s="11" t="s">
        <v>32</v>
      </c>
      <c r="C67" s="11" t="s">
        <v>59</v>
      </c>
      <c r="D67" s="12">
        <v>44670.955243055556</v>
      </c>
      <c r="E67" s="11" t="s">
        <v>20</v>
      </c>
      <c r="F67" s="11" t="s">
        <v>20</v>
      </c>
      <c r="G67" s="6">
        <v>476.87</v>
      </c>
      <c r="H67" s="6">
        <v>0.78297123417436143</v>
      </c>
      <c r="I67" s="6">
        <v>0.79163304893500275</v>
      </c>
      <c r="J67" s="11" t="s">
        <v>60</v>
      </c>
      <c r="K67" s="11" t="s">
        <v>44</v>
      </c>
      <c r="L67" s="6">
        <v>35.35</v>
      </c>
      <c r="M67" s="14">
        <v>0.8257426050395732</v>
      </c>
      <c r="N67" s="14">
        <v>0.832253908966059</v>
      </c>
      <c r="O67" s="3" t="s">
        <v>61</v>
      </c>
      <c r="P67">
        <v>391203</v>
      </c>
      <c r="Q67">
        <v>398885</v>
      </c>
      <c r="R67">
        <v>140181</v>
      </c>
      <c r="S67">
        <v>147863</v>
      </c>
      <c r="T67" s="1"/>
      <c r="U67" s="13">
        <f>results[[#This Row],[val_true_positive]]/(results[[#This Row],[val_true_positive]]+results[[#This Row],[val_false_positive]])</f>
        <v>0.73619642292579379</v>
      </c>
      <c r="V67" s="13">
        <f>results[[#This Row],[val_true_positive]]/(results[[#This Row],[val_true_positive]]+results[[#This Row],[val_false_negative]])</f>
        <v>0.72570520121840365</v>
      </c>
    </row>
    <row r="68" spans="1:22" x14ac:dyDescent="0.2">
      <c r="A68">
        <f t="shared" si="1"/>
        <v>66</v>
      </c>
      <c r="B68" s="11" t="s">
        <v>18</v>
      </c>
      <c r="C68" s="11" t="s">
        <v>54</v>
      </c>
      <c r="D68" s="12">
        <v>44670.949074074073</v>
      </c>
      <c r="E68" s="11" t="s">
        <v>20</v>
      </c>
      <c r="F68" s="11" t="s">
        <v>20</v>
      </c>
      <c r="G68" s="6">
        <v>105.61</v>
      </c>
      <c r="H68" s="6">
        <v>0.58154248132088737</v>
      </c>
      <c r="I68" s="6">
        <v>0.57172273128852691</v>
      </c>
      <c r="J68" s="11" t="s">
        <v>57</v>
      </c>
      <c r="K68" s="11" t="s">
        <v>26</v>
      </c>
      <c r="L68" s="6">
        <v>22.58</v>
      </c>
      <c r="M68" s="14">
        <v>0.54866898149635457</v>
      </c>
      <c r="N68" s="14">
        <v>0.54379790185947097</v>
      </c>
      <c r="O68" s="10" t="s">
        <v>58</v>
      </c>
      <c r="P68" s="1">
        <v>246711</v>
      </c>
      <c r="Q68" s="1">
        <v>327917</v>
      </c>
      <c r="R68" s="1">
        <v>211149</v>
      </c>
      <c r="S68" s="1">
        <v>292355</v>
      </c>
      <c r="U68" s="13">
        <f>results[[#This Row],[val_true_positive]]/(results[[#This Row],[val_true_positive]]+results[[#This Row],[val_false_positive]])</f>
        <v>0.53883501507010878</v>
      </c>
      <c r="V68" s="13">
        <f>results[[#This Row],[val_true_positive]]/(results[[#This Row],[val_true_positive]]+results[[#This Row],[val_false_negative]])</f>
        <v>0.45766381111032789</v>
      </c>
    </row>
    <row r="69" spans="1:22" x14ac:dyDescent="0.2">
      <c r="A69">
        <f t="shared" ref="A69" si="2">A68+1</f>
        <v>67</v>
      </c>
      <c r="B69" s="11" t="s">
        <v>32</v>
      </c>
      <c r="C69" s="11" t="s">
        <v>54</v>
      </c>
      <c r="D69" s="12">
        <v>44670.942569444444</v>
      </c>
      <c r="E69" s="11" t="s">
        <v>20</v>
      </c>
      <c r="F69" s="11" t="s">
        <v>20</v>
      </c>
      <c r="G69" s="6">
        <v>513.92999999999995</v>
      </c>
      <c r="H69" s="6">
        <v>0.58154248132088737</v>
      </c>
      <c r="I69" s="6">
        <v>0.57172273128852691</v>
      </c>
      <c r="J69" s="11" t="s">
        <v>55</v>
      </c>
      <c r="K69" s="11" t="s">
        <v>34</v>
      </c>
      <c r="L69" s="6">
        <v>31</v>
      </c>
      <c r="M69" s="14">
        <v>0.54866898149635457</v>
      </c>
      <c r="N69" s="14">
        <v>0.54379790185947097</v>
      </c>
      <c r="O69" s="10" t="s">
        <v>56</v>
      </c>
      <c r="P69" s="1">
        <v>327917</v>
      </c>
      <c r="Q69" s="1">
        <v>246711</v>
      </c>
      <c r="R69" s="1">
        <v>292355</v>
      </c>
      <c r="S69" s="1">
        <v>211149</v>
      </c>
      <c r="U69" s="13">
        <f>results[[#This Row],[val_true_positive]]/(results[[#This Row],[val_true_positive]]+results[[#This Row],[val_false_positive]])</f>
        <v>0.52866645600639717</v>
      </c>
      <c r="V69" s="13">
        <f>results[[#This Row],[val_true_positive]]/(results[[#This Row],[val_true_positive]]+results[[#This Row],[val_false_negative]])</f>
        <v>0.60830584752145378</v>
      </c>
    </row>
  </sheetData>
  <mergeCells count="2">
    <mergeCell ref="Y8:Y9"/>
    <mergeCell ref="AA6:AB6"/>
  </mergeCells>
  <conditionalFormatting sqref="U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m G K U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J h i l F R T c H / M m A E A A N w D A A A T A A A A R m 9 y b X V s Y X M v U 2 V j d G l v b j E u b Y W S 0 W v b M B D G 3 w P 9 H 4 T 3 k o B x K I w x K H 0 o C W N 9 6 0 j 2 N I a 4 y O d G I E t G d / J W u v 7 v O 9 k J p Y 2 L n 4 z u f v 6 + 7 6 Q j N G y D V 7 v x e 3 1 z t b h a 0 B E i 1 i o i J c e k b p V D X i i 1 C y k a l O O G + m o b T G r R 8 / K b d V h t g m c 5 0 L J Y / y S M t O 4 M J M L 1 N v z x L k B N 6 5 N Y Z a g v V q X 6 t U V n W 8 s Y R a / 4 V 5 R q E 1 x q f X a 7 / l q q H y k w 7 v j J Z b / X Q y X W v 1 e l h P l U P M T Q S r 1 W R 4 R a P A s h 9 3 A Q 6 N T 5 P t a X Y 2 7 x P N X v n N s Z c B C z G c e E Z 8 X N E f y j C J o h i u K n D l 9 F 9 x E 8 N S G 2 Y 9 C 9 N G k 5 k a J U z 8 9 F G 2 p 0 e h A o B x 3 F + J d f p F c 4 S 6 w b B E 5 y J R f d G h g 1 2 x Z 1 T P 7 c z c V c G w i 5 1 n j x G 3 V o L D h d I 5 l o u / y U F 4 z p N T r o C O v B 4 N z 3 q T 1 g P B P y 8 K C T l 0 l 0 D G a W 6 e I 0 c k A Z 0 g R s G m t s X o y p N A N 0 l G r s I E K L P F 7 f W 6 6 X q W Z i Z 2 Q 2 9 z t o M n h m 5 p N n K m + N 7 g J Z t n 2 O d O / 5 y + c q 7 8 R b x O M j f I w 0 4 G h O Z m S m d V 5 W C + s / 3 N y b / 1 B L A w Q U A A A I C A C Y Y p R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h i l F S t u f 2 v p g A A A P c A A A A S A A A A A A A A A A A A A A A A A A A A A A B D b 2 5 m a W c v U G F j a 2 F n Z S 5 4 b W x Q S w E C F A M U A A A I C A C Y Y p R U U 3 B / z J g B A A D c A w A A E w A A A A A A A A A A A A A A A A D W A A A A R m 9 y b X V s Y X M v U 2 V j d G l v b j E u b V B L A Q I U A x Q A A A g I A J h i l F Q P y u m r p A A A A O k A A A A T A A A A A A A A A A A A A A A A A J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T A A A A A A A A s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O D o y M D o 0 O C 4 x M z E w N T A w W i I g L z 4 8 R W 5 0 c n k g V H l w Z T 0 i R m l s b E N v b H V t b l R 5 c G V z I i B W Y W x 1 Z T 0 i c 0 J n W U h C Z 1 l G Q l F V R 0 J n V U Z C U V l E Q X d N R C I g L z 4 8 R W 5 0 c n k g V H l w Z T 0 i R m l s b E N v b H V t b k 5 h b W V z I i B W Y W x 1 Z T 0 i c 1 s m c X V v d D t t b 2 R l b F 9 0 e X B l J n F 1 b 3 Q 7 L C Z x d W 9 0 O 2 x p c 3 R f Z m V h d H V y Z X M m c X V v d D s s J n F 1 b 3 Q 7 Z G F 0 Z V 9 0 a W 1 l X 3 J 1 b i Z x d W 9 0 O y w m c X V v d D t 1 c 2 V y J n F 1 b 3 Q 7 L C Z x d W 9 0 O 3 N w Z W N p Y W x f Z G V z Y 3 J p c H R p b 2 4 m c X V v d D s s J n F 1 b 3 Q 7 Y 3 Z f Z W x h c H N l Z F 9 0 a W 1 l J n F 1 b 3 Q 7 L C Z x d W 9 0 O 2 N 2 X 2 F y Z W F f d W 5 k Z X J f c m 9 j J n F 1 b 3 Q 7 L C Z x d W 9 0 O 2 N 2 X 2 F y Z W F f d W 5 k Z X J f c H I m c X V v d D s s J n F 1 b 3 Q 7 Y 3 Z f Y m V z d F 9 j b 2 V m Z m l j a W V u d H M m c X V v d D s s J n F 1 b 3 Q 7 Y 3 Z f Y m V z d F 9 o e X B l c n B h c m F t Z X R l c n M m c X V v d D s s J n F 1 b 3 Q 7 d m F s X 2 V s Y X B z Z W R f d G l t Z S Z x d W 9 0 O y w m c X V v d D t 2 Y W x f Y X J l Y V 9 1 b m R l c l 9 y b 2 M m c X V v d D s s J n F 1 b 3 Q 7 d m F s X 2 F y Z W F f d W 5 k Z X J f c H I m c X V v d D s s J n F 1 b 3 Q 7 d m F s X 2 J l c 3 R f Y 2 9 l Z m Z p Y 2 l l b n R z J n F 1 b 3 Q 7 L C Z x d W 9 0 O 3 Z h b F 9 0 c n V l X 3 B v c 2 l 0 a X Z l J n F 1 b 3 Q 7 L C Z x d W 9 0 O 3 Z h b F 9 0 c n V l X 2 5 l Z 2 F 0 a X Z l J n F 1 b 3 Q 7 L C Z x d W 9 0 O 3 Z h b F 9 m Y W x z Z V 9 w b 3 N p d G l 2 Z S Z x d W 9 0 O y w m c X V v d D t 2 Y W x f Z m F s c 2 V f b m V n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b F 9 0 e X B l L D B 9 J n F 1 b 3 Q 7 L C Z x d W 9 0 O 1 N l Y 3 R p b 2 4 x L 3 J l c 3 V s d H M v Q X V 0 b 1 J l b W 9 2 Z W R D b 2 x 1 b W 5 z M S 5 7 b G l z d F 9 m Z W F 0 d X J l c y w x f S Z x d W 9 0 O y w m c X V v d D t T Z W N 0 a W 9 u M S 9 y Z X N 1 b H R z L 0 F 1 d G 9 S Z W 1 v d m V k Q 2 9 s d W 1 u c z E u e 2 R h d G V f d G l t Z V 9 y d W 4 s M n 0 m c X V v d D s s J n F 1 b 3 Q 7 U 2 V j d G l v b j E v c m V z d W x 0 c y 9 B d X R v U m V t b 3 Z l Z E N v b H V t b n M x L n t 1 c 2 V y L D N 9 J n F 1 b 3 Q 7 L C Z x d W 9 0 O 1 N l Y 3 R p b 2 4 x L 3 J l c 3 V s d H M v Q X V 0 b 1 J l b W 9 2 Z W R D b 2 x 1 b W 5 z M S 5 7 c 3 B l Y 2 l h b F 9 k Z X N j c m l w d G l v b i w 0 f S Z x d W 9 0 O y w m c X V v d D t T Z W N 0 a W 9 u M S 9 y Z X N 1 b H R z L 0 F 1 d G 9 S Z W 1 v d m V k Q 2 9 s d W 1 u c z E u e 2 N 2 X 2 V s Y X B z Z W R f d G l t Z S w 1 f S Z x d W 9 0 O y w m c X V v d D t T Z W N 0 a W 9 u M S 9 y Z X N 1 b H R z L 0 F 1 d G 9 S Z W 1 v d m V k Q 2 9 s d W 1 u c z E u e 2 N 2 X 2 F y Z W F f d W 5 k Z X J f c m 9 j L D Z 9 J n F 1 b 3 Q 7 L C Z x d W 9 0 O 1 N l Y 3 R p b 2 4 x L 3 J l c 3 V s d H M v Q X V 0 b 1 J l b W 9 2 Z W R D b 2 x 1 b W 5 z M S 5 7 Y 3 Z f Y X J l Y V 9 1 b m R l c l 9 w c i w 3 f S Z x d W 9 0 O y w m c X V v d D t T Z W N 0 a W 9 u M S 9 y Z X N 1 b H R z L 0 F 1 d G 9 S Z W 1 v d m V k Q 2 9 s d W 1 u c z E u e 2 N 2 X 2 J l c 3 R f Y 2 9 l Z m Z p Y 2 l l b n R z L D h 9 J n F 1 b 3 Q 7 L C Z x d W 9 0 O 1 N l Y 3 R p b 2 4 x L 3 J l c 3 V s d H M v Q X V 0 b 1 J l b W 9 2 Z W R D b 2 x 1 b W 5 z M S 5 7 Y 3 Z f Y m V z d F 9 o e X B l c n B h c m F t Z X R l c n M s O X 0 m c X V v d D s s J n F 1 b 3 Q 7 U 2 V j d G l v b j E v c m V z d W x 0 c y 9 B d X R v U m V t b 3 Z l Z E N v b H V t b n M x L n t 2 Y W x f Z W x h c H N l Z F 9 0 a W 1 l L D E w f S Z x d W 9 0 O y w m c X V v d D t T Z W N 0 a W 9 u M S 9 y Z X N 1 b H R z L 0 F 1 d G 9 S Z W 1 v d m V k Q 2 9 s d W 1 u c z E u e 3 Z h b F 9 h c m V h X 3 V u Z G V y X 3 J v Y y w x M X 0 m c X V v d D s s J n F 1 b 3 Q 7 U 2 V j d G l v b j E v c m V z d W x 0 c y 9 B d X R v U m V t b 3 Z l Z E N v b H V t b n M x L n t 2 Y W x f Y X J l Y V 9 1 b m R l c l 9 w c i w x M n 0 m c X V v d D s s J n F 1 b 3 Q 7 U 2 V j d G l v b j E v c m V z d W x 0 c y 9 B d X R v U m V t b 3 Z l Z E N v b H V t b n M x L n t 2 Y W x f Y m V z d F 9 j b 2 V m Z m l j a W V u d H M s M T N 9 J n F 1 b 3 Q 7 L C Z x d W 9 0 O 1 N l Y 3 R p b 2 4 x L 3 J l c 3 V s d H M v Q X V 0 b 1 J l b W 9 2 Z W R D b 2 x 1 b W 5 z M S 5 7 d m F s X 3 R y d W V f c G 9 z a X R p d m U s M T R 9 J n F 1 b 3 Q 7 L C Z x d W 9 0 O 1 N l Y 3 R p b 2 4 x L 3 J l c 3 V s d H M v Q X V 0 b 1 J l b W 9 2 Z W R D b 2 x 1 b W 5 z M S 5 7 d m F s X 3 R y d W V f b m V n Y X R p d m U s M T V 9 J n F 1 b 3 Q 7 L C Z x d W 9 0 O 1 N l Y 3 R p b 2 4 x L 3 J l c 3 V s d H M v Q X V 0 b 1 J l b W 9 2 Z W R D b 2 x 1 b W 5 z M S 5 7 d m F s X 2 Z h b H N l X 3 B v c 2 l 0 a X Z l L D E 2 f S Z x d W 9 0 O y w m c X V v d D t T Z W N 0 a W 9 u M S 9 y Z X N 1 b H R z L 0 F 1 d G 9 S Z W 1 v d m V k Q 2 9 s d W 1 u c z E u e 3 Z h b F 9 m Y W x z Z V 9 u Z W d h d G l 2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W 9 k Z W x f d H l w Z S w w f S Z x d W 9 0 O y w m c X V v d D t T Z W N 0 a W 9 u M S 9 y Z X N 1 b H R z L 0 F 1 d G 9 S Z W 1 v d m V k Q 2 9 s d W 1 u c z E u e 2 x p c 3 R f Z m V h d H V y Z X M s M X 0 m c X V v d D s s J n F 1 b 3 Q 7 U 2 V j d G l v b j E v c m V z d W x 0 c y 9 B d X R v U m V t b 3 Z l Z E N v b H V t b n M x L n t k Y X R l X 3 R p b W V f c n V u L D J 9 J n F 1 b 3 Q 7 L C Z x d W 9 0 O 1 N l Y 3 R p b 2 4 x L 3 J l c 3 V s d H M v Q X V 0 b 1 J l b W 9 2 Z W R D b 2 x 1 b W 5 z M S 5 7 d X N l c i w z f S Z x d W 9 0 O y w m c X V v d D t T Z W N 0 a W 9 u M S 9 y Z X N 1 b H R z L 0 F 1 d G 9 S Z W 1 v d m V k Q 2 9 s d W 1 u c z E u e 3 N w Z W N p Y W x f Z G V z Y 3 J p c H R p b 2 4 s N H 0 m c X V v d D s s J n F 1 b 3 Q 7 U 2 V j d G l v b j E v c m V z d W x 0 c y 9 B d X R v U m V t b 3 Z l Z E N v b H V t b n M x L n t j d l 9 l b G F w c 2 V k X 3 R p b W U s N X 0 m c X V v d D s s J n F 1 b 3 Q 7 U 2 V j d G l v b j E v c m V z d W x 0 c y 9 B d X R v U m V t b 3 Z l Z E N v b H V t b n M x L n t j d l 9 h c m V h X 3 V u Z G V y X 3 J v Y y w 2 f S Z x d W 9 0 O y w m c X V v d D t T Z W N 0 a W 9 u M S 9 y Z X N 1 b H R z L 0 F 1 d G 9 S Z W 1 v d m V k Q 2 9 s d W 1 u c z E u e 2 N 2 X 2 F y Z W F f d W 5 k Z X J f c H I s N 3 0 m c X V v d D s s J n F 1 b 3 Q 7 U 2 V j d G l v b j E v c m V z d W x 0 c y 9 B d X R v U m V t b 3 Z l Z E N v b H V t b n M x L n t j d l 9 i Z X N 0 X 2 N v Z W Z m a W N p Z W 5 0 c y w 4 f S Z x d W 9 0 O y w m c X V v d D t T Z W N 0 a W 9 u M S 9 y Z X N 1 b H R z L 0 F 1 d G 9 S Z W 1 v d m V k Q 2 9 s d W 1 u c z E u e 2 N 2 X 2 J l c 3 R f a H l w Z X J w Y X J h b W V 0 Z X J z L D l 9 J n F 1 b 3 Q 7 L C Z x d W 9 0 O 1 N l Y 3 R p b 2 4 x L 3 J l c 3 V s d H M v Q X V 0 b 1 J l b W 9 2 Z W R D b 2 x 1 b W 5 z M S 5 7 d m F s X 2 V s Y X B z Z W R f d G l t Z S w x M H 0 m c X V v d D s s J n F 1 b 3 Q 7 U 2 V j d G l v b j E v c m V z d W x 0 c y 9 B d X R v U m V t b 3 Z l Z E N v b H V t b n M x L n t 2 Y W x f Y X J l Y V 9 1 b m R l c l 9 y b 2 M s M T F 9 J n F 1 b 3 Q 7 L C Z x d W 9 0 O 1 N l Y 3 R p b 2 4 x L 3 J l c 3 V s d H M v Q X V 0 b 1 J l b W 9 2 Z W R D b 2 x 1 b W 5 z M S 5 7 d m F s X 2 F y Z W F f d W 5 k Z X J f c H I s M T J 9 J n F 1 b 3 Q 7 L C Z x d W 9 0 O 1 N l Y 3 R p b 2 4 x L 3 J l c 3 V s d H M v Q X V 0 b 1 J l b W 9 2 Z W R D b 2 x 1 b W 5 z M S 5 7 d m F s X 2 J l c 3 R f Y 2 9 l Z m Z p Y 2 l l b n R z L D E z f S Z x d W 9 0 O y w m c X V v d D t T Z W N 0 a W 9 u M S 9 y Z X N 1 b H R z L 0 F 1 d G 9 S Z W 1 v d m V k Q 2 9 s d W 1 u c z E u e 3 Z h b F 9 0 c n V l X 3 B v c 2 l 0 a X Z l L D E 0 f S Z x d W 9 0 O y w m c X V v d D t T Z W N 0 a W 9 u M S 9 y Z X N 1 b H R z L 0 F 1 d G 9 S Z W 1 v d m V k Q 2 9 s d W 1 u c z E u e 3 Z h b F 9 0 c n V l X 2 5 l Z 2 F 0 a X Z l L D E 1 f S Z x d W 9 0 O y w m c X V v d D t T Z W N 0 a W 9 u M S 9 y Z X N 1 b H R z L 0 F 1 d G 9 S Z W 1 v d m V k Q 2 9 s d W 1 u c z E u e 3 Z h b F 9 m Y W x z Z V 9 w b 3 N p d G l 2 Z S w x N n 0 m c X V v d D s s J n F 1 b 3 Q 7 U 2 V j d G l v b j E v c m V z d W x 0 c y 9 B d X R v U m V t b 3 Z l Z E N v b H V t b n M x L n t 2 Y W x f Z m F s c 2 V f b m V n Y X R p d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S 6 F 5 X d B i D 6 T A N B g k q h k i G 9 w 0 B A Q E F A A S C A g C x G k x w B T Q 3 d 6 y N c a R N f 9 p d C a y L I z L G J 6 d R D e o / 2 N t M U 4 J j F p 1 i p W i m 4 C L H o x 5 o 3 A o c 1 L R u B + d P d C M p f l w x o Y / x V K k r T Z 4 / v y v / / O + 5 / b 3 4 N D w N I / I P I c g Q 7 t A r g A r Q S 0 r E v n F p 9 n I K 6 7 P J b E 0 m Z B Y Z Y L n V 3 F D Z H l l H w R N p T v x m R 4 0 Y J g H R D d 9 / O q V 2 m P + T C 8 6 X 2 4 e d s 0 u 5 p / f X U m z 3 A F 3 4 t C H I H C 3 C I z / l F j D S Q 4 q f N L J w 9 b Q o / F 0 u W 4 i r X o 8 H i v S x f T 7 J K E J I Z 9 n 6 N C / F w 6 P g B V z u i B x r o l O q x O s h X x P A w 5 H e 2 L B S 6 0 k A K 3 y F 4 C 4 h f m j U 8 E R S 5 Q p 4 4 y 3 + a J I O t p N W 1 + Y K N Q s K s d m a K x N Z C 8 H S 3 m h J l A 0 O 3 Z K l A z / e n t r k T O N s D 4 a 8 + K f t O 7 z 5 9 O + E p Y 0 c W D e H c M 4 T z a s 3 Q p x J j V Y z 6 b 2 d 8 g m p 6 b 4 B K K A H 9 k g I 5 b c C 7 I b T X 6 T v b C + a Z o B E 2 D B G Z W / T a 3 Z T p v S u w M l I T x s r S n o H 3 7 i 1 J v R t s R 2 5 K y o 1 2 t d x 9 0 g R Q Z G V Z S 5 w 6 N k U b W A X w J B b a D f u F 6 F p u M m N i 9 N c 4 g N 7 F s Z Q x 8 f D F s j Y T n M E U p O d E 3 H Q R 9 l v l + M M e c C P W L l f k t a L M M C f S 4 y b M 0 p j E m C + 6 Z u r v t V p 5 p V Z t 2 j r S C A v l y d I k c h 0 D m J A i u H M k X Q 4 + H / X 9 K S 4 Z x n d k w b x / 3 O T S i y a z D B 8 B g k q h k i G 9 w 0 B B w E w H Q Y J Y I Z I A W U D B A E q B B D p k j 0 l M J r A Y b r Q Q p S i U m h z g F A c Z h r Y X H f / V v T F R 1 B H O H k n z M s A P P C E 8 s A f O p V n G r 6 M q 1 N q t L J U E + e Z a O v X d k k / e o u J n A j L e P V L X V 0 D g I k s N u 2 a j L 9 X f 9 K 5 4 j o X J 6 j W U U 4 E Q Q = = < / D a t a M a s h u p > 
</file>

<file path=customXml/itemProps1.xml><?xml version="1.0" encoding="utf-8"?>
<ds:datastoreItem xmlns:ds="http://schemas.openxmlformats.org/officeDocument/2006/customXml" ds:itemID="{856396B1-BD6E-B842-8225-6BC680DF2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2022-04-15T14:51:03Z</dcterms:created>
  <dcterms:modified xsi:type="dcterms:W3CDTF">2022-04-20T19:45:58Z</dcterms:modified>
</cp:coreProperties>
</file>