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008255\"/>
    </mc:Choice>
  </mc:AlternateContent>
  <xr:revisionPtr revIDLastSave="0" documentId="8_{74F8C07D-BFDC-4F4E-8F20-5F96EA955FEF}" xr6:coauthVersionLast="47" xr6:coauthVersionMax="47" xr10:uidLastSave="{00000000-0000-0000-0000-000000000000}"/>
  <bookViews>
    <workbookView xWindow="-120" yWindow="-120" windowWidth="29040" windowHeight="15840" activeTab="2"/>
  </bookViews>
  <sheets>
    <sheet name="E008255_ActionCodes" sheetId="3" r:id="rId1"/>
    <sheet name="E008255_StatusCodes" sheetId="2" r:id="rId2"/>
    <sheet name="E008255_RoomRateType" sheetId="4" r:id="rId3"/>
    <sheet name="Payer" sheetId="1" r:id="rId4"/>
  </sheets>
  <definedNames>
    <definedName name="LIST">E008255_ActionCodes!$E$2:$G$15</definedName>
    <definedName name="LIST1">E008255_StatusCodes!$E$2:$G$6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Y3" i="1"/>
  <c r="W4" i="1"/>
  <c r="Y4" i="1"/>
  <c r="W5" i="1"/>
  <c r="X5" i="1"/>
  <c r="Y5" i="1"/>
  <c r="W6" i="1"/>
  <c r="Y6" i="1"/>
  <c r="W7" i="1"/>
  <c r="Y7" i="1"/>
  <c r="W8" i="1"/>
  <c r="Y8" i="1"/>
  <c r="W9" i="1"/>
  <c r="Y9" i="1"/>
  <c r="Y2" i="1"/>
  <c r="W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M2" i="1"/>
  <c r="L2" i="1"/>
  <c r="K2" i="1"/>
  <c r="J2" i="1"/>
  <c r="I2" i="1"/>
  <c r="H2" i="1"/>
  <c r="Q3" i="1"/>
  <c r="Q4" i="1"/>
  <c r="Q5" i="1"/>
  <c r="Q6" i="1"/>
  <c r="Q7" i="1"/>
  <c r="Q8" i="1"/>
  <c r="Q9" i="1"/>
  <c r="Q2" i="1"/>
  <c r="N13" i="1"/>
  <c r="X2" i="1"/>
  <c r="N14" i="1"/>
  <c r="X3" i="1"/>
  <c r="N15" i="1"/>
  <c r="N16" i="1"/>
  <c r="N17" i="1"/>
  <c r="N18" i="1"/>
  <c r="N19" i="1"/>
  <c r="N20" i="1"/>
  <c r="N21" i="1"/>
  <c r="X4" i="1"/>
  <c r="N22" i="1"/>
  <c r="X6" i="1"/>
  <c r="N23" i="1"/>
  <c r="X7" i="1"/>
  <c r="N24" i="1"/>
  <c r="X8" i="1"/>
  <c r="N25" i="1"/>
  <c r="N26" i="1"/>
  <c r="N27" i="1"/>
  <c r="X9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2" i="1"/>
  <c r="R2" i="4"/>
  <c r="Q2" i="4"/>
  <c r="P2" i="4"/>
  <c r="N2" i="4"/>
  <c r="M2" i="4"/>
  <c r="L2" i="4"/>
  <c r="G2" i="4"/>
  <c r="F2" i="4"/>
  <c r="E2" i="4"/>
  <c r="J3" i="2"/>
  <c r="J4" i="2"/>
  <c r="J5" i="2"/>
  <c r="J6" i="2"/>
  <c r="J2" i="2"/>
  <c r="E3" i="2"/>
  <c r="F3" i="2"/>
  <c r="G3" i="2"/>
  <c r="E4" i="2"/>
  <c r="F4" i="2"/>
  <c r="G4" i="2"/>
  <c r="E5" i="2"/>
  <c r="F5" i="2"/>
  <c r="G5" i="2"/>
  <c r="E6" i="2"/>
  <c r="F6" i="2"/>
  <c r="G6" i="2"/>
  <c r="G2" i="2"/>
  <c r="F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G2" i="3"/>
  <c r="F2" i="3"/>
  <c r="E2" i="3"/>
  <c r="T8" i="1"/>
  <c r="S7" i="1"/>
  <c r="S6" i="1"/>
  <c r="U5" i="1"/>
  <c r="S4" i="1"/>
  <c r="S3" i="1"/>
  <c r="S8" i="1"/>
  <c r="T2" i="1"/>
  <c r="U7" i="1"/>
  <c r="S9" i="1"/>
  <c r="T5" i="1"/>
  <c r="U2" i="1"/>
  <c r="T7" i="1"/>
  <c r="U4" i="1"/>
  <c r="U9" i="1"/>
  <c r="T4" i="1"/>
  <c r="T9" i="1"/>
  <c r="U6" i="1"/>
  <c r="S5" i="1"/>
  <c r="T6" i="1"/>
  <c r="U3" i="1"/>
  <c r="S2" i="1"/>
  <c r="U8" i="1"/>
  <c r="T3" i="1"/>
</calcChain>
</file>

<file path=xl/sharedStrings.xml><?xml version="1.0" encoding="utf-8"?>
<sst xmlns="http://schemas.openxmlformats.org/spreadsheetml/2006/main" count="274" uniqueCount="144">
  <si>
    <t>srcDescription</t>
  </si>
  <si>
    <t>srcPayerID</t>
  </si>
  <si>
    <t>dstDescription</t>
  </si>
  <si>
    <t>dstPayerID</t>
  </si>
  <si>
    <t>Map_dstPayerID</t>
  </si>
  <si>
    <t>src_payer_type</t>
  </si>
  <si>
    <t>dst_payer_type</t>
  </si>
  <si>
    <t>dst_Care_Level_Template</t>
  </si>
  <si>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</si>
  <si>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</si>
  <si>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</si>
  <si>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</si>
  <si>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</si>
  <si>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</si>
  <si>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</si>
  <si>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</si>
  <si>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</si>
  <si>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</si>
  <si>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</si>
  <si>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</si>
  <si>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</si>
  <si>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</si>
  <si>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src_payer_code</t>
  </si>
  <si>
    <t>src_payer_code2</t>
  </si>
  <si>
    <t>src_Care_Level_Template</t>
  </si>
  <si>
    <t>dst_payer_code</t>
  </si>
  <si>
    <t>dst_payer_code2</t>
  </si>
  <si>
    <t>1B</t>
  </si>
  <si>
    <t>2B</t>
  </si>
  <si>
    <t>Private</t>
  </si>
  <si>
    <t>P</t>
  </si>
  <si>
    <t>Studio</t>
  </si>
  <si>
    <t>ST</t>
  </si>
  <si>
    <t>Medicaid</t>
  </si>
  <si>
    <t>Standard</t>
  </si>
  <si>
    <t>Other</t>
  </si>
  <si>
    <t>MP</t>
  </si>
  <si>
    <t>Outpatient</t>
  </si>
  <si>
    <t>PC</t>
  </si>
  <si>
    <t>DE</t>
  </si>
  <si>
    <t>L</t>
  </si>
  <si>
    <t>On Line Census</t>
  </si>
  <si>
    <t>OLC</t>
  </si>
  <si>
    <t>Payer Change</t>
  </si>
  <si>
    <t>RL</t>
  </si>
  <si>
    <t>RR</t>
  </si>
  <si>
    <t>Room Reserve</t>
  </si>
  <si>
    <t>STOP BILLING</t>
  </si>
  <si>
    <t>D</t>
  </si>
  <si>
    <t>EP</t>
  </si>
  <si>
    <t>Expired paid</t>
  </si>
  <si>
    <t xml:space="preserve">RR </t>
  </si>
  <si>
    <t>MCD</t>
  </si>
  <si>
    <t>Room &amp; Board</t>
  </si>
  <si>
    <t>RB</t>
  </si>
  <si>
    <t>1 Bedroom Suite</t>
  </si>
  <si>
    <t>2 Bedroom Suite</t>
  </si>
  <si>
    <t>3 Bed Room</t>
  </si>
  <si>
    <t>3BD</t>
  </si>
  <si>
    <t>4 Bed Room</t>
  </si>
  <si>
    <t>4BD</t>
  </si>
  <si>
    <t>Semi</t>
  </si>
  <si>
    <t>S</t>
  </si>
  <si>
    <t>Actual Admission</t>
  </si>
  <si>
    <t>AA</t>
  </si>
  <si>
    <t>Discharge AMA Date</t>
  </si>
  <si>
    <t>DAMA</t>
  </si>
  <si>
    <t>CC</t>
  </si>
  <si>
    <t>Coinsurance Change</t>
  </si>
  <si>
    <t>Discharge Date</t>
  </si>
  <si>
    <t>DD</t>
  </si>
  <si>
    <t>Deceased Date (Facility)</t>
  </si>
  <si>
    <t>Deceased Date (Hospital)</t>
  </si>
  <si>
    <t>DH</t>
  </si>
  <si>
    <t>Leave of Absence/LOA</t>
  </si>
  <si>
    <t>Liability Change</t>
  </si>
  <si>
    <t>LC</t>
  </si>
  <si>
    <t>Go Live Census</t>
  </si>
  <si>
    <t>ReAdmission</t>
  </si>
  <si>
    <t>RA</t>
  </si>
  <si>
    <t>Room Change</t>
  </si>
  <si>
    <t>RC</t>
  </si>
  <si>
    <t>Return from Leave/LOA</t>
  </si>
  <si>
    <t>Transfer In from Hospital</t>
  </si>
  <si>
    <t>TI</t>
  </si>
  <si>
    <t>Transfer Out to Hospital</t>
  </si>
  <si>
    <t>TO</t>
  </si>
  <si>
    <t>Active</t>
  </si>
  <si>
    <t>A</t>
  </si>
  <si>
    <t>Hospital &lt; 24 hrs (Medicare only)</t>
  </si>
  <si>
    <t>HN</t>
  </si>
  <si>
    <t>DP</t>
  </si>
  <si>
    <t>Discharged Paid</t>
  </si>
  <si>
    <t>Hospital Paid Leave</t>
  </si>
  <si>
    <t>HP</t>
  </si>
  <si>
    <t>Therapeutic Paid Leave</t>
  </si>
  <si>
    <t>TP</t>
  </si>
  <si>
    <t>HN3</t>
  </si>
  <si>
    <t>Hospital &lt; 3 days (skilled only)</t>
  </si>
  <si>
    <t>HUP</t>
  </si>
  <si>
    <t>Hospital Unpaid Leave</t>
  </si>
  <si>
    <t>TUP</t>
  </si>
  <si>
    <t>Therapeutic Unpaid Leave</t>
  </si>
  <si>
    <t>Hospice Medicaid</t>
  </si>
  <si>
    <t>HM</t>
  </si>
  <si>
    <t>CA</t>
  </si>
  <si>
    <t>Anthem BC/BS</t>
  </si>
  <si>
    <t>Managed Care</t>
  </si>
  <si>
    <t>ABC</t>
  </si>
  <si>
    <t>4 levels of care</t>
  </si>
  <si>
    <t>Hospice Private</t>
  </si>
  <si>
    <t>Medi-Cal</t>
  </si>
  <si>
    <t>MEDI-CAL MANAGED CARE</t>
  </si>
  <si>
    <t>MCM</t>
  </si>
  <si>
    <t>IEHP Managed Medi-Cal</t>
  </si>
  <si>
    <t>IMC</t>
  </si>
  <si>
    <t>Medi-Cal Pending</t>
  </si>
  <si>
    <t>IEHP Skilled</t>
  </si>
  <si>
    <t>IEH</t>
  </si>
  <si>
    <t>Medi-Cal Tar Pending</t>
  </si>
  <si>
    <t>MTP</t>
  </si>
  <si>
    <t>Managed Care with Levels</t>
  </si>
  <si>
    <t>MCL</t>
  </si>
  <si>
    <t>5 Levels of Care</t>
  </si>
  <si>
    <t>Medicare A</t>
  </si>
  <si>
    <t>MCA</t>
  </si>
  <si>
    <t>RUGs IV Care Levels</t>
  </si>
  <si>
    <t>Managed Care with PDPM</t>
  </si>
  <si>
    <t>MCP</t>
  </si>
  <si>
    <t>Private Pay</t>
  </si>
  <si>
    <t>PP</t>
  </si>
  <si>
    <t>Managed Care with Rugs</t>
  </si>
  <si>
    <t>MCR</t>
  </si>
  <si>
    <t>Managed Medi-Cal</t>
  </si>
  <si>
    <t>MCC</t>
  </si>
  <si>
    <t>Outpatient Insurance</t>
  </si>
  <si>
    <t>INO</t>
  </si>
  <si>
    <t>Outpatient Medicare B</t>
  </si>
  <si>
    <t>OPB</t>
  </si>
  <si>
    <t>Suggested Merge by Short Code</t>
  </si>
  <si>
    <t>Suggested Merge by Description</t>
  </si>
  <si>
    <t>Src_PayerCode_Combined</t>
  </si>
  <si>
    <t>Suggested Merge by Payer Code</t>
  </si>
  <si>
    <t>Suggested Merge by PayerID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</si>
</sst>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6" fillId="33" borderId="0" xfId="0" applyFont="1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  <xf numFmtId="0" fontId="16" fillId="0" borderId="0" xfId="0" applyFont="1" applyFill="1" applyAlignment="1">
      <alignment horizontal="center"/>
    </xf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895350</xdr:colOff>
      <xdr:row>12</xdr:row>
      <xdr:rowOff>200025</xdr:rowOff>
    </xdr:from>
    <xdr:to>
      <xdr:col>3</xdr:col>
      <xdr:colOff>457200</xdr:colOff>
      <xdr:row>29</xdr:row>
      <xdr:rowOff>76200</xdr:rowOff>
    </xdr:to>
    <xdr:pic>
      <xdr:nvPicPr>
        <xdr:cNvPr id="2051" name="Picture 1">
          <a:extLst>
            <a:ext uri="{FF2B5EF4-FFF2-40B4-BE49-F238E27FC236}">
              <a16:creationId xmlns:a16="http://schemas.microsoft.com/office/drawing/2014/main" id="{56664B4E-FB1A-4861-B8EC-D31B36D27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476500"/>
          <a:ext cx="3057525" cy="312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9" sqref="G9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1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1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63</v>
      </c>
      <c r="B2" t="s">
        <v>64</v>
      </c>
      <c r="C2">
        <v>1</v>
      </c>
      <c r="D2" s="1">
        <v>1</v>
      </c>
      <c r="E2">
        <f t="shared" ref="E2:E15" si="0">VLOOKUP($D2,$E$18:$H$83,1,FALSE)</f>
        <v>1</v>
      </c>
      <c r="F2" t="str">
        <f t="shared" ref="F2:F15" si="1">VLOOKUP($D2,$E$18:$H$83,2,FALSE)</f>
        <v>AA</v>
      </c>
      <c r="G2" t="str">
        <f t="shared" ref="G2:G15" si="2">VLOOKUP($D2,$E$18:$H$83,3,FALSE)</f>
        <v>Actual Admission</v>
      </c>
      <c r="J2">
        <f t="shared" ref="J2:J15" si="3">VLOOKUP($B2,$F$18:$H$83,3,FALSE)</f>
        <v>1</v>
      </c>
    </row>
    <row r="3" spans="1:10" x14ac:dyDescent="0.25">
      <c r="A3" t="s">
        <v>65</v>
      </c>
      <c r="B3" t="s">
        <v>66</v>
      </c>
      <c r="C3">
        <v>89</v>
      </c>
      <c r="D3" s="1">
        <v>89</v>
      </c>
      <c r="E3">
        <f t="shared" si="0"/>
        <v>89</v>
      </c>
      <c r="F3" t="str">
        <f t="shared" si="1"/>
        <v>DAMA</v>
      </c>
      <c r="G3" t="str">
        <f t="shared" si="2"/>
        <v>Discharge AMA Date</v>
      </c>
      <c r="J3">
        <f t="shared" si="3"/>
        <v>89</v>
      </c>
    </row>
    <row r="4" spans="1:10" x14ac:dyDescent="0.25">
      <c r="A4" t="s">
        <v>69</v>
      </c>
      <c r="B4" t="s">
        <v>70</v>
      </c>
      <c r="C4">
        <v>2</v>
      </c>
      <c r="D4" s="1">
        <v>2</v>
      </c>
      <c r="E4">
        <f t="shared" si="0"/>
        <v>2</v>
      </c>
      <c r="F4" t="str">
        <f t="shared" si="1"/>
        <v>DD</v>
      </c>
      <c r="G4" t="str">
        <f t="shared" si="2"/>
        <v>Discharge Date</v>
      </c>
      <c r="J4">
        <f t="shared" si="3"/>
        <v>2</v>
      </c>
    </row>
    <row r="5" spans="1:10" x14ac:dyDescent="0.25">
      <c r="A5" t="s">
        <v>71</v>
      </c>
      <c r="B5" t="s">
        <v>39</v>
      </c>
      <c r="C5">
        <v>3</v>
      </c>
      <c r="D5" s="1">
        <v>3</v>
      </c>
      <c r="E5">
        <f t="shared" si="0"/>
        <v>3</v>
      </c>
      <c r="F5" t="str">
        <f t="shared" si="1"/>
        <v>DE</v>
      </c>
      <c r="G5" t="str">
        <f t="shared" si="2"/>
        <v>Deceased Date (Facility)</v>
      </c>
      <c r="J5">
        <f t="shared" si="3"/>
        <v>3</v>
      </c>
    </row>
    <row r="6" spans="1:10" x14ac:dyDescent="0.25">
      <c r="A6" t="s">
        <v>72</v>
      </c>
      <c r="B6" t="s">
        <v>73</v>
      </c>
      <c r="C6">
        <v>37</v>
      </c>
      <c r="D6" s="1">
        <v>37</v>
      </c>
      <c r="E6">
        <f t="shared" si="0"/>
        <v>37</v>
      </c>
      <c r="F6" t="str">
        <f t="shared" si="1"/>
        <v>DH</v>
      </c>
      <c r="G6" t="str">
        <f t="shared" si="2"/>
        <v>Deceased Date (Hospital)</v>
      </c>
      <c r="J6">
        <f t="shared" si="3"/>
        <v>37</v>
      </c>
    </row>
    <row r="7" spans="1:10" x14ac:dyDescent="0.25">
      <c r="A7" t="s">
        <v>74</v>
      </c>
      <c r="B7" t="s">
        <v>40</v>
      </c>
      <c r="C7">
        <v>45</v>
      </c>
      <c r="D7" s="1">
        <v>45</v>
      </c>
      <c r="E7">
        <f t="shared" si="0"/>
        <v>45</v>
      </c>
      <c r="F7" t="str">
        <f t="shared" si="1"/>
        <v>L</v>
      </c>
      <c r="G7" t="str">
        <f t="shared" si="2"/>
        <v>Leave of Absence/LOA</v>
      </c>
      <c r="J7">
        <f t="shared" si="3"/>
        <v>45</v>
      </c>
    </row>
    <row r="8" spans="1:10" x14ac:dyDescent="0.25">
      <c r="A8" t="s">
        <v>75</v>
      </c>
      <c r="B8" t="s">
        <v>76</v>
      </c>
      <c r="C8">
        <v>57</v>
      </c>
      <c r="D8" s="1">
        <v>57</v>
      </c>
      <c r="E8">
        <f t="shared" si="0"/>
        <v>57</v>
      </c>
      <c r="F8" t="str">
        <f t="shared" si="1"/>
        <v>LC</v>
      </c>
      <c r="G8" t="str">
        <f t="shared" si="2"/>
        <v>Liability Change</v>
      </c>
      <c r="J8">
        <f t="shared" si="3"/>
        <v>57</v>
      </c>
    </row>
    <row r="9" spans="1:10" x14ac:dyDescent="0.25">
      <c r="A9" t="s">
        <v>41</v>
      </c>
      <c r="B9" t="s">
        <v>42</v>
      </c>
      <c r="C9">
        <v>76</v>
      </c>
      <c r="D9" s="1">
        <v>76</v>
      </c>
      <c r="E9">
        <f t="shared" si="0"/>
        <v>76</v>
      </c>
      <c r="F9" t="str">
        <f t="shared" si="1"/>
        <v>OLC</v>
      </c>
      <c r="G9" t="str">
        <f t="shared" si="2"/>
        <v>Go Live Census</v>
      </c>
      <c r="J9">
        <f t="shared" si="3"/>
        <v>76</v>
      </c>
    </row>
    <row r="10" spans="1:10" x14ac:dyDescent="0.25">
      <c r="A10" t="s">
        <v>43</v>
      </c>
      <c r="B10" t="s">
        <v>38</v>
      </c>
      <c r="C10">
        <v>56</v>
      </c>
      <c r="D10" s="1">
        <v>56</v>
      </c>
      <c r="E10">
        <f t="shared" si="0"/>
        <v>56</v>
      </c>
      <c r="F10" t="str">
        <f t="shared" si="1"/>
        <v>PC</v>
      </c>
      <c r="G10" t="str">
        <f t="shared" si="2"/>
        <v>Payer Change</v>
      </c>
      <c r="J10">
        <f t="shared" si="3"/>
        <v>56</v>
      </c>
    </row>
    <row r="11" spans="1:10" x14ac:dyDescent="0.25">
      <c r="A11" t="s">
        <v>78</v>
      </c>
      <c r="B11" t="s">
        <v>79</v>
      </c>
      <c r="C11">
        <v>66</v>
      </c>
      <c r="D11" s="1">
        <v>66</v>
      </c>
      <c r="E11">
        <f t="shared" si="0"/>
        <v>66</v>
      </c>
      <c r="F11" t="str">
        <f t="shared" si="1"/>
        <v>RA</v>
      </c>
      <c r="G11" t="str">
        <f t="shared" si="2"/>
        <v>ReAdmission</v>
      </c>
      <c r="J11">
        <f t="shared" si="3"/>
        <v>66</v>
      </c>
    </row>
    <row r="12" spans="1:10" x14ac:dyDescent="0.25">
      <c r="A12" t="s">
        <v>80</v>
      </c>
      <c r="B12" t="s">
        <v>81</v>
      </c>
      <c r="C12">
        <v>8</v>
      </c>
      <c r="D12" s="1">
        <v>8</v>
      </c>
      <c r="E12">
        <f t="shared" si="0"/>
        <v>8</v>
      </c>
      <c r="F12" t="str">
        <f t="shared" si="1"/>
        <v>RC</v>
      </c>
      <c r="G12" t="str">
        <f t="shared" si="2"/>
        <v>Room Change</v>
      </c>
      <c r="J12">
        <f t="shared" si="3"/>
        <v>8</v>
      </c>
    </row>
    <row r="13" spans="1:10" x14ac:dyDescent="0.25">
      <c r="A13" t="s">
        <v>82</v>
      </c>
      <c r="B13" t="s">
        <v>44</v>
      </c>
      <c r="C13">
        <v>46</v>
      </c>
      <c r="D13" s="1">
        <v>46</v>
      </c>
      <c r="E13">
        <f t="shared" si="0"/>
        <v>46</v>
      </c>
      <c r="F13" t="str">
        <f t="shared" si="1"/>
        <v>RL</v>
      </c>
      <c r="G13" t="str">
        <f t="shared" si="2"/>
        <v>Return from Leave/LOA</v>
      </c>
      <c r="J13">
        <f t="shared" si="3"/>
        <v>46</v>
      </c>
    </row>
    <row r="14" spans="1:10" x14ac:dyDescent="0.25">
      <c r="A14" t="s">
        <v>83</v>
      </c>
      <c r="B14" t="s">
        <v>84</v>
      </c>
      <c r="C14">
        <v>6</v>
      </c>
      <c r="D14" s="1">
        <v>6</v>
      </c>
      <c r="E14">
        <f t="shared" si="0"/>
        <v>6</v>
      </c>
      <c r="F14" t="str">
        <f t="shared" si="1"/>
        <v>TI</v>
      </c>
      <c r="G14" t="str">
        <f t="shared" si="2"/>
        <v>Transfer In from Hospital</v>
      </c>
      <c r="J14">
        <f t="shared" si="3"/>
        <v>6</v>
      </c>
    </row>
    <row r="15" spans="1:10" x14ac:dyDescent="0.25">
      <c r="A15" t="s">
        <v>85</v>
      </c>
      <c r="B15" t="s">
        <v>86</v>
      </c>
      <c r="C15">
        <v>4</v>
      </c>
      <c r="D15" s="1">
        <v>4</v>
      </c>
      <c r="E15">
        <f t="shared" si="0"/>
        <v>4</v>
      </c>
      <c r="F15" t="str">
        <f t="shared" si="1"/>
        <v>TO</v>
      </c>
      <c r="G15" t="str">
        <f t="shared" si="2"/>
        <v>Transfer Out to Hospital</v>
      </c>
      <c r="J15">
        <f t="shared" si="3"/>
        <v>4</v>
      </c>
    </row>
    <row r="18" spans="5:8" x14ac:dyDescent="0.25">
      <c r="E18">
        <v>1</v>
      </c>
      <c r="F18" t="s">
        <v>64</v>
      </c>
      <c r="G18" t="s">
        <v>63</v>
      </c>
      <c r="H18">
        <v>1</v>
      </c>
    </row>
    <row r="19" spans="5:8" x14ac:dyDescent="0.25">
      <c r="E19">
        <v>90</v>
      </c>
      <c r="F19" t="s">
        <v>67</v>
      </c>
      <c r="G19" t="s">
        <v>68</v>
      </c>
      <c r="H19">
        <v>90</v>
      </c>
    </row>
    <row r="20" spans="5:8" x14ac:dyDescent="0.25">
      <c r="E20">
        <v>89</v>
      </c>
      <c r="F20" t="s">
        <v>66</v>
      </c>
      <c r="G20" t="s">
        <v>65</v>
      </c>
      <c r="H20">
        <v>89</v>
      </c>
    </row>
    <row r="21" spans="5:8" x14ac:dyDescent="0.25">
      <c r="E21">
        <v>2</v>
      </c>
      <c r="F21" t="s">
        <v>70</v>
      </c>
      <c r="G21" t="s">
        <v>69</v>
      </c>
      <c r="H21">
        <v>2</v>
      </c>
    </row>
    <row r="22" spans="5:8" x14ac:dyDescent="0.25">
      <c r="E22">
        <v>3</v>
      </c>
      <c r="F22" t="s">
        <v>39</v>
      </c>
      <c r="G22" t="s">
        <v>71</v>
      </c>
      <c r="H22">
        <v>3</v>
      </c>
    </row>
    <row r="23" spans="5:8" x14ac:dyDescent="0.25">
      <c r="E23">
        <v>37</v>
      </c>
      <c r="F23" t="s">
        <v>73</v>
      </c>
      <c r="G23" t="s">
        <v>72</v>
      </c>
      <c r="H23">
        <v>37</v>
      </c>
    </row>
    <row r="24" spans="5:8" x14ac:dyDescent="0.25">
      <c r="E24">
        <v>45</v>
      </c>
      <c r="F24" t="s">
        <v>40</v>
      </c>
      <c r="G24" t="s">
        <v>74</v>
      </c>
      <c r="H24">
        <v>45</v>
      </c>
    </row>
    <row r="25" spans="5:8" x14ac:dyDescent="0.25">
      <c r="E25">
        <v>57</v>
      </c>
      <c r="F25" t="s">
        <v>76</v>
      </c>
      <c r="G25" t="s">
        <v>75</v>
      </c>
      <c r="H25">
        <v>57</v>
      </c>
    </row>
    <row r="26" spans="5:8" x14ac:dyDescent="0.25">
      <c r="E26">
        <v>76</v>
      </c>
      <c r="F26" t="s">
        <v>42</v>
      </c>
      <c r="G26" t="s">
        <v>77</v>
      </c>
      <c r="H26">
        <v>76</v>
      </c>
    </row>
    <row r="27" spans="5:8" x14ac:dyDescent="0.25">
      <c r="E27">
        <v>56</v>
      </c>
      <c r="F27" t="s">
        <v>38</v>
      </c>
      <c r="G27" t="s">
        <v>43</v>
      </c>
      <c r="H27">
        <v>56</v>
      </c>
    </row>
    <row r="28" spans="5:8" x14ac:dyDescent="0.25">
      <c r="E28">
        <v>66</v>
      </c>
      <c r="F28" t="s">
        <v>79</v>
      </c>
      <c r="G28" t="s">
        <v>78</v>
      </c>
      <c r="H28">
        <v>66</v>
      </c>
    </row>
    <row r="29" spans="5:8" x14ac:dyDescent="0.25">
      <c r="E29">
        <v>8</v>
      </c>
      <c r="F29" t="s">
        <v>81</v>
      </c>
      <c r="G29" t="s">
        <v>80</v>
      </c>
      <c r="H29">
        <v>8</v>
      </c>
    </row>
    <row r="30" spans="5:8" x14ac:dyDescent="0.25">
      <c r="E30">
        <v>46</v>
      </c>
      <c r="F30" t="s">
        <v>44</v>
      </c>
      <c r="G30" t="s">
        <v>82</v>
      </c>
      <c r="H30">
        <v>46</v>
      </c>
    </row>
    <row r="31" spans="5:8" x14ac:dyDescent="0.25">
      <c r="E31">
        <v>87</v>
      </c>
      <c r="F31" t="s">
        <v>45</v>
      </c>
      <c r="G31" t="s">
        <v>46</v>
      </c>
      <c r="H31">
        <v>87</v>
      </c>
    </row>
    <row r="32" spans="5:8" x14ac:dyDescent="0.25">
      <c r="E32">
        <v>6</v>
      </c>
      <c r="F32" t="s">
        <v>84</v>
      </c>
      <c r="G32" t="s">
        <v>83</v>
      </c>
      <c r="H32">
        <v>6</v>
      </c>
    </row>
    <row r="33" spans="5:8" x14ac:dyDescent="0.25">
      <c r="E33">
        <v>4</v>
      </c>
      <c r="F33" t="s">
        <v>86</v>
      </c>
      <c r="G33" t="s">
        <v>85</v>
      </c>
      <c r="H33">
        <v>4</v>
      </c>
    </row>
  </sheetData>
  <conditionalFormatting sqref="D1:D1048576">
    <cfRule type="expression" dxfId="5" priority="2" stopIfTrue="1">
      <formula>ISNA(D1)</formula>
    </cfRule>
  </conditionalFormatting>
  <conditionalFormatting sqref="E18:H83">
    <cfRule type="expression" dxfId="4" priority="1" stopIfTrue="1">
      <formula>COUNTIF(LIST,$F18)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4" sqref="G4"/>
    </sheetView>
  </sheetViews>
  <sheetFormatPr defaultRowHeight="15" x14ac:dyDescent="0.25"/>
  <cols>
    <col min="1" max="1" width="34.42578125" customWidth="1"/>
    <col min="2" max="2" width="14.140625" bestFit="1" customWidth="1"/>
    <col min="3" max="3" width="11.28515625" bestFit="1" customWidth="1"/>
    <col min="4" max="4" width="15.5703125" style="1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1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87</v>
      </c>
      <c r="B2" t="s">
        <v>88</v>
      </c>
      <c r="C2">
        <v>42</v>
      </c>
      <c r="D2" s="1">
        <v>42</v>
      </c>
      <c r="E2">
        <f>VLOOKUP($D2,$E$9:$H$74,1,FALSE)</f>
        <v>42</v>
      </c>
      <c r="F2" t="str">
        <f>VLOOKUP($D2,$E$9:$H$74,2,FALSE)</f>
        <v>A</v>
      </c>
      <c r="G2" t="str">
        <f>VLOOKUP($D2,$E$9:$H$74,3,FALSE)</f>
        <v>Active</v>
      </c>
      <c r="J2">
        <f>VLOOKUP($B2,$F$9:$H$74,3,FALSE)</f>
        <v>42</v>
      </c>
    </row>
    <row r="3" spans="1:10" x14ac:dyDescent="0.25">
      <c r="A3" t="s">
        <v>47</v>
      </c>
      <c r="B3" t="s">
        <v>48</v>
      </c>
      <c r="C3">
        <v>17</v>
      </c>
      <c r="D3" s="1">
        <v>17</v>
      </c>
      <c r="E3">
        <f>VLOOKUP($D3,$E$9:$H$74,1,FALSE)</f>
        <v>17</v>
      </c>
      <c r="F3" t="str">
        <f>VLOOKUP($D3,$E$9:$H$74,2,FALSE)</f>
        <v>D</v>
      </c>
      <c r="G3" t="str">
        <f>VLOOKUP($D3,$E$9:$H$74,3,FALSE)</f>
        <v>STOP BILLING</v>
      </c>
      <c r="J3">
        <f>VLOOKUP($B3,$F$9:$H$74,3,FALSE)</f>
        <v>17</v>
      </c>
    </row>
    <row r="4" spans="1:10" x14ac:dyDescent="0.25">
      <c r="A4" t="s">
        <v>89</v>
      </c>
      <c r="B4" t="s">
        <v>90</v>
      </c>
      <c r="C4">
        <v>47</v>
      </c>
      <c r="D4" s="1">
        <v>101</v>
      </c>
      <c r="E4">
        <f>VLOOKUP($D4,$E$9:$H$74,1,FALSE)</f>
        <v>101</v>
      </c>
      <c r="F4" t="str">
        <f>VLOOKUP($D4,$E$9:$H$74,2,FALSE)</f>
        <v>HN3</v>
      </c>
      <c r="G4" t="str">
        <f>VLOOKUP($D4,$E$9:$H$74,3,FALSE)</f>
        <v>Hospital &lt; 3 days (skilled only)</v>
      </c>
      <c r="J4" t="e">
        <f>VLOOKUP($B4,$F$9:$H$74,3,FALSE)</f>
        <v>#N/A</v>
      </c>
    </row>
    <row r="5" spans="1:10" x14ac:dyDescent="0.25">
      <c r="A5" t="s">
        <v>93</v>
      </c>
      <c r="B5" t="s">
        <v>94</v>
      </c>
      <c r="C5">
        <v>43</v>
      </c>
      <c r="D5" s="1">
        <v>43</v>
      </c>
      <c r="E5">
        <f>VLOOKUP($D5,$E$9:$H$74,1,FALSE)</f>
        <v>43</v>
      </c>
      <c r="F5" t="str">
        <f>VLOOKUP($D5,$E$9:$H$74,2,FALSE)</f>
        <v>HP</v>
      </c>
      <c r="G5" t="str">
        <f>VLOOKUP($D5,$E$9:$H$74,3,FALSE)</f>
        <v>Hospital Paid Leave</v>
      </c>
      <c r="J5">
        <f>VLOOKUP($B5,$F$9:$H$74,3,FALSE)</f>
        <v>43</v>
      </c>
    </row>
    <row r="6" spans="1:10" x14ac:dyDescent="0.25">
      <c r="A6" t="s">
        <v>95</v>
      </c>
      <c r="B6" t="s">
        <v>96</v>
      </c>
      <c r="C6">
        <v>44</v>
      </c>
      <c r="D6" s="1">
        <v>44</v>
      </c>
      <c r="E6">
        <f>VLOOKUP($D6,$E$9:$H$74,1,FALSE)</f>
        <v>44</v>
      </c>
      <c r="F6" t="str">
        <f>VLOOKUP($D6,$E$9:$H$74,2,FALSE)</f>
        <v>TP</v>
      </c>
      <c r="G6" t="str">
        <f>VLOOKUP($D6,$E$9:$H$74,3,FALSE)</f>
        <v>Therapeutic Paid Leave</v>
      </c>
      <c r="J6">
        <f>VLOOKUP($B6,$F$9:$H$74,3,FALSE)</f>
        <v>44</v>
      </c>
    </row>
    <row r="9" spans="1:10" x14ac:dyDescent="0.25">
      <c r="E9">
        <v>42</v>
      </c>
      <c r="F9" t="s">
        <v>88</v>
      </c>
      <c r="G9" t="s">
        <v>87</v>
      </c>
      <c r="H9">
        <v>42</v>
      </c>
    </row>
    <row r="10" spans="1:10" x14ac:dyDescent="0.25">
      <c r="E10">
        <v>17</v>
      </c>
      <c r="F10" t="s">
        <v>48</v>
      </c>
      <c r="G10" t="s">
        <v>47</v>
      </c>
      <c r="H10">
        <v>17</v>
      </c>
    </row>
    <row r="11" spans="1:10" x14ac:dyDescent="0.25">
      <c r="E11">
        <v>48</v>
      </c>
      <c r="F11" t="s">
        <v>91</v>
      </c>
      <c r="G11" t="s">
        <v>92</v>
      </c>
      <c r="H11">
        <v>48</v>
      </c>
    </row>
    <row r="12" spans="1:10" x14ac:dyDescent="0.25">
      <c r="E12">
        <v>49</v>
      </c>
      <c r="F12" t="s">
        <v>49</v>
      </c>
      <c r="G12" t="s">
        <v>50</v>
      </c>
      <c r="H12">
        <v>49</v>
      </c>
    </row>
    <row r="13" spans="1:10" x14ac:dyDescent="0.25">
      <c r="E13">
        <v>101</v>
      </c>
      <c r="F13" t="s">
        <v>97</v>
      </c>
      <c r="G13" t="s">
        <v>98</v>
      </c>
      <c r="H13">
        <v>101</v>
      </c>
    </row>
    <row r="14" spans="1:10" x14ac:dyDescent="0.25">
      <c r="E14">
        <v>43</v>
      </c>
      <c r="F14" t="s">
        <v>94</v>
      </c>
      <c r="G14" t="s">
        <v>93</v>
      </c>
      <c r="H14">
        <v>43</v>
      </c>
    </row>
    <row r="15" spans="1:10" x14ac:dyDescent="0.25">
      <c r="E15">
        <v>52</v>
      </c>
      <c r="F15" t="s">
        <v>99</v>
      </c>
      <c r="G15" t="s">
        <v>100</v>
      </c>
      <c r="H15">
        <v>52</v>
      </c>
    </row>
    <row r="16" spans="1:10" x14ac:dyDescent="0.25">
      <c r="E16">
        <v>88</v>
      </c>
      <c r="F16" t="s">
        <v>51</v>
      </c>
      <c r="G16" t="s">
        <v>46</v>
      </c>
      <c r="H16">
        <v>88</v>
      </c>
    </row>
    <row r="17" spans="5:8" x14ac:dyDescent="0.25">
      <c r="E17">
        <v>44</v>
      </c>
      <c r="F17" t="s">
        <v>96</v>
      </c>
      <c r="G17" t="s">
        <v>95</v>
      </c>
      <c r="H17">
        <v>44</v>
      </c>
    </row>
    <row r="18" spans="5:8" x14ac:dyDescent="0.25">
      <c r="E18">
        <v>55</v>
      </c>
      <c r="F18" t="s">
        <v>101</v>
      </c>
      <c r="G18" t="s">
        <v>102</v>
      </c>
      <c r="H18">
        <v>55</v>
      </c>
    </row>
  </sheetData>
  <conditionalFormatting sqref="D1:D1048576">
    <cfRule type="expression" dxfId="3" priority="2" stopIfTrue="1">
      <formula>ISNA(D1)</formula>
    </cfRule>
  </conditionalFormatting>
  <conditionalFormatting sqref="E9:H74">
    <cfRule type="expression" dxfId="2" priority="1" stopIfTrue="1">
      <formula>COUNTIF(LIST1,$F9)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D36" sqref="D36"/>
    </sheetView>
  </sheetViews>
  <sheetFormatPr defaultRowHeight="15" x14ac:dyDescent="0.25"/>
  <cols>
    <col min="1" max="1" width="26.5703125" bestFit="1" customWidth="1"/>
    <col min="2" max="2" width="26" bestFit="1" customWidth="1"/>
    <col min="3" max="3" width="14" bestFit="1" customWidth="1"/>
    <col min="4" max="4" width="22.140625" style="11" customWidth="1"/>
    <col min="5" max="5" width="22.140625" customWidth="1"/>
    <col min="6" max="6" width="34.140625" bestFit="1" customWidth="1"/>
    <col min="7" max="7" width="14" bestFit="1" customWidth="1"/>
    <col min="12" max="14" width="8.7109375" style="3" customWidth="1"/>
    <col min="16" max="18" width="8.7109375" style="5" customWidth="1"/>
  </cols>
  <sheetData>
    <row r="1" spans="1:18" x14ac:dyDescent="0.25">
      <c r="A1" t="s">
        <v>15</v>
      </c>
      <c r="B1" t="s">
        <v>16</v>
      </c>
      <c r="C1" t="s">
        <v>17</v>
      </c>
      <c r="D1" s="1" t="s">
        <v>18</v>
      </c>
      <c r="E1" t="s">
        <v>19</v>
      </c>
      <c r="F1" t="s">
        <v>20</v>
      </c>
      <c r="G1" t="s">
        <v>21</v>
      </c>
      <c r="L1" s="4" t="s">
        <v>139</v>
      </c>
      <c r="P1" s="6" t="s">
        <v>140</v>
      </c>
    </row>
    <row r="2" spans="1:18" x14ac:dyDescent="0.25">
      <c r="A2" t="s">
        <v>53</v>
      </c>
      <c r="B2" t="s">
        <v>54</v>
      </c>
      <c r="C2">
        <v>43</v>
      </c>
      <c r="D2" s="1">
        <v>33</v>
      </c>
      <c r="E2" t="str">
        <f>VLOOKUP($D2,$G$5:$I$65,2,FALSE)</f>
        <v>Room &amp; Board</v>
      </c>
      <c r="F2" t="str">
        <f>VLOOKUP($D2,$G$5:$I$65,3,FALSE)</f>
        <v>RB</v>
      </c>
      <c r="G2">
        <f>VLOOKUP($D2,$G$5:$I$65,1,FALSE)</f>
        <v>33</v>
      </c>
      <c r="L2" s="3" t="str">
        <f>VLOOKUP($B2,$F$5:$I$65,1,FALSE)</f>
        <v>RB</v>
      </c>
      <c r="M2" s="3" t="str">
        <f>VLOOKUP($B2,$F$5:$I$65,3,FALSE)</f>
        <v>Room &amp; Board</v>
      </c>
      <c r="N2" s="3">
        <f>VLOOKUP($B2,$F$5:$I$65,2,FALSE)</f>
        <v>33</v>
      </c>
      <c r="P2" s="5" t="str">
        <f>VLOOKUP($A2,$E$5:$I$65,1,FALSE)</f>
        <v>Room &amp; Board</v>
      </c>
      <c r="Q2" s="5" t="str">
        <f>VLOOKUP($A2,$E$5:$I$65,2,FALSE)</f>
        <v>RB</v>
      </c>
      <c r="R2" s="5">
        <f>VLOOKUP($A2,$E$5:$I$65,3,FALSE)</f>
        <v>33</v>
      </c>
    </row>
    <row r="5" spans="1:18" x14ac:dyDescent="0.25">
      <c r="E5" t="s">
        <v>55</v>
      </c>
      <c r="F5" t="s">
        <v>27</v>
      </c>
      <c r="G5">
        <v>10</v>
      </c>
      <c r="H5" t="s">
        <v>55</v>
      </c>
      <c r="I5" t="s">
        <v>27</v>
      </c>
    </row>
    <row r="6" spans="1:18" x14ac:dyDescent="0.25">
      <c r="E6" t="s">
        <v>56</v>
      </c>
      <c r="F6" t="s">
        <v>28</v>
      </c>
      <c r="G6">
        <v>11</v>
      </c>
      <c r="H6" t="s">
        <v>56</v>
      </c>
      <c r="I6" t="s">
        <v>28</v>
      </c>
    </row>
    <row r="7" spans="1:18" x14ac:dyDescent="0.25">
      <c r="E7" t="s">
        <v>57</v>
      </c>
      <c r="F7" t="s">
        <v>58</v>
      </c>
      <c r="G7">
        <v>13</v>
      </c>
      <c r="H7" t="s">
        <v>57</v>
      </c>
      <c r="I7" t="s">
        <v>58</v>
      </c>
    </row>
    <row r="8" spans="1:18" x14ac:dyDescent="0.25">
      <c r="E8" t="s">
        <v>59</v>
      </c>
      <c r="F8" t="s">
        <v>60</v>
      </c>
      <c r="G8">
        <v>23</v>
      </c>
      <c r="H8" t="s">
        <v>59</v>
      </c>
      <c r="I8" t="s">
        <v>60</v>
      </c>
    </row>
    <row r="9" spans="1:18" x14ac:dyDescent="0.25">
      <c r="E9" t="s">
        <v>29</v>
      </c>
      <c r="F9" t="s">
        <v>30</v>
      </c>
      <c r="G9">
        <v>1</v>
      </c>
      <c r="H9" t="s">
        <v>29</v>
      </c>
      <c r="I9" t="s">
        <v>30</v>
      </c>
    </row>
    <row r="10" spans="1:18" x14ac:dyDescent="0.25">
      <c r="E10" t="s">
        <v>61</v>
      </c>
      <c r="F10" t="s">
        <v>62</v>
      </c>
      <c r="G10">
        <v>2</v>
      </c>
      <c r="H10" t="s">
        <v>61</v>
      </c>
      <c r="I10" t="s">
        <v>62</v>
      </c>
    </row>
    <row r="11" spans="1:18" x14ac:dyDescent="0.25">
      <c r="E11" t="s">
        <v>31</v>
      </c>
      <c r="F11" t="s">
        <v>32</v>
      </c>
      <c r="G11">
        <v>12</v>
      </c>
      <c r="H11" t="s">
        <v>31</v>
      </c>
      <c r="I11" t="s">
        <v>32</v>
      </c>
    </row>
    <row r="12" spans="1:18" x14ac:dyDescent="0.25">
      <c r="E12" t="s">
        <v>53</v>
      </c>
      <c r="F12" t="s">
        <v>54</v>
      </c>
      <c r="G12">
        <v>33</v>
      </c>
      <c r="H12" t="s">
        <v>53</v>
      </c>
      <c r="I12" t="s">
        <v>54</v>
      </c>
    </row>
  </sheetData>
  <conditionalFormatting sqref="D1:D1048576">
    <cfRule type="expression" dxfId="1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2"/>
  <sheetViews>
    <sheetView workbookViewId="0">
      <selection activeCell="E26" sqref="E26"/>
    </sheetView>
  </sheetViews>
  <sheetFormatPr defaultRowHeight="15" x14ac:dyDescent="0.25"/>
  <cols>
    <col min="1" max="1" width="27.5703125" customWidth="1"/>
    <col min="2" max="2" width="10.285156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24" bestFit="1" customWidth="1"/>
    <col min="7" max="7" width="15.5703125" style="11" bestFit="1" customWidth="1"/>
    <col min="8" max="8" width="24.7109375" bestFit="1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3.5703125" hidden="1" customWidth="1"/>
    <col min="19" max="21" width="8.7109375" style="2" customWidth="1"/>
    <col min="23" max="25" width="8.7109375" style="10" customWidth="1"/>
  </cols>
  <sheetData>
    <row r="1" spans="1:25" s="7" customFormat="1" x14ac:dyDescent="0.25">
      <c r="A1" s="7" t="s">
        <v>0</v>
      </c>
      <c r="B1" s="7" t="s">
        <v>1</v>
      </c>
      <c r="C1" s="7" t="s">
        <v>5</v>
      </c>
      <c r="D1" s="7" t="s">
        <v>22</v>
      </c>
      <c r="E1" s="7" t="s">
        <v>23</v>
      </c>
      <c r="F1" s="7" t="s">
        <v>24</v>
      </c>
      <c r="G1" s="1" t="s">
        <v>4</v>
      </c>
      <c r="H1" s="7" t="s">
        <v>2</v>
      </c>
      <c r="I1" s="7" t="s">
        <v>3</v>
      </c>
      <c r="J1" s="7" t="s">
        <v>6</v>
      </c>
      <c r="K1" s="7" t="s">
        <v>25</v>
      </c>
      <c r="L1" s="7" t="s">
        <v>26</v>
      </c>
      <c r="M1" s="7" t="s">
        <v>7</v>
      </c>
      <c r="Q1" s="7" t="s">
        <v>141</v>
      </c>
      <c r="S1" s="8" t="s">
        <v>142</v>
      </c>
      <c r="T1" s="8"/>
      <c r="U1" s="8"/>
      <c r="W1" s="9" t="s">
        <v>143</v>
      </c>
      <c r="X1" s="9"/>
      <c r="Y1" s="9"/>
    </row>
    <row r="2" spans="1:25" x14ac:dyDescent="0.25">
      <c r="A2" t="s">
        <v>103</v>
      </c>
      <c r="B2">
        <v>78</v>
      </c>
      <c r="C2" t="s">
        <v>33</v>
      </c>
      <c r="D2" t="s">
        <v>104</v>
      </c>
      <c r="E2" t="s">
        <v>105</v>
      </c>
      <c r="F2" t="s">
        <v>33</v>
      </c>
      <c r="G2" s="1">
        <v>78</v>
      </c>
      <c r="H2" s="7" t="str">
        <f t="shared" ref="H2:H9" si="0">VLOOKUP($G2,$I$12:$O$162,7,FALSE)</f>
        <v>Hospice Medicaid</v>
      </c>
      <c r="I2" s="7">
        <f t="shared" ref="I2:I9" si="1">VLOOKUP($G2,$I$12:$O$162,1,FALSE)</f>
        <v>78</v>
      </c>
      <c r="J2" s="7" t="str">
        <f t="shared" ref="J2:J9" si="2">VLOOKUP($G2,$I$12:$O$162,2,FALSE)</f>
        <v>Medicaid</v>
      </c>
      <c r="K2" s="7" t="str">
        <f t="shared" ref="K2:K9" si="3">VLOOKUP($G2,$I$12:$O$162,3,FALSE)</f>
        <v>HM</v>
      </c>
      <c r="L2" s="7" t="str">
        <f t="shared" ref="L2:L9" si="4">VLOOKUP($G2,$I$12:$O$162,4,FALSE)</f>
        <v>CA</v>
      </c>
      <c r="M2" s="7" t="str">
        <f t="shared" ref="M2:M9" si="5">VLOOKUP($G2,$I$12:$O$162,5,FALSE)</f>
        <v>Standard</v>
      </c>
      <c r="Q2" t="str">
        <f>CONCATENATE($D2,$E2)</f>
        <v>HMCA</v>
      </c>
      <c r="S2" s="2">
        <f t="shared" ref="S2:S9" si="6">VLOOKUP($Q2,$N$12:$P$162,3,FALSE)</f>
        <v>78</v>
      </c>
      <c r="T2" s="2" t="str">
        <f t="shared" ref="T2:T9" si="7">VLOOKUP($Q2,$N$12:$P$162,1,FALSE)</f>
        <v>HMCA</v>
      </c>
      <c r="U2" s="2" t="str">
        <f t="shared" ref="U2:U9" si="8">VLOOKUP($Q2,$N$12:$P$162,2,FALSE)</f>
        <v>Hospice Medicaid</v>
      </c>
      <c r="W2" s="10">
        <f t="shared" ref="W2:W9" si="9">VLOOKUP($B2,$I$12:$P$162,1,FALSE)</f>
        <v>78</v>
      </c>
      <c r="X2" s="10" t="str">
        <f t="shared" ref="X2:X9" si="10">VLOOKUP($B2,$I$12:$P$162,6,FALSE)</f>
        <v>HMCA</v>
      </c>
      <c r="Y2" s="10" t="str">
        <f t="shared" ref="Y2:Y9" si="11">VLOOKUP($B2,$I$12:$P$162,7,FALSE)</f>
        <v>Hospice Medicaid</v>
      </c>
    </row>
    <row r="3" spans="1:25" x14ac:dyDescent="0.25">
      <c r="A3" t="s">
        <v>110</v>
      </c>
      <c r="B3">
        <v>119</v>
      </c>
      <c r="C3" t="s">
        <v>35</v>
      </c>
      <c r="D3" t="s">
        <v>94</v>
      </c>
      <c r="F3" t="s">
        <v>34</v>
      </c>
      <c r="G3" s="1">
        <v>119</v>
      </c>
      <c r="H3" s="7" t="str">
        <f t="shared" si="0"/>
        <v>Hospice Private</v>
      </c>
      <c r="I3" s="7">
        <f t="shared" si="1"/>
        <v>119</v>
      </c>
      <c r="J3" s="7" t="str">
        <f t="shared" si="2"/>
        <v>Private</v>
      </c>
      <c r="K3" s="7" t="str">
        <f t="shared" si="3"/>
        <v>HP</v>
      </c>
      <c r="L3" s="7">
        <f t="shared" si="4"/>
        <v>0</v>
      </c>
      <c r="M3" s="7" t="str">
        <f t="shared" si="5"/>
        <v>Standard</v>
      </c>
      <c r="Q3" t="str">
        <f t="shared" ref="Q3:Q9" si="12">CONCATENATE($D3,$E3)</f>
        <v>HP</v>
      </c>
      <c r="S3" s="2">
        <f t="shared" si="6"/>
        <v>119</v>
      </c>
      <c r="T3" s="2" t="str">
        <f t="shared" si="7"/>
        <v>HP</v>
      </c>
      <c r="U3" s="2" t="str">
        <f t="shared" si="8"/>
        <v>Hospice Private</v>
      </c>
      <c r="W3" s="10">
        <f t="shared" si="9"/>
        <v>119</v>
      </c>
      <c r="X3" s="10" t="str">
        <f t="shared" si="10"/>
        <v>HP</v>
      </c>
      <c r="Y3" s="10" t="str">
        <f t="shared" si="11"/>
        <v>Hospice Private</v>
      </c>
    </row>
    <row r="4" spans="1:25" x14ac:dyDescent="0.25">
      <c r="A4" t="s">
        <v>111</v>
      </c>
      <c r="B4">
        <v>3</v>
      </c>
      <c r="C4" t="s">
        <v>33</v>
      </c>
      <c r="D4" t="s">
        <v>52</v>
      </c>
      <c r="E4" t="s">
        <v>105</v>
      </c>
      <c r="F4" t="s">
        <v>33</v>
      </c>
      <c r="G4" s="1">
        <v>3</v>
      </c>
      <c r="H4" s="7" t="str">
        <f t="shared" si="0"/>
        <v>Medi-Cal</v>
      </c>
      <c r="I4" s="7">
        <f t="shared" si="1"/>
        <v>3</v>
      </c>
      <c r="J4" s="7" t="str">
        <f t="shared" si="2"/>
        <v>Medicaid</v>
      </c>
      <c r="K4" s="7" t="str">
        <f t="shared" si="3"/>
        <v>MCD</v>
      </c>
      <c r="L4" s="7" t="str">
        <f t="shared" si="4"/>
        <v>CA</v>
      </c>
      <c r="M4" s="7" t="str">
        <f t="shared" si="5"/>
        <v>Medicaid</v>
      </c>
      <c r="Q4" t="str">
        <f t="shared" si="12"/>
        <v>MCDCA</v>
      </c>
      <c r="S4" s="2">
        <f t="shared" si="6"/>
        <v>3</v>
      </c>
      <c r="T4" s="2" t="str">
        <f t="shared" si="7"/>
        <v>MCDCA</v>
      </c>
      <c r="U4" s="2" t="str">
        <f t="shared" si="8"/>
        <v>Medi-Cal</v>
      </c>
      <c r="W4" s="10">
        <f t="shared" si="9"/>
        <v>3</v>
      </c>
      <c r="X4" s="10" t="str">
        <f t="shared" si="10"/>
        <v>MCDCA</v>
      </c>
      <c r="Y4" s="10" t="str">
        <f t="shared" si="11"/>
        <v>Medi-Cal</v>
      </c>
    </row>
    <row r="5" spans="1:25" x14ac:dyDescent="0.25">
      <c r="A5" s="12" t="s">
        <v>112</v>
      </c>
      <c r="B5">
        <v>237</v>
      </c>
      <c r="C5" t="s">
        <v>107</v>
      </c>
      <c r="D5" t="s">
        <v>113</v>
      </c>
      <c r="F5" t="s">
        <v>33</v>
      </c>
      <c r="G5" s="1">
        <v>233</v>
      </c>
      <c r="H5" s="7" t="str">
        <f t="shared" si="0"/>
        <v>Managed Medi-Cal</v>
      </c>
      <c r="I5" s="7">
        <f t="shared" si="1"/>
        <v>233</v>
      </c>
      <c r="J5" s="7" t="str">
        <f t="shared" si="2"/>
        <v>Medicaid</v>
      </c>
      <c r="K5" s="7" t="str">
        <f t="shared" si="3"/>
        <v>MCC</v>
      </c>
      <c r="L5" s="7">
        <f t="shared" si="4"/>
        <v>0</v>
      </c>
      <c r="M5" s="7">
        <f t="shared" si="5"/>
        <v>0</v>
      </c>
      <c r="Q5" t="str">
        <f t="shared" si="12"/>
        <v>MCM</v>
      </c>
      <c r="S5" s="2" t="e">
        <f t="shared" si="6"/>
        <v>#N/A</v>
      </c>
      <c r="T5" s="2" t="e">
        <f t="shared" si="7"/>
        <v>#N/A</v>
      </c>
      <c r="U5" s="2" t="e">
        <f t="shared" si="8"/>
        <v>#N/A</v>
      </c>
      <c r="W5" s="10" t="e">
        <f t="shared" si="9"/>
        <v>#N/A</v>
      </c>
      <c r="X5" s="10" t="e">
        <f t="shared" si="10"/>
        <v>#N/A</v>
      </c>
      <c r="Y5" s="10" t="e">
        <f t="shared" si="11"/>
        <v>#N/A</v>
      </c>
    </row>
    <row r="6" spans="1:25" x14ac:dyDescent="0.25">
      <c r="A6" t="s">
        <v>116</v>
      </c>
      <c r="B6">
        <v>13</v>
      </c>
      <c r="C6" t="s">
        <v>29</v>
      </c>
      <c r="D6" t="s">
        <v>36</v>
      </c>
      <c r="F6" t="s">
        <v>34</v>
      </c>
      <c r="G6" s="1">
        <v>13</v>
      </c>
      <c r="H6" s="7" t="str">
        <f t="shared" si="0"/>
        <v>Medi-Cal Pending</v>
      </c>
      <c r="I6" s="7">
        <f t="shared" si="1"/>
        <v>13</v>
      </c>
      <c r="J6" s="7" t="str">
        <f t="shared" si="2"/>
        <v>Private</v>
      </c>
      <c r="K6" s="7" t="str">
        <f t="shared" si="3"/>
        <v>MP</v>
      </c>
      <c r="L6" s="7">
        <f t="shared" si="4"/>
        <v>0</v>
      </c>
      <c r="M6" s="7" t="str">
        <f t="shared" si="5"/>
        <v>Standard</v>
      </c>
      <c r="Q6" t="str">
        <f t="shared" si="12"/>
        <v>MP</v>
      </c>
      <c r="S6" s="2">
        <f t="shared" si="6"/>
        <v>13</v>
      </c>
      <c r="T6" s="2" t="str">
        <f t="shared" si="7"/>
        <v>MP</v>
      </c>
      <c r="U6" s="2" t="str">
        <f t="shared" si="8"/>
        <v>Medi-Cal Pending</v>
      </c>
      <c r="W6" s="10">
        <f t="shared" si="9"/>
        <v>13</v>
      </c>
      <c r="X6" s="10" t="str">
        <f t="shared" si="10"/>
        <v>MP</v>
      </c>
      <c r="Y6" s="10" t="str">
        <f t="shared" si="11"/>
        <v>Medi-Cal Pending</v>
      </c>
    </row>
    <row r="7" spans="1:25" x14ac:dyDescent="0.25">
      <c r="A7" t="s">
        <v>119</v>
      </c>
      <c r="B7">
        <v>209</v>
      </c>
      <c r="C7" t="s">
        <v>33</v>
      </c>
      <c r="D7" t="s">
        <v>120</v>
      </c>
      <c r="F7" t="s">
        <v>33</v>
      </c>
      <c r="G7" s="1">
        <v>209</v>
      </c>
      <c r="H7" s="7" t="str">
        <f t="shared" si="0"/>
        <v>Medi-Cal Tar Pending</v>
      </c>
      <c r="I7" s="7">
        <f t="shared" si="1"/>
        <v>209</v>
      </c>
      <c r="J7" s="7" t="str">
        <f t="shared" si="2"/>
        <v>Medicaid</v>
      </c>
      <c r="K7" s="7" t="str">
        <f t="shared" si="3"/>
        <v>MTP</v>
      </c>
      <c r="L7" s="7">
        <f t="shared" si="4"/>
        <v>0</v>
      </c>
      <c r="M7" s="7" t="str">
        <f t="shared" si="5"/>
        <v>Standard</v>
      </c>
      <c r="Q7" t="str">
        <f t="shared" si="12"/>
        <v>MTP</v>
      </c>
      <c r="S7" s="2">
        <f t="shared" si="6"/>
        <v>209</v>
      </c>
      <c r="T7" s="2" t="str">
        <f t="shared" si="7"/>
        <v>MTP</v>
      </c>
      <c r="U7" s="2" t="str">
        <f t="shared" si="8"/>
        <v>Medi-Cal Tar Pending</v>
      </c>
      <c r="W7" s="10">
        <f t="shared" si="9"/>
        <v>209</v>
      </c>
      <c r="X7" s="10" t="str">
        <f t="shared" si="10"/>
        <v>MTP</v>
      </c>
      <c r="Y7" s="10" t="str">
        <f t="shared" si="11"/>
        <v>Medi-Cal Tar Pending</v>
      </c>
    </row>
    <row r="8" spans="1:25" x14ac:dyDescent="0.25">
      <c r="A8" t="s">
        <v>124</v>
      </c>
      <c r="B8">
        <v>4</v>
      </c>
      <c r="C8" t="s">
        <v>124</v>
      </c>
      <c r="D8" t="s">
        <v>125</v>
      </c>
      <c r="F8" t="s">
        <v>126</v>
      </c>
      <c r="G8" s="1">
        <v>4</v>
      </c>
      <c r="H8" s="7" t="str">
        <f t="shared" si="0"/>
        <v>Medicare A</v>
      </c>
      <c r="I8" s="7">
        <f t="shared" si="1"/>
        <v>4</v>
      </c>
      <c r="J8" s="7" t="str">
        <f t="shared" si="2"/>
        <v>Medicare A</v>
      </c>
      <c r="K8" s="7" t="str">
        <f t="shared" si="3"/>
        <v>MCA</v>
      </c>
      <c r="L8" s="7">
        <f t="shared" si="4"/>
        <v>0</v>
      </c>
      <c r="M8" s="7" t="str">
        <f t="shared" si="5"/>
        <v>RUGs IV Care Levels</v>
      </c>
      <c r="Q8" t="str">
        <f t="shared" si="12"/>
        <v>MCA</v>
      </c>
      <c r="S8" s="2">
        <f t="shared" si="6"/>
        <v>4</v>
      </c>
      <c r="T8" s="2" t="str">
        <f t="shared" si="7"/>
        <v>MCA</v>
      </c>
      <c r="U8" s="2" t="str">
        <f t="shared" si="8"/>
        <v>Medicare A</v>
      </c>
      <c r="W8" s="10">
        <f t="shared" si="9"/>
        <v>4</v>
      </c>
      <c r="X8" s="10" t="str">
        <f t="shared" si="10"/>
        <v>MCA</v>
      </c>
      <c r="Y8" s="10" t="str">
        <f t="shared" si="11"/>
        <v>Medicare A</v>
      </c>
    </row>
    <row r="9" spans="1:25" x14ac:dyDescent="0.25">
      <c r="A9" t="s">
        <v>129</v>
      </c>
      <c r="B9">
        <v>1</v>
      </c>
      <c r="C9" t="s">
        <v>29</v>
      </c>
      <c r="D9" t="s">
        <v>130</v>
      </c>
      <c r="F9" t="s">
        <v>34</v>
      </c>
      <c r="G9" s="1">
        <v>1</v>
      </c>
      <c r="H9" s="7" t="str">
        <f t="shared" si="0"/>
        <v>Private Pay</v>
      </c>
      <c r="I9" s="7">
        <f t="shared" si="1"/>
        <v>1</v>
      </c>
      <c r="J9" s="7" t="str">
        <f t="shared" si="2"/>
        <v>Private</v>
      </c>
      <c r="K9" s="7" t="str">
        <f t="shared" si="3"/>
        <v>PP</v>
      </c>
      <c r="L9" s="7">
        <f t="shared" si="4"/>
        <v>0</v>
      </c>
      <c r="M9" s="7" t="str">
        <f t="shared" si="5"/>
        <v>Standard</v>
      </c>
      <c r="Q9" t="str">
        <f t="shared" si="12"/>
        <v>PP</v>
      </c>
      <c r="S9" s="2">
        <f t="shared" si="6"/>
        <v>1</v>
      </c>
      <c r="T9" s="2" t="str">
        <f t="shared" si="7"/>
        <v>PP</v>
      </c>
      <c r="U9" s="2" t="str">
        <f t="shared" si="8"/>
        <v>Private Pay</v>
      </c>
      <c r="W9" s="10">
        <f t="shared" si="9"/>
        <v>1</v>
      </c>
      <c r="X9" s="10" t="str">
        <f t="shared" si="10"/>
        <v>PP</v>
      </c>
      <c r="Y9" s="10" t="str">
        <f t="shared" si="11"/>
        <v>Private Pay</v>
      </c>
    </row>
    <row r="10" spans="1:25" x14ac:dyDescent="0.25">
      <c r="H10" s="7"/>
      <c r="I10" s="7"/>
      <c r="J10" s="7"/>
      <c r="K10" s="7"/>
      <c r="L10" s="7"/>
      <c r="M10" s="7"/>
    </row>
    <row r="11" spans="1:25" x14ac:dyDescent="0.25">
      <c r="H11" s="7"/>
      <c r="I11" s="7"/>
      <c r="J11" s="7"/>
      <c r="K11" s="7"/>
      <c r="L11" s="7"/>
      <c r="M11" s="7"/>
    </row>
    <row r="12" spans="1:25" x14ac:dyDescent="0.25">
      <c r="H12" t="s">
        <v>106</v>
      </c>
      <c r="I12">
        <v>47</v>
      </c>
      <c r="J12" t="s">
        <v>107</v>
      </c>
      <c r="K12" t="s">
        <v>108</v>
      </c>
      <c r="M12" t="s">
        <v>109</v>
      </c>
      <c r="N12" t="str">
        <f>CONCATENATE($K12,$L12)</f>
        <v>ABC</v>
      </c>
      <c r="O12" t="s">
        <v>106</v>
      </c>
      <c r="P12">
        <v>47</v>
      </c>
    </row>
    <row r="13" spans="1:25" x14ac:dyDescent="0.25">
      <c r="H13" t="s">
        <v>103</v>
      </c>
      <c r="I13">
        <v>78</v>
      </c>
      <c r="J13" t="s">
        <v>33</v>
      </c>
      <c r="K13" t="s">
        <v>104</v>
      </c>
      <c r="L13" t="s">
        <v>105</v>
      </c>
      <c r="M13" t="s">
        <v>34</v>
      </c>
      <c r="N13" t="str">
        <f t="shared" ref="N13:N76" si="13">CONCATENATE($K13,$L13)</f>
        <v>HMCA</v>
      </c>
      <c r="O13" t="s">
        <v>103</v>
      </c>
      <c r="P13">
        <v>78</v>
      </c>
    </row>
    <row r="14" spans="1:25" x14ac:dyDescent="0.25">
      <c r="H14" t="s">
        <v>110</v>
      </c>
      <c r="I14">
        <v>119</v>
      </c>
      <c r="J14" t="s">
        <v>29</v>
      </c>
      <c r="K14" t="s">
        <v>94</v>
      </c>
      <c r="M14" t="s">
        <v>34</v>
      </c>
      <c r="N14" t="str">
        <f t="shared" si="13"/>
        <v>HP</v>
      </c>
      <c r="O14" t="s">
        <v>110</v>
      </c>
      <c r="P14">
        <v>119</v>
      </c>
    </row>
    <row r="15" spans="1:25" x14ac:dyDescent="0.25">
      <c r="H15" t="s">
        <v>114</v>
      </c>
      <c r="I15">
        <v>243</v>
      </c>
      <c r="J15" t="s">
        <v>33</v>
      </c>
      <c r="K15" t="s">
        <v>115</v>
      </c>
      <c r="N15" t="str">
        <f t="shared" si="13"/>
        <v>IMC</v>
      </c>
      <c r="O15" t="s">
        <v>114</v>
      </c>
      <c r="P15">
        <v>243</v>
      </c>
    </row>
    <row r="16" spans="1:25" x14ac:dyDescent="0.25">
      <c r="H16" t="s">
        <v>117</v>
      </c>
      <c r="I16">
        <v>253</v>
      </c>
      <c r="J16" t="s">
        <v>107</v>
      </c>
      <c r="K16" t="s">
        <v>118</v>
      </c>
      <c r="N16" t="str">
        <f t="shared" si="13"/>
        <v>IEH</v>
      </c>
      <c r="O16" t="s">
        <v>117</v>
      </c>
      <c r="P16">
        <v>253</v>
      </c>
    </row>
    <row r="17" spans="8:16" x14ac:dyDescent="0.25">
      <c r="H17" t="s">
        <v>121</v>
      </c>
      <c r="I17">
        <v>58</v>
      </c>
      <c r="J17" t="s">
        <v>107</v>
      </c>
      <c r="K17" t="s">
        <v>122</v>
      </c>
      <c r="M17" t="s">
        <v>123</v>
      </c>
      <c r="N17" t="str">
        <f t="shared" si="13"/>
        <v>MCL</v>
      </c>
      <c r="O17" t="s">
        <v>121</v>
      </c>
      <c r="P17">
        <v>58</v>
      </c>
    </row>
    <row r="18" spans="8:16" x14ac:dyDescent="0.25">
      <c r="H18" t="s">
        <v>127</v>
      </c>
      <c r="I18">
        <v>188</v>
      </c>
      <c r="J18" t="s">
        <v>107</v>
      </c>
      <c r="K18" t="s">
        <v>128</v>
      </c>
      <c r="M18" t="s">
        <v>126</v>
      </c>
      <c r="N18" t="str">
        <f t="shared" si="13"/>
        <v>MCP</v>
      </c>
      <c r="O18" t="s">
        <v>127</v>
      </c>
      <c r="P18">
        <v>188</v>
      </c>
    </row>
    <row r="19" spans="8:16" x14ac:dyDescent="0.25">
      <c r="H19" t="s">
        <v>131</v>
      </c>
      <c r="I19">
        <v>68</v>
      </c>
      <c r="J19" t="s">
        <v>107</v>
      </c>
      <c r="K19" t="s">
        <v>132</v>
      </c>
      <c r="M19" t="s">
        <v>126</v>
      </c>
      <c r="N19" t="str">
        <f t="shared" si="13"/>
        <v>MCR</v>
      </c>
      <c r="O19" t="s">
        <v>131</v>
      </c>
      <c r="P19">
        <v>68</v>
      </c>
    </row>
    <row r="20" spans="8:16" x14ac:dyDescent="0.25">
      <c r="H20" t="s">
        <v>133</v>
      </c>
      <c r="I20">
        <v>233</v>
      </c>
      <c r="J20" t="s">
        <v>33</v>
      </c>
      <c r="K20" t="s">
        <v>134</v>
      </c>
      <c r="N20" t="str">
        <f t="shared" si="13"/>
        <v>MCC</v>
      </c>
      <c r="O20" t="s">
        <v>133</v>
      </c>
      <c r="P20">
        <v>233</v>
      </c>
    </row>
    <row r="21" spans="8:16" x14ac:dyDescent="0.25">
      <c r="H21" t="s">
        <v>111</v>
      </c>
      <c r="I21">
        <v>3</v>
      </c>
      <c r="J21" t="s">
        <v>33</v>
      </c>
      <c r="K21" t="s">
        <v>52</v>
      </c>
      <c r="L21" t="s">
        <v>105</v>
      </c>
      <c r="M21" t="s">
        <v>33</v>
      </c>
      <c r="N21" t="str">
        <f t="shared" si="13"/>
        <v>MCDCA</v>
      </c>
      <c r="O21" t="s">
        <v>111</v>
      </c>
      <c r="P21">
        <v>3</v>
      </c>
    </row>
    <row r="22" spans="8:16" x14ac:dyDescent="0.25">
      <c r="H22" t="s">
        <v>116</v>
      </c>
      <c r="I22">
        <v>13</v>
      </c>
      <c r="J22" t="s">
        <v>29</v>
      </c>
      <c r="K22" t="s">
        <v>36</v>
      </c>
      <c r="M22" t="s">
        <v>34</v>
      </c>
      <c r="N22" t="str">
        <f t="shared" si="13"/>
        <v>MP</v>
      </c>
      <c r="O22" t="s">
        <v>116</v>
      </c>
      <c r="P22">
        <v>13</v>
      </c>
    </row>
    <row r="23" spans="8:16" x14ac:dyDescent="0.25">
      <c r="H23" t="s">
        <v>119</v>
      </c>
      <c r="I23">
        <v>209</v>
      </c>
      <c r="J23" t="s">
        <v>33</v>
      </c>
      <c r="K23" t="s">
        <v>120</v>
      </c>
      <c r="M23" t="s">
        <v>34</v>
      </c>
      <c r="N23" t="str">
        <f t="shared" si="13"/>
        <v>MTP</v>
      </c>
      <c r="O23" t="s">
        <v>119</v>
      </c>
      <c r="P23">
        <v>209</v>
      </c>
    </row>
    <row r="24" spans="8:16" x14ac:dyDescent="0.25">
      <c r="H24" t="s">
        <v>124</v>
      </c>
      <c r="I24">
        <v>4</v>
      </c>
      <c r="J24" t="s">
        <v>124</v>
      </c>
      <c r="K24" t="s">
        <v>125</v>
      </c>
      <c r="M24" t="s">
        <v>126</v>
      </c>
      <c r="N24" t="str">
        <f t="shared" si="13"/>
        <v>MCA</v>
      </c>
      <c r="O24" t="s">
        <v>124</v>
      </c>
      <c r="P24">
        <v>4</v>
      </c>
    </row>
    <row r="25" spans="8:16" x14ac:dyDescent="0.25">
      <c r="H25" t="s">
        <v>135</v>
      </c>
      <c r="I25">
        <v>212</v>
      </c>
      <c r="J25" t="s">
        <v>37</v>
      </c>
      <c r="K25" t="s">
        <v>136</v>
      </c>
      <c r="N25" t="str">
        <f t="shared" si="13"/>
        <v>INO</v>
      </c>
      <c r="O25" t="s">
        <v>135</v>
      </c>
      <c r="P25">
        <v>212</v>
      </c>
    </row>
    <row r="26" spans="8:16" x14ac:dyDescent="0.25">
      <c r="H26" t="s">
        <v>137</v>
      </c>
      <c r="I26">
        <v>42</v>
      </c>
      <c r="J26" t="s">
        <v>37</v>
      </c>
      <c r="K26" t="s">
        <v>138</v>
      </c>
      <c r="N26" t="str">
        <f t="shared" si="13"/>
        <v>OPB</v>
      </c>
      <c r="O26" t="s">
        <v>137</v>
      </c>
      <c r="P26">
        <v>42</v>
      </c>
    </row>
    <row r="27" spans="8:16" x14ac:dyDescent="0.25">
      <c r="H27" t="s">
        <v>129</v>
      </c>
      <c r="I27">
        <v>1</v>
      </c>
      <c r="J27" t="s">
        <v>29</v>
      </c>
      <c r="K27" t="s">
        <v>130</v>
      </c>
      <c r="M27" t="s">
        <v>34</v>
      </c>
      <c r="N27" t="str">
        <f t="shared" si="13"/>
        <v>PP</v>
      </c>
      <c r="O27" t="s">
        <v>129</v>
      </c>
      <c r="P27">
        <v>1</v>
      </c>
    </row>
    <row r="28" spans="8:16" x14ac:dyDescent="0.25">
      <c r="N28" t="str">
        <f t="shared" si="13"/>
        <v/>
      </c>
    </row>
    <row r="29" spans="8:16" x14ac:dyDescent="0.25">
      <c r="N29" t="str">
        <f t="shared" si="13"/>
        <v/>
      </c>
    </row>
    <row r="30" spans="8:16" x14ac:dyDescent="0.25">
      <c r="N30" t="str">
        <f t="shared" si="13"/>
        <v/>
      </c>
    </row>
    <row r="31" spans="8:16" x14ac:dyDescent="0.25">
      <c r="N31" t="str">
        <f t="shared" si="13"/>
        <v/>
      </c>
    </row>
    <row r="32" spans="8:16" x14ac:dyDescent="0.25">
      <c r="N32" t="str">
        <f t="shared" si="13"/>
        <v/>
      </c>
    </row>
    <row r="33" spans="14:14" x14ac:dyDescent="0.25">
      <c r="N33" t="str">
        <f t="shared" si="13"/>
        <v/>
      </c>
    </row>
    <row r="34" spans="14:14" x14ac:dyDescent="0.25">
      <c r="N34" t="str">
        <f t="shared" si="13"/>
        <v/>
      </c>
    </row>
    <row r="35" spans="14:14" x14ac:dyDescent="0.25">
      <c r="N35" t="str">
        <f t="shared" si="13"/>
        <v/>
      </c>
    </row>
    <row r="36" spans="14:14" x14ac:dyDescent="0.25">
      <c r="N36" t="str">
        <f t="shared" si="13"/>
        <v/>
      </c>
    </row>
    <row r="37" spans="14:14" x14ac:dyDescent="0.25">
      <c r="N37" t="str">
        <f t="shared" si="13"/>
        <v/>
      </c>
    </row>
    <row r="38" spans="14:14" x14ac:dyDescent="0.25">
      <c r="N38" t="str">
        <f t="shared" si="13"/>
        <v/>
      </c>
    </row>
    <row r="39" spans="14:14" x14ac:dyDescent="0.25">
      <c r="N39" t="str">
        <f t="shared" si="13"/>
        <v/>
      </c>
    </row>
    <row r="40" spans="14:14" x14ac:dyDescent="0.25">
      <c r="N40" t="str">
        <f t="shared" si="13"/>
        <v/>
      </c>
    </row>
    <row r="41" spans="14:14" x14ac:dyDescent="0.25">
      <c r="N41" t="str">
        <f t="shared" si="13"/>
        <v/>
      </c>
    </row>
    <row r="42" spans="14:14" x14ac:dyDescent="0.25">
      <c r="N42" t="str">
        <f t="shared" si="13"/>
        <v/>
      </c>
    </row>
    <row r="43" spans="14:14" x14ac:dyDescent="0.25">
      <c r="N43" t="str">
        <f t="shared" si="13"/>
        <v/>
      </c>
    </row>
    <row r="44" spans="14:14" x14ac:dyDescent="0.25">
      <c r="N44" t="str">
        <f t="shared" si="13"/>
        <v/>
      </c>
    </row>
    <row r="45" spans="14:14" x14ac:dyDescent="0.25">
      <c r="N45" t="str">
        <f t="shared" si="13"/>
        <v/>
      </c>
    </row>
    <row r="46" spans="14:14" x14ac:dyDescent="0.25">
      <c r="N46" t="str">
        <f t="shared" si="13"/>
        <v/>
      </c>
    </row>
    <row r="47" spans="14:14" x14ac:dyDescent="0.25">
      <c r="N47" t="str">
        <f t="shared" si="13"/>
        <v/>
      </c>
    </row>
    <row r="48" spans="14:14" x14ac:dyDescent="0.25">
      <c r="N48" t="str">
        <f t="shared" si="13"/>
        <v/>
      </c>
    </row>
    <row r="49" spans="14:14" x14ac:dyDescent="0.25">
      <c r="N49" t="str">
        <f t="shared" si="13"/>
        <v/>
      </c>
    </row>
    <row r="50" spans="14:14" x14ac:dyDescent="0.25">
      <c r="N50" t="str">
        <f t="shared" si="13"/>
        <v/>
      </c>
    </row>
    <row r="51" spans="14:14" x14ac:dyDescent="0.25">
      <c r="N51" t="str">
        <f t="shared" si="13"/>
        <v/>
      </c>
    </row>
    <row r="52" spans="14:14" x14ac:dyDescent="0.25">
      <c r="N52" t="str">
        <f t="shared" si="13"/>
        <v/>
      </c>
    </row>
    <row r="53" spans="14:14" x14ac:dyDescent="0.25">
      <c r="N53" t="str">
        <f t="shared" si="13"/>
        <v/>
      </c>
    </row>
    <row r="54" spans="14:14" x14ac:dyDescent="0.25">
      <c r="N54" t="str">
        <f t="shared" si="13"/>
        <v/>
      </c>
    </row>
    <row r="55" spans="14:14" x14ac:dyDescent="0.25">
      <c r="N55" t="str">
        <f t="shared" si="13"/>
        <v/>
      </c>
    </row>
    <row r="56" spans="14:14" x14ac:dyDescent="0.25">
      <c r="N56" t="str">
        <f t="shared" si="13"/>
        <v/>
      </c>
    </row>
    <row r="57" spans="14:14" x14ac:dyDescent="0.25">
      <c r="N57" t="str">
        <f t="shared" si="13"/>
        <v/>
      </c>
    </row>
    <row r="58" spans="14:14" x14ac:dyDescent="0.25">
      <c r="N58" t="str">
        <f t="shared" si="13"/>
        <v/>
      </c>
    </row>
    <row r="59" spans="14:14" x14ac:dyDescent="0.25">
      <c r="N59" t="str">
        <f t="shared" si="13"/>
        <v/>
      </c>
    </row>
    <row r="60" spans="14:14" x14ac:dyDescent="0.25">
      <c r="N60" t="str">
        <f t="shared" si="13"/>
        <v/>
      </c>
    </row>
    <row r="61" spans="14:14" x14ac:dyDescent="0.25">
      <c r="N61" t="str">
        <f t="shared" si="13"/>
        <v/>
      </c>
    </row>
    <row r="62" spans="14:14" x14ac:dyDescent="0.25">
      <c r="N62" t="str">
        <f t="shared" si="13"/>
        <v/>
      </c>
    </row>
    <row r="63" spans="14:14" x14ac:dyDescent="0.25">
      <c r="N63" t="str">
        <f t="shared" si="13"/>
        <v/>
      </c>
    </row>
    <row r="64" spans="14:14" x14ac:dyDescent="0.25">
      <c r="N64" t="str">
        <f t="shared" si="13"/>
        <v/>
      </c>
    </row>
    <row r="65" spans="14:14" x14ac:dyDescent="0.25">
      <c r="N65" t="str">
        <f t="shared" si="13"/>
        <v/>
      </c>
    </row>
    <row r="66" spans="14:14" x14ac:dyDescent="0.25">
      <c r="N66" t="str">
        <f t="shared" si="13"/>
        <v/>
      </c>
    </row>
    <row r="67" spans="14:14" x14ac:dyDescent="0.25">
      <c r="N67" t="str">
        <f t="shared" si="13"/>
        <v/>
      </c>
    </row>
    <row r="68" spans="14:14" x14ac:dyDescent="0.25">
      <c r="N68" t="str">
        <f t="shared" si="13"/>
        <v/>
      </c>
    </row>
    <row r="69" spans="14:14" x14ac:dyDescent="0.25">
      <c r="N69" t="str">
        <f t="shared" si="13"/>
        <v/>
      </c>
    </row>
    <row r="70" spans="14:14" x14ac:dyDescent="0.25">
      <c r="N70" t="str">
        <f t="shared" si="13"/>
        <v/>
      </c>
    </row>
    <row r="71" spans="14:14" x14ac:dyDescent="0.25">
      <c r="N71" t="str">
        <f t="shared" si="13"/>
        <v/>
      </c>
    </row>
    <row r="72" spans="14:14" x14ac:dyDescent="0.25">
      <c r="N72" t="str">
        <f t="shared" si="13"/>
        <v/>
      </c>
    </row>
    <row r="73" spans="14:14" x14ac:dyDescent="0.25">
      <c r="N73" t="str">
        <f t="shared" si="13"/>
        <v/>
      </c>
    </row>
    <row r="74" spans="14:14" x14ac:dyDescent="0.25">
      <c r="N74" t="str">
        <f t="shared" si="13"/>
        <v/>
      </c>
    </row>
    <row r="75" spans="14:14" x14ac:dyDescent="0.25">
      <c r="N75" t="str">
        <f t="shared" si="13"/>
        <v/>
      </c>
    </row>
    <row r="76" spans="14:14" x14ac:dyDescent="0.25">
      <c r="N76" t="str">
        <f t="shared" si="13"/>
        <v/>
      </c>
    </row>
    <row r="77" spans="14:14" x14ac:dyDescent="0.25">
      <c r="N77" t="str">
        <f t="shared" ref="N77:N140" si="14">CONCATENATE($K77,$L77)</f>
        <v/>
      </c>
    </row>
    <row r="78" spans="14:14" x14ac:dyDescent="0.25">
      <c r="N78" t="str">
        <f t="shared" si="14"/>
        <v/>
      </c>
    </row>
    <row r="79" spans="14:14" x14ac:dyDescent="0.25">
      <c r="N79" t="str">
        <f t="shared" si="14"/>
        <v/>
      </c>
    </row>
    <row r="80" spans="14:14" x14ac:dyDescent="0.25">
      <c r="N80" t="str">
        <f t="shared" si="14"/>
        <v/>
      </c>
    </row>
    <row r="81" spans="14:14" x14ac:dyDescent="0.25">
      <c r="N81" t="str">
        <f t="shared" si="14"/>
        <v/>
      </c>
    </row>
    <row r="82" spans="14:14" x14ac:dyDescent="0.25">
      <c r="N82" t="str">
        <f t="shared" si="14"/>
        <v/>
      </c>
    </row>
    <row r="83" spans="14:14" x14ac:dyDescent="0.25">
      <c r="N83" t="str">
        <f t="shared" si="14"/>
        <v/>
      </c>
    </row>
    <row r="84" spans="14:14" x14ac:dyDescent="0.25">
      <c r="N84" t="str">
        <f t="shared" si="14"/>
        <v/>
      </c>
    </row>
    <row r="85" spans="14:14" x14ac:dyDescent="0.25">
      <c r="N85" t="str">
        <f t="shared" si="14"/>
        <v/>
      </c>
    </row>
    <row r="86" spans="14:14" x14ac:dyDescent="0.25">
      <c r="N86" t="str">
        <f t="shared" si="14"/>
        <v/>
      </c>
    </row>
    <row r="87" spans="14:14" x14ac:dyDescent="0.25">
      <c r="N87" t="str">
        <f t="shared" si="14"/>
        <v/>
      </c>
    </row>
    <row r="88" spans="14:14" x14ac:dyDescent="0.25">
      <c r="N88" t="str">
        <f t="shared" si="14"/>
        <v/>
      </c>
    </row>
    <row r="89" spans="14:14" x14ac:dyDescent="0.25">
      <c r="N89" t="str">
        <f t="shared" si="14"/>
        <v/>
      </c>
    </row>
    <row r="90" spans="14:14" x14ac:dyDescent="0.25">
      <c r="N90" t="str">
        <f t="shared" si="14"/>
        <v/>
      </c>
    </row>
    <row r="91" spans="14:14" x14ac:dyDescent="0.25">
      <c r="N91" t="str">
        <f t="shared" si="14"/>
        <v/>
      </c>
    </row>
    <row r="92" spans="14:14" x14ac:dyDescent="0.25">
      <c r="N92" t="str">
        <f t="shared" si="14"/>
        <v/>
      </c>
    </row>
    <row r="93" spans="14:14" x14ac:dyDescent="0.25">
      <c r="N93" t="str">
        <f t="shared" si="14"/>
        <v/>
      </c>
    </row>
    <row r="94" spans="14:14" x14ac:dyDescent="0.25">
      <c r="N94" t="str">
        <f t="shared" si="14"/>
        <v/>
      </c>
    </row>
    <row r="95" spans="14:14" x14ac:dyDescent="0.25">
      <c r="N95" t="str">
        <f t="shared" si="14"/>
        <v/>
      </c>
    </row>
    <row r="96" spans="14:14" x14ac:dyDescent="0.25">
      <c r="N96" t="str">
        <f t="shared" si="14"/>
        <v/>
      </c>
    </row>
    <row r="97" spans="14:14" x14ac:dyDescent="0.25">
      <c r="N97" t="str">
        <f t="shared" si="14"/>
        <v/>
      </c>
    </row>
    <row r="98" spans="14:14" x14ac:dyDescent="0.25">
      <c r="N98" t="str">
        <f t="shared" si="14"/>
        <v/>
      </c>
    </row>
    <row r="99" spans="14:14" x14ac:dyDescent="0.25">
      <c r="N99" t="str">
        <f t="shared" si="14"/>
        <v/>
      </c>
    </row>
    <row r="100" spans="14:14" x14ac:dyDescent="0.25">
      <c r="N100" t="str">
        <f t="shared" si="14"/>
        <v/>
      </c>
    </row>
    <row r="101" spans="14:14" x14ac:dyDescent="0.25">
      <c r="N101" t="str">
        <f t="shared" si="14"/>
        <v/>
      </c>
    </row>
    <row r="102" spans="14:14" x14ac:dyDescent="0.25">
      <c r="N102" t="str">
        <f t="shared" si="14"/>
        <v/>
      </c>
    </row>
    <row r="103" spans="14:14" x14ac:dyDescent="0.25">
      <c r="N103" t="str">
        <f t="shared" si="14"/>
        <v/>
      </c>
    </row>
    <row r="104" spans="14:14" x14ac:dyDescent="0.25">
      <c r="N104" t="str">
        <f t="shared" si="14"/>
        <v/>
      </c>
    </row>
    <row r="105" spans="14:14" x14ac:dyDescent="0.25">
      <c r="N105" t="str">
        <f t="shared" si="14"/>
        <v/>
      </c>
    </row>
    <row r="106" spans="14:14" x14ac:dyDescent="0.25">
      <c r="N106" t="str">
        <f t="shared" si="14"/>
        <v/>
      </c>
    </row>
    <row r="107" spans="14:14" x14ac:dyDescent="0.25">
      <c r="N107" t="str">
        <f t="shared" si="14"/>
        <v/>
      </c>
    </row>
    <row r="108" spans="14:14" x14ac:dyDescent="0.25">
      <c r="N108" t="str">
        <f t="shared" si="14"/>
        <v/>
      </c>
    </row>
    <row r="109" spans="14:14" x14ac:dyDescent="0.25">
      <c r="N109" t="str">
        <f t="shared" si="14"/>
        <v/>
      </c>
    </row>
    <row r="110" spans="14:14" x14ac:dyDescent="0.25">
      <c r="N110" t="str">
        <f t="shared" si="14"/>
        <v/>
      </c>
    </row>
    <row r="111" spans="14:14" x14ac:dyDescent="0.25">
      <c r="N111" t="str">
        <f t="shared" si="14"/>
        <v/>
      </c>
    </row>
    <row r="112" spans="14:14" x14ac:dyDescent="0.25">
      <c r="N112" t="str">
        <f t="shared" si="14"/>
        <v/>
      </c>
    </row>
    <row r="113" spans="14:14" x14ac:dyDescent="0.25">
      <c r="N113" t="str">
        <f t="shared" si="14"/>
        <v/>
      </c>
    </row>
    <row r="114" spans="14:14" x14ac:dyDescent="0.25">
      <c r="N114" t="str">
        <f t="shared" si="14"/>
        <v/>
      </c>
    </row>
    <row r="115" spans="14:14" x14ac:dyDescent="0.25">
      <c r="N115" t="str">
        <f t="shared" si="14"/>
        <v/>
      </c>
    </row>
    <row r="116" spans="14:14" x14ac:dyDescent="0.25">
      <c r="N116" t="str">
        <f t="shared" si="14"/>
        <v/>
      </c>
    </row>
    <row r="117" spans="14:14" x14ac:dyDescent="0.25">
      <c r="N117" t="str">
        <f t="shared" si="14"/>
        <v/>
      </c>
    </row>
    <row r="118" spans="14:14" x14ac:dyDescent="0.25">
      <c r="N118" t="str">
        <f t="shared" si="14"/>
        <v/>
      </c>
    </row>
    <row r="119" spans="14:14" x14ac:dyDescent="0.25">
      <c r="N119" t="str">
        <f t="shared" si="14"/>
        <v/>
      </c>
    </row>
    <row r="120" spans="14:14" x14ac:dyDescent="0.25">
      <c r="N120" t="str">
        <f t="shared" si="14"/>
        <v/>
      </c>
    </row>
    <row r="121" spans="14:14" x14ac:dyDescent="0.25">
      <c r="N121" t="str">
        <f t="shared" si="14"/>
        <v/>
      </c>
    </row>
    <row r="122" spans="14:14" x14ac:dyDescent="0.25">
      <c r="N122" t="str">
        <f t="shared" si="14"/>
        <v/>
      </c>
    </row>
    <row r="123" spans="14:14" x14ac:dyDescent="0.25">
      <c r="N123" t="str">
        <f t="shared" si="14"/>
        <v/>
      </c>
    </row>
    <row r="124" spans="14:14" x14ac:dyDescent="0.25">
      <c r="N124" t="str">
        <f t="shared" si="14"/>
        <v/>
      </c>
    </row>
    <row r="125" spans="14:14" x14ac:dyDescent="0.25">
      <c r="N125" t="str">
        <f t="shared" si="14"/>
        <v/>
      </c>
    </row>
    <row r="126" spans="14:14" x14ac:dyDescent="0.25">
      <c r="N126" t="str">
        <f t="shared" si="14"/>
        <v/>
      </c>
    </row>
    <row r="127" spans="14:14" x14ac:dyDescent="0.25">
      <c r="N127" t="str">
        <f t="shared" si="14"/>
        <v/>
      </c>
    </row>
    <row r="128" spans="14:14" x14ac:dyDescent="0.25">
      <c r="N128" t="str">
        <f t="shared" si="14"/>
        <v/>
      </c>
    </row>
    <row r="129" spans="14:14" x14ac:dyDescent="0.25">
      <c r="N129" t="str">
        <f t="shared" si="14"/>
        <v/>
      </c>
    </row>
    <row r="130" spans="14:14" x14ac:dyDescent="0.25">
      <c r="N130" t="str">
        <f t="shared" si="14"/>
        <v/>
      </c>
    </row>
    <row r="131" spans="14:14" x14ac:dyDescent="0.25">
      <c r="N131" t="str">
        <f t="shared" si="14"/>
        <v/>
      </c>
    </row>
    <row r="132" spans="14:14" x14ac:dyDescent="0.25">
      <c r="N132" t="str">
        <f t="shared" si="14"/>
        <v/>
      </c>
    </row>
    <row r="133" spans="14:14" x14ac:dyDescent="0.25">
      <c r="N133" t="str">
        <f t="shared" si="14"/>
        <v/>
      </c>
    </row>
    <row r="134" spans="14:14" x14ac:dyDescent="0.25">
      <c r="N134" t="str">
        <f t="shared" si="14"/>
        <v/>
      </c>
    </row>
    <row r="135" spans="14:14" x14ac:dyDescent="0.25">
      <c r="N135" t="str">
        <f t="shared" si="14"/>
        <v/>
      </c>
    </row>
    <row r="136" spans="14:14" x14ac:dyDescent="0.25">
      <c r="N136" t="str">
        <f t="shared" si="14"/>
        <v/>
      </c>
    </row>
    <row r="137" spans="14:14" x14ac:dyDescent="0.25">
      <c r="N137" t="str">
        <f t="shared" si="14"/>
        <v/>
      </c>
    </row>
    <row r="138" spans="14:14" x14ac:dyDescent="0.25">
      <c r="N138" t="str">
        <f t="shared" si="14"/>
        <v/>
      </c>
    </row>
    <row r="139" spans="14:14" x14ac:dyDescent="0.25">
      <c r="N139" t="str">
        <f t="shared" si="14"/>
        <v/>
      </c>
    </row>
    <row r="140" spans="14:14" x14ac:dyDescent="0.25">
      <c r="N140" t="str">
        <f t="shared" si="14"/>
        <v/>
      </c>
    </row>
    <row r="141" spans="14:14" x14ac:dyDescent="0.25">
      <c r="N141" t="str">
        <f t="shared" ref="N141:N162" si="15">CONCATENATE($K141,$L141)</f>
        <v/>
      </c>
    </row>
    <row r="142" spans="14:14" x14ac:dyDescent="0.25">
      <c r="N142" t="str">
        <f t="shared" si="15"/>
        <v/>
      </c>
    </row>
    <row r="143" spans="14:14" x14ac:dyDescent="0.25">
      <c r="N143" t="str">
        <f t="shared" si="15"/>
        <v/>
      </c>
    </row>
    <row r="144" spans="14:14" x14ac:dyDescent="0.25">
      <c r="N144" t="str">
        <f t="shared" si="15"/>
        <v/>
      </c>
    </row>
    <row r="145" spans="14:14" x14ac:dyDescent="0.25">
      <c r="N145" t="str">
        <f t="shared" si="15"/>
        <v/>
      </c>
    </row>
    <row r="146" spans="14:14" x14ac:dyDescent="0.25">
      <c r="N146" t="str">
        <f t="shared" si="15"/>
        <v/>
      </c>
    </row>
    <row r="147" spans="14:14" x14ac:dyDescent="0.25">
      <c r="N147" t="str">
        <f t="shared" si="15"/>
        <v/>
      </c>
    </row>
    <row r="148" spans="14:14" x14ac:dyDescent="0.25">
      <c r="N148" t="str">
        <f t="shared" si="15"/>
        <v/>
      </c>
    </row>
    <row r="149" spans="14:14" x14ac:dyDescent="0.25">
      <c r="N149" t="str">
        <f t="shared" si="15"/>
        <v/>
      </c>
    </row>
    <row r="150" spans="14:14" x14ac:dyDescent="0.25">
      <c r="N150" t="str">
        <f t="shared" si="15"/>
        <v/>
      </c>
    </row>
    <row r="151" spans="14:14" x14ac:dyDescent="0.25">
      <c r="N151" t="str">
        <f t="shared" si="15"/>
        <v/>
      </c>
    </row>
    <row r="152" spans="14:14" x14ac:dyDescent="0.25">
      <c r="N152" t="str">
        <f t="shared" si="15"/>
        <v/>
      </c>
    </row>
    <row r="153" spans="14:14" x14ac:dyDescent="0.25">
      <c r="N153" t="str">
        <f t="shared" si="15"/>
        <v/>
      </c>
    </row>
    <row r="154" spans="14:14" x14ac:dyDescent="0.25">
      <c r="N154" t="str">
        <f t="shared" si="15"/>
        <v/>
      </c>
    </row>
    <row r="155" spans="14:14" x14ac:dyDescent="0.25">
      <c r="N155" t="str">
        <f t="shared" si="15"/>
        <v/>
      </c>
    </row>
    <row r="156" spans="14:14" x14ac:dyDescent="0.25">
      <c r="N156" t="str">
        <f t="shared" si="15"/>
        <v/>
      </c>
    </row>
    <row r="157" spans="14:14" x14ac:dyDescent="0.25">
      <c r="N157" t="str">
        <f t="shared" si="15"/>
        <v/>
      </c>
    </row>
    <row r="158" spans="14:14" x14ac:dyDescent="0.25">
      <c r="N158" t="str">
        <f t="shared" si="15"/>
        <v/>
      </c>
    </row>
    <row r="159" spans="14:14" x14ac:dyDescent="0.25">
      <c r="N159" t="str">
        <f t="shared" si="15"/>
        <v/>
      </c>
    </row>
    <row r="160" spans="14:14" x14ac:dyDescent="0.25">
      <c r="N160" t="str">
        <f t="shared" si="15"/>
        <v/>
      </c>
    </row>
    <row r="161" spans="14:14" x14ac:dyDescent="0.25">
      <c r="N161" t="str">
        <f t="shared" si="15"/>
        <v/>
      </c>
    </row>
    <row r="162" spans="14:14" x14ac:dyDescent="0.25">
      <c r="N162" t="str">
        <f t="shared" si="15"/>
        <v/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CB966A-29EB-4C1D-90EB-A8B426C391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7BFA4E-E512-440E-B2FF-DEBBF8D223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4A9E8D-3414-41E5-A7F9-2AD7C13EB7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E008255_ActionCodes</vt:lpstr>
      <vt:lpstr>E008255_StatusCodes</vt:lpstr>
      <vt:lpstr>E008255_RoomRateType</vt:lpstr>
      <vt:lpstr>Payer</vt:lpstr>
      <vt:lpstr>LIST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Jing</dc:creator>
  <cp:lastModifiedBy>Dinesh Gunalapan</cp:lastModifiedBy>
  <dcterms:created xsi:type="dcterms:W3CDTF">2014-07-08T20:19:25Z</dcterms:created>
  <dcterms:modified xsi:type="dcterms:W3CDTF">2022-03-03T19:11:12Z</dcterms:modified>
</cp:coreProperties>
</file>