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008679\"/>
    </mc:Choice>
  </mc:AlternateContent>
  <xr:revisionPtr revIDLastSave="0" documentId="13_ncr:1_{3824B44B-E6CE-441E-B027-084228DABEA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008679_ActionCodes" sheetId="3" r:id="rId1"/>
    <sheet name="E008679_StatusCodes" sheetId="2" r:id="rId2"/>
    <sheet name="E008679_RoomRateType" sheetId="4" r:id="rId3"/>
    <sheet name="Payer_SNF" sheetId="1" r:id="rId4"/>
    <sheet name="Payer_ALF" sheetId="5" r:id="rId5"/>
  </sheets>
  <definedNames>
    <definedName name="LIST">E008679_ActionCodes!$E$2:$G$19</definedName>
    <definedName name="LIST1">E008679_StatusCodes!$E$2:$G$14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7" i="1" l="1"/>
  <c r="N96" i="1"/>
  <c r="N95" i="1"/>
  <c r="N94" i="1"/>
  <c r="H3" i="5"/>
  <c r="I3" i="5"/>
  <c r="J3" i="5"/>
  <c r="K3" i="5"/>
  <c r="L3" i="5"/>
  <c r="M3" i="5"/>
  <c r="H4" i="5"/>
  <c r="I4" i="5"/>
  <c r="J4" i="5"/>
  <c r="K4" i="5"/>
  <c r="L4" i="5"/>
  <c r="M4" i="5"/>
  <c r="H5" i="5"/>
  <c r="I5" i="5"/>
  <c r="J5" i="5"/>
  <c r="K5" i="5"/>
  <c r="L5" i="5"/>
  <c r="M5" i="5"/>
  <c r="H6" i="5"/>
  <c r="I6" i="5"/>
  <c r="J6" i="5"/>
  <c r="K6" i="5"/>
  <c r="L6" i="5"/>
  <c r="M6" i="5"/>
  <c r="H7" i="5"/>
  <c r="I7" i="5"/>
  <c r="J7" i="5"/>
  <c r="K7" i="5"/>
  <c r="L7" i="5"/>
  <c r="M7" i="5"/>
  <c r="H8" i="5"/>
  <c r="I8" i="5"/>
  <c r="J8" i="5"/>
  <c r="K8" i="5"/>
  <c r="L8" i="5"/>
  <c r="M8" i="5"/>
  <c r="H9" i="5"/>
  <c r="I9" i="5"/>
  <c r="J9" i="5"/>
  <c r="K9" i="5"/>
  <c r="L9" i="5"/>
  <c r="M9" i="5"/>
  <c r="H10" i="5"/>
  <c r="I10" i="5"/>
  <c r="J10" i="5"/>
  <c r="K10" i="5"/>
  <c r="L10" i="5"/>
  <c r="M10" i="5"/>
  <c r="M2" i="5"/>
  <c r="L2" i="5"/>
  <c r="K2" i="5"/>
  <c r="J2" i="5"/>
  <c r="I2" i="5"/>
  <c r="H2" i="5"/>
  <c r="Q3" i="5"/>
  <c r="Q4" i="5"/>
  <c r="Q5" i="5"/>
  <c r="Q6" i="5"/>
  <c r="Q7" i="5"/>
  <c r="Q8" i="5"/>
  <c r="Q9" i="5"/>
  <c r="Q10" i="5"/>
  <c r="Q2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3" i="5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M2" i="1"/>
  <c r="L2" i="1"/>
  <c r="K2" i="1"/>
  <c r="J2" i="1"/>
  <c r="I2" i="1"/>
  <c r="H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57" i="1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G2" i="4"/>
  <c r="F2" i="4"/>
  <c r="E2" i="4"/>
  <c r="J3" i="2"/>
  <c r="J4" i="2"/>
  <c r="J5" i="2"/>
  <c r="J6" i="2"/>
  <c r="J7" i="2"/>
  <c r="J8" i="2"/>
  <c r="J9" i="2"/>
  <c r="J10" i="2"/>
  <c r="J11" i="2"/>
  <c r="J12" i="2"/>
  <c r="J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10" i="2"/>
  <c r="F10" i="2"/>
  <c r="G10" i="2"/>
  <c r="E11" i="2"/>
  <c r="F11" i="2"/>
  <c r="G11" i="2"/>
  <c r="E12" i="2"/>
  <c r="F12" i="2"/>
  <c r="G12" i="2"/>
  <c r="G2" i="2"/>
  <c r="F2" i="2"/>
  <c r="E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E4" i="3"/>
  <c r="F4" i="3"/>
  <c r="G4" i="3"/>
  <c r="E5" i="3"/>
  <c r="F5" i="3"/>
  <c r="G5" i="3"/>
  <c r="E6" i="3"/>
  <c r="F6" i="3"/>
  <c r="G6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G2" i="3"/>
  <c r="F2" i="3"/>
  <c r="E2" i="3"/>
</calcChain>
</file>

<file path=xl/sharedStrings.xml><?xml version="1.0" encoding="utf-8"?>
<sst xmlns="http://schemas.openxmlformats.org/spreadsheetml/2006/main" count="892" uniqueCount="370">
  <si>
    <t>srcDescription</t>
  </si>
  <si>
    <t>srcPayerID</t>
  </si>
  <si>
    <t>dstDescription</t>
  </si>
  <si>
    <t>dstPayerID</t>
  </si>
  <si>
    <t>Map_dstPayerID</t>
  </si>
  <si>
    <t>src_payer_type</t>
  </si>
  <si>
    <t>dst_payer_type</t>
  </si>
  <si>
    <t>dst_Care_Level_Template</t>
  </si>
  <si>
    <t>src_long_desc</t>
  </si>
  <si>
    <t>src_short_desc</t>
  </si>
  <si>
    <t>src_item_id</t>
  </si>
  <si>
    <t>Map_dstItemID</t>
  </si>
  <si>
    <t>dst_item_id</t>
  </si>
  <si>
    <t>dst_short_desc</t>
  </si>
  <si>
    <t>dst_long_desc</t>
  </si>
  <si>
    <t>src_long_Description</t>
  </si>
  <si>
    <t>src_short_Description</t>
  </si>
  <si>
    <t>srcRateTypeID</t>
  </si>
  <si>
    <t>Map_dstRateTypeID</t>
  </si>
  <si>
    <t>dst_long_Description</t>
  </si>
  <si>
    <t>dst_short_Description</t>
  </si>
  <si>
    <t>dstRateTypeID</t>
  </si>
  <si>
    <t>src_payer_code</t>
  </si>
  <si>
    <t>src_payer_code2</t>
  </si>
  <si>
    <t>src_Care_Level_Template</t>
  </si>
  <si>
    <t>dst_payer_code</t>
  </si>
  <si>
    <t>dst_payer_code2</t>
  </si>
  <si>
    <t>1 Bedroom Suite</t>
  </si>
  <si>
    <t>1B</t>
  </si>
  <si>
    <t>2 Bedroom Suite</t>
  </si>
  <si>
    <t>2B</t>
  </si>
  <si>
    <t>Private</t>
  </si>
  <si>
    <t>P</t>
  </si>
  <si>
    <t>3 Bed Room</t>
  </si>
  <si>
    <t>3BD</t>
  </si>
  <si>
    <t>Semi</t>
  </si>
  <si>
    <t>S</t>
  </si>
  <si>
    <t>4 Bed Room</t>
  </si>
  <si>
    <t>4BD</t>
  </si>
  <si>
    <t>A</t>
  </si>
  <si>
    <t>Studio</t>
  </si>
  <si>
    <t>ST</t>
  </si>
  <si>
    <t>Managed Care</t>
  </si>
  <si>
    <t>4 levels of care</t>
  </si>
  <si>
    <t>3 Levels of Care</t>
  </si>
  <si>
    <t>Medicaid</t>
  </si>
  <si>
    <t>HM</t>
  </si>
  <si>
    <t>Standard</t>
  </si>
  <si>
    <t>HP</t>
  </si>
  <si>
    <t>Other</t>
  </si>
  <si>
    <t>MCL</t>
  </si>
  <si>
    <t>5 Levels of Care</t>
  </si>
  <si>
    <t>RUGs IV Care Levels</t>
  </si>
  <si>
    <t>MP</t>
  </si>
  <si>
    <t>Medicare A</t>
  </si>
  <si>
    <t>MCA</t>
  </si>
  <si>
    <t>Outpatient</t>
  </si>
  <si>
    <t>HMP</t>
  </si>
  <si>
    <t>PP</t>
  </si>
  <si>
    <t>Hospice Private</t>
  </si>
  <si>
    <t>VA</t>
  </si>
  <si>
    <t>MCR</t>
  </si>
  <si>
    <t>Medicaid Pending</t>
  </si>
  <si>
    <t>MR</t>
  </si>
  <si>
    <t>PC</t>
  </si>
  <si>
    <t>Private Pay</t>
  </si>
  <si>
    <t>Veterans Administration</t>
  </si>
  <si>
    <t>Actual Admission</t>
  </si>
  <si>
    <t>AA</t>
  </si>
  <si>
    <t>Discharge Date</t>
  </si>
  <si>
    <t>DD</t>
  </si>
  <si>
    <t>Discharge AMA Date</t>
  </si>
  <si>
    <t>Deceased Date (Facility)</t>
  </si>
  <si>
    <t>DE</t>
  </si>
  <si>
    <t>Deceased Date (Hospital)</t>
  </si>
  <si>
    <t>DH</t>
  </si>
  <si>
    <t>Leave of Absence/LOA</t>
  </si>
  <si>
    <t>L</t>
  </si>
  <si>
    <t>Liability Change</t>
  </si>
  <si>
    <t>LC</t>
  </si>
  <si>
    <t>On Line Census</t>
  </si>
  <si>
    <t>OLC</t>
  </si>
  <si>
    <t>Payer Change</t>
  </si>
  <si>
    <t>ReAdmission</t>
  </si>
  <si>
    <t>RA</t>
  </si>
  <si>
    <t>Respite - Actual Admit/ReAdmit Date</t>
  </si>
  <si>
    <t>RAA</t>
  </si>
  <si>
    <t>Room Change</t>
  </si>
  <si>
    <t>RC</t>
  </si>
  <si>
    <t>Respite - Discharge Date</t>
  </si>
  <si>
    <t>RDD</t>
  </si>
  <si>
    <t>Return from Leave/LOA</t>
  </si>
  <si>
    <t>RL</t>
  </si>
  <si>
    <t>Transfer In from Hospital</t>
  </si>
  <si>
    <t>TI</t>
  </si>
  <si>
    <t>Transfer Out to Hospital</t>
  </si>
  <si>
    <t>TO</t>
  </si>
  <si>
    <t>RDE</t>
  </si>
  <si>
    <t>RDH</t>
  </si>
  <si>
    <t>RR</t>
  </si>
  <si>
    <t>Room Reserve</t>
  </si>
  <si>
    <t>Active</t>
  </si>
  <si>
    <t>STOP BILLING</t>
  </si>
  <si>
    <t>D</t>
  </si>
  <si>
    <t>Hospital &lt; 24 hrs (Medicare only)</t>
  </si>
  <si>
    <t>HN</t>
  </si>
  <si>
    <t>DP</t>
  </si>
  <si>
    <t>Discharged Paid</t>
  </si>
  <si>
    <t>EP</t>
  </si>
  <si>
    <t>Expired paid</t>
  </si>
  <si>
    <t>HUP</t>
  </si>
  <si>
    <t>TUP</t>
  </si>
  <si>
    <t xml:space="preserve">RR </t>
  </si>
  <si>
    <t>DAMA</t>
  </si>
  <si>
    <t>Respite - Deceased Date (Facility)</t>
  </si>
  <si>
    <t>Respite - Deceased Date (Hospital)</t>
  </si>
  <si>
    <t>Hospital Paid Leave</t>
  </si>
  <si>
    <t>Hospital Unpaid Leave</t>
  </si>
  <si>
    <t>Therapeutic Paid Leave</t>
  </si>
  <si>
    <t>TP</t>
  </si>
  <si>
    <t>Therapeutic Unpaid Leave</t>
  </si>
  <si>
    <t>1 Level of Care</t>
  </si>
  <si>
    <t>2 Levels of Care</t>
  </si>
  <si>
    <t>MCD</t>
  </si>
  <si>
    <t>HMM</t>
  </si>
  <si>
    <t>OP</t>
  </si>
  <si>
    <t>Coinsurance Change</t>
  </si>
  <si>
    <t>CC</t>
  </si>
  <si>
    <t>PSL</t>
  </si>
  <si>
    <t>Psychiatric Leave</t>
  </si>
  <si>
    <t>Commercial Insurance</t>
  </si>
  <si>
    <t>NHP</t>
  </si>
  <si>
    <t>Managed Care with Rugs</t>
  </si>
  <si>
    <t>Actual Admit/ReAdmit Date</t>
  </si>
  <si>
    <t>Bed Hold Status Change</t>
  </si>
  <si>
    <t>BHS</t>
  </si>
  <si>
    <t>Insurance Level Change</t>
  </si>
  <si>
    <t>ILC</t>
  </si>
  <si>
    <t>Leave</t>
  </si>
  <si>
    <t>MI</t>
  </si>
  <si>
    <t>Move In</t>
  </si>
  <si>
    <t>ReAdmisssion</t>
  </si>
  <si>
    <t>MO</t>
  </si>
  <si>
    <t>Move Out</t>
  </si>
  <si>
    <t>Return from Leave</t>
  </si>
  <si>
    <t>UC</t>
  </si>
  <si>
    <t>Unit Change</t>
  </si>
  <si>
    <t>Hospital &lt;3 days (Medicare)</t>
  </si>
  <si>
    <t>H3D</t>
  </si>
  <si>
    <t>HN3</t>
  </si>
  <si>
    <t>Hospital &lt; 3 days (skilled only)</t>
  </si>
  <si>
    <t>Hospital Leave</t>
  </si>
  <si>
    <t>HL</t>
  </si>
  <si>
    <t>Hospital Leave Unpaid</t>
  </si>
  <si>
    <t>HLU</t>
  </si>
  <si>
    <t>I</t>
  </si>
  <si>
    <t>In House</t>
  </si>
  <si>
    <t>Second Occupant AL</t>
  </si>
  <si>
    <t>SOA</t>
  </si>
  <si>
    <t>LV</t>
  </si>
  <si>
    <t>Medical/Therapeutic Leave</t>
  </si>
  <si>
    <t>Therapeutic Leave</t>
  </si>
  <si>
    <t>TL</t>
  </si>
  <si>
    <t>Therapeutic Leave Unpaid</t>
  </si>
  <si>
    <t>TLU</t>
  </si>
  <si>
    <t>SO</t>
  </si>
  <si>
    <t>Second Occupant</t>
  </si>
  <si>
    <t>APT 1 Bedroom</t>
  </si>
  <si>
    <t>A1B</t>
  </si>
  <si>
    <t>APT 1 Bedroom Deluxe</t>
  </si>
  <si>
    <t>A1BD</t>
  </si>
  <si>
    <t>APT 2 Bedroom</t>
  </si>
  <si>
    <t>A2B</t>
  </si>
  <si>
    <t>APT Alcove</t>
  </si>
  <si>
    <t>AALC</t>
  </si>
  <si>
    <t>APT Studio</t>
  </si>
  <si>
    <t>ASTU</t>
  </si>
  <si>
    <t>Private Rehab</t>
  </si>
  <si>
    <t>PRHB</t>
  </si>
  <si>
    <t>Private Vent</t>
  </si>
  <si>
    <t>PVNT</t>
  </si>
  <si>
    <t>Semi Private</t>
  </si>
  <si>
    <t>SP</t>
  </si>
  <si>
    <t>Semi Private Vent</t>
  </si>
  <si>
    <t>SPVNT</t>
  </si>
  <si>
    <t>Aetna Medicare Advantage Levels</t>
  </si>
  <si>
    <t>AML</t>
  </si>
  <si>
    <t>Aetna Medicare Replacement 4 levels</t>
  </si>
  <si>
    <t>AET4</t>
  </si>
  <si>
    <t>Allstate Insurance</t>
  </si>
  <si>
    <t>ALL</t>
  </si>
  <si>
    <t>Author By Humana Medicare Replacement</t>
  </si>
  <si>
    <t>HUM4</t>
  </si>
  <si>
    <t>Anthem BCBS WI Medicaid</t>
  </si>
  <si>
    <t>ABM</t>
  </si>
  <si>
    <t>BCBS Medicare Replacement 4 levels</t>
  </si>
  <si>
    <t>BCBS4</t>
  </si>
  <si>
    <t>Anthem BCBS WI- Vent</t>
  </si>
  <si>
    <t>ABV</t>
  </si>
  <si>
    <t>COM</t>
  </si>
  <si>
    <t>Anthem UM (BCBS)</t>
  </si>
  <si>
    <t>AUM</t>
  </si>
  <si>
    <t xml:space="preserve">Hospice Medicaid RI </t>
  </si>
  <si>
    <t>RI</t>
  </si>
  <si>
    <t>BCBS Skilled</t>
  </si>
  <si>
    <t>BPP</t>
  </si>
  <si>
    <t>Hospice Medicaid SC</t>
  </si>
  <si>
    <t>SC</t>
  </si>
  <si>
    <t>Care Wisconsin</t>
  </si>
  <si>
    <t>CWI</t>
  </si>
  <si>
    <t>Hospice Medicaid WI</t>
  </si>
  <si>
    <t>WI</t>
  </si>
  <si>
    <t>Care Wisconsin Skilled</t>
  </si>
  <si>
    <t>CSK</t>
  </si>
  <si>
    <t xml:space="preserve">Hospice Other </t>
  </si>
  <si>
    <t>HOS</t>
  </si>
  <si>
    <t>Community Care-WI</t>
  </si>
  <si>
    <t>CCW</t>
  </si>
  <si>
    <t>Wisconsin 48 RUGs</t>
  </si>
  <si>
    <t>Community Care-WI Skilled</t>
  </si>
  <si>
    <t>CCD</t>
  </si>
  <si>
    <t>Hospice Respite</t>
  </si>
  <si>
    <t>HR</t>
  </si>
  <si>
    <t>Community Care-WI Vent</t>
  </si>
  <si>
    <t>CCV</t>
  </si>
  <si>
    <t>Humana Medicare Replacement 4 levels</t>
  </si>
  <si>
    <t>Hospice Managed Medicaid-WI</t>
  </si>
  <si>
    <t>Inclusa Managed Medicaid</t>
  </si>
  <si>
    <t>INWI</t>
  </si>
  <si>
    <t>Hospice Medicaid T19 Pending-WI</t>
  </si>
  <si>
    <t>Lakeland Managed Medicaid</t>
  </si>
  <si>
    <t>LLWI</t>
  </si>
  <si>
    <t>Hospice Medicaid T19-WI</t>
  </si>
  <si>
    <t>Managed Care PDPM</t>
  </si>
  <si>
    <t>MGD</t>
  </si>
  <si>
    <t>PDPM</t>
  </si>
  <si>
    <t xml:space="preserve">Hospice Private </t>
  </si>
  <si>
    <t>Managed Care with Levels</t>
  </si>
  <si>
    <t>Humana WI Trinity</t>
  </si>
  <si>
    <t>HWT</t>
  </si>
  <si>
    <t>Managed Care with RUGs</t>
  </si>
  <si>
    <t>MGR</t>
  </si>
  <si>
    <t>ICARE Managed Medicaid-WI</t>
  </si>
  <si>
    <t>ICR</t>
  </si>
  <si>
    <t>Managed Medicaid SC</t>
  </si>
  <si>
    <t>SCMGD</t>
  </si>
  <si>
    <t>ICARE Managed Medicaid-WI Vent</t>
  </si>
  <si>
    <t>ICV</t>
  </si>
  <si>
    <t>Managed Medicaid WI</t>
  </si>
  <si>
    <t>WIMGD</t>
  </si>
  <si>
    <t>ICARE Managed Medicare</t>
  </si>
  <si>
    <t>IMI</t>
  </si>
  <si>
    <t>Medicaid RI</t>
  </si>
  <si>
    <t>Medicaid SC</t>
  </si>
  <si>
    <t>Managed Health Services</t>
  </si>
  <si>
    <t>MHS</t>
  </si>
  <si>
    <t>Medicaid WI</t>
  </si>
  <si>
    <t>WI Medicaid</t>
  </si>
  <si>
    <t>Medicaid - LOC-WI</t>
  </si>
  <si>
    <t>MMD</t>
  </si>
  <si>
    <t>Medicaid Pending T19-WI</t>
  </si>
  <si>
    <t>Medicare Replacement PDPM</t>
  </si>
  <si>
    <t>PD</t>
  </si>
  <si>
    <t>Medicaid-WI</t>
  </si>
  <si>
    <t>Medicare Replacement PDPM -HIPPS Change</t>
  </si>
  <si>
    <t>PDHIPPS</t>
  </si>
  <si>
    <t>Medicare Replacement RUGs</t>
  </si>
  <si>
    <t>Medicare A COVID-19</t>
  </si>
  <si>
    <t>M19</t>
  </si>
  <si>
    <t xml:space="preserve">Neighborhood Integrity Medicaid </t>
  </si>
  <si>
    <t>NIM</t>
  </si>
  <si>
    <t>MHS / Allwell Medicaid</t>
  </si>
  <si>
    <t>MWW</t>
  </si>
  <si>
    <t>NHP Rhody Health Options MCD</t>
  </si>
  <si>
    <t>NMD</t>
  </si>
  <si>
    <t>MHS / Allwell Skilled</t>
  </si>
  <si>
    <t>MAL</t>
  </si>
  <si>
    <t>Outpatient Insurance</t>
  </si>
  <si>
    <t>OIN</t>
  </si>
  <si>
    <t>MILW Co Family Care-WI</t>
  </si>
  <si>
    <t>MCF</t>
  </si>
  <si>
    <t>Outpatient Medicare B</t>
  </si>
  <si>
    <t>OMB</t>
  </si>
  <si>
    <t>MILW Co Family Care-WI Vent</t>
  </si>
  <si>
    <t>MVV</t>
  </si>
  <si>
    <t>Molina Healthcare of Wisconsin</t>
  </si>
  <si>
    <t>MOO</t>
  </si>
  <si>
    <t>Private Pay Respite</t>
  </si>
  <si>
    <t>PR</t>
  </si>
  <si>
    <t>Network Health Plans</t>
  </si>
  <si>
    <t>Private Pay w/Coins</t>
  </si>
  <si>
    <t>PPC</t>
  </si>
  <si>
    <t xml:space="preserve">Optum - UHC </t>
  </si>
  <si>
    <t>OPT</t>
  </si>
  <si>
    <t>Security Health Commercial 3 levels</t>
  </si>
  <si>
    <t>SHC3</t>
  </si>
  <si>
    <t>Optum TRN</t>
  </si>
  <si>
    <t>OTR</t>
  </si>
  <si>
    <t>Optum TRN 5 Levels</t>
  </si>
  <si>
    <t>UHC Medicare Replacement 1 level</t>
  </si>
  <si>
    <t>UHC1</t>
  </si>
  <si>
    <t>Optum WI</t>
  </si>
  <si>
    <t>OPW</t>
  </si>
  <si>
    <t>Outpatient CCT WI</t>
  </si>
  <si>
    <t>OCC</t>
  </si>
  <si>
    <t xml:space="preserve">Workers Compensation </t>
  </si>
  <si>
    <t>WC</t>
  </si>
  <si>
    <t>Outpatient ICare Therapy-WI</t>
  </si>
  <si>
    <t>OII</t>
  </si>
  <si>
    <t>Outpatient Managed Care B</t>
  </si>
  <si>
    <t>Outpatient MILW WI</t>
  </si>
  <si>
    <t>OMI</t>
  </si>
  <si>
    <t>Quartz Insurance</t>
  </si>
  <si>
    <t>QUA</t>
  </si>
  <si>
    <t>Trilogy</t>
  </si>
  <si>
    <t>TWI</t>
  </si>
  <si>
    <t>UHC All Savers</t>
  </si>
  <si>
    <t>USV</t>
  </si>
  <si>
    <t xml:space="preserve">UHC COVID-19 </t>
  </si>
  <si>
    <t>U19</t>
  </si>
  <si>
    <t>UHC Medicaid WI Lake Terrace</t>
  </si>
  <si>
    <t>UMW</t>
  </si>
  <si>
    <t>UHC Medicaid WI Trinity</t>
  </si>
  <si>
    <t>UMT</t>
  </si>
  <si>
    <t>UHC WI Lake Terrace</t>
  </si>
  <si>
    <t>UWI</t>
  </si>
  <si>
    <t>UHC WI Trinity</t>
  </si>
  <si>
    <t>UWT</t>
  </si>
  <si>
    <t>United Medical Resource</t>
  </si>
  <si>
    <t>UMR</t>
  </si>
  <si>
    <t>Veteran</t>
  </si>
  <si>
    <t>VET</t>
  </si>
  <si>
    <t>Wisconsin Medicaid 22</t>
  </si>
  <si>
    <t>WI2</t>
  </si>
  <si>
    <t>Community Care-WI AL</t>
  </si>
  <si>
    <t>CCA</t>
  </si>
  <si>
    <t>I Care AL</t>
  </si>
  <si>
    <t>IAL</t>
  </si>
  <si>
    <t>IRIS</t>
  </si>
  <si>
    <t>IRI</t>
  </si>
  <si>
    <t>MILW Co Family Care-WI AL</t>
  </si>
  <si>
    <t>MFA</t>
  </si>
  <si>
    <t>Private Second Occupant TRN AL</t>
  </si>
  <si>
    <t>TRO</t>
  </si>
  <si>
    <t>TRN Second Occupant AL 5 level rates 1.1.17</t>
  </si>
  <si>
    <t>Private TRN AL</t>
  </si>
  <si>
    <t>TRA</t>
  </si>
  <si>
    <t>TRN AL 4 level rate template 1.1.17</t>
  </si>
  <si>
    <t>Src_PayerCode_Combined</t>
  </si>
  <si>
    <t>Apt 1 Bedroom</t>
  </si>
  <si>
    <t>Apt 1 Bedroom Deluxe</t>
  </si>
  <si>
    <t>Apt 2 Bedroom</t>
  </si>
  <si>
    <t>Apt Alcove</t>
  </si>
  <si>
    <t>Apt Studio</t>
  </si>
  <si>
    <t>Private Pay AL</t>
  </si>
  <si>
    <t>AL</t>
  </si>
  <si>
    <t>Managed Medicaid Vent WI</t>
  </si>
  <si>
    <t>WIMGVT</t>
  </si>
  <si>
    <t>Hospice Managed Medicaid WI</t>
  </si>
  <si>
    <t>Community Care WI ALF</t>
  </si>
  <si>
    <t>ALF</t>
  </si>
  <si>
    <t>I Care WI ALF</t>
  </si>
  <si>
    <t>IC</t>
  </si>
  <si>
    <t>My Choice Family Care WI ALF</t>
  </si>
  <si>
    <t>MC</t>
  </si>
  <si>
    <t>UHC All Savers 2 Levels</t>
  </si>
  <si>
    <t>UHC</t>
  </si>
  <si>
    <t>AS2</t>
  </si>
  <si>
    <t>UHC WI 3 Levels</t>
  </si>
  <si>
    <t>3LV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</si>
</sst>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16" fillId="33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/>
    <xf numFmtId="0" fontId="16" fillId="34" borderId="0" xfId="0" applyFont="1" applyFill="1" applyAlignment="1">
      <alignment horizontal="left"/>
    </xf>
    <xf numFmtId="0" fontId="0" fillId="34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"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57</xdr:row>
      <xdr:rowOff>0</xdr:rowOff>
    </xdr:from>
    <xdr:to>
      <xdr:col>2</xdr:col>
      <xdr:colOff>638174</xdr:colOff>
      <xdr:row>86</xdr:row>
      <xdr:rowOff>134745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EAE582-B1CD-40C8-9187-D6ECD03B4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58500"/>
          <a:ext cx="3609974" cy="5659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workbookViewId="0">
      <selection activeCell="G11" sqref="G11"/>
    </sheetView>
  </sheetViews>
  <sheetFormatPr defaultRowHeight="15" x14ac:dyDescent="0.25"/>
  <cols>
    <col min="1" max="1" width="36.140625" customWidth="1"/>
    <col min="2" max="2" width="14.140625" bestFit="1" customWidth="1"/>
    <col min="3" max="3" width="11.28515625" bestFit="1" customWidth="1"/>
    <col min="4" max="4" width="34.7109375" style="3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 x14ac:dyDescent="0.25">
      <c r="A1" t="s">
        <v>8</v>
      </c>
      <c r="B1" t="s">
        <v>9</v>
      </c>
      <c r="C1" t="s">
        <v>10</v>
      </c>
      <c r="D1" s="2" t="s">
        <v>11</v>
      </c>
      <c r="E1" t="s">
        <v>12</v>
      </c>
      <c r="F1" t="s">
        <v>13</v>
      </c>
      <c r="G1" t="s">
        <v>14</v>
      </c>
    </row>
    <row r="2" spans="1:10" x14ac:dyDescent="0.25">
      <c r="A2" t="s">
        <v>133</v>
      </c>
      <c r="B2" t="s">
        <v>68</v>
      </c>
      <c r="C2">
        <v>1</v>
      </c>
      <c r="D2" s="2">
        <v>1</v>
      </c>
      <c r="E2">
        <f t="shared" ref="E2:E17" si="0">VLOOKUP($D2,$E$20:$H$85,1,FALSE)</f>
        <v>1</v>
      </c>
      <c r="F2" t="str">
        <f t="shared" ref="F2:F17" si="1">VLOOKUP($D2,$E$20:$H$85,2,FALSE)</f>
        <v>AA</v>
      </c>
      <c r="G2" t="str">
        <f t="shared" ref="G2:G17" si="2">VLOOKUP($D2,$E$20:$H$85,3,FALSE)</f>
        <v>Actual Admission</v>
      </c>
      <c r="J2">
        <f t="shared" ref="J2:J17" si="3">VLOOKUP($B2,$F$20:$H$85,3,FALSE)</f>
        <v>1</v>
      </c>
    </row>
    <row r="3" spans="1:10" x14ac:dyDescent="0.25">
      <c r="A3" t="s">
        <v>134</v>
      </c>
      <c r="B3" t="s">
        <v>135</v>
      </c>
      <c r="C3">
        <v>107</v>
      </c>
      <c r="D3" s="5"/>
      <c r="E3" s="6"/>
      <c r="F3" s="6"/>
      <c r="J3" t="e">
        <f t="shared" si="3"/>
        <v>#N/A</v>
      </c>
    </row>
    <row r="4" spans="1:10" x14ac:dyDescent="0.25">
      <c r="A4" t="s">
        <v>69</v>
      </c>
      <c r="B4" t="s">
        <v>70</v>
      </c>
      <c r="C4">
        <v>2</v>
      </c>
      <c r="D4" s="2">
        <v>2</v>
      </c>
      <c r="E4">
        <f t="shared" si="0"/>
        <v>2</v>
      </c>
      <c r="F4" t="str">
        <f t="shared" si="1"/>
        <v>DD</v>
      </c>
      <c r="G4" t="str">
        <f t="shared" si="2"/>
        <v>Discharge Date</v>
      </c>
      <c r="J4">
        <f t="shared" si="3"/>
        <v>2</v>
      </c>
    </row>
    <row r="5" spans="1:10" x14ac:dyDescent="0.25">
      <c r="A5" t="s">
        <v>72</v>
      </c>
      <c r="B5" t="s">
        <v>73</v>
      </c>
      <c r="C5">
        <v>3</v>
      </c>
      <c r="D5" s="2">
        <v>3</v>
      </c>
      <c r="E5">
        <f t="shared" si="0"/>
        <v>3</v>
      </c>
      <c r="F5" t="str">
        <f t="shared" si="1"/>
        <v>DE</v>
      </c>
      <c r="G5" t="str">
        <f t="shared" si="2"/>
        <v>Deceased Date (Facility)</v>
      </c>
      <c r="J5">
        <f t="shared" si="3"/>
        <v>3</v>
      </c>
    </row>
    <row r="6" spans="1:10" x14ac:dyDescent="0.25">
      <c r="A6" t="s">
        <v>74</v>
      </c>
      <c r="B6" t="s">
        <v>75</v>
      </c>
      <c r="C6">
        <v>37</v>
      </c>
      <c r="D6" s="2">
        <v>37</v>
      </c>
      <c r="E6">
        <f t="shared" si="0"/>
        <v>37</v>
      </c>
      <c r="F6" t="str">
        <f t="shared" si="1"/>
        <v>DH</v>
      </c>
      <c r="G6" t="str">
        <f t="shared" si="2"/>
        <v>Deceased Date (Hospital)</v>
      </c>
      <c r="J6">
        <f t="shared" si="3"/>
        <v>37</v>
      </c>
    </row>
    <row r="7" spans="1:10" x14ac:dyDescent="0.25">
      <c r="A7" t="s">
        <v>136</v>
      </c>
      <c r="B7" t="s">
        <v>137</v>
      </c>
      <c r="C7">
        <v>136</v>
      </c>
      <c r="D7" s="5"/>
      <c r="E7" s="6"/>
      <c r="F7" s="6"/>
      <c r="J7" t="e">
        <f t="shared" si="3"/>
        <v>#N/A</v>
      </c>
    </row>
    <row r="8" spans="1:10" x14ac:dyDescent="0.25">
      <c r="A8" t="s">
        <v>76</v>
      </c>
      <c r="B8" t="s">
        <v>77</v>
      </c>
      <c r="C8">
        <v>45</v>
      </c>
      <c r="D8" s="2">
        <v>45</v>
      </c>
      <c r="E8">
        <f t="shared" si="0"/>
        <v>45</v>
      </c>
      <c r="F8" t="str">
        <f t="shared" si="1"/>
        <v>L</v>
      </c>
      <c r="G8" t="str">
        <f t="shared" si="2"/>
        <v>Leave of Absence/LOA</v>
      </c>
      <c r="J8">
        <f t="shared" si="3"/>
        <v>45</v>
      </c>
    </row>
    <row r="9" spans="1:10" x14ac:dyDescent="0.25">
      <c r="A9" t="s">
        <v>78</v>
      </c>
      <c r="B9" t="s">
        <v>79</v>
      </c>
      <c r="C9">
        <v>57</v>
      </c>
      <c r="D9" s="2">
        <v>57</v>
      </c>
      <c r="E9">
        <f t="shared" si="0"/>
        <v>57</v>
      </c>
      <c r="F9" t="str">
        <f t="shared" si="1"/>
        <v>LC</v>
      </c>
      <c r="G9" t="str">
        <f t="shared" si="2"/>
        <v>Liability Change</v>
      </c>
      <c r="J9">
        <f t="shared" si="3"/>
        <v>57</v>
      </c>
    </row>
    <row r="10" spans="1:10" x14ac:dyDescent="0.25">
      <c r="A10" t="s">
        <v>80</v>
      </c>
      <c r="B10" t="s">
        <v>81</v>
      </c>
      <c r="C10">
        <v>86</v>
      </c>
      <c r="D10" s="2">
        <v>76</v>
      </c>
      <c r="E10">
        <f t="shared" si="0"/>
        <v>76</v>
      </c>
      <c r="F10" t="str">
        <f t="shared" si="1"/>
        <v>OLC</v>
      </c>
      <c r="G10" t="str">
        <f t="shared" si="2"/>
        <v>On Line Census</v>
      </c>
      <c r="J10">
        <f t="shared" si="3"/>
        <v>76</v>
      </c>
    </row>
    <row r="11" spans="1:10" x14ac:dyDescent="0.25">
      <c r="A11" t="s">
        <v>82</v>
      </c>
      <c r="B11" t="s">
        <v>64</v>
      </c>
      <c r="C11">
        <v>56</v>
      </c>
      <c r="D11" s="2">
        <v>56</v>
      </c>
      <c r="E11">
        <f t="shared" si="0"/>
        <v>56</v>
      </c>
      <c r="F11" t="str">
        <f t="shared" si="1"/>
        <v>PC</v>
      </c>
      <c r="G11" t="str">
        <f t="shared" si="2"/>
        <v>Payer Change</v>
      </c>
      <c r="J11">
        <f t="shared" si="3"/>
        <v>56</v>
      </c>
    </row>
    <row r="12" spans="1:10" x14ac:dyDescent="0.25">
      <c r="A12" t="s">
        <v>141</v>
      </c>
      <c r="B12" t="s">
        <v>84</v>
      </c>
      <c r="C12">
        <v>76</v>
      </c>
      <c r="D12" s="2">
        <v>66</v>
      </c>
      <c r="E12">
        <f t="shared" si="0"/>
        <v>66</v>
      </c>
      <c r="F12" t="str">
        <f t="shared" si="1"/>
        <v>RA</v>
      </c>
      <c r="G12" t="str">
        <f t="shared" si="2"/>
        <v>ReAdmission</v>
      </c>
      <c r="J12">
        <f t="shared" si="3"/>
        <v>66</v>
      </c>
    </row>
    <row r="13" spans="1:10" x14ac:dyDescent="0.25">
      <c r="A13" t="s">
        <v>85</v>
      </c>
      <c r="B13" t="s">
        <v>86</v>
      </c>
      <c r="C13">
        <v>9</v>
      </c>
      <c r="D13" s="2">
        <v>9</v>
      </c>
      <c r="E13">
        <f t="shared" si="0"/>
        <v>9</v>
      </c>
      <c r="F13" t="str">
        <f t="shared" si="1"/>
        <v>RAA</v>
      </c>
      <c r="G13" t="str">
        <f t="shared" si="2"/>
        <v>Respite - Actual Admit/ReAdmit Date</v>
      </c>
      <c r="J13">
        <f t="shared" si="3"/>
        <v>9</v>
      </c>
    </row>
    <row r="14" spans="1:10" x14ac:dyDescent="0.25">
      <c r="A14" t="s">
        <v>87</v>
      </c>
      <c r="B14" t="s">
        <v>88</v>
      </c>
      <c r="C14">
        <v>8</v>
      </c>
      <c r="D14" s="2">
        <v>8</v>
      </c>
      <c r="E14">
        <f t="shared" si="0"/>
        <v>8</v>
      </c>
      <c r="F14" t="str">
        <f t="shared" si="1"/>
        <v>RC</v>
      </c>
      <c r="G14" t="str">
        <f t="shared" si="2"/>
        <v>Room Change</v>
      </c>
      <c r="J14">
        <f t="shared" si="3"/>
        <v>8</v>
      </c>
    </row>
    <row r="15" spans="1:10" x14ac:dyDescent="0.25">
      <c r="A15" t="s">
        <v>91</v>
      </c>
      <c r="B15" t="s">
        <v>92</v>
      </c>
      <c r="C15">
        <v>46</v>
      </c>
      <c r="D15" s="2">
        <v>46</v>
      </c>
      <c r="E15">
        <f t="shared" si="0"/>
        <v>46</v>
      </c>
      <c r="F15" t="str">
        <f t="shared" si="1"/>
        <v>RL</v>
      </c>
      <c r="G15" t="str">
        <f t="shared" si="2"/>
        <v>Return from Leave/LOA</v>
      </c>
      <c r="J15">
        <f t="shared" si="3"/>
        <v>46</v>
      </c>
    </row>
    <row r="16" spans="1:10" x14ac:dyDescent="0.25">
      <c r="A16" t="s">
        <v>93</v>
      </c>
      <c r="B16" t="s">
        <v>94</v>
      </c>
      <c r="C16">
        <v>6</v>
      </c>
      <c r="D16" s="2">
        <v>6</v>
      </c>
      <c r="E16">
        <f t="shared" si="0"/>
        <v>6</v>
      </c>
      <c r="F16" t="str">
        <f t="shared" si="1"/>
        <v>TI</v>
      </c>
      <c r="G16" t="str">
        <f t="shared" si="2"/>
        <v>Transfer In from Hospital</v>
      </c>
      <c r="J16">
        <f t="shared" si="3"/>
        <v>6</v>
      </c>
    </row>
    <row r="17" spans="1:10" x14ac:dyDescent="0.25">
      <c r="A17" t="s">
        <v>95</v>
      </c>
      <c r="B17" t="s">
        <v>96</v>
      </c>
      <c r="C17">
        <v>4</v>
      </c>
      <c r="D17" s="2">
        <v>4</v>
      </c>
      <c r="E17">
        <f t="shared" si="0"/>
        <v>4</v>
      </c>
      <c r="F17" t="str">
        <f t="shared" si="1"/>
        <v>TO</v>
      </c>
      <c r="G17" t="str">
        <f t="shared" si="2"/>
        <v>Transfer Out to Hospital</v>
      </c>
      <c r="J17">
        <f t="shared" si="3"/>
        <v>4</v>
      </c>
    </row>
    <row r="20" spans="1:10" x14ac:dyDescent="0.25">
      <c r="E20">
        <v>1</v>
      </c>
      <c r="F20" t="s">
        <v>68</v>
      </c>
      <c r="G20" t="s">
        <v>67</v>
      </c>
      <c r="H20">
        <v>1</v>
      </c>
    </row>
    <row r="21" spans="1:10" x14ac:dyDescent="0.25">
      <c r="E21">
        <v>90</v>
      </c>
      <c r="F21" t="s">
        <v>127</v>
      </c>
      <c r="G21" t="s">
        <v>126</v>
      </c>
      <c r="H21">
        <v>90</v>
      </c>
    </row>
    <row r="22" spans="1:10" x14ac:dyDescent="0.25">
      <c r="E22">
        <v>89</v>
      </c>
      <c r="F22" t="s">
        <v>113</v>
      </c>
      <c r="G22" t="s">
        <v>71</v>
      </c>
      <c r="H22">
        <v>89</v>
      </c>
    </row>
    <row r="23" spans="1:10" x14ac:dyDescent="0.25">
      <c r="E23">
        <v>2</v>
      </c>
      <c r="F23" t="s">
        <v>70</v>
      </c>
      <c r="G23" t="s">
        <v>69</v>
      </c>
      <c r="H23">
        <v>2</v>
      </c>
    </row>
    <row r="24" spans="1:10" x14ac:dyDescent="0.25">
      <c r="E24">
        <v>3</v>
      </c>
      <c r="F24" t="s">
        <v>73</v>
      </c>
      <c r="G24" t="s">
        <v>72</v>
      </c>
      <c r="H24">
        <v>3</v>
      </c>
    </row>
    <row r="25" spans="1:10" x14ac:dyDescent="0.25">
      <c r="E25">
        <v>37</v>
      </c>
      <c r="F25" t="s">
        <v>75</v>
      </c>
      <c r="G25" t="s">
        <v>74</v>
      </c>
      <c r="H25">
        <v>37</v>
      </c>
    </row>
    <row r="26" spans="1:10" x14ac:dyDescent="0.25">
      <c r="E26">
        <v>45</v>
      </c>
      <c r="F26" t="s">
        <v>77</v>
      </c>
      <c r="G26" t="s">
        <v>76</v>
      </c>
      <c r="H26">
        <v>45</v>
      </c>
    </row>
    <row r="27" spans="1:10" x14ac:dyDescent="0.25">
      <c r="E27">
        <v>97</v>
      </c>
      <c r="F27" t="s">
        <v>77</v>
      </c>
      <c r="G27" t="s">
        <v>138</v>
      </c>
      <c r="H27">
        <v>97</v>
      </c>
    </row>
    <row r="28" spans="1:10" x14ac:dyDescent="0.25">
      <c r="E28">
        <v>57</v>
      </c>
      <c r="F28" t="s">
        <v>79</v>
      </c>
      <c r="G28" t="s">
        <v>78</v>
      </c>
      <c r="H28">
        <v>57</v>
      </c>
    </row>
    <row r="29" spans="1:10" x14ac:dyDescent="0.25">
      <c r="E29">
        <v>92</v>
      </c>
      <c r="F29" t="s">
        <v>139</v>
      </c>
      <c r="G29" t="s">
        <v>140</v>
      </c>
      <c r="H29">
        <v>92</v>
      </c>
    </row>
    <row r="30" spans="1:10" x14ac:dyDescent="0.25">
      <c r="E30">
        <v>93</v>
      </c>
      <c r="F30" t="s">
        <v>142</v>
      </c>
      <c r="G30" t="s">
        <v>143</v>
      </c>
      <c r="H30">
        <v>93</v>
      </c>
    </row>
    <row r="31" spans="1:10" x14ac:dyDescent="0.25">
      <c r="E31">
        <v>76</v>
      </c>
      <c r="F31" t="s">
        <v>81</v>
      </c>
      <c r="G31" t="s">
        <v>80</v>
      </c>
      <c r="H31">
        <v>76</v>
      </c>
    </row>
    <row r="32" spans="1:10" x14ac:dyDescent="0.25">
      <c r="E32">
        <v>56</v>
      </c>
      <c r="F32" t="s">
        <v>64</v>
      </c>
      <c r="G32" t="s">
        <v>82</v>
      </c>
      <c r="H32">
        <v>56</v>
      </c>
    </row>
    <row r="33" spans="5:8" x14ac:dyDescent="0.25">
      <c r="E33">
        <v>66</v>
      </c>
      <c r="F33" t="s">
        <v>84</v>
      </c>
      <c r="G33" t="s">
        <v>83</v>
      </c>
      <c r="H33">
        <v>66</v>
      </c>
    </row>
    <row r="34" spans="5:8" x14ac:dyDescent="0.25">
      <c r="E34">
        <v>9</v>
      </c>
      <c r="F34" t="s">
        <v>86</v>
      </c>
      <c r="G34" t="s">
        <v>85</v>
      </c>
      <c r="H34">
        <v>9</v>
      </c>
    </row>
    <row r="35" spans="5:8" x14ac:dyDescent="0.25">
      <c r="E35">
        <v>8</v>
      </c>
      <c r="F35" t="s">
        <v>88</v>
      </c>
      <c r="G35" t="s">
        <v>87</v>
      </c>
      <c r="H35">
        <v>8</v>
      </c>
    </row>
    <row r="36" spans="5:8" x14ac:dyDescent="0.25">
      <c r="E36">
        <v>10</v>
      </c>
      <c r="F36" t="s">
        <v>90</v>
      </c>
      <c r="G36" t="s">
        <v>89</v>
      </c>
      <c r="H36">
        <v>10</v>
      </c>
    </row>
    <row r="37" spans="5:8" x14ac:dyDescent="0.25">
      <c r="E37">
        <v>11</v>
      </c>
      <c r="F37" t="s">
        <v>97</v>
      </c>
      <c r="G37" t="s">
        <v>114</v>
      </c>
      <c r="H37">
        <v>11</v>
      </c>
    </row>
    <row r="38" spans="5:8" x14ac:dyDescent="0.25">
      <c r="E38">
        <v>12</v>
      </c>
      <c r="F38" t="s">
        <v>98</v>
      </c>
      <c r="G38" t="s">
        <v>115</v>
      </c>
      <c r="H38">
        <v>12</v>
      </c>
    </row>
    <row r="39" spans="5:8" x14ac:dyDescent="0.25">
      <c r="E39">
        <v>46</v>
      </c>
      <c r="F39" t="s">
        <v>92</v>
      </c>
      <c r="G39" t="s">
        <v>91</v>
      </c>
      <c r="H39">
        <v>46</v>
      </c>
    </row>
    <row r="40" spans="5:8" x14ac:dyDescent="0.25">
      <c r="E40">
        <v>98</v>
      </c>
      <c r="F40" t="s">
        <v>92</v>
      </c>
      <c r="G40" t="s">
        <v>144</v>
      </c>
      <c r="H40">
        <v>98</v>
      </c>
    </row>
    <row r="41" spans="5:8" x14ac:dyDescent="0.25">
      <c r="E41">
        <v>87</v>
      </c>
      <c r="F41" t="s">
        <v>99</v>
      </c>
      <c r="G41" t="s">
        <v>100</v>
      </c>
      <c r="H41">
        <v>87</v>
      </c>
    </row>
    <row r="42" spans="5:8" x14ac:dyDescent="0.25">
      <c r="E42">
        <v>6</v>
      </c>
      <c r="F42" t="s">
        <v>94</v>
      </c>
      <c r="G42" t="s">
        <v>93</v>
      </c>
      <c r="H42">
        <v>6</v>
      </c>
    </row>
    <row r="43" spans="5:8" x14ac:dyDescent="0.25">
      <c r="E43">
        <v>4</v>
      </c>
      <c r="F43" t="s">
        <v>96</v>
      </c>
      <c r="G43" t="s">
        <v>95</v>
      </c>
      <c r="H43">
        <v>4</v>
      </c>
    </row>
    <row r="44" spans="5:8" x14ac:dyDescent="0.25">
      <c r="E44">
        <v>94</v>
      </c>
      <c r="F44" t="s">
        <v>145</v>
      </c>
      <c r="G44" t="s">
        <v>146</v>
      </c>
      <c r="H44">
        <v>94</v>
      </c>
    </row>
  </sheetData>
  <conditionalFormatting sqref="D1:D1048576">
    <cfRule type="expression" dxfId="6" priority="2" stopIfTrue="1">
      <formula>ISNA(D1)</formula>
    </cfRule>
  </conditionalFormatting>
  <conditionalFormatting sqref="E20:H85">
    <cfRule type="expression" dxfId="5" priority="1" stopIfTrue="1">
      <formula>COUNTIF(LIST,$F20)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D12" sqref="D12"/>
    </sheetView>
  </sheetViews>
  <sheetFormatPr defaultRowHeight="15" x14ac:dyDescent="0.25"/>
  <cols>
    <col min="1" max="1" width="32.28515625" customWidth="1"/>
    <col min="2" max="2" width="14.140625" bestFit="1" customWidth="1"/>
    <col min="3" max="3" width="11.28515625" bestFit="1" customWidth="1"/>
    <col min="4" max="4" width="34.7109375" style="3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 x14ac:dyDescent="0.25">
      <c r="A1" t="s">
        <v>8</v>
      </c>
      <c r="B1" t="s">
        <v>9</v>
      </c>
      <c r="C1" t="s">
        <v>10</v>
      </c>
      <c r="D1" s="2" t="s">
        <v>11</v>
      </c>
      <c r="E1" t="s">
        <v>12</v>
      </c>
      <c r="F1" t="s">
        <v>13</v>
      </c>
      <c r="G1" t="s">
        <v>14</v>
      </c>
    </row>
    <row r="2" spans="1:10" x14ac:dyDescent="0.25">
      <c r="A2" t="s">
        <v>101</v>
      </c>
      <c r="B2" t="s">
        <v>39</v>
      </c>
      <c r="C2">
        <v>42</v>
      </c>
      <c r="D2" s="2">
        <v>42</v>
      </c>
      <c r="E2">
        <f t="shared" ref="E2:E12" si="0">VLOOKUP($D2,$E$15:$H$80,1,FALSE)</f>
        <v>42</v>
      </c>
      <c r="F2" t="str">
        <f t="shared" ref="F2:F12" si="1">VLOOKUP($D2,$E$15:$H$80,2,FALSE)</f>
        <v>A</v>
      </c>
      <c r="G2" t="str">
        <f t="shared" ref="G2:G12" si="2">VLOOKUP($D2,$E$15:$H$80,3,FALSE)</f>
        <v>Active</v>
      </c>
      <c r="J2">
        <f t="shared" ref="J2:J12" si="3">VLOOKUP($B2,$F$15:$H$80,3,FALSE)</f>
        <v>42</v>
      </c>
    </row>
    <row r="3" spans="1:10" x14ac:dyDescent="0.25">
      <c r="A3" t="s">
        <v>102</v>
      </c>
      <c r="B3" t="s">
        <v>103</v>
      </c>
      <c r="C3">
        <v>17</v>
      </c>
      <c r="D3" s="2">
        <v>17</v>
      </c>
      <c r="E3">
        <f t="shared" si="0"/>
        <v>17</v>
      </c>
      <c r="F3" t="str">
        <f t="shared" si="1"/>
        <v>D</v>
      </c>
      <c r="G3" t="str">
        <f t="shared" si="2"/>
        <v>STOP BILLING</v>
      </c>
      <c r="J3">
        <f t="shared" si="3"/>
        <v>17</v>
      </c>
    </row>
    <row r="4" spans="1:10" x14ac:dyDescent="0.25">
      <c r="A4" t="s">
        <v>107</v>
      </c>
      <c r="B4" t="s">
        <v>106</v>
      </c>
      <c r="C4">
        <v>48</v>
      </c>
      <c r="D4" s="2">
        <v>48</v>
      </c>
      <c r="E4">
        <f t="shared" si="0"/>
        <v>48</v>
      </c>
      <c r="F4" t="str">
        <f t="shared" si="1"/>
        <v>DP</v>
      </c>
      <c r="G4" t="str">
        <f t="shared" si="2"/>
        <v>Discharged Paid</v>
      </c>
      <c r="J4">
        <f t="shared" si="3"/>
        <v>48</v>
      </c>
    </row>
    <row r="5" spans="1:10" x14ac:dyDescent="0.25">
      <c r="A5" t="s">
        <v>109</v>
      </c>
      <c r="B5" t="s">
        <v>108</v>
      </c>
      <c r="C5">
        <v>49</v>
      </c>
      <c r="D5" s="2">
        <v>49</v>
      </c>
      <c r="E5">
        <f t="shared" si="0"/>
        <v>49</v>
      </c>
      <c r="F5" t="str">
        <f t="shared" si="1"/>
        <v>EP</v>
      </c>
      <c r="G5" t="str">
        <f t="shared" si="2"/>
        <v>Expired paid</v>
      </c>
      <c r="J5">
        <f t="shared" si="3"/>
        <v>49</v>
      </c>
    </row>
    <row r="6" spans="1:10" x14ac:dyDescent="0.25">
      <c r="A6" t="s">
        <v>147</v>
      </c>
      <c r="B6" t="s">
        <v>148</v>
      </c>
      <c r="C6">
        <v>320</v>
      </c>
      <c r="D6" s="2">
        <v>101</v>
      </c>
      <c r="E6">
        <f t="shared" si="0"/>
        <v>101</v>
      </c>
      <c r="F6" t="str">
        <f t="shared" si="1"/>
        <v>HN3</v>
      </c>
      <c r="G6" t="str">
        <f t="shared" si="2"/>
        <v>Hospital &lt; 3 days (skilled only)</v>
      </c>
      <c r="J6" t="e">
        <f t="shared" si="3"/>
        <v>#N/A</v>
      </c>
    </row>
    <row r="7" spans="1:10" x14ac:dyDescent="0.25">
      <c r="A7" t="s">
        <v>151</v>
      </c>
      <c r="B7" t="s">
        <v>152</v>
      </c>
      <c r="C7">
        <v>43</v>
      </c>
      <c r="D7" s="2">
        <v>43</v>
      </c>
      <c r="E7">
        <f t="shared" si="0"/>
        <v>43</v>
      </c>
      <c r="F7" t="str">
        <f t="shared" si="1"/>
        <v>HP</v>
      </c>
      <c r="G7" t="str">
        <f t="shared" si="2"/>
        <v>Hospital Paid Leave</v>
      </c>
      <c r="J7" t="e">
        <f t="shared" si="3"/>
        <v>#N/A</v>
      </c>
    </row>
    <row r="8" spans="1:10" x14ac:dyDescent="0.25">
      <c r="A8" t="s">
        <v>153</v>
      </c>
      <c r="B8" t="s">
        <v>154</v>
      </c>
      <c r="C8">
        <v>66</v>
      </c>
      <c r="D8" s="2">
        <v>52</v>
      </c>
      <c r="E8">
        <f t="shared" si="0"/>
        <v>52</v>
      </c>
      <c r="F8" t="str">
        <f t="shared" si="1"/>
        <v>HUP</v>
      </c>
      <c r="G8" t="str">
        <f t="shared" si="2"/>
        <v>Hospital Unpaid Leave</v>
      </c>
      <c r="J8" t="e">
        <f t="shared" si="3"/>
        <v>#N/A</v>
      </c>
    </row>
    <row r="9" spans="1:10" x14ac:dyDescent="0.25">
      <c r="A9" t="s">
        <v>104</v>
      </c>
      <c r="B9" t="s">
        <v>105</v>
      </c>
      <c r="C9">
        <v>47</v>
      </c>
      <c r="D9" s="5"/>
      <c r="E9" s="6"/>
      <c r="F9" s="6"/>
      <c r="J9" t="e">
        <f t="shared" si="3"/>
        <v>#N/A</v>
      </c>
    </row>
    <row r="10" spans="1:10" x14ac:dyDescent="0.25">
      <c r="A10" t="s">
        <v>157</v>
      </c>
      <c r="B10" t="s">
        <v>158</v>
      </c>
      <c r="C10">
        <v>270</v>
      </c>
      <c r="D10" s="2">
        <v>99</v>
      </c>
      <c r="E10">
        <f t="shared" si="0"/>
        <v>99</v>
      </c>
      <c r="F10" t="str">
        <f t="shared" si="1"/>
        <v>SO</v>
      </c>
      <c r="G10" t="str">
        <f t="shared" si="2"/>
        <v>Second Occupant</v>
      </c>
      <c r="J10" t="e">
        <f t="shared" si="3"/>
        <v>#N/A</v>
      </c>
    </row>
    <row r="11" spans="1:10" x14ac:dyDescent="0.25">
      <c r="A11" t="s">
        <v>161</v>
      </c>
      <c r="B11" t="s">
        <v>162</v>
      </c>
      <c r="C11">
        <v>44</v>
      </c>
      <c r="D11" s="2">
        <v>44</v>
      </c>
      <c r="E11">
        <f t="shared" si="0"/>
        <v>44</v>
      </c>
      <c r="F11" t="str">
        <f t="shared" si="1"/>
        <v>TP</v>
      </c>
      <c r="G11" t="str">
        <f t="shared" si="2"/>
        <v>Therapeutic Paid Leave</v>
      </c>
      <c r="J11" t="e">
        <f t="shared" si="3"/>
        <v>#N/A</v>
      </c>
    </row>
    <row r="12" spans="1:10" x14ac:dyDescent="0.25">
      <c r="A12" t="s">
        <v>163</v>
      </c>
      <c r="B12" t="s">
        <v>164</v>
      </c>
      <c r="C12">
        <v>67</v>
      </c>
      <c r="D12" s="2">
        <v>55</v>
      </c>
      <c r="E12">
        <f t="shared" si="0"/>
        <v>55</v>
      </c>
      <c r="F12" t="str">
        <f t="shared" si="1"/>
        <v>TUP</v>
      </c>
      <c r="G12" t="str">
        <f t="shared" si="2"/>
        <v>Therapeutic Unpaid Leave</v>
      </c>
      <c r="J12" t="e">
        <f t="shared" si="3"/>
        <v>#N/A</v>
      </c>
    </row>
    <row r="15" spans="1:10" x14ac:dyDescent="0.25">
      <c r="E15">
        <v>42</v>
      </c>
      <c r="F15" t="s">
        <v>39</v>
      </c>
      <c r="G15" t="s">
        <v>101</v>
      </c>
      <c r="H15">
        <v>42</v>
      </c>
    </row>
    <row r="16" spans="1:10" x14ac:dyDescent="0.25">
      <c r="E16">
        <v>17</v>
      </c>
      <c r="F16" t="s">
        <v>103</v>
      </c>
      <c r="G16" t="s">
        <v>102</v>
      </c>
      <c r="H16">
        <v>17</v>
      </c>
    </row>
    <row r="17" spans="5:8" x14ac:dyDescent="0.25">
      <c r="E17">
        <v>48</v>
      </c>
      <c r="F17" t="s">
        <v>106</v>
      </c>
      <c r="G17" t="s">
        <v>107</v>
      </c>
      <c r="H17">
        <v>48</v>
      </c>
    </row>
    <row r="18" spans="5:8" x14ac:dyDescent="0.25">
      <c r="E18">
        <v>49</v>
      </c>
      <c r="F18" t="s">
        <v>108</v>
      </c>
      <c r="G18" t="s">
        <v>109</v>
      </c>
      <c r="H18">
        <v>49</v>
      </c>
    </row>
    <row r="19" spans="5:8" x14ac:dyDescent="0.25">
      <c r="E19">
        <v>101</v>
      </c>
      <c r="F19" t="s">
        <v>149</v>
      </c>
      <c r="G19" t="s">
        <v>150</v>
      </c>
      <c r="H19">
        <v>101</v>
      </c>
    </row>
    <row r="20" spans="5:8" x14ac:dyDescent="0.25">
      <c r="E20">
        <v>43</v>
      </c>
      <c r="F20" t="s">
        <v>48</v>
      </c>
      <c r="G20" t="s">
        <v>116</v>
      </c>
      <c r="H20">
        <v>43</v>
      </c>
    </row>
    <row r="21" spans="5:8" x14ac:dyDescent="0.25">
      <c r="E21">
        <v>52</v>
      </c>
      <c r="F21" t="s">
        <v>110</v>
      </c>
      <c r="G21" t="s">
        <v>117</v>
      </c>
      <c r="H21">
        <v>52</v>
      </c>
    </row>
    <row r="22" spans="5:8" x14ac:dyDescent="0.25">
      <c r="E22">
        <v>95</v>
      </c>
      <c r="F22" t="s">
        <v>155</v>
      </c>
      <c r="G22" t="s">
        <v>156</v>
      </c>
      <c r="H22">
        <v>95</v>
      </c>
    </row>
    <row r="23" spans="5:8" x14ac:dyDescent="0.25">
      <c r="E23">
        <v>96</v>
      </c>
      <c r="F23" t="s">
        <v>159</v>
      </c>
      <c r="G23" t="s">
        <v>160</v>
      </c>
      <c r="H23">
        <v>96</v>
      </c>
    </row>
    <row r="24" spans="5:8" x14ac:dyDescent="0.25">
      <c r="E24">
        <v>100</v>
      </c>
      <c r="F24" t="s">
        <v>128</v>
      </c>
      <c r="G24" t="s">
        <v>129</v>
      </c>
      <c r="H24">
        <v>100</v>
      </c>
    </row>
    <row r="25" spans="5:8" x14ac:dyDescent="0.25">
      <c r="E25">
        <v>88</v>
      </c>
      <c r="F25" t="s">
        <v>112</v>
      </c>
      <c r="G25" t="s">
        <v>100</v>
      </c>
      <c r="H25">
        <v>88</v>
      </c>
    </row>
    <row r="26" spans="5:8" x14ac:dyDescent="0.25">
      <c r="E26">
        <v>99</v>
      </c>
      <c r="F26" t="s">
        <v>165</v>
      </c>
      <c r="G26" t="s">
        <v>166</v>
      </c>
      <c r="H26">
        <v>99</v>
      </c>
    </row>
    <row r="27" spans="5:8" x14ac:dyDescent="0.25">
      <c r="E27">
        <v>44</v>
      </c>
      <c r="F27" t="s">
        <v>119</v>
      </c>
      <c r="G27" t="s">
        <v>118</v>
      </c>
      <c r="H27">
        <v>44</v>
      </c>
    </row>
    <row r="28" spans="5:8" x14ac:dyDescent="0.25">
      <c r="E28">
        <v>55</v>
      </c>
      <c r="F28" t="s">
        <v>111</v>
      </c>
      <c r="G28" t="s">
        <v>120</v>
      </c>
      <c r="H28">
        <v>55</v>
      </c>
    </row>
  </sheetData>
  <conditionalFormatting sqref="D1:D1048576">
    <cfRule type="expression" dxfId="4" priority="2" stopIfTrue="1">
      <formula>ISNA(D1)</formula>
    </cfRule>
  </conditionalFormatting>
  <conditionalFormatting sqref="E15:H80">
    <cfRule type="expression" dxfId="3" priority="1" stopIfTrue="1">
      <formula>COUNTIF(LIST1,$F15)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workbookViewId="0">
      <selection activeCell="D12" sqref="D12"/>
    </sheetView>
  </sheetViews>
  <sheetFormatPr defaultRowHeight="15" x14ac:dyDescent="0.25"/>
  <cols>
    <col min="1" max="1" width="26.5703125" bestFit="1" customWidth="1"/>
    <col min="2" max="2" width="26" bestFit="1" customWidth="1"/>
    <col min="3" max="3" width="14" bestFit="1" customWidth="1"/>
    <col min="4" max="4" width="22.140625" style="3" customWidth="1"/>
    <col min="5" max="5" width="22.140625" customWidth="1"/>
    <col min="6" max="6" width="34.140625" bestFit="1" customWidth="1"/>
    <col min="7" max="7" width="14" bestFit="1" customWidth="1"/>
  </cols>
  <sheetData>
    <row r="1" spans="1:9" x14ac:dyDescent="0.25">
      <c r="A1" t="s">
        <v>15</v>
      </c>
      <c r="B1" t="s">
        <v>16</v>
      </c>
      <c r="C1" t="s">
        <v>17</v>
      </c>
      <c r="D1" s="2" t="s">
        <v>18</v>
      </c>
      <c r="E1" t="s">
        <v>19</v>
      </c>
      <c r="F1" t="s">
        <v>20</v>
      </c>
      <c r="G1" t="s">
        <v>21</v>
      </c>
    </row>
    <row r="2" spans="1:9" x14ac:dyDescent="0.25">
      <c r="A2" t="s">
        <v>167</v>
      </c>
      <c r="B2" t="s">
        <v>168</v>
      </c>
      <c r="C2">
        <v>115</v>
      </c>
      <c r="D2" s="2">
        <v>43</v>
      </c>
      <c r="E2" t="str">
        <f t="shared" ref="E2:E11" si="0">VLOOKUP($D2,$G$14:$I$74,2,FALSE)</f>
        <v>Apt 1 Bedroom</v>
      </c>
      <c r="F2" t="str">
        <f t="shared" ref="F2:F11" si="1">VLOOKUP($D2,$G$14:$I$74,3,FALSE)</f>
        <v>A1B</v>
      </c>
      <c r="G2">
        <f t="shared" ref="G2:G11" si="2">VLOOKUP($D2,$G$14:$I$74,1,FALSE)</f>
        <v>43</v>
      </c>
    </row>
    <row r="3" spans="1:9" x14ac:dyDescent="0.25">
      <c r="A3" t="s">
        <v>169</v>
      </c>
      <c r="B3" t="s">
        <v>170</v>
      </c>
      <c r="C3">
        <v>123</v>
      </c>
      <c r="D3" s="2">
        <v>53</v>
      </c>
      <c r="E3" t="str">
        <f t="shared" si="0"/>
        <v>Apt 1 Bedroom Deluxe</v>
      </c>
      <c r="F3" t="str">
        <f t="shared" si="1"/>
        <v>A1BD</v>
      </c>
      <c r="G3">
        <f t="shared" si="2"/>
        <v>53</v>
      </c>
    </row>
    <row r="4" spans="1:9" x14ac:dyDescent="0.25">
      <c r="A4" t="s">
        <v>171</v>
      </c>
      <c r="B4" t="s">
        <v>172</v>
      </c>
      <c r="C4">
        <v>116</v>
      </c>
      <c r="D4" s="2">
        <v>63</v>
      </c>
      <c r="E4" t="str">
        <f t="shared" si="0"/>
        <v>Apt 2 Bedroom</v>
      </c>
      <c r="F4" t="str">
        <f t="shared" si="1"/>
        <v>A2B</v>
      </c>
      <c r="G4">
        <f t="shared" si="2"/>
        <v>63</v>
      </c>
    </row>
    <row r="5" spans="1:9" x14ac:dyDescent="0.25">
      <c r="A5" t="s">
        <v>173</v>
      </c>
      <c r="B5" t="s">
        <v>174</v>
      </c>
      <c r="C5">
        <v>113</v>
      </c>
      <c r="D5" s="2">
        <v>64</v>
      </c>
      <c r="E5" t="str">
        <f t="shared" si="0"/>
        <v>Apt Alcove</v>
      </c>
      <c r="F5" t="str">
        <f t="shared" si="1"/>
        <v>AALC</v>
      </c>
      <c r="G5">
        <f t="shared" si="2"/>
        <v>64</v>
      </c>
    </row>
    <row r="6" spans="1:9" x14ac:dyDescent="0.25">
      <c r="A6" t="s">
        <v>175</v>
      </c>
      <c r="B6" t="s">
        <v>176</v>
      </c>
      <c r="C6">
        <v>114</v>
      </c>
      <c r="D6" s="2">
        <v>73</v>
      </c>
      <c r="E6" t="str">
        <f t="shared" si="0"/>
        <v>Apt Studio</v>
      </c>
      <c r="F6" t="str">
        <f t="shared" si="1"/>
        <v>ASTU</v>
      </c>
      <c r="G6">
        <f t="shared" si="2"/>
        <v>73</v>
      </c>
    </row>
    <row r="7" spans="1:9" x14ac:dyDescent="0.25">
      <c r="A7" t="s">
        <v>31</v>
      </c>
      <c r="B7" t="s">
        <v>32</v>
      </c>
      <c r="C7">
        <v>1</v>
      </c>
      <c r="D7" s="2">
        <v>1</v>
      </c>
      <c r="E7" t="str">
        <f t="shared" si="0"/>
        <v>Private</v>
      </c>
      <c r="F7" t="str">
        <f t="shared" si="1"/>
        <v>P</v>
      </c>
      <c r="G7">
        <f t="shared" si="2"/>
        <v>1</v>
      </c>
    </row>
    <row r="8" spans="1:9" x14ac:dyDescent="0.25">
      <c r="A8" t="s">
        <v>177</v>
      </c>
      <c r="B8" t="s">
        <v>178</v>
      </c>
      <c r="C8">
        <v>134</v>
      </c>
      <c r="D8" s="2">
        <v>83</v>
      </c>
      <c r="E8" t="str">
        <f t="shared" si="0"/>
        <v>Private Rehab</v>
      </c>
      <c r="F8" t="str">
        <f t="shared" si="1"/>
        <v>PRHB</v>
      </c>
      <c r="G8">
        <f t="shared" si="2"/>
        <v>83</v>
      </c>
    </row>
    <row r="9" spans="1:9" x14ac:dyDescent="0.25">
      <c r="A9" t="s">
        <v>179</v>
      </c>
      <c r="B9" t="s">
        <v>180</v>
      </c>
      <c r="C9">
        <v>133</v>
      </c>
      <c r="D9" s="2">
        <v>93</v>
      </c>
      <c r="E9" t="str">
        <f t="shared" si="0"/>
        <v>Private Vent</v>
      </c>
      <c r="F9" t="str">
        <f t="shared" si="1"/>
        <v>PVNT</v>
      </c>
      <c r="G9">
        <f t="shared" si="2"/>
        <v>93</v>
      </c>
    </row>
    <row r="10" spans="1:9" x14ac:dyDescent="0.25">
      <c r="A10" t="s">
        <v>181</v>
      </c>
      <c r="B10" t="s">
        <v>182</v>
      </c>
      <c r="C10">
        <v>2</v>
      </c>
      <c r="D10" s="2">
        <v>2</v>
      </c>
      <c r="E10" t="str">
        <f t="shared" si="0"/>
        <v>Semi</v>
      </c>
      <c r="F10" t="str">
        <f t="shared" si="1"/>
        <v>S</v>
      </c>
      <c r="G10">
        <f t="shared" si="2"/>
        <v>2</v>
      </c>
    </row>
    <row r="11" spans="1:9" x14ac:dyDescent="0.25">
      <c r="A11" t="s">
        <v>183</v>
      </c>
      <c r="B11" t="s">
        <v>184</v>
      </c>
      <c r="C11">
        <v>143</v>
      </c>
      <c r="D11" s="2">
        <v>84</v>
      </c>
      <c r="E11" t="str">
        <f t="shared" si="0"/>
        <v>Semi Private Vent</v>
      </c>
      <c r="F11" t="str">
        <f t="shared" si="1"/>
        <v>SPVNT</v>
      </c>
      <c r="G11">
        <f t="shared" si="2"/>
        <v>84</v>
      </c>
    </row>
    <row r="14" spans="1:9" x14ac:dyDescent="0.25">
      <c r="E14" t="s">
        <v>27</v>
      </c>
      <c r="F14" t="s">
        <v>28</v>
      </c>
      <c r="G14">
        <v>10</v>
      </c>
      <c r="H14" t="s">
        <v>27</v>
      </c>
      <c r="I14" t="s">
        <v>28</v>
      </c>
    </row>
    <row r="15" spans="1:9" x14ac:dyDescent="0.25">
      <c r="E15" t="s">
        <v>29</v>
      </c>
      <c r="F15" t="s">
        <v>30</v>
      </c>
      <c r="G15">
        <v>11</v>
      </c>
      <c r="H15" t="s">
        <v>29</v>
      </c>
      <c r="I15" t="s">
        <v>30</v>
      </c>
    </row>
    <row r="16" spans="1:9" x14ac:dyDescent="0.25">
      <c r="E16" t="s">
        <v>33</v>
      </c>
      <c r="F16" t="s">
        <v>34</v>
      </c>
      <c r="G16">
        <v>13</v>
      </c>
      <c r="H16" t="s">
        <v>33</v>
      </c>
      <c r="I16" t="s">
        <v>34</v>
      </c>
    </row>
    <row r="17" spans="5:9" x14ac:dyDescent="0.25">
      <c r="E17" t="s">
        <v>37</v>
      </c>
      <c r="F17" t="s">
        <v>38</v>
      </c>
      <c r="G17">
        <v>23</v>
      </c>
      <c r="H17" t="s">
        <v>37</v>
      </c>
      <c r="I17" t="s">
        <v>38</v>
      </c>
    </row>
    <row r="18" spans="5:9" x14ac:dyDescent="0.25">
      <c r="E18" t="s">
        <v>31</v>
      </c>
      <c r="F18" t="s">
        <v>32</v>
      </c>
      <c r="G18">
        <v>1</v>
      </c>
      <c r="H18" t="s">
        <v>31</v>
      </c>
      <c r="I18" t="s">
        <v>32</v>
      </c>
    </row>
    <row r="19" spans="5:9" x14ac:dyDescent="0.25">
      <c r="E19" t="s">
        <v>35</v>
      </c>
      <c r="F19" t="s">
        <v>36</v>
      </c>
      <c r="G19">
        <v>2</v>
      </c>
      <c r="H19" t="s">
        <v>35</v>
      </c>
      <c r="I19" t="s">
        <v>36</v>
      </c>
    </row>
    <row r="20" spans="5:9" x14ac:dyDescent="0.25">
      <c r="E20" t="s">
        <v>40</v>
      </c>
      <c r="F20" t="s">
        <v>41</v>
      </c>
      <c r="G20">
        <v>12</v>
      </c>
      <c r="H20" t="s">
        <v>40</v>
      </c>
      <c r="I20" t="s">
        <v>41</v>
      </c>
    </row>
    <row r="21" spans="5:9" x14ac:dyDescent="0.25">
      <c r="E21" t="s">
        <v>349</v>
      </c>
      <c r="F21" t="s">
        <v>168</v>
      </c>
      <c r="G21">
        <v>43</v>
      </c>
      <c r="H21" t="s">
        <v>349</v>
      </c>
      <c r="I21" t="s">
        <v>168</v>
      </c>
    </row>
    <row r="22" spans="5:9" x14ac:dyDescent="0.25">
      <c r="E22" t="s">
        <v>350</v>
      </c>
      <c r="F22" t="s">
        <v>170</v>
      </c>
      <c r="G22">
        <v>53</v>
      </c>
      <c r="H22" t="s">
        <v>350</v>
      </c>
      <c r="I22" t="s">
        <v>170</v>
      </c>
    </row>
    <row r="23" spans="5:9" x14ac:dyDescent="0.25">
      <c r="E23" t="s">
        <v>351</v>
      </c>
      <c r="F23" t="s">
        <v>172</v>
      </c>
      <c r="G23">
        <v>63</v>
      </c>
      <c r="H23" t="s">
        <v>351</v>
      </c>
      <c r="I23" t="s">
        <v>172</v>
      </c>
    </row>
    <row r="24" spans="5:9" x14ac:dyDescent="0.25">
      <c r="E24" t="s">
        <v>352</v>
      </c>
      <c r="F24" t="s">
        <v>174</v>
      </c>
      <c r="G24">
        <v>64</v>
      </c>
      <c r="H24" t="s">
        <v>352</v>
      </c>
      <c r="I24" t="s">
        <v>174</v>
      </c>
    </row>
    <row r="25" spans="5:9" x14ac:dyDescent="0.25">
      <c r="E25" t="s">
        <v>353</v>
      </c>
      <c r="F25" t="s">
        <v>176</v>
      </c>
      <c r="G25">
        <v>73</v>
      </c>
      <c r="H25" t="s">
        <v>353</v>
      </c>
      <c r="I25" t="s">
        <v>176</v>
      </c>
    </row>
    <row r="26" spans="5:9" x14ac:dyDescent="0.25">
      <c r="E26" t="s">
        <v>177</v>
      </c>
      <c r="F26" t="s">
        <v>178</v>
      </c>
      <c r="G26">
        <v>83</v>
      </c>
      <c r="H26" t="s">
        <v>177</v>
      </c>
      <c r="I26" t="s">
        <v>178</v>
      </c>
    </row>
    <row r="27" spans="5:9" x14ac:dyDescent="0.25">
      <c r="E27" t="s">
        <v>179</v>
      </c>
      <c r="F27" t="s">
        <v>180</v>
      </c>
      <c r="G27">
        <v>93</v>
      </c>
      <c r="H27" t="s">
        <v>179</v>
      </c>
      <c r="I27" t="s">
        <v>180</v>
      </c>
    </row>
    <row r="28" spans="5:9" x14ac:dyDescent="0.25">
      <c r="E28" t="s">
        <v>183</v>
      </c>
      <c r="F28" t="s">
        <v>184</v>
      </c>
      <c r="G28">
        <v>84</v>
      </c>
      <c r="H28" t="s">
        <v>183</v>
      </c>
      <c r="I28" t="s">
        <v>184</v>
      </c>
    </row>
  </sheetData>
  <conditionalFormatting sqref="D1:D1048576">
    <cfRule type="expression" dxfId="2" priority="1" stopIfTrue="1">
      <formula>ISNA(D1)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7"/>
  <sheetViews>
    <sheetView workbookViewId="0">
      <selection activeCell="G32" sqref="G32"/>
    </sheetView>
  </sheetViews>
  <sheetFormatPr defaultRowHeight="15" x14ac:dyDescent="0.25"/>
  <cols>
    <col min="1" max="1" width="34.28515625" customWidth="1"/>
    <col min="2" max="2" width="10.28515625" bestFit="1" customWidth="1"/>
    <col min="3" max="3" width="14.5703125" bestFit="1" customWidth="1"/>
    <col min="4" max="4" width="14.85546875" bestFit="1" customWidth="1"/>
    <col min="5" max="5" width="15.85546875" bestFit="1" customWidth="1"/>
    <col min="6" max="6" width="24" bestFit="1" customWidth="1"/>
    <col min="7" max="7" width="15.5703125" style="3" bestFit="1" customWidth="1"/>
    <col min="8" max="8" width="41.140625" customWidth="1"/>
    <col min="9" max="9" width="10.5703125" bestFit="1" customWidth="1"/>
    <col min="10" max="10" width="14.85546875" bestFit="1" customWidth="1"/>
    <col min="11" max="11" width="15.140625" bestFit="1" customWidth="1"/>
    <col min="12" max="12" width="16.140625" bestFit="1" customWidth="1"/>
    <col min="13" max="13" width="24.28515625" bestFit="1" customWidth="1"/>
    <col min="17" max="17" width="24.7109375" hidden="1" customWidth="1"/>
  </cols>
  <sheetData>
    <row r="1" spans="1:17" s="4" customFormat="1" x14ac:dyDescent="0.25">
      <c r="A1" s="4" t="s">
        <v>0</v>
      </c>
      <c r="B1" s="4" t="s">
        <v>1</v>
      </c>
      <c r="C1" s="4" t="s">
        <v>5</v>
      </c>
      <c r="D1" s="4" t="s">
        <v>22</v>
      </c>
      <c r="E1" s="4" t="s">
        <v>23</v>
      </c>
      <c r="F1" s="4" t="s">
        <v>24</v>
      </c>
      <c r="G1" s="2" t="s">
        <v>4</v>
      </c>
      <c r="H1" s="4" t="s">
        <v>2</v>
      </c>
      <c r="I1" s="4" t="s">
        <v>3</v>
      </c>
      <c r="J1" s="4" t="s">
        <v>6</v>
      </c>
      <c r="K1" s="4" t="s">
        <v>25</v>
      </c>
      <c r="L1" s="4" t="s">
        <v>26</v>
      </c>
      <c r="M1" s="4" t="s">
        <v>7</v>
      </c>
      <c r="Q1" s="4" t="s">
        <v>348</v>
      </c>
    </row>
    <row r="2" spans="1:17" x14ac:dyDescent="0.25">
      <c r="A2" t="s">
        <v>185</v>
      </c>
      <c r="B2">
        <v>3229</v>
      </c>
      <c r="C2" t="s">
        <v>42</v>
      </c>
      <c r="D2" t="s">
        <v>186</v>
      </c>
      <c r="G2" s="2">
        <v>454</v>
      </c>
      <c r="H2" s="4" t="str">
        <f t="shared" ref="H2:H33" si="0">VLOOKUP($G2,$I$57:$O$207,7,FALSE)</f>
        <v>Aetna Medicare Replacement 4 levels</v>
      </c>
      <c r="I2" s="4">
        <f t="shared" ref="I2:I33" si="1">VLOOKUP($G2,$I$57:$O$207,1,FALSE)</f>
        <v>454</v>
      </c>
      <c r="J2" s="4" t="str">
        <f t="shared" ref="J2:J33" si="2">VLOOKUP($G2,$I$57:$O$207,2,FALSE)</f>
        <v>Managed Care</v>
      </c>
      <c r="K2" s="4" t="str">
        <f t="shared" ref="K2:K33" si="3">VLOOKUP($G2,$I$57:$O$207,3,FALSE)</f>
        <v>MCL</v>
      </c>
      <c r="L2" s="4" t="str">
        <f t="shared" ref="L2:L33" si="4">VLOOKUP($G2,$I$57:$O$207,4,FALSE)</f>
        <v>AET4</v>
      </c>
      <c r="M2" s="4">
        <f t="shared" ref="M2:M33" si="5">VLOOKUP($G2,$I$57:$O$207,5,FALSE)</f>
        <v>0</v>
      </c>
      <c r="Q2" t="str">
        <f>CONCATENATE($D2,$E2)</f>
        <v>AML</v>
      </c>
    </row>
    <row r="3" spans="1:17" x14ac:dyDescent="0.25">
      <c r="A3" t="s">
        <v>189</v>
      </c>
      <c r="B3">
        <v>3269</v>
      </c>
      <c r="C3" t="s">
        <v>42</v>
      </c>
      <c r="D3" t="s">
        <v>190</v>
      </c>
      <c r="G3" s="2">
        <v>465</v>
      </c>
      <c r="H3" s="4" t="str">
        <f t="shared" si="0"/>
        <v>Commercial Insurance</v>
      </c>
      <c r="I3" s="4">
        <f t="shared" si="1"/>
        <v>465</v>
      </c>
      <c r="J3" s="4" t="str">
        <f t="shared" si="2"/>
        <v>Managed Care</v>
      </c>
      <c r="K3" s="4" t="str">
        <f t="shared" si="3"/>
        <v>COM</v>
      </c>
      <c r="L3" s="4">
        <f t="shared" si="4"/>
        <v>0</v>
      </c>
      <c r="M3" s="4">
        <f t="shared" si="5"/>
        <v>0</v>
      </c>
      <c r="Q3" t="str">
        <f t="shared" ref="Q3:Q54" si="6">CONCATENATE($D3,$E3)</f>
        <v>ALL</v>
      </c>
    </row>
    <row r="4" spans="1:17" x14ac:dyDescent="0.25">
      <c r="A4" t="s">
        <v>193</v>
      </c>
      <c r="B4">
        <v>2829</v>
      </c>
      <c r="C4" t="s">
        <v>45</v>
      </c>
      <c r="D4" t="s">
        <v>194</v>
      </c>
      <c r="G4" s="2">
        <v>274</v>
      </c>
      <c r="H4" s="4" t="str">
        <f t="shared" si="0"/>
        <v>Managed Medicaid WI</v>
      </c>
      <c r="I4" s="4">
        <f t="shared" si="1"/>
        <v>274</v>
      </c>
      <c r="J4" s="4" t="str">
        <f t="shared" si="2"/>
        <v>Medicaid</v>
      </c>
      <c r="K4" s="4" t="str">
        <f t="shared" si="3"/>
        <v>MCD</v>
      </c>
      <c r="L4" s="4" t="str">
        <f t="shared" si="4"/>
        <v>WIMGD</v>
      </c>
      <c r="M4" s="4">
        <f t="shared" si="5"/>
        <v>0</v>
      </c>
      <c r="Q4" t="str">
        <f t="shared" si="6"/>
        <v>ABM</v>
      </c>
    </row>
    <row r="5" spans="1:17" x14ac:dyDescent="0.25">
      <c r="A5" t="s">
        <v>197</v>
      </c>
      <c r="B5">
        <v>2819</v>
      </c>
      <c r="C5" t="s">
        <v>45</v>
      </c>
      <c r="D5" t="s">
        <v>198</v>
      </c>
      <c r="G5" s="2">
        <v>685</v>
      </c>
      <c r="H5" s="4" t="str">
        <f t="shared" si="0"/>
        <v>Managed Medicaid Vent WI</v>
      </c>
      <c r="I5" s="4">
        <f t="shared" si="1"/>
        <v>685</v>
      </c>
      <c r="J5" s="4" t="str">
        <f t="shared" si="2"/>
        <v>Medicaid</v>
      </c>
      <c r="K5" s="4" t="str">
        <f t="shared" si="3"/>
        <v>MCD</v>
      </c>
      <c r="L5" s="4" t="str">
        <f t="shared" si="4"/>
        <v>WIMGVT</v>
      </c>
      <c r="M5" s="4">
        <f t="shared" si="5"/>
        <v>0</v>
      </c>
      <c r="Q5" t="str">
        <f t="shared" si="6"/>
        <v>ABV</v>
      </c>
    </row>
    <row r="6" spans="1:17" x14ac:dyDescent="0.25">
      <c r="A6" t="s">
        <v>200</v>
      </c>
      <c r="B6">
        <v>639</v>
      </c>
      <c r="C6" t="s">
        <v>42</v>
      </c>
      <c r="D6" t="s">
        <v>201</v>
      </c>
      <c r="F6" t="s">
        <v>43</v>
      </c>
      <c r="G6" s="2">
        <v>58</v>
      </c>
      <c r="H6" s="4" t="str">
        <f t="shared" si="0"/>
        <v>Managed Care with Levels</v>
      </c>
      <c r="I6" s="4">
        <f t="shared" si="1"/>
        <v>58</v>
      </c>
      <c r="J6" s="4" t="str">
        <f t="shared" si="2"/>
        <v>Managed Care</v>
      </c>
      <c r="K6" s="4" t="str">
        <f t="shared" si="3"/>
        <v>MCL</v>
      </c>
      <c r="L6" s="4">
        <f t="shared" si="4"/>
        <v>0</v>
      </c>
      <c r="M6" s="4" t="str">
        <f t="shared" si="5"/>
        <v>5 Levels of Care</v>
      </c>
      <c r="Q6" t="str">
        <f t="shared" si="6"/>
        <v>AUM</v>
      </c>
    </row>
    <row r="7" spans="1:17" x14ac:dyDescent="0.25">
      <c r="A7" t="s">
        <v>204</v>
      </c>
      <c r="B7">
        <v>2170</v>
      </c>
      <c r="C7" t="s">
        <v>42</v>
      </c>
      <c r="D7" t="s">
        <v>205</v>
      </c>
      <c r="F7" t="s">
        <v>52</v>
      </c>
      <c r="G7" s="2">
        <v>224</v>
      </c>
      <c r="H7" s="4" t="str">
        <f t="shared" si="0"/>
        <v>Managed Care PDPM</v>
      </c>
      <c r="I7" s="4">
        <f t="shared" si="1"/>
        <v>224</v>
      </c>
      <c r="J7" s="4" t="str">
        <f t="shared" si="2"/>
        <v>Managed Care</v>
      </c>
      <c r="K7" s="4" t="str">
        <f t="shared" si="3"/>
        <v>MGD</v>
      </c>
      <c r="L7" s="4" t="str">
        <f t="shared" si="4"/>
        <v>PDPM</v>
      </c>
      <c r="M7" s="4">
        <f t="shared" si="5"/>
        <v>0</v>
      </c>
      <c r="Q7" t="str">
        <f t="shared" si="6"/>
        <v>BPP</v>
      </c>
    </row>
    <row r="8" spans="1:17" x14ac:dyDescent="0.25">
      <c r="A8" t="s">
        <v>208</v>
      </c>
      <c r="B8">
        <v>2809</v>
      </c>
      <c r="C8" t="s">
        <v>45</v>
      </c>
      <c r="D8" t="s">
        <v>209</v>
      </c>
      <c r="G8" s="2">
        <v>274</v>
      </c>
      <c r="H8" s="4" t="str">
        <f t="shared" si="0"/>
        <v>Managed Medicaid WI</v>
      </c>
      <c r="I8" s="4">
        <f t="shared" si="1"/>
        <v>274</v>
      </c>
      <c r="J8" s="4" t="str">
        <f t="shared" si="2"/>
        <v>Medicaid</v>
      </c>
      <c r="K8" s="4" t="str">
        <f t="shared" si="3"/>
        <v>MCD</v>
      </c>
      <c r="L8" s="4" t="str">
        <f t="shared" si="4"/>
        <v>WIMGD</v>
      </c>
      <c r="M8" s="4">
        <f t="shared" si="5"/>
        <v>0</v>
      </c>
      <c r="Q8" t="str">
        <f t="shared" si="6"/>
        <v>CWI</v>
      </c>
    </row>
    <row r="9" spans="1:17" x14ac:dyDescent="0.25">
      <c r="A9" t="s">
        <v>212</v>
      </c>
      <c r="B9">
        <v>2949</v>
      </c>
      <c r="C9" t="s">
        <v>42</v>
      </c>
      <c r="D9" t="s">
        <v>213</v>
      </c>
      <c r="G9" s="2">
        <v>224</v>
      </c>
      <c r="H9" s="4" t="str">
        <f t="shared" si="0"/>
        <v>Managed Care PDPM</v>
      </c>
      <c r="I9" s="4">
        <f t="shared" si="1"/>
        <v>224</v>
      </c>
      <c r="J9" s="4" t="str">
        <f t="shared" si="2"/>
        <v>Managed Care</v>
      </c>
      <c r="K9" s="4" t="str">
        <f t="shared" si="3"/>
        <v>MGD</v>
      </c>
      <c r="L9" s="4" t="str">
        <f t="shared" si="4"/>
        <v>PDPM</v>
      </c>
      <c r="M9" s="4">
        <f t="shared" si="5"/>
        <v>0</v>
      </c>
      <c r="Q9" t="str">
        <f t="shared" si="6"/>
        <v>CSK</v>
      </c>
    </row>
    <row r="10" spans="1:17" x14ac:dyDescent="0.25">
      <c r="A10" t="s">
        <v>216</v>
      </c>
      <c r="B10">
        <v>1169</v>
      </c>
      <c r="C10" t="s">
        <v>45</v>
      </c>
      <c r="D10" t="s">
        <v>217</v>
      </c>
      <c r="F10" t="s">
        <v>218</v>
      </c>
      <c r="G10" s="2">
        <v>274</v>
      </c>
      <c r="H10" s="4" t="str">
        <f t="shared" si="0"/>
        <v>Managed Medicaid WI</v>
      </c>
      <c r="I10" s="4">
        <f t="shared" si="1"/>
        <v>274</v>
      </c>
      <c r="J10" s="4" t="str">
        <f t="shared" si="2"/>
        <v>Medicaid</v>
      </c>
      <c r="K10" s="4" t="str">
        <f t="shared" si="3"/>
        <v>MCD</v>
      </c>
      <c r="L10" s="4" t="str">
        <f t="shared" si="4"/>
        <v>WIMGD</v>
      </c>
      <c r="M10" s="4">
        <f t="shared" si="5"/>
        <v>0</v>
      </c>
      <c r="Q10" t="str">
        <f t="shared" si="6"/>
        <v>CCW</v>
      </c>
    </row>
    <row r="11" spans="1:17" x14ac:dyDescent="0.25">
      <c r="A11" t="s">
        <v>219</v>
      </c>
      <c r="B11">
        <v>2849</v>
      </c>
      <c r="C11" t="s">
        <v>42</v>
      </c>
      <c r="D11" t="s">
        <v>220</v>
      </c>
      <c r="G11" s="2">
        <v>224</v>
      </c>
      <c r="H11" s="4" t="str">
        <f t="shared" si="0"/>
        <v>Managed Care PDPM</v>
      </c>
      <c r="I11" s="4">
        <f t="shared" si="1"/>
        <v>224</v>
      </c>
      <c r="J11" s="4" t="str">
        <f t="shared" si="2"/>
        <v>Managed Care</v>
      </c>
      <c r="K11" s="4" t="str">
        <f t="shared" si="3"/>
        <v>MGD</v>
      </c>
      <c r="L11" s="4" t="str">
        <f t="shared" si="4"/>
        <v>PDPM</v>
      </c>
      <c r="M11" s="4">
        <f t="shared" si="5"/>
        <v>0</v>
      </c>
      <c r="Q11" t="str">
        <f t="shared" si="6"/>
        <v>CCD</v>
      </c>
    </row>
    <row r="12" spans="1:17" x14ac:dyDescent="0.25">
      <c r="A12" t="s">
        <v>223</v>
      </c>
      <c r="B12">
        <v>2459</v>
      </c>
      <c r="C12" t="s">
        <v>45</v>
      </c>
      <c r="D12" t="s">
        <v>224</v>
      </c>
      <c r="F12" t="s">
        <v>121</v>
      </c>
      <c r="G12" s="2">
        <v>685</v>
      </c>
      <c r="H12" s="4" t="str">
        <f t="shared" si="0"/>
        <v>Managed Medicaid Vent WI</v>
      </c>
      <c r="I12" s="4">
        <f t="shared" si="1"/>
        <v>685</v>
      </c>
      <c r="J12" s="4" t="str">
        <f t="shared" si="2"/>
        <v>Medicaid</v>
      </c>
      <c r="K12" s="4" t="str">
        <f t="shared" si="3"/>
        <v>MCD</v>
      </c>
      <c r="L12" s="4" t="str">
        <f t="shared" si="4"/>
        <v>WIMGVT</v>
      </c>
      <c r="M12" s="4">
        <f t="shared" si="5"/>
        <v>0</v>
      </c>
      <c r="Q12" t="str">
        <f t="shared" si="6"/>
        <v>CCV</v>
      </c>
    </row>
    <row r="13" spans="1:17" x14ac:dyDescent="0.25">
      <c r="A13" t="s">
        <v>226</v>
      </c>
      <c r="B13">
        <v>1149</v>
      </c>
      <c r="C13" t="s">
        <v>45</v>
      </c>
      <c r="D13" t="s">
        <v>124</v>
      </c>
      <c r="F13" t="s">
        <v>218</v>
      </c>
      <c r="G13" s="2">
        <v>704</v>
      </c>
      <c r="H13" s="4" t="str">
        <f t="shared" si="0"/>
        <v>Hospice Managed Medicaid WI</v>
      </c>
      <c r="I13" s="4">
        <f t="shared" si="1"/>
        <v>704</v>
      </c>
      <c r="J13" s="4" t="str">
        <f t="shared" si="2"/>
        <v>Medicaid</v>
      </c>
      <c r="K13" s="4" t="str">
        <f t="shared" si="3"/>
        <v>HOS</v>
      </c>
      <c r="L13" s="4" t="str">
        <f t="shared" si="4"/>
        <v>WIMGD</v>
      </c>
      <c r="M13" s="4">
        <f t="shared" si="5"/>
        <v>0</v>
      </c>
      <c r="Q13" t="str">
        <f t="shared" si="6"/>
        <v>HMM</v>
      </c>
    </row>
    <row r="14" spans="1:17" x14ac:dyDescent="0.25">
      <c r="A14" t="s">
        <v>229</v>
      </c>
      <c r="B14">
        <v>1136</v>
      </c>
      <c r="C14" t="s">
        <v>45</v>
      </c>
      <c r="D14" t="s">
        <v>57</v>
      </c>
      <c r="E14" t="s">
        <v>211</v>
      </c>
      <c r="F14" t="s">
        <v>121</v>
      </c>
      <c r="G14" s="2">
        <v>78</v>
      </c>
      <c r="H14" s="4" t="str">
        <f t="shared" si="0"/>
        <v>Hospice Medicaid WI</v>
      </c>
      <c r="I14" s="4">
        <f t="shared" si="1"/>
        <v>78</v>
      </c>
      <c r="J14" s="4" t="str">
        <f t="shared" si="2"/>
        <v>Medicaid</v>
      </c>
      <c r="K14" s="4" t="str">
        <f t="shared" si="3"/>
        <v>HM</v>
      </c>
      <c r="L14" s="4" t="str">
        <f t="shared" si="4"/>
        <v>WI</v>
      </c>
      <c r="M14" s="4" t="str">
        <f t="shared" si="5"/>
        <v>Standard</v>
      </c>
      <c r="Q14" t="str">
        <f t="shared" si="6"/>
        <v>HMPWI</v>
      </c>
    </row>
    <row r="15" spans="1:17" x14ac:dyDescent="0.25">
      <c r="A15" t="s">
        <v>232</v>
      </c>
      <c r="B15">
        <v>1134</v>
      </c>
      <c r="C15" t="s">
        <v>45</v>
      </c>
      <c r="D15" t="s">
        <v>46</v>
      </c>
      <c r="E15" t="s">
        <v>211</v>
      </c>
      <c r="F15" t="s">
        <v>121</v>
      </c>
      <c r="G15" s="2">
        <v>78</v>
      </c>
      <c r="H15" s="4" t="str">
        <f t="shared" si="0"/>
        <v>Hospice Medicaid WI</v>
      </c>
      <c r="I15" s="4">
        <f t="shared" si="1"/>
        <v>78</v>
      </c>
      <c r="J15" s="4" t="str">
        <f t="shared" si="2"/>
        <v>Medicaid</v>
      </c>
      <c r="K15" s="4" t="str">
        <f t="shared" si="3"/>
        <v>HM</v>
      </c>
      <c r="L15" s="4" t="str">
        <f t="shared" si="4"/>
        <v>WI</v>
      </c>
      <c r="M15" s="4" t="str">
        <f t="shared" si="5"/>
        <v>Standard</v>
      </c>
      <c r="Q15" t="str">
        <f t="shared" si="6"/>
        <v>HMWI</v>
      </c>
    </row>
    <row r="16" spans="1:17" x14ac:dyDescent="0.25">
      <c r="A16" t="s">
        <v>236</v>
      </c>
      <c r="B16">
        <v>133</v>
      </c>
      <c r="C16" t="s">
        <v>49</v>
      </c>
      <c r="D16" t="s">
        <v>215</v>
      </c>
      <c r="E16" s="1"/>
      <c r="F16" t="s">
        <v>121</v>
      </c>
      <c r="G16" s="2">
        <v>119</v>
      </c>
      <c r="H16" s="4" t="str">
        <f t="shared" si="0"/>
        <v>Hospice Private</v>
      </c>
      <c r="I16" s="4">
        <f t="shared" si="1"/>
        <v>119</v>
      </c>
      <c r="J16" s="4" t="str">
        <f t="shared" si="2"/>
        <v>Private</v>
      </c>
      <c r="K16" s="4" t="str">
        <f t="shared" si="3"/>
        <v>HP</v>
      </c>
      <c r="L16" s="4">
        <f t="shared" si="4"/>
        <v>0</v>
      </c>
      <c r="M16" s="4" t="str">
        <f t="shared" si="5"/>
        <v>Standard</v>
      </c>
      <c r="Q16" t="str">
        <f t="shared" si="6"/>
        <v>HOS</v>
      </c>
    </row>
    <row r="17" spans="1:17" x14ac:dyDescent="0.25">
      <c r="A17" t="s">
        <v>238</v>
      </c>
      <c r="B17">
        <v>1699</v>
      </c>
      <c r="C17" t="s">
        <v>42</v>
      </c>
      <c r="D17" t="s">
        <v>239</v>
      </c>
      <c r="F17" t="s">
        <v>43</v>
      </c>
      <c r="G17" s="2">
        <v>255</v>
      </c>
      <c r="H17" s="4" t="str">
        <f t="shared" si="0"/>
        <v>Humana Medicare Replacement 4 levels</v>
      </c>
      <c r="I17" s="4">
        <f t="shared" si="1"/>
        <v>255</v>
      </c>
      <c r="J17" s="4" t="str">
        <f t="shared" si="2"/>
        <v>Managed Care</v>
      </c>
      <c r="K17" s="4" t="str">
        <f t="shared" si="3"/>
        <v>MCL</v>
      </c>
      <c r="L17" s="4" t="str">
        <f t="shared" si="4"/>
        <v>HUM4</v>
      </c>
      <c r="M17" s="4">
        <f t="shared" si="5"/>
        <v>0</v>
      </c>
      <c r="Q17" t="str">
        <f t="shared" si="6"/>
        <v>HWT</v>
      </c>
    </row>
    <row r="18" spans="1:17" x14ac:dyDescent="0.25">
      <c r="A18" t="s">
        <v>242</v>
      </c>
      <c r="B18">
        <v>1210</v>
      </c>
      <c r="C18" t="s">
        <v>45</v>
      </c>
      <c r="D18" t="s">
        <v>243</v>
      </c>
      <c r="E18" s="1"/>
      <c r="F18" t="s">
        <v>218</v>
      </c>
      <c r="G18" s="2">
        <v>274</v>
      </c>
      <c r="H18" s="4" t="str">
        <f t="shared" si="0"/>
        <v>Managed Medicaid WI</v>
      </c>
      <c r="I18" s="4">
        <f t="shared" si="1"/>
        <v>274</v>
      </c>
      <c r="J18" s="4" t="str">
        <f t="shared" si="2"/>
        <v>Medicaid</v>
      </c>
      <c r="K18" s="4" t="str">
        <f t="shared" si="3"/>
        <v>MCD</v>
      </c>
      <c r="L18" s="4" t="str">
        <f t="shared" si="4"/>
        <v>WIMGD</v>
      </c>
      <c r="M18" s="4">
        <f t="shared" si="5"/>
        <v>0</v>
      </c>
      <c r="Q18" t="str">
        <f t="shared" si="6"/>
        <v>ICR</v>
      </c>
    </row>
    <row r="19" spans="1:17" x14ac:dyDescent="0.25">
      <c r="A19" t="s">
        <v>246</v>
      </c>
      <c r="B19">
        <v>3259</v>
      </c>
      <c r="C19" t="s">
        <v>45</v>
      </c>
      <c r="D19" t="s">
        <v>247</v>
      </c>
      <c r="G19" s="2">
        <v>685</v>
      </c>
      <c r="H19" s="4" t="str">
        <f t="shared" si="0"/>
        <v>Managed Medicaid Vent WI</v>
      </c>
      <c r="I19" s="4">
        <f t="shared" si="1"/>
        <v>685</v>
      </c>
      <c r="J19" s="4" t="str">
        <f t="shared" si="2"/>
        <v>Medicaid</v>
      </c>
      <c r="K19" s="4" t="str">
        <f t="shared" si="3"/>
        <v>MCD</v>
      </c>
      <c r="L19" s="4" t="str">
        <f t="shared" si="4"/>
        <v>WIMGVT</v>
      </c>
      <c r="M19" s="4">
        <f t="shared" si="5"/>
        <v>0</v>
      </c>
      <c r="Q19" t="str">
        <f t="shared" si="6"/>
        <v>ICV</v>
      </c>
    </row>
    <row r="20" spans="1:17" x14ac:dyDescent="0.25">
      <c r="A20" t="s">
        <v>250</v>
      </c>
      <c r="B20">
        <v>2749</v>
      </c>
      <c r="C20" t="s">
        <v>42</v>
      </c>
      <c r="D20" t="s">
        <v>251</v>
      </c>
      <c r="F20" t="s">
        <v>52</v>
      </c>
      <c r="G20" s="2">
        <v>224</v>
      </c>
      <c r="H20" s="4" t="str">
        <f t="shared" si="0"/>
        <v>Managed Care PDPM</v>
      </c>
      <c r="I20" s="4">
        <f t="shared" si="1"/>
        <v>224</v>
      </c>
      <c r="J20" s="4" t="str">
        <f t="shared" si="2"/>
        <v>Managed Care</v>
      </c>
      <c r="K20" s="4" t="str">
        <f t="shared" si="3"/>
        <v>MGD</v>
      </c>
      <c r="L20" s="4" t="str">
        <f t="shared" si="4"/>
        <v>PDPM</v>
      </c>
      <c r="M20" s="4">
        <f t="shared" si="5"/>
        <v>0</v>
      </c>
      <c r="Q20" t="str">
        <f t="shared" si="6"/>
        <v>IMI</v>
      </c>
    </row>
    <row r="21" spans="1:17" x14ac:dyDescent="0.25">
      <c r="A21" t="s">
        <v>237</v>
      </c>
      <c r="B21">
        <v>69</v>
      </c>
      <c r="C21" t="s">
        <v>42</v>
      </c>
      <c r="D21" t="s">
        <v>50</v>
      </c>
      <c r="F21" t="s">
        <v>43</v>
      </c>
      <c r="G21" s="2">
        <v>58</v>
      </c>
      <c r="H21" s="4" t="str">
        <f t="shared" si="0"/>
        <v>Managed Care with Levels</v>
      </c>
      <c r="I21" s="4">
        <f t="shared" si="1"/>
        <v>58</v>
      </c>
      <c r="J21" s="4" t="str">
        <f t="shared" si="2"/>
        <v>Managed Care</v>
      </c>
      <c r="K21" s="4" t="str">
        <f t="shared" si="3"/>
        <v>MCL</v>
      </c>
      <c r="L21" s="4">
        <f t="shared" si="4"/>
        <v>0</v>
      </c>
      <c r="M21" s="4" t="str">
        <f t="shared" si="5"/>
        <v>5 Levels of Care</v>
      </c>
      <c r="Q21" t="str">
        <f t="shared" si="6"/>
        <v>MCL</v>
      </c>
    </row>
    <row r="22" spans="1:17" x14ac:dyDescent="0.25">
      <c r="A22" t="s">
        <v>132</v>
      </c>
      <c r="B22">
        <v>89</v>
      </c>
      <c r="C22" t="s">
        <v>42</v>
      </c>
      <c r="D22" t="s">
        <v>241</v>
      </c>
      <c r="F22" t="s">
        <v>52</v>
      </c>
      <c r="G22" s="2">
        <v>68</v>
      </c>
      <c r="H22" s="4" t="str">
        <f t="shared" si="0"/>
        <v>Managed Care with RUGs</v>
      </c>
      <c r="I22" s="4">
        <f t="shared" si="1"/>
        <v>68</v>
      </c>
      <c r="J22" s="4" t="str">
        <f t="shared" si="2"/>
        <v>Managed Care</v>
      </c>
      <c r="K22" s="4" t="str">
        <f t="shared" si="3"/>
        <v>MGR</v>
      </c>
      <c r="L22" s="4">
        <f t="shared" si="4"/>
        <v>0</v>
      </c>
      <c r="M22" s="4" t="str">
        <f t="shared" si="5"/>
        <v>RUGs IV Care Levels</v>
      </c>
      <c r="Q22" t="str">
        <f t="shared" si="6"/>
        <v>MGR</v>
      </c>
    </row>
    <row r="23" spans="1:17" x14ac:dyDescent="0.25">
      <c r="A23" t="s">
        <v>254</v>
      </c>
      <c r="B23">
        <v>2279</v>
      </c>
      <c r="C23" t="s">
        <v>45</v>
      </c>
      <c r="D23" t="s">
        <v>255</v>
      </c>
      <c r="F23" t="s">
        <v>218</v>
      </c>
      <c r="G23" s="2">
        <v>274</v>
      </c>
      <c r="H23" s="4" t="str">
        <f t="shared" si="0"/>
        <v>Managed Medicaid WI</v>
      </c>
      <c r="I23" s="4">
        <f t="shared" si="1"/>
        <v>274</v>
      </c>
      <c r="J23" s="4" t="str">
        <f t="shared" si="2"/>
        <v>Medicaid</v>
      </c>
      <c r="K23" s="4" t="str">
        <f t="shared" si="3"/>
        <v>MCD</v>
      </c>
      <c r="L23" s="4" t="str">
        <f t="shared" si="4"/>
        <v>WIMGD</v>
      </c>
      <c r="M23" s="4">
        <f t="shared" si="5"/>
        <v>0</v>
      </c>
      <c r="Q23" t="str">
        <f t="shared" si="6"/>
        <v>MHS</v>
      </c>
    </row>
    <row r="24" spans="1:17" x14ac:dyDescent="0.25">
      <c r="A24" t="s">
        <v>258</v>
      </c>
      <c r="B24">
        <v>1132</v>
      </c>
      <c r="C24" t="s">
        <v>45</v>
      </c>
      <c r="D24" t="s">
        <v>259</v>
      </c>
      <c r="E24" t="s">
        <v>211</v>
      </c>
      <c r="G24" s="2">
        <v>3</v>
      </c>
      <c r="H24" s="4" t="str">
        <f t="shared" si="0"/>
        <v>Medicaid WI</v>
      </c>
      <c r="I24" s="4">
        <f t="shared" si="1"/>
        <v>3</v>
      </c>
      <c r="J24" s="4" t="str">
        <f t="shared" si="2"/>
        <v>Medicaid</v>
      </c>
      <c r="K24" s="4" t="str">
        <f t="shared" si="3"/>
        <v>MCD</v>
      </c>
      <c r="L24" s="4" t="str">
        <f t="shared" si="4"/>
        <v>WI</v>
      </c>
      <c r="M24" s="4" t="str">
        <f t="shared" si="5"/>
        <v>WI Medicaid</v>
      </c>
      <c r="Q24" t="str">
        <f t="shared" si="6"/>
        <v>MMDWI</v>
      </c>
    </row>
    <row r="25" spans="1:17" x14ac:dyDescent="0.25">
      <c r="A25" t="s">
        <v>260</v>
      </c>
      <c r="B25">
        <v>1121</v>
      </c>
      <c r="C25" t="s">
        <v>45</v>
      </c>
      <c r="D25" t="s">
        <v>53</v>
      </c>
      <c r="E25" t="s">
        <v>211</v>
      </c>
      <c r="F25" t="s">
        <v>121</v>
      </c>
      <c r="G25" s="2">
        <v>13</v>
      </c>
      <c r="H25" s="4" t="str">
        <f t="shared" si="0"/>
        <v>Medicaid Pending</v>
      </c>
      <c r="I25" s="4">
        <f t="shared" si="1"/>
        <v>13</v>
      </c>
      <c r="J25" s="4" t="str">
        <f t="shared" si="2"/>
        <v>Private</v>
      </c>
      <c r="K25" s="4" t="str">
        <f t="shared" si="3"/>
        <v>MP</v>
      </c>
      <c r="L25" s="4">
        <f t="shared" si="4"/>
        <v>0</v>
      </c>
      <c r="M25" s="4" t="str">
        <f t="shared" si="5"/>
        <v>Standard</v>
      </c>
      <c r="Q25" t="str">
        <f t="shared" si="6"/>
        <v>MPWI</v>
      </c>
    </row>
    <row r="26" spans="1:17" x14ac:dyDescent="0.25">
      <c r="A26" t="s">
        <v>263</v>
      </c>
      <c r="B26">
        <v>1119</v>
      </c>
      <c r="C26" t="s">
        <v>45</v>
      </c>
      <c r="D26" t="s">
        <v>123</v>
      </c>
      <c r="E26" t="s">
        <v>211</v>
      </c>
      <c r="F26" t="s">
        <v>121</v>
      </c>
      <c r="G26" s="2">
        <v>3</v>
      </c>
      <c r="H26" s="4" t="str">
        <f t="shared" si="0"/>
        <v>Medicaid WI</v>
      </c>
      <c r="I26" s="4">
        <f t="shared" si="1"/>
        <v>3</v>
      </c>
      <c r="J26" s="4" t="str">
        <f t="shared" si="2"/>
        <v>Medicaid</v>
      </c>
      <c r="K26" s="4" t="str">
        <f t="shared" si="3"/>
        <v>MCD</v>
      </c>
      <c r="L26" s="4" t="str">
        <f t="shared" si="4"/>
        <v>WI</v>
      </c>
      <c r="M26" s="4" t="str">
        <f t="shared" si="5"/>
        <v>WI Medicaid</v>
      </c>
      <c r="Q26" t="str">
        <f t="shared" si="6"/>
        <v>MCDWI</v>
      </c>
    </row>
    <row r="27" spans="1:17" x14ac:dyDescent="0.25">
      <c r="A27" t="s">
        <v>54</v>
      </c>
      <c r="B27">
        <v>4</v>
      </c>
      <c r="C27" t="s">
        <v>54</v>
      </c>
      <c r="D27" t="s">
        <v>55</v>
      </c>
      <c r="F27" t="s">
        <v>52</v>
      </c>
      <c r="G27" s="2">
        <v>4</v>
      </c>
      <c r="H27" s="4" t="str">
        <f t="shared" si="0"/>
        <v>Medicare A</v>
      </c>
      <c r="I27" s="4">
        <f t="shared" si="1"/>
        <v>4</v>
      </c>
      <c r="J27" s="4" t="str">
        <f t="shared" si="2"/>
        <v>Medicare A</v>
      </c>
      <c r="K27" s="4" t="str">
        <f t="shared" si="3"/>
        <v>MCA</v>
      </c>
      <c r="L27" s="4">
        <f t="shared" si="4"/>
        <v>0</v>
      </c>
      <c r="M27" s="4" t="str">
        <f t="shared" si="5"/>
        <v>RUGs IV Care Levels</v>
      </c>
      <c r="Q27" t="str">
        <f t="shared" si="6"/>
        <v>MCA</v>
      </c>
    </row>
    <row r="28" spans="1:17" x14ac:dyDescent="0.25">
      <c r="A28" t="s">
        <v>267</v>
      </c>
      <c r="B28">
        <v>3069</v>
      </c>
      <c r="C28" t="s">
        <v>54</v>
      </c>
      <c r="D28" t="s">
        <v>268</v>
      </c>
      <c r="G28" s="2">
        <v>4</v>
      </c>
      <c r="H28" s="4" t="str">
        <f t="shared" si="0"/>
        <v>Medicare A</v>
      </c>
      <c r="I28" s="4">
        <f t="shared" si="1"/>
        <v>4</v>
      </c>
      <c r="J28" s="4" t="str">
        <f t="shared" si="2"/>
        <v>Medicare A</v>
      </c>
      <c r="K28" s="4" t="str">
        <f t="shared" si="3"/>
        <v>MCA</v>
      </c>
      <c r="L28" s="4">
        <f t="shared" si="4"/>
        <v>0</v>
      </c>
      <c r="M28" s="4" t="str">
        <f t="shared" si="5"/>
        <v>RUGs IV Care Levels</v>
      </c>
      <c r="Q28" t="str">
        <f t="shared" si="6"/>
        <v>M19</v>
      </c>
    </row>
    <row r="29" spans="1:17" x14ac:dyDescent="0.25">
      <c r="A29" t="s">
        <v>271</v>
      </c>
      <c r="B29">
        <v>2579</v>
      </c>
      <c r="C29" t="s">
        <v>45</v>
      </c>
      <c r="D29" t="s">
        <v>272</v>
      </c>
      <c r="F29" t="s">
        <v>121</v>
      </c>
      <c r="G29" s="2">
        <v>274</v>
      </c>
      <c r="H29" s="4" t="str">
        <f t="shared" si="0"/>
        <v>Managed Medicaid WI</v>
      </c>
      <c r="I29" s="4">
        <f t="shared" si="1"/>
        <v>274</v>
      </c>
      <c r="J29" s="4" t="str">
        <f t="shared" si="2"/>
        <v>Medicaid</v>
      </c>
      <c r="K29" s="4" t="str">
        <f t="shared" si="3"/>
        <v>MCD</v>
      </c>
      <c r="L29" s="4" t="str">
        <f t="shared" si="4"/>
        <v>WIMGD</v>
      </c>
      <c r="M29" s="4">
        <f t="shared" si="5"/>
        <v>0</v>
      </c>
      <c r="Q29" t="str">
        <f t="shared" si="6"/>
        <v>MWW</v>
      </c>
    </row>
    <row r="30" spans="1:17" x14ac:dyDescent="0.25">
      <c r="A30" t="s">
        <v>275</v>
      </c>
      <c r="B30">
        <v>3439</v>
      </c>
      <c r="C30" t="s">
        <v>42</v>
      </c>
      <c r="D30" t="s">
        <v>276</v>
      </c>
      <c r="G30" s="2">
        <v>224</v>
      </c>
      <c r="H30" s="4" t="str">
        <f t="shared" si="0"/>
        <v>Managed Care PDPM</v>
      </c>
      <c r="I30" s="4">
        <f t="shared" si="1"/>
        <v>224</v>
      </c>
      <c r="J30" s="4" t="str">
        <f t="shared" si="2"/>
        <v>Managed Care</v>
      </c>
      <c r="K30" s="4" t="str">
        <f t="shared" si="3"/>
        <v>MGD</v>
      </c>
      <c r="L30" s="4" t="str">
        <f t="shared" si="4"/>
        <v>PDPM</v>
      </c>
      <c r="M30" s="4">
        <f t="shared" si="5"/>
        <v>0</v>
      </c>
      <c r="Q30" t="str">
        <f t="shared" si="6"/>
        <v>MAL</v>
      </c>
    </row>
    <row r="31" spans="1:17" x14ac:dyDescent="0.25">
      <c r="A31" t="s">
        <v>279</v>
      </c>
      <c r="B31">
        <v>1199</v>
      </c>
      <c r="C31" t="s">
        <v>45</v>
      </c>
      <c r="D31" t="s">
        <v>280</v>
      </c>
      <c r="F31" t="s">
        <v>218</v>
      </c>
      <c r="G31" s="2">
        <v>274</v>
      </c>
      <c r="H31" s="4" t="str">
        <f t="shared" si="0"/>
        <v>Managed Medicaid WI</v>
      </c>
      <c r="I31" s="4">
        <f t="shared" si="1"/>
        <v>274</v>
      </c>
      <c r="J31" s="4" t="str">
        <f t="shared" si="2"/>
        <v>Medicaid</v>
      </c>
      <c r="K31" s="4" t="str">
        <f t="shared" si="3"/>
        <v>MCD</v>
      </c>
      <c r="L31" s="4" t="str">
        <f t="shared" si="4"/>
        <v>WIMGD</v>
      </c>
      <c r="M31" s="4">
        <f t="shared" si="5"/>
        <v>0</v>
      </c>
      <c r="Q31" t="str">
        <f t="shared" si="6"/>
        <v>MCF</v>
      </c>
    </row>
    <row r="32" spans="1:17" x14ac:dyDescent="0.25">
      <c r="A32" t="s">
        <v>283</v>
      </c>
      <c r="B32">
        <v>2479</v>
      </c>
      <c r="C32" t="s">
        <v>42</v>
      </c>
      <c r="D32" t="s">
        <v>284</v>
      </c>
      <c r="F32" t="s">
        <v>121</v>
      </c>
      <c r="G32" s="2">
        <v>685</v>
      </c>
      <c r="H32" s="4" t="str">
        <f t="shared" si="0"/>
        <v>Managed Medicaid Vent WI</v>
      </c>
      <c r="I32" s="4">
        <f t="shared" si="1"/>
        <v>685</v>
      </c>
      <c r="J32" s="4" t="str">
        <f t="shared" si="2"/>
        <v>Medicaid</v>
      </c>
      <c r="K32" s="4" t="str">
        <f t="shared" si="3"/>
        <v>MCD</v>
      </c>
      <c r="L32" s="4" t="str">
        <f t="shared" si="4"/>
        <v>WIMGVT</v>
      </c>
      <c r="M32" s="4">
        <f t="shared" si="5"/>
        <v>0</v>
      </c>
      <c r="Q32" t="str">
        <f t="shared" si="6"/>
        <v>MVV</v>
      </c>
    </row>
    <row r="33" spans="1:17" x14ac:dyDescent="0.25">
      <c r="A33" t="s">
        <v>285</v>
      </c>
      <c r="B33">
        <v>2769</v>
      </c>
      <c r="C33" t="s">
        <v>45</v>
      </c>
      <c r="D33" t="s">
        <v>286</v>
      </c>
      <c r="F33" t="s">
        <v>121</v>
      </c>
      <c r="G33" s="2">
        <v>274</v>
      </c>
      <c r="H33" s="4" t="str">
        <f t="shared" si="0"/>
        <v>Managed Medicaid WI</v>
      </c>
      <c r="I33" s="4">
        <f t="shared" si="1"/>
        <v>274</v>
      </c>
      <c r="J33" s="4" t="str">
        <f t="shared" si="2"/>
        <v>Medicaid</v>
      </c>
      <c r="K33" s="4" t="str">
        <f t="shared" si="3"/>
        <v>MCD</v>
      </c>
      <c r="L33" s="4" t="str">
        <f t="shared" si="4"/>
        <v>WIMGD</v>
      </c>
      <c r="M33" s="4">
        <f t="shared" si="5"/>
        <v>0</v>
      </c>
      <c r="Q33" t="str">
        <f t="shared" si="6"/>
        <v>MOO</v>
      </c>
    </row>
    <row r="34" spans="1:17" x14ac:dyDescent="0.25">
      <c r="A34" t="s">
        <v>289</v>
      </c>
      <c r="B34">
        <v>2839</v>
      </c>
      <c r="C34" t="s">
        <v>42</v>
      </c>
      <c r="D34" t="s">
        <v>131</v>
      </c>
      <c r="G34" s="2">
        <v>224</v>
      </c>
      <c r="H34" s="4" t="str">
        <f t="shared" ref="H34:H54" si="7">VLOOKUP($G34,$I$57:$O$207,7,FALSE)</f>
        <v>Managed Care PDPM</v>
      </c>
      <c r="I34" s="4">
        <f t="shared" ref="I34:I54" si="8">VLOOKUP($G34,$I$57:$O$207,1,FALSE)</f>
        <v>224</v>
      </c>
      <c r="J34" s="4" t="str">
        <f t="shared" ref="J34:J54" si="9">VLOOKUP($G34,$I$57:$O$207,2,FALSE)</f>
        <v>Managed Care</v>
      </c>
      <c r="K34" s="4" t="str">
        <f t="shared" ref="K34:K54" si="10">VLOOKUP($G34,$I$57:$O$207,3,FALSE)</f>
        <v>MGD</v>
      </c>
      <c r="L34" s="4" t="str">
        <f t="shared" ref="L34:L54" si="11">VLOOKUP($G34,$I$57:$O$207,4,FALSE)</f>
        <v>PDPM</v>
      </c>
      <c r="M34" s="4">
        <f t="shared" ref="M34:M54" si="12">VLOOKUP($G34,$I$57:$O$207,5,FALSE)</f>
        <v>0</v>
      </c>
      <c r="Q34" t="str">
        <f t="shared" si="6"/>
        <v>NHP</v>
      </c>
    </row>
    <row r="35" spans="1:17" x14ac:dyDescent="0.25">
      <c r="A35" t="s">
        <v>292</v>
      </c>
      <c r="B35">
        <v>1029</v>
      </c>
      <c r="C35" t="s">
        <v>42</v>
      </c>
      <c r="D35" t="s">
        <v>293</v>
      </c>
      <c r="F35" t="s">
        <v>43</v>
      </c>
      <c r="G35" s="2">
        <v>58</v>
      </c>
      <c r="H35" s="4" t="str">
        <f t="shared" si="7"/>
        <v>Managed Care with Levels</v>
      </c>
      <c r="I35" s="4">
        <f t="shared" si="8"/>
        <v>58</v>
      </c>
      <c r="J35" s="4" t="str">
        <f t="shared" si="9"/>
        <v>Managed Care</v>
      </c>
      <c r="K35" s="4" t="str">
        <f t="shared" si="10"/>
        <v>MCL</v>
      </c>
      <c r="L35" s="4">
        <f t="shared" si="11"/>
        <v>0</v>
      </c>
      <c r="M35" s="4" t="str">
        <f t="shared" si="12"/>
        <v>5 Levels of Care</v>
      </c>
      <c r="Q35" t="str">
        <f t="shared" si="6"/>
        <v>OPT</v>
      </c>
    </row>
    <row r="36" spans="1:17" x14ac:dyDescent="0.25">
      <c r="A36" t="s">
        <v>296</v>
      </c>
      <c r="B36">
        <v>2049</v>
      </c>
      <c r="C36" t="s">
        <v>42</v>
      </c>
      <c r="D36" t="s">
        <v>297</v>
      </c>
      <c r="F36" t="s">
        <v>298</v>
      </c>
      <c r="G36" s="2">
        <v>58</v>
      </c>
      <c r="H36" s="4" t="str">
        <f t="shared" si="7"/>
        <v>Managed Care with Levels</v>
      </c>
      <c r="I36" s="4">
        <f t="shared" si="8"/>
        <v>58</v>
      </c>
      <c r="J36" s="4" t="str">
        <f t="shared" si="9"/>
        <v>Managed Care</v>
      </c>
      <c r="K36" s="4" t="str">
        <f t="shared" si="10"/>
        <v>MCL</v>
      </c>
      <c r="L36" s="4">
        <f t="shared" si="11"/>
        <v>0</v>
      </c>
      <c r="M36" s="4" t="str">
        <f t="shared" si="12"/>
        <v>5 Levels of Care</v>
      </c>
      <c r="Q36" t="str">
        <f t="shared" si="6"/>
        <v>OTR</v>
      </c>
    </row>
    <row r="37" spans="1:17" x14ac:dyDescent="0.25">
      <c r="A37" t="s">
        <v>301</v>
      </c>
      <c r="B37">
        <v>1251</v>
      </c>
      <c r="C37" t="s">
        <v>42</v>
      </c>
      <c r="D37" t="s">
        <v>302</v>
      </c>
      <c r="F37" t="s">
        <v>121</v>
      </c>
      <c r="G37" s="2">
        <v>58</v>
      </c>
      <c r="H37" s="4" t="str">
        <f t="shared" si="7"/>
        <v>Managed Care with Levels</v>
      </c>
      <c r="I37" s="4">
        <f t="shared" si="8"/>
        <v>58</v>
      </c>
      <c r="J37" s="4" t="str">
        <f t="shared" si="9"/>
        <v>Managed Care</v>
      </c>
      <c r="K37" s="4" t="str">
        <f t="shared" si="10"/>
        <v>MCL</v>
      </c>
      <c r="L37" s="4">
        <f t="shared" si="11"/>
        <v>0</v>
      </c>
      <c r="M37" s="4" t="str">
        <f t="shared" si="12"/>
        <v>5 Levels of Care</v>
      </c>
      <c r="Q37" t="str">
        <f t="shared" si="6"/>
        <v>OPW</v>
      </c>
    </row>
    <row r="38" spans="1:17" x14ac:dyDescent="0.25">
      <c r="A38" t="s">
        <v>303</v>
      </c>
      <c r="B38">
        <v>1329</v>
      </c>
      <c r="C38" t="s">
        <v>56</v>
      </c>
      <c r="D38" t="s">
        <v>304</v>
      </c>
      <c r="G38" s="2">
        <v>203</v>
      </c>
      <c r="H38" s="4" t="str">
        <f t="shared" si="7"/>
        <v>Outpatient Insurance</v>
      </c>
      <c r="I38" s="4">
        <f t="shared" si="8"/>
        <v>203</v>
      </c>
      <c r="J38" s="4" t="str">
        <f t="shared" si="9"/>
        <v>Outpatient</v>
      </c>
      <c r="K38" s="4" t="str">
        <f t="shared" si="10"/>
        <v>OIN</v>
      </c>
      <c r="L38" s="4">
        <f t="shared" si="11"/>
        <v>0</v>
      </c>
      <c r="M38" s="4">
        <f t="shared" si="12"/>
        <v>0</v>
      </c>
      <c r="Q38" t="str">
        <f t="shared" si="6"/>
        <v>OCC</v>
      </c>
    </row>
    <row r="39" spans="1:17" x14ac:dyDescent="0.25">
      <c r="A39" t="s">
        <v>307</v>
      </c>
      <c r="B39">
        <v>2799</v>
      </c>
      <c r="C39" t="s">
        <v>56</v>
      </c>
      <c r="D39" t="s">
        <v>308</v>
      </c>
      <c r="G39" s="2">
        <v>203</v>
      </c>
      <c r="H39" s="4" t="str">
        <f t="shared" si="7"/>
        <v>Outpatient Insurance</v>
      </c>
      <c r="I39" s="4">
        <f t="shared" si="8"/>
        <v>203</v>
      </c>
      <c r="J39" s="4" t="str">
        <f t="shared" si="9"/>
        <v>Outpatient</v>
      </c>
      <c r="K39" s="4" t="str">
        <f t="shared" si="10"/>
        <v>OIN</v>
      </c>
      <c r="L39" s="4">
        <f t="shared" si="11"/>
        <v>0</v>
      </c>
      <c r="M39" s="4">
        <f t="shared" si="12"/>
        <v>0</v>
      </c>
      <c r="Q39" t="str">
        <f t="shared" si="6"/>
        <v>OII</v>
      </c>
    </row>
    <row r="40" spans="1:17" x14ac:dyDescent="0.25">
      <c r="A40" t="s">
        <v>309</v>
      </c>
      <c r="B40">
        <v>1519</v>
      </c>
      <c r="C40" t="s">
        <v>56</v>
      </c>
      <c r="D40" t="s">
        <v>282</v>
      </c>
      <c r="G40" s="2">
        <v>203</v>
      </c>
      <c r="H40" s="4" t="str">
        <f t="shared" si="7"/>
        <v>Outpatient Insurance</v>
      </c>
      <c r="I40" s="4">
        <f t="shared" si="8"/>
        <v>203</v>
      </c>
      <c r="J40" s="4" t="str">
        <f t="shared" si="9"/>
        <v>Outpatient</v>
      </c>
      <c r="K40" s="4" t="str">
        <f t="shared" si="10"/>
        <v>OIN</v>
      </c>
      <c r="L40" s="4">
        <f t="shared" si="11"/>
        <v>0</v>
      </c>
      <c r="M40" s="4">
        <f t="shared" si="12"/>
        <v>0</v>
      </c>
      <c r="Q40" t="str">
        <f t="shared" si="6"/>
        <v>OMB</v>
      </c>
    </row>
    <row r="41" spans="1:17" x14ac:dyDescent="0.25">
      <c r="A41" t="s">
        <v>281</v>
      </c>
      <c r="B41">
        <v>42</v>
      </c>
      <c r="C41" t="s">
        <v>56</v>
      </c>
      <c r="D41" t="s">
        <v>125</v>
      </c>
      <c r="G41" s="2">
        <v>42</v>
      </c>
      <c r="H41" s="4" t="str">
        <f t="shared" si="7"/>
        <v>Outpatient Medicare B</v>
      </c>
      <c r="I41" s="4">
        <f t="shared" si="8"/>
        <v>42</v>
      </c>
      <c r="J41" s="4" t="str">
        <f t="shared" si="9"/>
        <v>Outpatient</v>
      </c>
      <c r="K41" s="4" t="str">
        <f t="shared" si="10"/>
        <v>OMB</v>
      </c>
      <c r="L41" s="4">
        <f t="shared" si="11"/>
        <v>0</v>
      </c>
      <c r="M41" s="4">
        <f t="shared" si="12"/>
        <v>0</v>
      </c>
      <c r="Q41" t="str">
        <f t="shared" si="6"/>
        <v>OP</v>
      </c>
    </row>
    <row r="42" spans="1:17" x14ac:dyDescent="0.25">
      <c r="A42" t="s">
        <v>310</v>
      </c>
      <c r="B42">
        <v>1319</v>
      </c>
      <c r="C42" t="s">
        <v>56</v>
      </c>
      <c r="D42" t="s">
        <v>311</v>
      </c>
      <c r="G42" s="2">
        <v>203</v>
      </c>
      <c r="H42" s="4" t="str">
        <f t="shared" si="7"/>
        <v>Outpatient Insurance</v>
      </c>
      <c r="I42" s="4">
        <f t="shared" si="8"/>
        <v>203</v>
      </c>
      <c r="J42" s="4" t="str">
        <f t="shared" si="9"/>
        <v>Outpatient</v>
      </c>
      <c r="K42" s="4" t="str">
        <f t="shared" si="10"/>
        <v>OIN</v>
      </c>
      <c r="L42" s="4">
        <f t="shared" si="11"/>
        <v>0</v>
      </c>
      <c r="M42" s="4">
        <f t="shared" si="12"/>
        <v>0</v>
      </c>
      <c r="Q42" t="str">
        <f t="shared" si="6"/>
        <v>OMI</v>
      </c>
    </row>
    <row r="43" spans="1:17" x14ac:dyDescent="0.25">
      <c r="A43" t="s">
        <v>65</v>
      </c>
      <c r="B43">
        <v>1</v>
      </c>
      <c r="C43" t="s">
        <v>31</v>
      </c>
      <c r="D43" t="s">
        <v>58</v>
      </c>
      <c r="F43" t="s">
        <v>47</v>
      </c>
      <c r="G43" s="2">
        <v>1</v>
      </c>
      <c r="H43" s="4" t="str">
        <f t="shared" si="7"/>
        <v>Private Pay</v>
      </c>
      <c r="I43" s="4">
        <f t="shared" si="8"/>
        <v>1</v>
      </c>
      <c r="J43" s="4" t="str">
        <f t="shared" si="9"/>
        <v>Private</v>
      </c>
      <c r="K43" s="4" t="str">
        <f t="shared" si="10"/>
        <v>PP</v>
      </c>
      <c r="L43" s="4">
        <f t="shared" si="11"/>
        <v>0</v>
      </c>
      <c r="M43" s="4" t="str">
        <f t="shared" si="12"/>
        <v>Standard</v>
      </c>
      <c r="Q43" t="str">
        <f t="shared" si="6"/>
        <v>PP</v>
      </c>
    </row>
    <row r="44" spans="1:17" x14ac:dyDescent="0.25">
      <c r="A44" t="s">
        <v>312</v>
      </c>
      <c r="B44">
        <v>3359</v>
      </c>
      <c r="C44" t="s">
        <v>42</v>
      </c>
      <c r="D44" t="s">
        <v>313</v>
      </c>
      <c r="G44" s="2">
        <v>58</v>
      </c>
      <c r="H44" s="4" t="str">
        <f t="shared" si="7"/>
        <v>Managed Care with Levels</v>
      </c>
      <c r="I44" s="4">
        <f t="shared" si="8"/>
        <v>58</v>
      </c>
      <c r="J44" s="4" t="str">
        <f t="shared" si="9"/>
        <v>Managed Care</v>
      </c>
      <c r="K44" s="4" t="str">
        <f t="shared" si="10"/>
        <v>MCL</v>
      </c>
      <c r="L44" s="4">
        <f t="shared" si="11"/>
        <v>0</v>
      </c>
      <c r="M44" s="4" t="str">
        <f t="shared" si="12"/>
        <v>5 Levels of Care</v>
      </c>
      <c r="Q44" t="str">
        <f t="shared" si="6"/>
        <v>QUA</v>
      </c>
    </row>
    <row r="45" spans="1:17" x14ac:dyDescent="0.25">
      <c r="A45" t="s">
        <v>314</v>
      </c>
      <c r="B45">
        <v>2539</v>
      </c>
      <c r="C45" t="s">
        <v>45</v>
      </c>
      <c r="D45" t="s">
        <v>315</v>
      </c>
      <c r="F45" t="s">
        <v>121</v>
      </c>
      <c r="G45" s="2">
        <v>274</v>
      </c>
      <c r="H45" s="4" t="str">
        <f t="shared" si="7"/>
        <v>Managed Medicaid WI</v>
      </c>
      <c r="I45" s="4">
        <f t="shared" si="8"/>
        <v>274</v>
      </c>
      <c r="J45" s="4" t="str">
        <f t="shared" si="9"/>
        <v>Medicaid</v>
      </c>
      <c r="K45" s="4" t="str">
        <f t="shared" si="10"/>
        <v>MCD</v>
      </c>
      <c r="L45" s="4" t="str">
        <f t="shared" si="11"/>
        <v>WIMGD</v>
      </c>
      <c r="M45" s="4">
        <f t="shared" si="12"/>
        <v>0</v>
      </c>
      <c r="Q45" t="str">
        <f t="shared" si="6"/>
        <v>TWI</v>
      </c>
    </row>
    <row r="46" spans="1:17" x14ac:dyDescent="0.25">
      <c r="A46" t="s">
        <v>316</v>
      </c>
      <c r="B46">
        <v>3099</v>
      </c>
      <c r="C46" t="s">
        <v>42</v>
      </c>
      <c r="D46" t="s">
        <v>317</v>
      </c>
      <c r="G46" s="2">
        <v>754</v>
      </c>
      <c r="H46" s="4" t="str">
        <f t="shared" si="7"/>
        <v>UHC All Savers 2 Levels</v>
      </c>
      <c r="I46" s="4">
        <f t="shared" si="8"/>
        <v>754</v>
      </c>
      <c r="J46" s="4" t="str">
        <f t="shared" si="9"/>
        <v>Managed Care</v>
      </c>
      <c r="K46" s="4" t="str">
        <f t="shared" si="10"/>
        <v>UHC</v>
      </c>
      <c r="L46" s="4" t="str">
        <f t="shared" si="11"/>
        <v>AS2</v>
      </c>
      <c r="M46" s="4">
        <f t="shared" si="12"/>
        <v>0</v>
      </c>
      <c r="Q46" t="str">
        <f t="shared" si="6"/>
        <v>USV</v>
      </c>
    </row>
    <row r="47" spans="1:17" x14ac:dyDescent="0.25">
      <c r="A47" t="s">
        <v>318</v>
      </c>
      <c r="B47">
        <v>3089</v>
      </c>
      <c r="C47" t="s">
        <v>54</v>
      </c>
      <c r="D47" t="s">
        <v>319</v>
      </c>
      <c r="G47" s="2">
        <v>224</v>
      </c>
      <c r="H47" s="4" t="str">
        <f t="shared" si="7"/>
        <v>Managed Care PDPM</v>
      </c>
      <c r="I47" s="4">
        <f t="shared" si="8"/>
        <v>224</v>
      </c>
      <c r="J47" s="4" t="str">
        <f t="shared" si="9"/>
        <v>Managed Care</v>
      </c>
      <c r="K47" s="4" t="str">
        <f t="shared" si="10"/>
        <v>MGD</v>
      </c>
      <c r="L47" s="4" t="str">
        <f t="shared" si="11"/>
        <v>PDPM</v>
      </c>
      <c r="M47" s="4">
        <f t="shared" si="12"/>
        <v>0</v>
      </c>
      <c r="Q47" t="str">
        <f t="shared" si="6"/>
        <v>U19</v>
      </c>
    </row>
    <row r="48" spans="1:17" x14ac:dyDescent="0.25">
      <c r="A48" t="s">
        <v>320</v>
      </c>
      <c r="B48">
        <v>1379</v>
      </c>
      <c r="C48" t="s">
        <v>42</v>
      </c>
      <c r="D48" t="s">
        <v>321</v>
      </c>
      <c r="F48" t="s">
        <v>121</v>
      </c>
      <c r="G48" s="2">
        <v>274</v>
      </c>
      <c r="H48" s="4" t="str">
        <f t="shared" si="7"/>
        <v>Managed Medicaid WI</v>
      </c>
      <c r="I48" s="4">
        <f t="shared" si="8"/>
        <v>274</v>
      </c>
      <c r="J48" s="4" t="str">
        <f t="shared" si="9"/>
        <v>Medicaid</v>
      </c>
      <c r="K48" s="4" t="str">
        <f t="shared" si="10"/>
        <v>MCD</v>
      </c>
      <c r="L48" s="4" t="str">
        <f t="shared" si="11"/>
        <v>WIMGD</v>
      </c>
      <c r="M48" s="4">
        <f t="shared" si="12"/>
        <v>0</v>
      </c>
      <c r="Q48" t="str">
        <f t="shared" si="6"/>
        <v>UMW</v>
      </c>
    </row>
    <row r="49" spans="1:17" x14ac:dyDescent="0.25">
      <c r="A49" t="s">
        <v>322</v>
      </c>
      <c r="B49">
        <v>1679</v>
      </c>
      <c r="C49" t="s">
        <v>42</v>
      </c>
      <c r="D49" t="s">
        <v>323</v>
      </c>
      <c r="F49" t="s">
        <v>121</v>
      </c>
      <c r="G49" s="2">
        <v>274</v>
      </c>
      <c r="H49" s="4" t="str">
        <f t="shared" si="7"/>
        <v>Managed Medicaid WI</v>
      </c>
      <c r="I49" s="4">
        <f t="shared" si="8"/>
        <v>274</v>
      </c>
      <c r="J49" s="4" t="str">
        <f t="shared" si="9"/>
        <v>Medicaid</v>
      </c>
      <c r="K49" s="4" t="str">
        <f t="shared" si="10"/>
        <v>MCD</v>
      </c>
      <c r="L49" s="4" t="str">
        <f t="shared" si="11"/>
        <v>WIMGD</v>
      </c>
      <c r="M49" s="4">
        <f t="shared" si="12"/>
        <v>0</v>
      </c>
      <c r="Q49" t="str">
        <f t="shared" si="6"/>
        <v>UMT</v>
      </c>
    </row>
    <row r="50" spans="1:17" x14ac:dyDescent="0.25">
      <c r="A50" t="s">
        <v>324</v>
      </c>
      <c r="B50">
        <v>1249</v>
      </c>
      <c r="C50" t="s">
        <v>42</v>
      </c>
      <c r="D50" t="s">
        <v>325</v>
      </c>
      <c r="F50" t="s">
        <v>44</v>
      </c>
      <c r="G50" s="2">
        <v>58</v>
      </c>
      <c r="H50" s="4" t="str">
        <f t="shared" si="7"/>
        <v>Managed Care with Levels</v>
      </c>
      <c r="I50" s="4">
        <f t="shared" si="8"/>
        <v>58</v>
      </c>
      <c r="J50" s="4" t="str">
        <f t="shared" si="9"/>
        <v>Managed Care</v>
      </c>
      <c r="K50" s="4" t="str">
        <f t="shared" si="10"/>
        <v>MCL</v>
      </c>
      <c r="L50" s="4">
        <f t="shared" si="11"/>
        <v>0</v>
      </c>
      <c r="M50" s="4" t="str">
        <f t="shared" si="12"/>
        <v>5 Levels of Care</v>
      </c>
      <c r="Q50" t="str">
        <f t="shared" si="6"/>
        <v>UWI</v>
      </c>
    </row>
    <row r="51" spans="1:17" x14ac:dyDescent="0.25">
      <c r="A51" t="s">
        <v>326</v>
      </c>
      <c r="B51">
        <v>1659</v>
      </c>
      <c r="C51" t="s">
        <v>42</v>
      </c>
      <c r="D51" t="s">
        <v>327</v>
      </c>
      <c r="F51" t="s">
        <v>122</v>
      </c>
      <c r="G51" s="2">
        <v>764</v>
      </c>
      <c r="H51" s="4" t="str">
        <f t="shared" si="7"/>
        <v>UHC WI 3 Levels</v>
      </c>
      <c r="I51" s="4">
        <f t="shared" si="8"/>
        <v>764</v>
      </c>
      <c r="J51" s="4" t="str">
        <f t="shared" si="9"/>
        <v>Managed Care</v>
      </c>
      <c r="K51" s="4" t="str">
        <f t="shared" si="10"/>
        <v>UHC</v>
      </c>
      <c r="L51" s="4" t="str">
        <f t="shared" si="11"/>
        <v>3LV</v>
      </c>
      <c r="M51" s="4">
        <f t="shared" si="12"/>
        <v>0</v>
      </c>
      <c r="Q51" t="str">
        <f t="shared" si="6"/>
        <v>UWT</v>
      </c>
    </row>
    <row r="52" spans="1:17" x14ac:dyDescent="0.25">
      <c r="A52" t="s">
        <v>328</v>
      </c>
      <c r="B52">
        <v>719</v>
      </c>
      <c r="C52" t="s">
        <v>42</v>
      </c>
      <c r="D52" t="s">
        <v>329</v>
      </c>
      <c r="F52" t="s">
        <v>52</v>
      </c>
      <c r="G52" s="2">
        <v>784</v>
      </c>
      <c r="H52" s="4" t="str">
        <f t="shared" si="7"/>
        <v>United Medical Resource</v>
      </c>
      <c r="I52" s="4">
        <f t="shared" si="8"/>
        <v>784</v>
      </c>
      <c r="J52" s="4" t="str">
        <f t="shared" si="9"/>
        <v>Managed Care</v>
      </c>
      <c r="K52" s="4" t="str">
        <f t="shared" si="10"/>
        <v>UMR</v>
      </c>
      <c r="L52" s="4">
        <f t="shared" si="11"/>
        <v>0</v>
      </c>
      <c r="M52" s="4">
        <f t="shared" si="12"/>
        <v>0</v>
      </c>
      <c r="Q52" t="str">
        <f t="shared" si="6"/>
        <v>UMR</v>
      </c>
    </row>
    <row r="53" spans="1:17" x14ac:dyDescent="0.25">
      <c r="A53" t="s">
        <v>330</v>
      </c>
      <c r="B53">
        <v>229</v>
      </c>
      <c r="C53" t="s">
        <v>42</v>
      </c>
      <c r="D53" t="s">
        <v>331</v>
      </c>
      <c r="F53" t="s">
        <v>47</v>
      </c>
      <c r="G53" s="2">
        <v>12</v>
      </c>
      <c r="H53" s="4" t="str">
        <f t="shared" si="7"/>
        <v>Veterans Administration</v>
      </c>
      <c r="I53" s="4">
        <f t="shared" si="8"/>
        <v>12</v>
      </c>
      <c r="J53" s="4" t="str">
        <f t="shared" si="9"/>
        <v>Other</v>
      </c>
      <c r="K53" s="4" t="str">
        <f t="shared" si="10"/>
        <v>VA</v>
      </c>
      <c r="L53" s="4">
        <f t="shared" si="11"/>
        <v>0</v>
      </c>
      <c r="M53" s="4" t="str">
        <f t="shared" si="12"/>
        <v>Standard</v>
      </c>
      <c r="Q53" t="str">
        <f t="shared" si="6"/>
        <v>VET</v>
      </c>
    </row>
    <row r="54" spans="1:17" x14ac:dyDescent="0.25">
      <c r="A54" t="s">
        <v>332</v>
      </c>
      <c r="B54">
        <v>3699</v>
      </c>
      <c r="C54" t="s">
        <v>45</v>
      </c>
      <c r="D54" t="s">
        <v>333</v>
      </c>
      <c r="G54" s="2">
        <v>274</v>
      </c>
      <c r="H54" s="4" t="str">
        <f t="shared" si="7"/>
        <v>Managed Medicaid WI</v>
      </c>
      <c r="I54" s="4">
        <f t="shared" si="8"/>
        <v>274</v>
      </c>
      <c r="J54" s="4" t="str">
        <f t="shared" si="9"/>
        <v>Medicaid</v>
      </c>
      <c r="K54" s="4" t="str">
        <f t="shared" si="10"/>
        <v>MCD</v>
      </c>
      <c r="L54" s="4" t="str">
        <f t="shared" si="11"/>
        <v>WIMGD</v>
      </c>
      <c r="M54" s="4">
        <f t="shared" si="12"/>
        <v>0</v>
      </c>
      <c r="Q54" t="str">
        <f t="shared" si="6"/>
        <v>WI2</v>
      </c>
    </row>
    <row r="55" spans="1:17" x14ac:dyDescent="0.25">
      <c r="H55" s="4"/>
      <c r="I55" s="4"/>
      <c r="J55" s="4"/>
      <c r="K55" s="4"/>
      <c r="L55" s="4"/>
      <c r="M55" s="4"/>
    </row>
    <row r="56" spans="1:17" x14ac:dyDescent="0.25">
      <c r="H56" s="4"/>
      <c r="I56" s="4"/>
      <c r="J56" s="4"/>
      <c r="K56" s="4"/>
      <c r="L56" s="4"/>
      <c r="M56" s="4"/>
    </row>
    <row r="57" spans="1:17" x14ac:dyDescent="0.25">
      <c r="H57" t="s">
        <v>187</v>
      </c>
      <c r="I57">
        <v>454</v>
      </c>
      <c r="J57" t="s">
        <v>42</v>
      </c>
      <c r="K57" t="s">
        <v>50</v>
      </c>
      <c r="L57" t="s">
        <v>188</v>
      </c>
      <c r="N57" t="str">
        <f>CONCATENATE($K57,$L57)</f>
        <v>MCLAET4</v>
      </c>
      <c r="O57" t="s">
        <v>187</v>
      </c>
      <c r="P57">
        <v>454</v>
      </c>
    </row>
    <row r="58" spans="1:17" x14ac:dyDescent="0.25">
      <c r="H58" t="s">
        <v>191</v>
      </c>
      <c r="I58">
        <v>644</v>
      </c>
      <c r="J58" t="s">
        <v>42</v>
      </c>
      <c r="K58" t="s">
        <v>186</v>
      </c>
      <c r="L58" t="s">
        <v>192</v>
      </c>
      <c r="N58" t="str">
        <f t="shared" ref="N58:N121" si="13">CONCATENATE($K58,$L58)</f>
        <v>AMLHUM4</v>
      </c>
      <c r="O58" t="s">
        <v>191</v>
      </c>
      <c r="P58">
        <v>644</v>
      </c>
    </row>
    <row r="59" spans="1:17" x14ac:dyDescent="0.25">
      <c r="H59" t="s">
        <v>195</v>
      </c>
      <c r="I59">
        <v>395</v>
      </c>
      <c r="J59" t="s">
        <v>42</v>
      </c>
      <c r="K59" t="s">
        <v>50</v>
      </c>
      <c r="L59" t="s">
        <v>196</v>
      </c>
      <c r="N59" t="str">
        <f t="shared" si="13"/>
        <v>MCLBCBS4</v>
      </c>
      <c r="O59" t="s">
        <v>195</v>
      </c>
      <c r="P59">
        <v>395</v>
      </c>
    </row>
    <row r="60" spans="1:17" x14ac:dyDescent="0.25">
      <c r="H60" t="s">
        <v>130</v>
      </c>
      <c r="I60">
        <v>465</v>
      </c>
      <c r="J60" t="s">
        <v>42</v>
      </c>
      <c r="K60" t="s">
        <v>199</v>
      </c>
      <c r="N60" t="str">
        <f t="shared" si="13"/>
        <v>COM</v>
      </c>
      <c r="O60" t="s">
        <v>130</v>
      </c>
      <c r="P60">
        <v>465</v>
      </c>
    </row>
    <row r="61" spans="1:17" x14ac:dyDescent="0.25">
      <c r="H61" t="s">
        <v>202</v>
      </c>
      <c r="I61">
        <v>294</v>
      </c>
      <c r="J61" t="s">
        <v>45</v>
      </c>
      <c r="K61" t="s">
        <v>46</v>
      </c>
      <c r="L61" t="s">
        <v>203</v>
      </c>
      <c r="N61" t="str">
        <f t="shared" si="13"/>
        <v>HMRI</v>
      </c>
      <c r="O61" t="s">
        <v>202</v>
      </c>
      <c r="P61">
        <v>294</v>
      </c>
    </row>
    <row r="62" spans="1:17" x14ac:dyDescent="0.25">
      <c r="H62" t="s">
        <v>206</v>
      </c>
      <c r="I62">
        <v>377</v>
      </c>
      <c r="J62" t="s">
        <v>45</v>
      </c>
      <c r="K62" t="s">
        <v>46</v>
      </c>
      <c r="L62" t="s">
        <v>207</v>
      </c>
      <c r="N62" t="str">
        <f t="shared" si="13"/>
        <v>HMSC</v>
      </c>
      <c r="O62" t="s">
        <v>206</v>
      </c>
      <c r="P62">
        <v>377</v>
      </c>
    </row>
    <row r="63" spans="1:17" x14ac:dyDescent="0.25">
      <c r="H63" t="s">
        <v>210</v>
      </c>
      <c r="I63">
        <v>78</v>
      </c>
      <c r="J63" t="s">
        <v>45</v>
      </c>
      <c r="K63" t="s">
        <v>46</v>
      </c>
      <c r="L63" t="s">
        <v>211</v>
      </c>
      <c r="M63" t="s">
        <v>47</v>
      </c>
      <c r="N63" t="str">
        <f t="shared" si="13"/>
        <v>HMWI</v>
      </c>
      <c r="O63" t="s">
        <v>210</v>
      </c>
      <c r="P63">
        <v>78</v>
      </c>
    </row>
    <row r="64" spans="1:17" x14ac:dyDescent="0.25">
      <c r="H64" t="s">
        <v>214</v>
      </c>
      <c r="I64">
        <v>564</v>
      </c>
      <c r="J64" t="s">
        <v>49</v>
      </c>
      <c r="K64" t="s">
        <v>215</v>
      </c>
      <c r="N64" t="str">
        <f t="shared" si="13"/>
        <v>HOS</v>
      </c>
      <c r="O64" t="s">
        <v>214</v>
      </c>
      <c r="P64">
        <v>564</v>
      </c>
    </row>
    <row r="65" spans="8:16" x14ac:dyDescent="0.25">
      <c r="H65" t="s">
        <v>59</v>
      </c>
      <c r="I65">
        <v>119</v>
      </c>
      <c r="J65" t="s">
        <v>31</v>
      </c>
      <c r="K65" t="s">
        <v>48</v>
      </c>
      <c r="M65" t="s">
        <v>47</v>
      </c>
      <c r="N65" t="str">
        <f t="shared" si="13"/>
        <v>HP</v>
      </c>
      <c r="O65" t="s">
        <v>59</v>
      </c>
      <c r="P65">
        <v>119</v>
      </c>
    </row>
    <row r="66" spans="8:16" x14ac:dyDescent="0.25">
      <c r="H66" t="s">
        <v>221</v>
      </c>
      <c r="I66">
        <v>315</v>
      </c>
      <c r="J66" t="s">
        <v>49</v>
      </c>
      <c r="K66" t="s">
        <v>222</v>
      </c>
      <c r="N66" t="str">
        <f t="shared" si="13"/>
        <v>HR</v>
      </c>
      <c r="O66" t="s">
        <v>221</v>
      </c>
      <c r="P66">
        <v>315</v>
      </c>
    </row>
    <row r="67" spans="8:16" x14ac:dyDescent="0.25">
      <c r="H67" t="s">
        <v>225</v>
      </c>
      <c r="I67">
        <v>255</v>
      </c>
      <c r="J67" t="s">
        <v>42</v>
      </c>
      <c r="K67" t="s">
        <v>50</v>
      </c>
      <c r="L67" t="s">
        <v>192</v>
      </c>
      <c r="N67" t="str">
        <f t="shared" si="13"/>
        <v>MCLHUM4</v>
      </c>
      <c r="O67" t="s">
        <v>225</v>
      </c>
      <c r="P67">
        <v>255</v>
      </c>
    </row>
    <row r="68" spans="8:16" x14ac:dyDescent="0.25">
      <c r="H68" t="s">
        <v>227</v>
      </c>
      <c r="I68">
        <v>254</v>
      </c>
      <c r="J68" t="s">
        <v>45</v>
      </c>
      <c r="K68" t="s">
        <v>123</v>
      </c>
      <c r="L68" t="s">
        <v>228</v>
      </c>
      <c r="N68" t="str">
        <f t="shared" si="13"/>
        <v>MCDINWI</v>
      </c>
      <c r="O68" t="s">
        <v>227</v>
      </c>
      <c r="P68">
        <v>254</v>
      </c>
    </row>
    <row r="69" spans="8:16" x14ac:dyDescent="0.25">
      <c r="H69" t="s">
        <v>230</v>
      </c>
      <c r="I69">
        <v>235</v>
      </c>
      <c r="J69" t="s">
        <v>45</v>
      </c>
      <c r="K69" t="s">
        <v>123</v>
      </c>
      <c r="L69" t="s">
        <v>231</v>
      </c>
      <c r="N69" t="str">
        <f t="shared" si="13"/>
        <v>MCDLLWI</v>
      </c>
      <c r="O69" t="s">
        <v>230</v>
      </c>
      <c r="P69">
        <v>235</v>
      </c>
    </row>
    <row r="70" spans="8:16" x14ac:dyDescent="0.25">
      <c r="H70" t="s">
        <v>233</v>
      </c>
      <c r="I70">
        <v>224</v>
      </c>
      <c r="J70" t="s">
        <v>42</v>
      </c>
      <c r="K70" t="s">
        <v>234</v>
      </c>
      <c r="L70" t="s">
        <v>235</v>
      </c>
      <c r="N70" t="str">
        <f t="shared" si="13"/>
        <v>MGDPDPM</v>
      </c>
      <c r="O70" t="s">
        <v>233</v>
      </c>
      <c r="P70">
        <v>224</v>
      </c>
    </row>
    <row r="71" spans="8:16" x14ac:dyDescent="0.25">
      <c r="H71" t="s">
        <v>237</v>
      </c>
      <c r="I71">
        <v>58</v>
      </c>
      <c r="J71" t="s">
        <v>42</v>
      </c>
      <c r="K71" t="s">
        <v>50</v>
      </c>
      <c r="M71" t="s">
        <v>51</v>
      </c>
      <c r="N71" t="str">
        <f t="shared" si="13"/>
        <v>MCL</v>
      </c>
      <c r="O71" t="s">
        <v>237</v>
      </c>
      <c r="P71">
        <v>58</v>
      </c>
    </row>
    <row r="72" spans="8:16" x14ac:dyDescent="0.25">
      <c r="H72" t="s">
        <v>240</v>
      </c>
      <c r="I72">
        <v>68</v>
      </c>
      <c r="J72" t="s">
        <v>42</v>
      </c>
      <c r="K72" t="s">
        <v>241</v>
      </c>
      <c r="M72" t="s">
        <v>52</v>
      </c>
      <c r="N72" t="str">
        <f t="shared" si="13"/>
        <v>MGR</v>
      </c>
      <c r="O72" t="s">
        <v>240</v>
      </c>
      <c r="P72">
        <v>68</v>
      </c>
    </row>
    <row r="73" spans="8:16" x14ac:dyDescent="0.25">
      <c r="H73" t="s">
        <v>244</v>
      </c>
      <c r="I73">
        <v>374</v>
      </c>
      <c r="J73" t="s">
        <v>45</v>
      </c>
      <c r="K73" t="s">
        <v>123</v>
      </c>
      <c r="L73" t="s">
        <v>245</v>
      </c>
      <c r="N73" t="str">
        <f t="shared" si="13"/>
        <v>MCDSCMGD</v>
      </c>
      <c r="O73" t="s">
        <v>244</v>
      </c>
      <c r="P73">
        <v>374</v>
      </c>
    </row>
    <row r="74" spans="8:16" x14ac:dyDescent="0.25">
      <c r="H74" t="s">
        <v>248</v>
      </c>
      <c r="I74">
        <v>274</v>
      </c>
      <c r="J74" t="s">
        <v>45</v>
      </c>
      <c r="K74" t="s">
        <v>123</v>
      </c>
      <c r="L74" t="s">
        <v>249</v>
      </c>
      <c r="N74" t="str">
        <f t="shared" si="13"/>
        <v>MCDWIMGD</v>
      </c>
      <c r="O74" t="s">
        <v>248</v>
      </c>
      <c r="P74">
        <v>274</v>
      </c>
    </row>
    <row r="75" spans="8:16" x14ac:dyDescent="0.25">
      <c r="H75" t="s">
        <v>62</v>
      </c>
      <c r="I75">
        <v>13</v>
      </c>
      <c r="J75" t="s">
        <v>31</v>
      </c>
      <c r="K75" t="s">
        <v>53</v>
      </c>
      <c r="M75" t="s">
        <v>47</v>
      </c>
      <c r="N75" t="str">
        <f t="shared" si="13"/>
        <v>MP</v>
      </c>
      <c r="O75" t="s">
        <v>62</v>
      </c>
      <c r="P75">
        <v>13</v>
      </c>
    </row>
    <row r="76" spans="8:16" x14ac:dyDescent="0.25">
      <c r="H76" t="s">
        <v>252</v>
      </c>
      <c r="I76">
        <v>324</v>
      </c>
      <c r="J76" t="s">
        <v>45</v>
      </c>
      <c r="K76" t="s">
        <v>123</v>
      </c>
      <c r="L76" t="s">
        <v>203</v>
      </c>
      <c r="N76" t="str">
        <f t="shared" si="13"/>
        <v>MCDRI</v>
      </c>
      <c r="O76" t="s">
        <v>252</v>
      </c>
      <c r="P76">
        <v>324</v>
      </c>
    </row>
    <row r="77" spans="8:16" x14ac:dyDescent="0.25">
      <c r="H77" t="s">
        <v>253</v>
      </c>
      <c r="I77">
        <v>364</v>
      </c>
      <c r="J77" t="s">
        <v>45</v>
      </c>
      <c r="K77" t="s">
        <v>123</v>
      </c>
      <c r="L77" t="s">
        <v>207</v>
      </c>
      <c r="N77" t="str">
        <f t="shared" si="13"/>
        <v>MCDSC</v>
      </c>
      <c r="O77" t="s">
        <v>253</v>
      </c>
      <c r="P77">
        <v>364</v>
      </c>
    </row>
    <row r="78" spans="8:16" x14ac:dyDescent="0.25">
      <c r="H78" t="s">
        <v>256</v>
      </c>
      <c r="I78">
        <v>3</v>
      </c>
      <c r="J78" t="s">
        <v>45</v>
      </c>
      <c r="K78" t="s">
        <v>123</v>
      </c>
      <c r="L78" t="s">
        <v>211</v>
      </c>
      <c r="M78" t="s">
        <v>257</v>
      </c>
      <c r="N78" t="str">
        <f t="shared" si="13"/>
        <v>MCDWI</v>
      </c>
      <c r="O78" t="s">
        <v>256</v>
      </c>
      <c r="P78">
        <v>3</v>
      </c>
    </row>
    <row r="79" spans="8:16" x14ac:dyDescent="0.25">
      <c r="H79" t="s">
        <v>54</v>
      </c>
      <c r="I79">
        <v>4</v>
      </c>
      <c r="J79" t="s">
        <v>54</v>
      </c>
      <c r="K79" t="s">
        <v>55</v>
      </c>
      <c r="M79" t="s">
        <v>52</v>
      </c>
      <c r="N79" t="str">
        <f t="shared" si="13"/>
        <v>MCA</v>
      </c>
      <c r="O79" t="s">
        <v>54</v>
      </c>
      <c r="P79">
        <v>4</v>
      </c>
    </row>
    <row r="80" spans="8:16" x14ac:dyDescent="0.25">
      <c r="H80" t="s">
        <v>261</v>
      </c>
      <c r="I80">
        <v>215</v>
      </c>
      <c r="J80" t="s">
        <v>42</v>
      </c>
      <c r="K80" t="s">
        <v>61</v>
      </c>
      <c r="L80" t="s">
        <v>262</v>
      </c>
      <c r="N80" t="str">
        <f t="shared" si="13"/>
        <v>MCRPD</v>
      </c>
      <c r="O80" t="s">
        <v>261</v>
      </c>
      <c r="P80">
        <v>215</v>
      </c>
    </row>
    <row r="81" spans="8:16" x14ac:dyDescent="0.25">
      <c r="H81" t="s">
        <v>264</v>
      </c>
      <c r="I81">
        <v>484</v>
      </c>
      <c r="J81" t="s">
        <v>42</v>
      </c>
      <c r="K81" t="s">
        <v>61</v>
      </c>
      <c r="L81" t="s">
        <v>265</v>
      </c>
      <c r="N81" t="str">
        <f t="shared" si="13"/>
        <v>MCRPDHIPPS</v>
      </c>
      <c r="O81" t="s">
        <v>264</v>
      </c>
      <c r="P81">
        <v>484</v>
      </c>
    </row>
    <row r="82" spans="8:16" x14ac:dyDescent="0.25">
      <c r="H82" t="s">
        <v>266</v>
      </c>
      <c r="I82">
        <v>188</v>
      </c>
      <c r="J82" t="s">
        <v>42</v>
      </c>
      <c r="K82" t="s">
        <v>63</v>
      </c>
      <c r="M82" t="s">
        <v>52</v>
      </c>
      <c r="N82" t="str">
        <f t="shared" si="13"/>
        <v>MR</v>
      </c>
      <c r="O82" t="s">
        <v>266</v>
      </c>
      <c r="P82">
        <v>188</v>
      </c>
    </row>
    <row r="83" spans="8:16" x14ac:dyDescent="0.25">
      <c r="H83" t="s">
        <v>269</v>
      </c>
      <c r="I83">
        <v>295</v>
      </c>
      <c r="J83" t="s">
        <v>45</v>
      </c>
      <c r="K83" t="s">
        <v>270</v>
      </c>
      <c r="N83" t="str">
        <f t="shared" si="13"/>
        <v>NIM</v>
      </c>
      <c r="O83" t="s">
        <v>269</v>
      </c>
      <c r="P83">
        <v>295</v>
      </c>
    </row>
    <row r="84" spans="8:16" x14ac:dyDescent="0.25">
      <c r="H84" t="s">
        <v>273</v>
      </c>
      <c r="I84">
        <v>296</v>
      </c>
      <c r="J84" t="s">
        <v>49</v>
      </c>
      <c r="K84" t="s">
        <v>274</v>
      </c>
      <c r="N84" t="str">
        <f t="shared" si="13"/>
        <v>NMD</v>
      </c>
      <c r="O84" t="s">
        <v>273</v>
      </c>
      <c r="P84">
        <v>296</v>
      </c>
    </row>
    <row r="85" spans="8:16" x14ac:dyDescent="0.25">
      <c r="H85" t="s">
        <v>277</v>
      </c>
      <c r="I85">
        <v>203</v>
      </c>
      <c r="J85" t="s">
        <v>56</v>
      </c>
      <c r="K85" t="s">
        <v>278</v>
      </c>
      <c r="N85" t="str">
        <f t="shared" si="13"/>
        <v>OIN</v>
      </c>
      <c r="O85" t="s">
        <v>277</v>
      </c>
      <c r="P85">
        <v>203</v>
      </c>
    </row>
    <row r="86" spans="8:16" x14ac:dyDescent="0.25">
      <c r="H86" t="s">
        <v>281</v>
      </c>
      <c r="I86">
        <v>42</v>
      </c>
      <c r="J86" t="s">
        <v>56</v>
      </c>
      <c r="K86" t="s">
        <v>282</v>
      </c>
      <c r="N86" t="str">
        <f t="shared" si="13"/>
        <v>OMB</v>
      </c>
      <c r="O86" t="s">
        <v>281</v>
      </c>
      <c r="P86">
        <v>42</v>
      </c>
    </row>
    <row r="87" spans="8:16" x14ac:dyDescent="0.25">
      <c r="H87" t="s">
        <v>65</v>
      </c>
      <c r="I87">
        <v>1</v>
      </c>
      <c r="J87" t="s">
        <v>31</v>
      </c>
      <c r="K87" t="s">
        <v>58</v>
      </c>
      <c r="M87" t="s">
        <v>47</v>
      </c>
      <c r="N87" t="str">
        <f t="shared" si="13"/>
        <v>PP</v>
      </c>
      <c r="O87" t="s">
        <v>65</v>
      </c>
      <c r="P87">
        <v>1</v>
      </c>
    </row>
    <row r="88" spans="8:16" x14ac:dyDescent="0.25">
      <c r="H88" t="s">
        <v>287</v>
      </c>
      <c r="I88">
        <v>376</v>
      </c>
      <c r="J88" t="s">
        <v>31</v>
      </c>
      <c r="K88" t="s">
        <v>288</v>
      </c>
      <c r="N88" t="str">
        <f t="shared" si="13"/>
        <v>PR</v>
      </c>
      <c r="O88" t="s">
        <v>287</v>
      </c>
      <c r="P88">
        <v>376</v>
      </c>
    </row>
    <row r="89" spans="8:16" x14ac:dyDescent="0.25">
      <c r="H89" t="s">
        <v>290</v>
      </c>
      <c r="I89">
        <v>525</v>
      </c>
      <c r="J89" t="s">
        <v>31</v>
      </c>
      <c r="K89" t="s">
        <v>291</v>
      </c>
      <c r="N89" t="str">
        <f t="shared" si="13"/>
        <v>PPC</v>
      </c>
      <c r="O89" t="s">
        <v>290</v>
      </c>
      <c r="P89">
        <v>525</v>
      </c>
    </row>
    <row r="90" spans="8:16" x14ac:dyDescent="0.25">
      <c r="H90" t="s">
        <v>294</v>
      </c>
      <c r="I90">
        <v>239</v>
      </c>
      <c r="J90" t="s">
        <v>42</v>
      </c>
      <c r="K90" t="s">
        <v>50</v>
      </c>
      <c r="L90" t="s">
        <v>295</v>
      </c>
      <c r="N90" t="str">
        <f t="shared" si="13"/>
        <v>MCLSHC3</v>
      </c>
      <c r="O90" t="s">
        <v>294</v>
      </c>
      <c r="P90">
        <v>239</v>
      </c>
    </row>
    <row r="91" spans="8:16" x14ac:dyDescent="0.25">
      <c r="H91" t="s">
        <v>299</v>
      </c>
      <c r="I91">
        <v>237</v>
      </c>
      <c r="J91" t="s">
        <v>42</v>
      </c>
      <c r="K91" t="s">
        <v>50</v>
      </c>
      <c r="L91" t="s">
        <v>300</v>
      </c>
      <c r="N91" t="str">
        <f t="shared" si="13"/>
        <v>MCLUHC1</v>
      </c>
      <c r="O91" t="s">
        <v>299</v>
      </c>
      <c r="P91">
        <v>237</v>
      </c>
    </row>
    <row r="92" spans="8:16" x14ac:dyDescent="0.25">
      <c r="H92" t="s">
        <v>66</v>
      </c>
      <c r="I92">
        <v>12</v>
      </c>
      <c r="J92" t="s">
        <v>49</v>
      </c>
      <c r="K92" t="s">
        <v>60</v>
      </c>
      <c r="M92" t="s">
        <v>47</v>
      </c>
      <c r="N92" t="str">
        <f t="shared" si="13"/>
        <v>VA</v>
      </c>
      <c r="O92" t="s">
        <v>66</v>
      </c>
      <c r="P92">
        <v>12</v>
      </c>
    </row>
    <row r="93" spans="8:16" x14ac:dyDescent="0.25">
      <c r="H93" t="s">
        <v>305</v>
      </c>
      <c r="I93">
        <v>524</v>
      </c>
      <c r="J93" t="s">
        <v>42</v>
      </c>
      <c r="K93" t="s">
        <v>306</v>
      </c>
      <c r="N93" t="str">
        <f t="shared" si="13"/>
        <v>WC</v>
      </c>
      <c r="O93" t="s">
        <v>305</v>
      </c>
      <c r="P93">
        <v>524</v>
      </c>
    </row>
    <row r="94" spans="8:16" x14ac:dyDescent="0.25">
      <c r="H94" t="s">
        <v>356</v>
      </c>
      <c r="I94">
        <v>685</v>
      </c>
      <c r="J94" t="s">
        <v>45</v>
      </c>
      <c r="K94" t="s">
        <v>123</v>
      </c>
      <c r="L94" t="s">
        <v>357</v>
      </c>
      <c r="N94" t="str">
        <f t="shared" si="13"/>
        <v>MCDWIMGVT</v>
      </c>
      <c r="O94" t="s">
        <v>356</v>
      </c>
      <c r="P94">
        <v>685</v>
      </c>
    </row>
    <row r="95" spans="8:16" x14ac:dyDescent="0.25">
      <c r="H95" t="s">
        <v>358</v>
      </c>
      <c r="I95">
        <v>704</v>
      </c>
      <c r="J95" t="s">
        <v>45</v>
      </c>
      <c r="K95" t="s">
        <v>215</v>
      </c>
      <c r="L95" t="s">
        <v>249</v>
      </c>
      <c r="N95" t="str">
        <f t="shared" si="13"/>
        <v>HOSWIMGD</v>
      </c>
      <c r="O95" t="s">
        <v>358</v>
      </c>
      <c r="P95">
        <v>704</v>
      </c>
    </row>
    <row r="96" spans="8:16" x14ac:dyDescent="0.25">
      <c r="H96" t="s">
        <v>365</v>
      </c>
      <c r="I96">
        <v>754</v>
      </c>
      <c r="J96" t="s">
        <v>42</v>
      </c>
      <c r="K96" t="s">
        <v>366</v>
      </c>
      <c r="L96" t="s">
        <v>367</v>
      </c>
      <c r="N96" t="str">
        <f t="shared" si="13"/>
        <v>UHCAS2</v>
      </c>
      <c r="O96" t="s">
        <v>365</v>
      </c>
      <c r="P96">
        <v>754</v>
      </c>
    </row>
    <row r="97" spans="8:16" x14ac:dyDescent="0.25">
      <c r="H97" t="s">
        <v>368</v>
      </c>
      <c r="I97">
        <v>764</v>
      </c>
      <c r="J97" t="s">
        <v>42</v>
      </c>
      <c r="K97" t="s">
        <v>366</v>
      </c>
      <c r="L97" t="s">
        <v>369</v>
      </c>
      <c r="N97" t="str">
        <f t="shared" si="13"/>
        <v>UHC3LV</v>
      </c>
      <c r="O97" t="s">
        <v>368</v>
      </c>
      <c r="P97">
        <v>764</v>
      </c>
    </row>
    <row r="98" spans="8:16" x14ac:dyDescent="0.25">
      <c r="H98" t="s">
        <v>328</v>
      </c>
      <c r="I98">
        <v>784</v>
      </c>
      <c r="J98" t="s">
        <v>42</v>
      </c>
      <c r="K98" t="s">
        <v>329</v>
      </c>
      <c r="N98" t="s">
        <v>329</v>
      </c>
      <c r="O98" t="s">
        <v>328</v>
      </c>
      <c r="P98">
        <v>784</v>
      </c>
    </row>
    <row r="115" spans="14:14" x14ac:dyDescent="0.25">
      <c r="N115" t="str">
        <f t="shared" si="13"/>
        <v/>
      </c>
    </row>
    <row r="116" spans="14:14" x14ac:dyDescent="0.25">
      <c r="N116" t="str">
        <f t="shared" si="13"/>
        <v/>
      </c>
    </row>
    <row r="117" spans="14:14" x14ac:dyDescent="0.25">
      <c r="N117" t="str">
        <f t="shared" si="13"/>
        <v/>
      </c>
    </row>
    <row r="118" spans="14:14" x14ac:dyDescent="0.25">
      <c r="N118" t="str">
        <f t="shared" si="13"/>
        <v/>
      </c>
    </row>
    <row r="119" spans="14:14" x14ac:dyDescent="0.25">
      <c r="N119" t="str">
        <f t="shared" si="13"/>
        <v/>
      </c>
    </row>
    <row r="120" spans="14:14" x14ac:dyDescent="0.25">
      <c r="N120" t="str">
        <f t="shared" si="13"/>
        <v/>
      </c>
    </row>
    <row r="121" spans="14:14" x14ac:dyDescent="0.25">
      <c r="N121" t="str">
        <f t="shared" si="13"/>
        <v/>
      </c>
    </row>
    <row r="122" spans="14:14" x14ac:dyDescent="0.25">
      <c r="N122" t="str">
        <f t="shared" ref="N122:N185" si="14">CONCATENATE($K122,$L122)</f>
        <v/>
      </c>
    </row>
    <row r="123" spans="14:14" x14ac:dyDescent="0.25">
      <c r="N123" t="str">
        <f t="shared" si="14"/>
        <v/>
      </c>
    </row>
    <row r="124" spans="14:14" x14ac:dyDescent="0.25">
      <c r="N124" t="str">
        <f t="shared" si="14"/>
        <v/>
      </c>
    </row>
    <row r="125" spans="14:14" x14ac:dyDescent="0.25">
      <c r="N125" t="str">
        <f t="shared" si="14"/>
        <v/>
      </c>
    </row>
    <row r="126" spans="14:14" x14ac:dyDescent="0.25">
      <c r="N126" t="str">
        <f t="shared" si="14"/>
        <v/>
      </c>
    </row>
    <row r="127" spans="14:14" x14ac:dyDescent="0.25">
      <c r="N127" t="str">
        <f t="shared" si="14"/>
        <v/>
      </c>
    </row>
    <row r="128" spans="14:14" x14ac:dyDescent="0.25">
      <c r="N128" t="str">
        <f t="shared" si="14"/>
        <v/>
      </c>
    </row>
    <row r="129" spans="14:14" x14ac:dyDescent="0.25">
      <c r="N129" t="str">
        <f t="shared" si="14"/>
        <v/>
      </c>
    </row>
    <row r="130" spans="14:14" x14ac:dyDescent="0.25">
      <c r="N130" t="str">
        <f t="shared" si="14"/>
        <v/>
      </c>
    </row>
    <row r="131" spans="14:14" x14ac:dyDescent="0.25">
      <c r="N131" t="str">
        <f t="shared" si="14"/>
        <v/>
      </c>
    </row>
    <row r="132" spans="14:14" x14ac:dyDescent="0.25">
      <c r="N132" t="str">
        <f t="shared" si="14"/>
        <v/>
      </c>
    </row>
    <row r="133" spans="14:14" x14ac:dyDescent="0.25">
      <c r="N133" t="str">
        <f t="shared" si="14"/>
        <v/>
      </c>
    </row>
    <row r="134" spans="14:14" x14ac:dyDescent="0.25">
      <c r="N134" t="str">
        <f t="shared" si="14"/>
        <v/>
      </c>
    </row>
    <row r="135" spans="14:14" x14ac:dyDescent="0.25">
      <c r="N135" t="str">
        <f t="shared" si="14"/>
        <v/>
      </c>
    </row>
    <row r="136" spans="14:14" x14ac:dyDescent="0.25">
      <c r="N136" t="str">
        <f t="shared" si="14"/>
        <v/>
      </c>
    </row>
    <row r="137" spans="14:14" x14ac:dyDescent="0.25">
      <c r="N137" t="str">
        <f t="shared" si="14"/>
        <v/>
      </c>
    </row>
    <row r="138" spans="14:14" x14ac:dyDescent="0.25">
      <c r="N138" t="str">
        <f t="shared" si="14"/>
        <v/>
      </c>
    </row>
    <row r="139" spans="14:14" x14ac:dyDescent="0.25">
      <c r="N139" t="str">
        <f t="shared" si="14"/>
        <v/>
      </c>
    </row>
    <row r="140" spans="14:14" x14ac:dyDescent="0.25">
      <c r="N140" t="str">
        <f t="shared" si="14"/>
        <v/>
      </c>
    </row>
    <row r="141" spans="14:14" x14ac:dyDescent="0.25">
      <c r="N141" t="str">
        <f t="shared" si="14"/>
        <v/>
      </c>
    </row>
    <row r="142" spans="14:14" x14ac:dyDescent="0.25">
      <c r="N142" t="str">
        <f t="shared" si="14"/>
        <v/>
      </c>
    </row>
    <row r="143" spans="14:14" x14ac:dyDescent="0.25">
      <c r="N143" t="str">
        <f t="shared" si="14"/>
        <v/>
      </c>
    </row>
    <row r="144" spans="14:14" x14ac:dyDescent="0.25">
      <c r="N144" t="str">
        <f t="shared" si="14"/>
        <v/>
      </c>
    </row>
    <row r="145" spans="14:14" x14ac:dyDescent="0.25">
      <c r="N145" t="str">
        <f t="shared" si="14"/>
        <v/>
      </c>
    </row>
    <row r="146" spans="14:14" x14ac:dyDescent="0.25">
      <c r="N146" t="str">
        <f t="shared" si="14"/>
        <v/>
      </c>
    </row>
    <row r="147" spans="14:14" x14ac:dyDescent="0.25">
      <c r="N147" t="str">
        <f t="shared" si="14"/>
        <v/>
      </c>
    </row>
    <row r="148" spans="14:14" x14ac:dyDescent="0.25">
      <c r="N148" t="str">
        <f t="shared" si="14"/>
        <v/>
      </c>
    </row>
    <row r="149" spans="14:14" x14ac:dyDescent="0.25">
      <c r="N149" t="str">
        <f t="shared" si="14"/>
        <v/>
      </c>
    </row>
    <row r="150" spans="14:14" x14ac:dyDescent="0.25">
      <c r="N150" t="str">
        <f t="shared" si="14"/>
        <v/>
      </c>
    </row>
    <row r="151" spans="14:14" x14ac:dyDescent="0.25">
      <c r="N151" t="str">
        <f t="shared" si="14"/>
        <v/>
      </c>
    </row>
    <row r="152" spans="14:14" x14ac:dyDescent="0.25">
      <c r="N152" t="str">
        <f t="shared" si="14"/>
        <v/>
      </c>
    </row>
    <row r="153" spans="14:14" x14ac:dyDescent="0.25">
      <c r="N153" t="str">
        <f t="shared" si="14"/>
        <v/>
      </c>
    </row>
    <row r="154" spans="14:14" x14ac:dyDescent="0.25">
      <c r="N154" t="str">
        <f t="shared" si="14"/>
        <v/>
      </c>
    </row>
    <row r="155" spans="14:14" x14ac:dyDescent="0.25">
      <c r="N155" t="str">
        <f t="shared" si="14"/>
        <v/>
      </c>
    </row>
    <row r="156" spans="14:14" x14ac:dyDescent="0.25">
      <c r="N156" t="str">
        <f t="shared" si="14"/>
        <v/>
      </c>
    </row>
    <row r="157" spans="14:14" x14ac:dyDescent="0.25">
      <c r="N157" t="str">
        <f t="shared" si="14"/>
        <v/>
      </c>
    </row>
    <row r="158" spans="14:14" x14ac:dyDescent="0.25">
      <c r="N158" t="str">
        <f t="shared" si="14"/>
        <v/>
      </c>
    </row>
    <row r="159" spans="14:14" x14ac:dyDescent="0.25">
      <c r="N159" t="str">
        <f t="shared" si="14"/>
        <v/>
      </c>
    </row>
    <row r="160" spans="14:14" x14ac:dyDescent="0.25">
      <c r="N160" t="str">
        <f t="shared" si="14"/>
        <v/>
      </c>
    </row>
    <row r="161" spans="14:14" x14ac:dyDescent="0.25">
      <c r="N161" t="str">
        <f t="shared" si="14"/>
        <v/>
      </c>
    </row>
    <row r="162" spans="14:14" x14ac:dyDescent="0.25">
      <c r="N162" t="str">
        <f t="shared" si="14"/>
        <v/>
      </c>
    </row>
    <row r="163" spans="14:14" x14ac:dyDescent="0.25">
      <c r="N163" t="str">
        <f t="shared" si="14"/>
        <v/>
      </c>
    </row>
    <row r="164" spans="14:14" x14ac:dyDescent="0.25">
      <c r="N164" t="str">
        <f t="shared" si="14"/>
        <v/>
      </c>
    </row>
    <row r="165" spans="14:14" x14ac:dyDescent="0.25">
      <c r="N165" t="str">
        <f t="shared" si="14"/>
        <v/>
      </c>
    </row>
    <row r="166" spans="14:14" x14ac:dyDescent="0.25">
      <c r="N166" t="str">
        <f t="shared" si="14"/>
        <v/>
      </c>
    </row>
    <row r="167" spans="14:14" x14ac:dyDescent="0.25">
      <c r="N167" t="str">
        <f t="shared" si="14"/>
        <v/>
      </c>
    </row>
    <row r="168" spans="14:14" x14ac:dyDescent="0.25">
      <c r="N168" t="str">
        <f t="shared" si="14"/>
        <v/>
      </c>
    </row>
    <row r="169" spans="14:14" x14ac:dyDescent="0.25">
      <c r="N169" t="str">
        <f t="shared" si="14"/>
        <v/>
      </c>
    </row>
    <row r="170" spans="14:14" x14ac:dyDescent="0.25">
      <c r="N170" t="str">
        <f t="shared" si="14"/>
        <v/>
      </c>
    </row>
    <row r="171" spans="14:14" x14ac:dyDescent="0.25">
      <c r="N171" t="str">
        <f t="shared" si="14"/>
        <v/>
      </c>
    </row>
    <row r="172" spans="14:14" x14ac:dyDescent="0.25">
      <c r="N172" t="str">
        <f t="shared" si="14"/>
        <v/>
      </c>
    </row>
    <row r="173" spans="14:14" x14ac:dyDescent="0.25">
      <c r="N173" t="str">
        <f t="shared" si="14"/>
        <v/>
      </c>
    </row>
    <row r="174" spans="14:14" x14ac:dyDescent="0.25">
      <c r="N174" t="str">
        <f t="shared" si="14"/>
        <v/>
      </c>
    </row>
    <row r="175" spans="14:14" x14ac:dyDescent="0.25">
      <c r="N175" t="str">
        <f t="shared" si="14"/>
        <v/>
      </c>
    </row>
    <row r="176" spans="14:14" x14ac:dyDescent="0.25">
      <c r="N176" t="str">
        <f t="shared" si="14"/>
        <v/>
      </c>
    </row>
    <row r="177" spans="14:14" x14ac:dyDescent="0.25">
      <c r="N177" t="str">
        <f t="shared" si="14"/>
        <v/>
      </c>
    </row>
    <row r="178" spans="14:14" x14ac:dyDescent="0.25">
      <c r="N178" t="str">
        <f t="shared" si="14"/>
        <v/>
      </c>
    </row>
    <row r="179" spans="14:14" x14ac:dyDescent="0.25">
      <c r="N179" t="str">
        <f t="shared" si="14"/>
        <v/>
      </c>
    </row>
    <row r="180" spans="14:14" x14ac:dyDescent="0.25">
      <c r="N180" t="str">
        <f t="shared" si="14"/>
        <v/>
      </c>
    </row>
    <row r="181" spans="14:14" x14ac:dyDescent="0.25">
      <c r="N181" t="str">
        <f t="shared" si="14"/>
        <v/>
      </c>
    </row>
    <row r="182" spans="14:14" x14ac:dyDescent="0.25">
      <c r="N182" t="str">
        <f t="shared" si="14"/>
        <v/>
      </c>
    </row>
    <row r="183" spans="14:14" x14ac:dyDescent="0.25">
      <c r="N183" t="str">
        <f t="shared" si="14"/>
        <v/>
      </c>
    </row>
    <row r="184" spans="14:14" x14ac:dyDescent="0.25">
      <c r="N184" t="str">
        <f t="shared" si="14"/>
        <v/>
      </c>
    </row>
    <row r="185" spans="14:14" x14ac:dyDescent="0.25">
      <c r="N185" t="str">
        <f t="shared" si="14"/>
        <v/>
      </c>
    </row>
    <row r="186" spans="14:14" x14ac:dyDescent="0.25">
      <c r="N186" t="str">
        <f t="shared" ref="N186:N207" si="15">CONCATENATE($K186,$L186)</f>
        <v/>
      </c>
    </row>
    <row r="187" spans="14:14" x14ac:dyDescent="0.25">
      <c r="N187" t="str">
        <f t="shared" si="15"/>
        <v/>
      </c>
    </row>
    <row r="188" spans="14:14" x14ac:dyDescent="0.25">
      <c r="N188" t="str">
        <f t="shared" si="15"/>
        <v/>
      </c>
    </row>
    <row r="189" spans="14:14" x14ac:dyDescent="0.25">
      <c r="N189" t="str">
        <f t="shared" si="15"/>
        <v/>
      </c>
    </row>
    <row r="190" spans="14:14" x14ac:dyDescent="0.25">
      <c r="N190" t="str">
        <f t="shared" si="15"/>
        <v/>
      </c>
    </row>
    <row r="191" spans="14:14" x14ac:dyDescent="0.25">
      <c r="N191" t="str">
        <f t="shared" si="15"/>
        <v/>
      </c>
    </row>
    <row r="192" spans="14:14" x14ac:dyDescent="0.25">
      <c r="N192" t="str">
        <f t="shared" si="15"/>
        <v/>
      </c>
    </row>
    <row r="193" spans="14:14" x14ac:dyDescent="0.25">
      <c r="N193" t="str">
        <f t="shared" si="15"/>
        <v/>
      </c>
    </row>
    <row r="194" spans="14:14" x14ac:dyDescent="0.25">
      <c r="N194" t="str">
        <f t="shared" si="15"/>
        <v/>
      </c>
    </row>
    <row r="195" spans="14:14" x14ac:dyDescent="0.25">
      <c r="N195" t="str">
        <f t="shared" si="15"/>
        <v/>
      </c>
    </row>
    <row r="196" spans="14:14" x14ac:dyDescent="0.25">
      <c r="N196" t="str">
        <f t="shared" si="15"/>
        <v/>
      </c>
    </row>
    <row r="197" spans="14:14" x14ac:dyDescent="0.25">
      <c r="N197" t="str">
        <f t="shared" si="15"/>
        <v/>
      </c>
    </row>
    <row r="198" spans="14:14" x14ac:dyDescent="0.25">
      <c r="N198" t="str">
        <f t="shared" si="15"/>
        <v/>
      </c>
    </row>
    <row r="199" spans="14:14" x14ac:dyDescent="0.25">
      <c r="N199" t="str">
        <f t="shared" si="15"/>
        <v/>
      </c>
    </row>
    <row r="200" spans="14:14" x14ac:dyDescent="0.25">
      <c r="N200" t="str">
        <f t="shared" si="15"/>
        <v/>
      </c>
    </row>
    <row r="201" spans="14:14" x14ac:dyDescent="0.25">
      <c r="N201" t="str">
        <f t="shared" si="15"/>
        <v/>
      </c>
    </row>
    <row r="202" spans="14:14" x14ac:dyDescent="0.25">
      <c r="N202" t="str">
        <f t="shared" si="15"/>
        <v/>
      </c>
    </row>
    <row r="203" spans="14:14" x14ac:dyDescent="0.25">
      <c r="N203" t="str">
        <f t="shared" si="15"/>
        <v/>
      </c>
    </row>
    <row r="204" spans="14:14" x14ac:dyDescent="0.25">
      <c r="N204" t="str">
        <f t="shared" si="15"/>
        <v/>
      </c>
    </row>
    <row r="205" spans="14:14" x14ac:dyDescent="0.25">
      <c r="N205" t="str">
        <f t="shared" si="15"/>
        <v/>
      </c>
    </row>
    <row r="206" spans="14:14" x14ac:dyDescent="0.25">
      <c r="N206" t="str">
        <f t="shared" si="15"/>
        <v/>
      </c>
    </row>
    <row r="207" spans="14:14" x14ac:dyDescent="0.25">
      <c r="N207" t="str">
        <f t="shared" si="15"/>
        <v/>
      </c>
    </row>
  </sheetData>
  <conditionalFormatting sqref="G1:G1048576">
    <cfRule type="expression" dxfId="1" priority="1" stopIfTrue="1">
      <formula>ISNA(G1)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D7F4-0955-4AF3-A54E-451D0E7CE3A2}">
  <dimension ref="A1:Q163"/>
  <sheetViews>
    <sheetView tabSelected="1" workbookViewId="0">
      <selection activeCell="G6" sqref="G6"/>
    </sheetView>
  </sheetViews>
  <sheetFormatPr defaultRowHeight="15" x14ac:dyDescent="0.25"/>
  <cols>
    <col min="1" max="1" width="30.5703125" customWidth="1"/>
    <col min="2" max="2" width="10.28515625" bestFit="1" customWidth="1"/>
    <col min="3" max="3" width="14.5703125" bestFit="1" customWidth="1"/>
    <col min="4" max="4" width="14.85546875" bestFit="1" customWidth="1"/>
    <col min="5" max="5" width="15.85546875" bestFit="1" customWidth="1"/>
    <col min="6" max="6" width="40.42578125" bestFit="1" customWidth="1"/>
    <col min="7" max="7" width="15.5703125" style="3" bestFit="1" customWidth="1"/>
    <col min="8" max="8" width="24.7109375" bestFit="1" customWidth="1"/>
    <col min="9" max="9" width="10.5703125" bestFit="1" customWidth="1"/>
    <col min="10" max="10" width="14.85546875" bestFit="1" customWidth="1"/>
    <col min="11" max="11" width="15.140625" bestFit="1" customWidth="1"/>
    <col min="12" max="12" width="16.140625" bestFit="1" customWidth="1"/>
    <col min="13" max="13" width="24.28515625" bestFit="1" customWidth="1"/>
    <col min="17" max="17" width="24.7109375" hidden="1" customWidth="1"/>
  </cols>
  <sheetData>
    <row r="1" spans="1:17" s="4" customFormat="1" x14ac:dyDescent="0.25">
      <c r="A1" s="4" t="s">
        <v>0</v>
      </c>
      <c r="B1" s="4" t="s">
        <v>1</v>
      </c>
      <c r="C1" s="4" t="s">
        <v>5</v>
      </c>
      <c r="D1" s="4" t="s">
        <v>22</v>
      </c>
      <c r="E1" s="4" t="s">
        <v>23</v>
      </c>
      <c r="F1" s="4" t="s">
        <v>24</v>
      </c>
      <c r="G1" s="2" t="s">
        <v>4</v>
      </c>
      <c r="H1" s="4" t="s">
        <v>2</v>
      </c>
      <c r="I1" s="4" t="s">
        <v>3</v>
      </c>
      <c r="J1" s="4" t="s">
        <v>6</v>
      </c>
      <c r="K1" s="4" t="s">
        <v>25</v>
      </c>
      <c r="L1" s="4" t="s">
        <v>26</v>
      </c>
      <c r="M1" s="4" t="s">
        <v>7</v>
      </c>
      <c r="Q1" s="4" t="s">
        <v>348</v>
      </c>
    </row>
    <row r="2" spans="1:17" x14ac:dyDescent="0.25">
      <c r="A2" t="s">
        <v>334</v>
      </c>
      <c r="B2">
        <v>1419</v>
      </c>
      <c r="C2" t="s">
        <v>45</v>
      </c>
      <c r="D2" t="s">
        <v>335</v>
      </c>
      <c r="F2" t="s">
        <v>121</v>
      </c>
      <c r="G2" s="2">
        <v>714</v>
      </c>
      <c r="H2" s="4" t="str">
        <f t="shared" ref="H2:H10" si="0">VLOOKUP($G2,$I$13:$O$163,7,FALSE)</f>
        <v>Community Care WI ALF</v>
      </c>
      <c r="I2" s="4">
        <f t="shared" ref="I2:I10" si="1">VLOOKUP($G2,$I$13:$O$163,1,FALSE)</f>
        <v>714</v>
      </c>
      <c r="J2" s="4" t="str">
        <f t="shared" ref="J2:J10" si="2">VLOOKUP($G2,$I$13:$O$163,2,FALSE)</f>
        <v>Medicaid</v>
      </c>
      <c r="K2" s="4" t="str">
        <f t="shared" ref="K2:K10" si="3">VLOOKUP($G2,$I$13:$O$163,3,FALSE)</f>
        <v>CC</v>
      </c>
      <c r="L2" s="4" t="str">
        <f t="shared" ref="L2:L10" si="4">VLOOKUP($G2,$I$13:$O$163,4,FALSE)</f>
        <v>ALF</v>
      </c>
      <c r="M2" s="4">
        <f t="shared" ref="M2:M10" si="5">VLOOKUP($G2,$I$13:$O$163,5,FALSE)</f>
        <v>0</v>
      </c>
      <c r="Q2" t="str">
        <f>CONCATENATE($D2,$E2)</f>
        <v>CCA</v>
      </c>
    </row>
    <row r="3" spans="1:17" x14ac:dyDescent="0.25">
      <c r="A3" t="s">
        <v>336</v>
      </c>
      <c r="B3">
        <v>2519</v>
      </c>
      <c r="C3" t="s">
        <v>45</v>
      </c>
      <c r="D3" t="s">
        <v>337</v>
      </c>
      <c r="F3" t="s">
        <v>121</v>
      </c>
      <c r="G3" s="2">
        <v>734</v>
      </c>
      <c r="H3" s="4" t="str">
        <f t="shared" si="0"/>
        <v>I Care WI ALF</v>
      </c>
      <c r="I3" s="4">
        <f t="shared" si="1"/>
        <v>734</v>
      </c>
      <c r="J3" s="4" t="str">
        <f t="shared" si="2"/>
        <v>Medicaid</v>
      </c>
      <c r="K3" s="4" t="str">
        <f t="shared" si="3"/>
        <v>IC</v>
      </c>
      <c r="L3" s="4" t="str">
        <f t="shared" si="4"/>
        <v>ALF</v>
      </c>
      <c r="M3" s="4">
        <f t="shared" si="5"/>
        <v>0</v>
      </c>
      <c r="Q3" t="str">
        <f t="shared" ref="Q3:Q10" si="6">CONCATENATE($D3,$E3)</f>
        <v>IAL</v>
      </c>
    </row>
    <row r="4" spans="1:17" x14ac:dyDescent="0.25">
      <c r="A4" t="s">
        <v>242</v>
      </c>
      <c r="B4">
        <v>1210</v>
      </c>
      <c r="C4" t="s">
        <v>45</v>
      </c>
      <c r="D4" t="s">
        <v>243</v>
      </c>
      <c r="F4" t="s">
        <v>218</v>
      </c>
      <c r="G4" s="2">
        <v>734</v>
      </c>
      <c r="H4" s="4" t="str">
        <f t="shared" si="0"/>
        <v>I Care WI ALF</v>
      </c>
      <c r="I4" s="4">
        <f t="shared" si="1"/>
        <v>734</v>
      </c>
      <c r="J4" s="4" t="str">
        <f t="shared" si="2"/>
        <v>Medicaid</v>
      </c>
      <c r="K4" s="4" t="str">
        <f t="shared" si="3"/>
        <v>IC</v>
      </c>
      <c r="L4" s="4" t="str">
        <f t="shared" si="4"/>
        <v>ALF</v>
      </c>
      <c r="M4" s="4">
        <f t="shared" si="5"/>
        <v>0</v>
      </c>
      <c r="Q4" t="str">
        <f t="shared" si="6"/>
        <v>ICR</v>
      </c>
    </row>
    <row r="5" spans="1:17" x14ac:dyDescent="0.25">
      <c r="A5" t="s">
        <v>338</v>
      </c>
      <c r="B5">
        <v>2739</v>
      </c>
      <c r="C5" t="s">
        <v>45</v>
      </c>
      <c r="D5" t="s">
        <v>339</v>
      </c>
      <c r="F5" t="s">
        <v>121</v>
      </c>
      <c r="G5" s="2">
        <v>735</v>
      </c>
      <c r="H5" s="4" t="str">
        <f t="shared" si="0"/>
        <v>My Choice Family Care WI ALF</v>
      </c>
      <c r="I5" s="4">
        <f t="shared" si="1"/>
        <v>735</v>
      </c>
      <c r="J5" s="4" t="str">
        <f t="shared" si="2"/>
        <v>Medicaid</v>
      </c>
      <c r="K5" s="4" t="str">
        <f t="shared" si="3"/>
        <v>MC</v>
      </c>
      <c r="L5" s="4" t="str">
        <f t="shared" si="4"/>
        <v>ALF</v>
      </c>
      <c r="M5" s="4">
        <f t="shared" si="5"/>
        <v>0</v>
      </c>
      <c r="Q5" t="str">
        <f t="shared" si="6"/>
        <v>IRI</v>
      </c>
    </row>
    <row r="6" spans="1:17" x14ac:dyDescent="0.25">
      <c r="A6" t="s">
        <v>279</v>
      </c>
      <c r="B6">
        <v>1199</v>
      </c>
      <c r="C6" t="s">
        <v>45</v>
      </c>
      <c r="D6" t="s">
        <v>280</v>
      </c>
      <c r="F6" t="s">
        <v>218</v>
      </c>
      <c r="G6" s="2">
        <v>735</v>
      </c>
      <c r="H6" s="4" t="str">
        <f t="shared" si="0"/>
        <v>My Choice Family Care WI ALF</v>
      </c>
      <c r="I6" s="4">
        <f t="shared" si="1"/>
        <v>735</v>
      </c>
      <c r="J6" s="4" t="str">
        <f t="shared" si="2"/>
        <v>Medicaid</v>
      </c>
      <c r="K6" s="4" t="str">
        <f t="shared" si="3"/>
        <v>MC</v>
      </c>
      <c r="L6" s="4" t="str">
        <f t="shared" si="4"/>
        <v>ALF</v>
      </c>
      <c r="M6" s="4">
        <f t="shared" si="5"/>
        <v>0</v>
      </c>
      <c r="Q6" t="str">
        <f t="shared" si="6"/>
        <v>MCF</v>
      </c>
    </row>
    <row r="7" spans="1:17" x14ac:dyDescent="0.25">
      <c r="A7" t="s">
        <v>340</v>
      </c>
      <c r="B7">
        <v>1469</v>
      </c>
      <c r="C7" t="s">
        <v>45</v>
      </c>
      <c r="D7" t="s">
        <v>341</v>
      </c>
      <c r="F7" t="s">
        <v>121</v>
      </c>
      <c r="G7" s="2">
        <v>735</v>
      </c>
      <c r="H7" s="4" t="str">
        <f t="shared" si="0"/>
        <v>My Choice Family Care WI ALF</v>
      </c>
      <c r="I7" s="4">
        <f t="shared" si="1"/>
        <v>735</v>
      </c>
      <c r="J7" s="4" t="str">
        <f t="shared" si="2"/>
        <v>Medicaid</v>
      </c>
      <c r="K7" s="4" t="str">
        <f t="shared" si="3"/>
        <v>MC</v>
      </c>
      <c r="L7" s="4" t="str">
        <f t="shared" si="4"/>
        <v>ALF</v>
      </c>
      <c r="M7" s="4">
        <f t="shared" si="5"/>
        <v>0</v>
      </c>
      <c r="Q7" t="str">
        <f t="shared" si="6"/>
        <v>MFA</v>
      </c>
    </row>
    <row r="8" spans="1:17" x14ac:dyDescent="0.25">
      <c r="A8" t="s">
        <v>65</v>
      </c>
      <c r="B8">
        <v>1</v>
      </c>
      <c r="C8" t="s">
        <v>31</v>
      </c>
      <c r="D8" t="s">
        <v>58</v>
      </c>
      <c r="F8" t="s">
        <v>47</v>
      </c>
      <c r="G8" s="2">
        <v>674</v>
      </c>
      <c r="H8" s="4" t="str">
        <f t="shared" si="0"/>
        <v>Private Pay AL</v>
      </c>
      <c r="I8" s="4">
        <f t="shared" si="1"/>
        <v>674</v>
      </c>
      <c r="J8" s="4" t="str">
        <f t="shared" si="2"/>
        <v>Private</v>
      </c>
      <c r="K8" s="4" t="str">
        <f t="shared" si="3"/>
        <v>PP</v>
      </c>
      <c r="L8" s="4" t="str">
        <f t="shared" si="4"/>
        <v>AL</v>
      </c>
      <c r="M8" s="4">
        <f t="shared" si="5"/>
        <v>0</v>
      </c>
      <c r="Q8" t="str">
        <f t="shared" si="6"/>
        <v>PP</v>
      </c>
    </row>
    <row r="9" spans="1:17" x14ac:dyDescent="0.25">
      <c r="A9" t="s">
        <v>342</v>
      </c>
      <c r="B9">
        <v>1949</v>
      </c>
      <c r="C9" t="s">
        <v>31</v>
      </c>
      <c r="D9" t="s">
        <v>343</v>
      </c>
      <c r="F9" t="s">
        <v>344</v>
      </c>
      <c r="G9" s="2">
        <v>674</v>
      </c>
      <c r="H9" s="4" t="str">
        <f t="shared" si="0"/>
        <v>Private Pay AL</v>
      </c>
      <c r="I9" s="4">
        <f t="shared" si="1"/>
        <v>674</v>
      </c>
      <c r="J9" s="4" t="str">
        <f t="shared" si="2"/>
        <v>Private</v>
      </c>
      <c r="K9" s="4" t="str">
        <f t="shared" si="3"/>
        <v>PP</v>
      </c>
      <c r="L9" s="4" t="str">
        <f t="shared" si="4"/>
        <v>AL</v>
      </c>
      <c r="M9" s="4">
        <f t="shared" si="5"/>
        <v>0</v>
      </c>
      <c r="Q9" t="str">
        <f t="shared" si="6"/>
        <v>TRO</v>
      </c>
    </row>
    <row r="10" spans="1:17" x14ac:dyDescent="0.25">
      <c r="A10" t="s">
        <v>345</v>
      </c>
      <c r="B10">
        <v>1929</v>
      </c>
      <c r="C10" t="s">
        <v>31</v>
      </c>
      <c r="D10" t="s">
        <v>346</v>
      </c>
      <c r="F10" t="s">
        <v>347</v>
      </c>
      <c r="G10" s="2">
        <v>674</v>
      </c>
      <c r="H10" s="4" t="str">
        <f t="shared" si="0"/>
        <v>Private Pay AL</v>
      </c>
      <c r="I10" s="4">
        <f t="shared" si="1"/>
        <v>674</v>
      </c>
      <c r="J10" s="4" t="str">
        <f t="shared" si="2"/>
        <v>Private</v>
      </c>
      <c r="K10" s="4" t="str">
        <f t="shared" si="3"/>
        <v>PP</v>
      </c>
      <c r="L10" s="4" t="str">
        <f t="shared" si="4"/>
        <v>AL</v>
      </c>
      <c r="M10" s="4">
        <f t="shared" si="5"/>
        <v>0</v>
      </c>
      <c r="Q10" t="str">
        <f t="shared" si="6"/>
        <v>TRA</v>
      </c>
    </row>
    <row r="11" spans="1:17" x14ac:dyDescent="0.25">
      <c r="H11" s="4"/>
      <c r="I11" s="4"/>
      <c r="J11" s="4"/>
      <c r="K11" s="4"/>
      <c r="L11" s="4"/>
      <c r="M11" s="4"/>
    </row>
    <row r="12" spans="1:17" x14ac:dyDescent="0.25">
      <c r="H12" s="4"/>
      <c r="I12" s="4"/>
      <c r="J12" s="4"/>
      <c r="K12" s="4"/>
      <c r="L12" s="4"/>
      <c r="M12" s="4"/>
    </row>
    <row r="13" spans="1:17" x14ac:dyDescent="0.25">
      <c r="H13" t="s">
        <v>187</v>
      </c>
      <c r="I13">
        <v>454</v>
      </c>
      <c r="J13" t="s">
        <v>42</v>
      </c>
      <c r="K13" t="s">
        <v>50</v>
      </c>
      <c r="L13" t="s">
        <v>188</v>
      </c>
      <c r="N13" t="str">
        <f>CONCATENATE($K13,$L13)</f>
        <v>MCLAET4</v>
      </c>
      <c r="O13" t="s">
        <v>187</v>
      </c>
      <c r="P13">
        <v>454</v>
      </c>
    </row>
    <row r="14" spans="1:17" x14ac:dyDescent="0.25">
      <c r="H14" t="s">
        <v>191</v>
      </c>
      <c r="I14">
        <v>644</v>
      </c>
      <c r="J14" t="s">
        <v>42</v>
      </c>
      <c r="K14" t="s">
        <v>186</v>
      </c>
      <c r="L14" t="s">
        <v>192</v>
      </c>
      <c r="N14" t="str">
        <f t="shared" ref="N14:N77" si="7">CONCATENATE($K14,$L14)</f>
        <v>AMLHUM4</v>
      </c>
      <c r="O14" t="s">
        <v>191</v>
      </c>
      <c r="P14">
        <v>644</v>
      </c>
    </row>
    <row r="15" spans="1:17" x14ac:dyDescent="0.25">
      <c r="H15" t="s">
        <v>195</v>
      </c>
      <c r="I15">
        <v>395</v>
      </c>
      <c r="J15" t="s">
        <v>42</v>
      </c>
      <c r="K15" t="s">
        <v>50</v>
      </c>
      <c r="L15" t="s">
        <v>196</v>
      </c>
      <c r="N15" t="str">
        <f t="shared" si="7"/>
        <v>MCLBCBS4</v>
      </c>
      <c r="O15" t="s">
        <v>195</v>
      </c>
      <c r="P15">
        <v>395</v>
      </c>
    </row>
    <row r="16" spans="1:17" x14ac:dyDescent="0.25">
      <c r="H16" t="s">
        <v>130</v>
      </c>
      <c r="I16">
        <v>465</v>
      </c>
      <c r="J16" t="s">
        <v>42</v>
      </c>
      <c r="K16" t="s">
        <v>199</v>
      </c>
      <c r="N16" t="str">
        <f t="shared" si="7"/>
        <v>COM</v>
      </c>
      <c r="O16" t="s">
        <v>130</v>
      </c>
      <c r="P16">
        <v>465</v>
      </c>
    </row>
    <row r="17" spans="8:16" x14ac:dyDescent="0.25">
      <c r="H17" t="s">
        <v>202</v>
      </c>
      <c r="I17">
        <v>294</v>
      </c>
      <c r="J17" t="s">
        <v>45</v>
      </c>
      <c r="K17" t="s">
        <v>46</v>
      </c>
      <c r="L17" t="s">
        <v>203</v>
      </c>
      <c r="N17" t="str">
        <f t="shared" si="7"/>
        <v>HMRI</v>
      </c>
      <c r="O17" t="s">
        <v>202</v>
      </c>
      <c r="P17">
        <v>294</v>
      </c>
    </row>
    <row r="18" spans="8:16" x14ac:dyDescent="0.25">
      <c r="H18" t="s">
        <v>206</v>
      </c>
      <c r="I18">
        <v>377</v>
      </c>
      <c r="J18" t="s">
        <v>45</v>
      </c>
      <c r="K18" t="s">
        <v>46</v>
      </c>
      <c r="L18" t="s">
        <v>207</v>
      </c>
      <c r="N18" t="str">
        <f t="shared" si="7"/>
        <v>HMSC</v>
      </c>
      <c r="O18" t="s">
        <v>206</v>
      </c>
      <c r="P18">
        <v>377</v>
      </c>
    </row>
    <row r="19" spans="8:16" x14ac:dyDescent="0.25">
      <c r="H19" t="s">
        <v>210</v>
      </c>
      <c r="I19">
        <v>78</v>
      </c>
      <c r="J19" t="s">
        <v>45</v>
      </c>
      <c r="K19" t="s">
        <v>46</v>
      </c>
      <c r="L19" t="s">
        <v>211</v>
      </c>
      <c r="M19" t="s">
        <v>47</v>
      </c>
      <c r="N19" t="str">
        <f t="shared" si="7"/>
        <v>HMWI</v>
      </c>
      <c r="O19" t="s">
        <v>210</v>
      </c>
      <c r="P19">
        <v>78</v>
      </c>
    </row>
    <row r="20" spans="8:16" x14ac:dyDescent="0.25">
      <c r="H20" t="s">
        <v>214</v>
      </c>
      <c r="I20">
        <v>564</v>
      </c>
      <c r="J20" t="s">
        <v>49</v>
      </c>
      <c r="K20" t="s">
        <v>215</v>
      </c>
      <c r="N20" t="str">
        <f t="shared" si="7"/>
        <v>HOS</v>
      </c>
      <c r="O20" t="s">
        <v>214</v>
      </c>
      <c r="P20">
        <v>564</v>
      </c>
    </row>
    <row r="21" spans="8:16" x14ac:dyDescent="0.25">
      <c r="H21" t="s">
        <v>59</v>
      </c>
      <c r="I21">
        <v>119</v>
      </c>
      <c r="J21" t="s">
        <v>31</v>
      </c>
      <c r="K21" t="s">
        <v>48</v>
      </c>
      <c r="M21" t="s">
        <v>47</v>
      </c>
      <c r="N21" t="str">
        <f t="shared" si="7"/>
        <v>HP</v>
      </c>
      <c r="O21" t="s">
        <v>59</v>
      </c>
      <c r="P21">
        <v>119</v>
      </c>
    </row>
    <row r="22" spans="8:16" x14ac:dyDescent="0.25">
      <c r="H22" t="s">
        <v>221</v>
      </c>
      <c r="I22">
        <v>315</v>
      </c>
      <c r="J22" t="s">
        <v>49</v>
      </c>
      <c r="K22" t="s">
        <v>222</v>
      </c>
      <c r="N22" t="str">
        <f t="shared" si="7"/>
        <v>HR</v>
      </c>
      <c r="O22" t="s">
        <v>221</v>
      </c>
      <c r="P22">
        <v>315</v>
      </c>
    </row>
    <row r="23" spans="8:16" x14ac:dyDescent="0.25">
      <c r="H23" t="s">
        <v>225</v>
      </c>
      <c r="I23">
        <v>255</v>
      </c>
      <c r="J23" t="s">
        <v>42</v>
      </c>
      <c r="K23" t="s">
        <v>50</v>
      </c>
      <c r="L23" t="s">
        <v>192</v>
      </c>
      <c r="N23" t="str">
        <f t="shared" si="7"/>
        <v>MCLHUM4</v>
      </c>
      <c r="O23" t="s">
        <v>225</v>
      </c>
      <c r="P23">
        <v>255</v>
      </c>
    </row>
    <row r="24" spans="8:16" x14ac:dyDescent="0.25">
      <c r="H24" t="s">
        <v>227</v>
      </c>
      <c r="I24">
        <v>254</v>
      </c>
      <c r="J24" t="s">
        <v>45</v>
      </c>
      <c r="K24" t="s">
        <v>123</v>
      </c>
      <c r="L24" t="s">
        <v>228</v>
      </c>
      <c r="N24" t="str">
        <f t="shared" si="7"/>
        <v>MCDINWI</v>
      </c>
      <c r="O24" t="s">
        <v>227</v>
      </c>
      <c r="P24">
        <v>254</v>
      </c>
    </row>
    <row r="25" spans="8:16" x14ac:dyDescent="0.25">
      <c r="H25" t="s">
        <v>230</v>
      </c>
      <c r="I25">
        <v>235</v>
      </c>
      <c r="J25" t="s">
        <v>45</v>
      </c>
      <c r="K25" t="s">
        <v>123</v>
      </c>
      <c r="L25" t="s">
        <v>231</v>
      </c>
      <c r="N25" t="str">
        <f t="shared" si="7"/>
        <v>MCDLLWI</v>
      </c>
      <c r="O25" t="s">
        <v>230</v>
      </c>
      <c r="P25">
        <v>235</v>
      </c>
    </row>
    <row r="26" spans="8:16" x14ac:dyDescent="0.25">
      <c r="H26" t="s">
        <v>233</v>
      </c>
      <c r="I26">
        <v>224</v>
      </c>
      <c r="J26" t="s">
        <v>42</v>
      </c>
      <c r="K26" t="s">
        <v>234</v>
      </c>
      <c r="L26" t="s">
        <v>235</v>
      </c>
      <c r="N26" t="str">
        <f t="shared" si="7"/>
        <v>MGDPDPM</v>
      </c>
      <c r="O26" t="s">
        <v>233</v>
      </c>
      <c r="P26">
        <v>224</v>
      </c>
    </row>
    <row r="27" spans="8:16" x14ac:dyDescent="0.25">
      <c r="H27" t="s">
        <v>237</v>
      </c>
      <c r="I27">
        <v>58</v>
      </c>
      <c r="J27" t="s">
        <v>42</v>
      </c>
      <c r="K27" t="s">
        <v>50</v>
      </c>
      <c r="M27" t="s">
        <v>51</v>
      </c>
      <c r="N27" t="str">
        <f t="shared" si="7"/>
        <v>MCL</v>
      </c>
      <c r="O27" t="s">
        <v>237</v>
      </c>
      <c r="P27">
        <v>58</v>
      </c>
    </row>
    <row r="28" spans="8:16" x14ac:dyDescent="0.25">
      <c r="H28" t="s">
        <v>240</v>
      </c>
      <c r="I28">
        <v>68</v>
      </c>
      <c r="J28" t="s">
        <v>42</v>
      </c>
      <c r="K28" t="s">
        <v>241</v>
      </c>
      <c r="M28" t="s">
        <v>52</v>
      </c>
      <c r="N28" t="str">
        <f t="shared" si="7"/>
        <v>MGR</v>
      </c>
      <c r="O28" t="s">
        <v>240</v>
      </c>
      <c r="P28">
        <v>68</v>
      </c>
    </row>
    <row r="29" spans="8:16" x14ac:dyDescent="0.25">
      <c r="H29" t="s">
        <v>244</v>
      </c>
      <c r="I29">
        <v>374</v>
      </c>
      <c r="J29" t="s">
        <v>45</v>
      </c>
      <c r="K29" t="s">
        <v>123</v>
      </c>
      <c r="L29" t="s">
        <v>245</v>
      </c>
      <c r="N29" t="str">
        <f t="shared" si="7"/>
        <v>MCDSCMGD</v>
      </c>
      <c r="O29" t="s">
        <v>244</v>
      </c>
      <c r="P29">
        <v>374</v>
      </c>
    </row>
    <row r="30" spans="8:16" x14ac:dyDescent="0.25">
      <c r="H30" t="s">
        <v>248</v>
      </c>
      <c r="I30">
        <v>274</v>
      </c>
      <c r="J30" t="s">
        <v>45</v>
      </c>
      <c r="K30" t="s">
        <v>123</v>
      </c>
      <c r="L30" t="s">
        <v>249</v>
      </c>
      <c r="N30" t="str">
        <f t="shared" si="7"/>
        <v>MCDWIMGD</v>
      </c>
      <c r="O30" t="s">
        <v>248</v>
      </c>
      <c r="P30">
        <v>274</v>
      </c>
    </row>
    <row r="31" spans="8:16" x14ac:dyDescent="0.25">
      <c r="H31" t="s">
        <v>62</v>
      </c>
      <c r="I31">
        <v>13</v>
      </c>
      <c r="J31" t="s">
        <v>31</v>
      </c>
      <c r="K31" t="s">
        <v>53</v>
      </c>
      <c r="M31" t="s">
        <v>47</v>
      </c>
      <c r="N31" t="str">
        <f t="shared" si="7"/>
        <v>MP</v>
      </c>
      <c r="O31" t="s">
        <v>62</v>
      </c>
      <c r="P31">
        <v>13</v>
      </c>
    </row>
    <row r="32" spans="8:16" x14ac:dyDescent="0.25">
      <c r="H32" t="s">
        <v>252</v>
      </c>
      <c r="I32">
        <v>324</v>
      </c>
      <c r="J32" t="s">
        <v>45</v>
      </c>
      <c r="K32" t="s">
        <v>123</v>
      </c>
      <c r="L32" t="s">
        <v>203</v>
      </c>
      <c r="N32" t="str">
        <f t="shared" si="7"/>
        <v>MCDRI</v>
      </c>
      <c r="O32" t="s">
        <v>252</v>
      </c>
      <c r="P32">
        <v>324</v>
      </c>
    </row>
    <row r="33" spans="8:16" x14ac:dyDescent="0.25">
      <c r="H33" t="s">
        <v>253</v>
      </c>
      <c r="I33">
        <v>364</v>
      </c>
      <c r="J33" t="s">
        <v>45</v>
      </c>
      <c r="K33" t="s">
        <v>123</v>
      </c>
      <c r="L33" t="s">
        <v>207</v>
      </c>
      <c r="N33" t="str">
        <f t="shared" si="7"/>
        <v>MCDSC</v>
      </c>
      <c r="O33" t="s">
        <v>253</v>
      </c>
      <c r="P33">
        <v>364</v>
      </c>
    </row>
    <row r="34" spans="8:16" x14ac:dyDescent="0.25">
      <c r="H34" t="s">
        <v>256</v>
      </c>
      <c r="I34">
        <v>3</v>
      </c>
      <c r="J34" t="s">
        <v>45</v>
      </c>
      <c r="K34" t="s">
        <v>123</v>
      </c>
      <c r="L34" t="s">
        <v>211</v>
      </c>
      <c r="M34" t="s">
        <v>257</v>
      </c>
      <c r="N34" t="str">
        <f t="shared" si="7"/>
        <v>MCDWI</v>
      </c>
      <c r="O34" t="s">
        <v>256</v>
      </c>
      <c r="P34">
        <v>3</v>
      </c>
    </row>
    <row r="35" spans="8:16" x14ac:dyDescent="0.25">
      <c r="H35" t="s">
        <v>54</v>
      </c>
      <c r="I35">
        <v>4</v>
      </c>
      <c r="J35" t="s">
        <v>54</v>
      </c>
      <c r="K35" t="s">
        <v>55</v>
      </c>
      <c r="M35" t="s">
        <v>52</v>
      </c>
      <c r="N35" t="str">
        <f t="shared" si="7"/>
        <v>MCA</v>
      </c>
      <c r="O35" t="s">
        <v>54</v>
      </c>
      <c r="P35">
        <v>4</v>
      </c>
    </row>
    <row r="36" spans="8:16" x14ac:dyDescent="0.25">
      <c r="H36" t="s">
        <v>261</v>
      </c>
      <c r="I36">
        <v>215</v>
      </c>
      <c r="J36" t="s">
        <v>42</v>
      </c>
      <c r="K36" t="s">
        <v>61</v>
      </c>
      <c r="L36" t="s">
        <v>262</v>
      </c>
      <c r="N36" t="str">
        <f t="shared" si="7"/>
        <v>MCRPD</v>
      </c>
      <c r="O36" t="s">
        <v>261</v>
      </c>
      <c r="P36">
        <v>215</v>
      </c>
    </row>
    <row r="37" spans="8:16" x14ac:dyDescent="0.25">
      <c r="H37" t="s">
        <v>264</v>
      </c>
      <c r="I37">
        <v>484</v>
      </c>
      <c r="J37" t="s">
        <v>42</v>
      </c>
      <c r="K37" t="s">
        <v>61</v>
      </c>
      <c r="L37" t="s">
        <v>265</v>
      </c>
      <c r="N37" t="str">
        <f t="shared" si="7"/>
        <v>MCRPDHIPPS</v>
      </c>
      <c r="O37" t="s">
        <v>264</v>
      </c>
      <c r="P37">
        <v>484</v>
      </c>
    </row>
    <row r="38" spans="8:16" x14ac:dyDescent="0.25">
      <c r="H38" t="s">
        <v>266</v>
      </c>
      <c r="I38">
        <v>188</v>
      </c>
      <c r="J38" t="s">
        <v>42</v>
      </c>
      <c r="K38" t="s">
        <v>63</v>
      </c>
      <c r="M38" t="s">
        <v>52</v>
      </c>
      <c r="N38" t="str">
        <f t="shared" si="7"/>
        <v>MR</v>
      </c>
      <c r="O38" t="s">
        <v>266</v>
      </c>
      <c r="P38">
        <v>188</v>
      </c>
    </row>
    <row r="39" spans="8:16" x14ac:dyDescent="0.25">
      <c r="H39" t="s">
        <v>269</v>
      </c>
      <c r="I39">
        <v>295</v>
      </c>
      <c r="J39" t="s">
        <v>45</v>
      </c>
      <c r="K39" t="s">
        <v>270</v>
      </c>
      <c r="N39" t="str">
        <f t="shared" si="7"/>
        <v>NIM</v>
      </c>
      <c r="O39" t="s">
        <v>269</v>
      </c>
      <c r="P39">
        <v>295</v>
      </c>
    </row>
    <row r="40" spans="8:16" x14ac:dyDescent="0.25">
      <c r="H40" t="s">
        <v>273</v>
      </c>
      <c r="I40">
        <v>296</v>
      </c>
      <c r="J40" t="s">
        <v>49</v>
      </c>
      <c r="K40" t="s">
        <v>274</v>
      </c>
      <c r="N40" t="str">
        <f t="shared" si="7"/>
        <v>NMD</v>
      </c>
      <c r="O40" t="s">
        <v>273</v>
      </c>
      <c r="P40">
        <v>296</v>
      </c>
    </row>
    <row r="41" spans="8:16" x14ac:dyDescent="0.25">
      <c r="H41" t="s">
        <v>277</v>
      </c>
      <c r="I41">
        <v>203</v>
      </c>
      <c r="J41" t="s">
        <v>56</v>
      </c>
      <c r="K41" t="s">
        <v>278</v>
      </c>
      <c r="N41" t="str">
        <f t="shared" si="7"/>
        <v>OIN</v>
      </c>
      <c r="O41" t="s">
        <v>277</v>
      </c>
      <c r="P41">
        <v>203</v>
      </c>
    </row>
    <row r="42" spans="8:16" x14ac:dyDescent="0.25">
      <c r="H42" t="s">
        <v>281</v>
      </c>
      <c r="I42">
        <v>42</v>
      </c>
      <c r="J42" t="s">
        <v>56</v>
      </c>
      <c r="K42" t="s">
        <v>282</v>
      </c>
      <c r="N42" t="str">
        <f t="shared" si="7"/>
        <v>OMB</v>
      </c>
      <c r="O42" t="s">
        <v>281</v>
      </c>
      <c r="P42">
        <v>42</v>
      </c>
    </row>
    <row r="43" spans="8:16" x14ac:dyDescent="0.25">
      <c r="H43" t="s">
        <v>65</v>
      </c>
      <c r="I43">
        <v>1</v>
      </c>
      <c r="J43" t="s">
        <v>31</v>
      </c>
      <c r="K43" t="s">
        <v>58</v>
      </c>
      <c r="M43" t="s">
        <v>47</v>
      </c>
      <c r="N43" t="str">
        <f t="shared" si="7"/>
        <v>PP</v>
      </c>
      <c r="O43" t="s">
        <v>65</v>
      </c>
      <c r="P43">
        <v>1</v>
      </c>
    </row>
    <row r="44" spans="8:16" x14ac:dyDescent="0.25">
      <c r="H44" t="s">
        <v>287</v>
      </c>
      <c r="I44">
        <v>376</v>
      </c>
      <c r="J44" t="s">
        <v>31</v>
      </c>
      <c r="K44" t="s">
        <v>288</v>
      </c>
      <c r="N44" t="str">
        <f t="shared" si="7"/>
        <v>PR</v>
      </c>
      <c r="O44" t="s">
        <v>287</v>
      </c>
      <c r="P44">
        <v>376</v>
      </c>
    </row>
    <row r="45" spans="8:16" x14ac:dyDescent="0.25">
      <c r="H45" t="s">
        <v>290</v>
      </c>
      <c r="I45">
        <v>525</v>
      </c>
      <c r="J45" t="s">
        <v>31</v>
      </c>
      <c r="K45" t="s">
        <v>291</v>
      </c>
      <c r="N45" t="str">
        <f t="shared" si="7"/>
        <v>PPC</v>
      </c>
      <c r="O45" t="s">
        <v>290</v>
      </c>
      <c r="P45">
        <v>525</v>
      </c>
    </row>
    <row r="46" spans="8:16" x14ac:dyDescent="0.25">
      <c r="H46" t="s">
        <v>294</v>
      </c>
      <c r="I46">
        <v>239</v>
      </c>
      <c r="J46" t="s">
        <v>42</v>
      </c>
      <c r="K46" t="s">
        <v>50</v>
      </c>
      <c r="L46" t="s">
        <v>295</v>
      </c>
      <c r="N46" t="str">
        <f t="shared" si="7"/>
        <v>MCLSHC3</v>
      </c>
      <c r="O46" t="s">
        <v>294</v>
      </c>
      <c r="P46">
        <v>239</v>
      </c>
    </row>
    <row r="47" spans="8:16" x14ac:dyDescent="0.25">
      <c r="H47" t="s">
        <v>299</v>
      </c>
      <c r="I47">
        <v>237</v>
      </c>
      <c r="J47" t="s">
        <v>42</v>
      </c>
      <c r="K47" t="s">
        <v>50</v>
      </c>
      <c r="L47" t="s">
        <v>300</v>
      </c>
      <c r="N47" t="str">
        <f t="shared" si="7"/>
        <v>MCLUHC1</v>
      </c>
      <c r="O47" t="s">
        <v>299</v>
      </c>
      <c r="P47">
        <v>237</v>
      </c>
    </row>
    <row r="48" spans="8:16" x14ac:dyDescent="0.25">
      <c r="H48" t="s">
        <v>66</v>
      </c>
      <c r="I48">
        <v>12</v>
      </c>
      <c r="J48" t="s">
        <v>49</v>
      </c>
      <c r="K48" t="s">
        <v>60</v>
      </c>
      <c r="M48" t="s">
        <v>47</v>
      </c>
      <c r="N48" t="str">
        <f t="shared" si="7"/>
        <v>VA</v>
      </c>
      <c r="O48" t="s">
        <v>66</v>
      </c>
      <c r="P48">
        <v>12</v>
      </c>
    </row>
    <row r="49" spans="8:16" x14ac:dyDescent="0.25">
      <c r="H49" t="s">
        <v>305</v>
      </c>
      <c r="I49">
        <v>524</v>
      </c>
      <c r="J49" t="s">
        <v>42</v>
      </c>
      <c r="K49" t="s">
        <v>306</v>
      </c>
      <c r="N49" t="str">
        <f t="shared" si="7"/>
        <v>WC</v>
      </c>
      <c r="O49" t="s">
        <v>305</v>
      </c>
      <c r="P49">
        <v>524</v>
      </c>
    </row>
    <row r="50" spans="8:16" x14ac:dyDescent="0.25">
      <c r="H50" t="s">
        <v>354</v>
      </c>
      <c r="I50">
        <v>674</v>
      </c>
      <c r="J50" t="s">
        <v>31</v>
      </c>
      <c r="K50" t="s">
        <v>58</v>
      </c>
      <c r="L50" t="s">
        <v>355</v>
      </c>
      <c r="N50" t="str">
        <f t="shared" si="7"/>
        <v>PPAL</v>
      </c>
      <c r="O50" t="s">
        <v>354</v>
      </c>
      <c r="P50">
        <v>674</v>
      </c>
    </row>
    <row r="51" spans="8:16" x14ac:dyDescent="0.25">
      <c r="H51" t="s">
        <v>359</v>
      </c>
      <c r="I51">
        <v>714</v>
      </c>
      <c r="J51" t="s">
        <v>45</v>
      </c>
      <c r="K51" t="s">
        <v>127</v>
      </c>
      <c r="L51" t="s">
        <v>360</v>
      </c>
      <c r="N51" t="str">
        <f t="shared" si="7"/>
        <v>CCALF</v>
      </c>
      <c r="O51" t="s">
        <v>359</v>
      </c>
      <c r="P51">
        <v>714</v>
      </c>
    </row>
    <row r="52" spans="8:16" x14ac:dyDescent="0.25">
      <c r="H52" t="s">
        <v>361</v>
      </c>
      <c r="I52">
        <v>734</v>
      </c>
      <c r="J52" t="s">
        <v>45</v>
      </c>
      <c r="K52" t="s">
        <v>362</v>
      </c>
      <c r="L52" t="s">
        <v>360</v>
      </c>
      <c r="N52" t="str">
        <f t="shared" si="7"/>
        <v>ICALF</v>
      </c>
      <c r="O52" t="s">
        <v>361</v>
      </c>
      <c r="P52">
        <v>734</v>
      </c>
    </row>
    <row r="53" spans="8:16" x14ac:dyDescent="0.25">
      <c r="H53" t="s">
        <v>363</v>
      </c>
      <c r="I53">
        <v>735</v>
      </c>
      <c r="J53" t="s">
        <v>45</v>
      </c>
      <c r="K53" t="s">
        <v>364</v>
      </c>
      <c r="L53" t="s">
        <v>360</v>
      </c>
      <c r="N53" t="str">
        <f t="shared" si="7"/>
        <v>MCALF</v>
      </c>
      <c r="O53" t="s">
        <v>363</v>
      </c>
      <c r="P53">
        <v>735</v>
      </c>
    </row>
    <row r="54" spans="8:16" x14ac:dyDescent="0.25">
      <c r="N54" t="str">
        <f t="shared" si="7"/>
        <v/>
      </c>
    </row>
    <row r="55" spans="8:16" x14ac:dyDescent="0.25">
      <c r="N55" t="str">
        <f t="shared" si="7"/>
        <v/>
      </c>
    </row>
    <row r="56" spans="8:16" x14ac:dyDescent="0.25">
      <c r="N56" t="str">
        <f t="shared" si="7"/>
        <v/>
      </c>
    </row>
    <row r="57" spans="8:16" x14ac:dyDescent="0.25">
      <c r="N57" t="str">
        <f t="shared" si="7"/>
        <v/>
      </c>
    </row>
    <row r="58" spans="8:16" x14ac:dyDescent="0.25">
      <c r="N58" t="str">
        <f t="shared" si="7"/>
        <v/>
      </c>
    </row>
    <row r="59" spans="8:16" x14ac:dyDescent="0.25">
      <c r="N59" t="str">
        <f t="shared" si="7"/>
        <v/>
      </c>
    </row>
    <row r="60" spans="8:16" x14ac:dyDescent="0.25">
      <c r="N60" t="str">
        <f t="shared" si="7"/>
        <v/>
      </c>
    </row>
    <row r="61" spans="8:16" x14ac:dyDescent="0.25">
      <c r="N61" t="str">
        <f t="shared" si="7"/>
        <v/>
      </c>
    </row>
    <row r="62" spans="8:16" x14ac:dyDescent="0.25">
      <c r="N62" t="str">
        <f t="shared" si="7"/>
        <v/>
      </c>
    </row>
    <row r="63" spans="8:16" x14ac:dyDescent="0.25">
      <c r="N63" t="str">
        <f t="shared" si="7"/>
        <v/>
      </c>
    </row>
    <row r="64" spans="8:16" x14ac:dyDescent="0.25">
      <c r="N64" t="str">
        <f t="shared" si="7"/>
        <v/>
      </c>
    </row>
    <row r="65" spans="14:14" x14ac:dyDescent="0.25">
      <c r="N65" t="str">
        <f t="shared" si="7"/>
        <v/>
      </c>
    </row>
    <row r="66" spans="14:14" x14ac:dyDescent="0.25">
      <c r="N66" t="str">
        <f t="shared" si="7"/>
        <v/>
      </c>
    </row>
    <row r="67" spans="14:14" x14ac:dyDescent="0.25">
      <c r="N67" t="str">
        <f t="shared" si="7"/>
        <v/>
      </c>
    </row>
    <row r="68" spans="14:14" x14ac:dyDescent="0.25">
      <c r="N68" t="str">
        <f t="shared" si="7"/>
        <v/>
      </c>
    </row>
    <row r="69" spans="14:14" x14ac:dyDescent="0.25">
      <c r="N69" t="str">
        <f t="shared" si="7"/>
        <v/>
      </c>
    </row>
    <row r="70" spans="14:14" x14ac:dyDescent="0.25">
      <c r="N70" t="str">
        <f t="shared" si="7"/>
        <v/>
      </c>
    </row>
    <row r="71" spans="14:14" x14ac:dyDescent="0.25">
      <c r="N71" t="str">
        <f t="shared" si="7"/>
        <v/>
      </c>
    </row>
    <row r="72" spans="14:14" x14ac:dyDescent="0.25">
      <c r="N72" t="str">
        <f t="shared" si="7"/>
        <v/>
      </c>
    </row>
    <row r="73" spans="14:14" x14ac:dyDescent="0.25">
      <c r="N73" t="str">
        <f t="shared" si="7"/>
        <v/>
      </c>
    </row>
    <row r="74" spans="14:14" x14ac:dyDescent="0.25">
      <c r="N74" t="str">
        <f t="shared" si="7"/>
        <v/>
      </c>
    </row>
    <row r="75" spans="14:14" x14ac:dyDescent="0.25">
      <c r="N75" t="str">
        <f t="shared" si="7"/>
        <v/>
      </c>
    </row>
    <row r="76" spans="14:14" x14ac:dyDescent="0.25">
      <c r="N76" t="str">
        <f t="shared" si="7"/>
        <v/>
      </c>
    </row>
    <row r="77" spans="14:14" x14ac:dyDescent="0.25">
      <c r="N77" t="str">
        <f t="shared" si="7"/>
        <v/>
      </c>
    </row>
    <row r="78" spans="14:14" x14ac:dyDescent="0.25">
      <c r="N78" t="str">
        <f t="shared" ref="N78:N141" si="8">CONCATENATE($K78,$L78)</f>
        <v/>
      </c>
    </row>
    <row r="79" spans="14:14" x14ac:dyDescent="0.25">
      <c r="N79" t="str">
        <f t="shared" si="8"/>
        <v/>
      </c>
    </row>
    <row r="80" spans="14:14" x14ac:dyDescent="0.25">
      <c r="N80" t="str">
        <f t="shared" si="8"/>
        <v/>
      </c>
    </row>
    <row r="81" spans="14:14" x14ac:dyDescent="0.25">
      <c r="N81" t="str">
        <f t="shared" si="8"/>
        <v/>
      </c>
    </row>
    <row r="82" spans="14:14" x14ac:dyDescent="0.25">
      <c r="N82" t="str">
        <f t="shared" si="8"/>
        <v/>
      </c>
    </row>
    <row r="83" spans="14:14" x14ac:dyDescent="0.25">
      <c r="N83" t="str">
        <f t="shared" si="8"/>
        <v/>
      </c>
    </row>
    <row r="84" spans="14:14" x14ac:dyDescent="0.25">
      <c r="N84" t="str">
        <f t="shared" si="8"/>
        <v/>
      </c>
    </row>
    <row r="85" spans="14:14" x14ac:dyDescent="0.25">
      <c r="N85" t="str">
        <f t="shared" si="8"/>
        <v/>
      </c>
    </row>
    <row r="86" spans="14:14" x14ac:dyDescent="0.25">
      <c r="N86" t="str">
        <f t="shared" si="8"/>
        <v/>
      </c>
    </row>
    <row r="87" spans="14:14" x14ac:dyDescent="0.25">
      <c r="N87" t="str">
        <f t="shared" si="8"/>
        <v/>
      </c>
    </row>
    <row r="88" spans="14:14" x14ac:dyDescent="0.25">
      <c r="N88" t="str">
        <f t="shared" si="8"/>
        <v/>
      </c>
    </row>
    <row r="89" spans="14:14" x14ac:dyDescent="0.25">
      <c r="N89" t="str">
        <f t="shared" si="8"/>
        <v/>
      </c>
    </row>
    <row r="90" spans="14:14" x14ac:dyDescent="0.25">
      <c r="N90" t="str">
        <f t="shared" si="8"/>
        <v/>
      </c>
    </row>
    <row r="91" spans="14:14" x14ac:dyDescent="0.25">
      <c r="N91" t="str">
        <f t="shared" si="8"/>
        <v/>
      </c>
    </row>
    <row r="92" spans="14:14" x14ac:dyDescent="0.25">
      <c r="N92" t="str">
        <f t="shared" si="8"/>
        <v/>
      </c>
    </row>
    <row r="93" spans="14:14" x14ac:dyDescent="0.25">
      <c r="N93" t="str">
        <f t="shared" si="8"/>
        <v/>
      </c>
    </row>
    <row r="94" spans="14:14" x14ac:dyDescent="0.25">
      <c r="N94" t="str">
        <f t="shared" si="8"/>
        <v/>
      </c>
    </row>
    <row r="95" spans="14:14" x14ac:dyDescent="0.25">
      <c r="N95" t="str">
        <f t="shared" si="8"/>
        <v/>
      </c>
    </row>
    <row r="96" spans="14:14" x14ac:dyDescent="0.25">
      <c r="N96" t="str">
        <f t="shared" si="8"/>
        <v/>
      </c>
    </row>
    <row r="97" spans="14:14" x14ac:dyDescent="0.25">
      <c r="N97" t="str">
        <f t="shared" si="8"/>
        <v/>
      </c>
    </row>
    <row r="98" spans="14:14" x14ac:dyDescent="0.25">
      <c r="N98" t="str">
        <f t="shared" si="8"/>
        <v/>
      </c>
    </row>
    <row r="99" spans="14:14" x14ac:dyDescent="0.25">
      <c r="N99" t="str">
        <f t="shared" si="8"/>
        <v/>
      </c>
    </row>
    <row r="100" spans="14:14" x14ac:dyDescent="0.25">
      <c r="N100" t="str">
        <f t="shared" si="8"/>
        <v/>
      </c>
    </row>
    <row r="101" spans="14:14" x14ac:dyDescent="0.25">
      <c r="N101" t="str">
        <f t="shared" si="8"/>
        <v/>
      </c>
    </row>
    <row r="102" spans="14:14" x14ac:dyDescent="0.25">
      <c r="N102" t="str">
        <f t="shared" si="8"/>
        <v/>
      </c>
    </row>
    <row r="103" spans="14:14" x14ac:dyDescent="0.25">
      <c r="N103" t="str">
        <f t="shared" si="8"/>
        <v/>
      </c>
    </row>
    <row r="104" spans="14:14" x14ac:dyDescent="0.25">
      <c r="N104" t="str">
        <f t="shared" si="8"/>
        <v/>
      </c>
    </row>
    <row r="105" spans="14:14" x14ac:dyDescent="0.25">
      <c r="N105" t="str">
        <f t="shared" si="8"/>
        <v/>
      </c>
    </row>
    <row r="106" spans="14:14" x14ac:dyDescent="0.25">
      <c r="N106" t="str">
        <f t="shared" si="8"/>
        <v/>
      </c>
    </row>
    <row r="107" spans="14:14" x14ac:dyDescent="0.25">
      <c r="N107" t="str">
        <f t="shared" si="8"/>
        <v/>
      </c>
    </row>
    <row r="108" spans="14:14" x14ac:dyDescent="0.25">
      <c r="N108" t="str">
        <f t="shared" si="8"/>
        <v/>
      </c>
    </row>
    <row r="109" spans="14:14" x14ac:dyDescent="0.25">
      <c r="N109" t="str">
        <f t="shared" si="8"/>
        <v/>
      </c>
    </row>
    <row r="110" spans="14:14" x14ac:dyDescent="0.25">
      <c r="N110" t="str">
        <f t="shared" si="8"/>
        <v/>
      </c>
    </row>
    <row r="111" spans="14:14" x14ac:dyDescent="0.25">
      <c r="N111" t="str">
        <f t="shared" si="8"/>
        <v/>
      </c>
    </row>
    <row r="112" spans="14:14" x14ac:dyDescent="0.25">
      <c r="N112" t="str">
        <f t="shared" si="8"/>
        <v/>
      </c>
    </row>
    <row r="113" spans="14:14" x14ac:dyDescent="0.25">
      <c r="N113" t="str">
        <f t="shared" si="8"/>
        <v/>
      </c>
    </row>
    <row r="114" spans="14:14" x14ac:dyDescent="0.25">
      <c r="N114" t="str">
        <f t="shared" si="8"/>
        <v/>
      </c>
    </row>
    <row r="115" spans="14:14" x14ac:dyDescent="0.25">
      <c r="N115" t="str">
        <f t="shared" si="8"/>
        <v/>
      </c>
    </row>
    <row r="116" spans="14:14" x14ac:dyDescent="0.25">
      <c r="N116" t="str">
        <f t="shared" si="8"/>
        <v/>
      </c>
    </row>
    <row r="117" spans="14:14" x14ac:dyDescent="0.25">
      <c r="N117" t="str">
        <f t="shared" si="8"/>
        <v/>
      </c>
    </row>
    <row r="118" spans="14:14" x14ac:dyDescent="0.25">
      <c r="N118" t="str">
        <f t="shared" si="8"/>
        <v/>
      </c>
    </row>
    <row r="119" spans="14:14" x14ac:dyDescent="0.25">
      <c r="N119" t="str">
        <f t="shared" si="8"/>
        <v/>
      </c>
    </row>
    <row r="120" spans="14:14" x14ac:dyDescent="0.25">
      <c r="N120" t="str">
        <f t="shared" si="8"/>
        <v/>
      </c>
    </row>
    <row r="121" spans="14:14" x14ac:dyDescent="0.25">
      <c r="N121" t="str">
        <f t="shared" si="8"/>
        <v/>
      </c>
    </row>
    <row r="122" spans="14:14" x14ac:dyDescent="0.25">
      <c r="N122" t="str">
        <f t="shared" si="8"/>
        <v/>
      </c>
    </row>
    <row r="123" spans="14:14" x14ac:dyDescent="0.25">
      <c r="N123" t="str">
        <f t="shared" si="8"/>
        <v/>
      </c>
    </row>
    <row r="124" spans="14:14" x14ac:dyDescent="0.25">
      <c r="N124" t="str">
        <f t="shared" si="8"/>
        <v/>
      </c>
    </row>
    <row r="125" spans="14:14" x14ac:dyDescent="0.25">
      <c r="N125" t="str">
        <f t="shared" si="8"/>
        <v/>
      </c>
    </row>
    <row r="126" spans="14:14" x14ac:dyDescent="0.25">
      <c r="N126" t="str">
        <f t="shared" si="8"/>
        <v/>
      </c>
    </row>
    <row r="127" spans="14:14" x14ac:dyDescent="0.25">
      <c r="N127" t="str">
        <f t="shared" si="8"/>
        <v/>
      </c>
    </row>
    <row r="128" spans="14:14" x14ac:dyDescent="0.25">
      <c r="N128" t="str">
        <f t="shared" si="8"/>
        <v/>
      </c>
    </row>
    <row r="129" spans="14:14" x14ac:dyDescent="0.25">
      <c r="N129" t="str">
        <f t="shared" si="8"/>
        <v/>
      </c>
    </row>
    <row r="130" spans="14:14" x14ac:dyDescent="0.25">
      <c r="N130" t="str">
        <f t="shared" si="8"/>
        <v/>
      </c>
    </row>
    <row r="131" spans="14:14" x14ac:dyDescent="0.25">
      <c r="N131" t="str">
        <f t="shared" si="8"/>
        <v/>
      </c>
    </row>
    <row r="132" spans="14:14" x14ac:dyDescent="0.25">
      <c r="N132" t="str">
        <f t="shared" si="8"/>
        <v/>
      </c>
    </row>
    <row r="133" spans="14:14" x14ac:dyDescent="0.25">
      <c r="N133" t="str">
        <f t="shared" si="8"/>
        <v/>
      </c>
    </row>
    <row r="134" spans="14:14" x14ac:dyDescent="0.25">
      <c r="N134" t="str">
        <f t="shared" si="8"/>
        <v/>
      </c>
    </row>
    <row r="135" spans="14:14" x14ac:dyDescent="0.25">
      <c r="N135" t="str">
        <f t="shared" si="8"/>
        <v/>
      </c>
    </row>
    <row r="136" spans="14:14" x14ac:dyDescent="0.25">
      <c r="N136" t="str">
        <f t="shared" si="8"/>
        <v/>
      </c>
    </row>
    <row r="137" spans="14:14" x14ac:dyDescent="0.25">
      <c r="N137" t="str">
        <f t="shared" si="8"/>
        <v/>
      </c>
    </row>
    <row r="138" spans="14:14" x14ac:dyDescent="0.25">
      <c r="N138" t="str">
        <f t="shared" si="8"/>
        <v/>
      </c>
    </row>
    <row r="139" spans="14:14" x14ac:dyDescent="0.25">
      <c r="N139" t="str">
        <f t="shared" si="8"/>
        <v/>
      </c>
    </row>
    <row r="140" spans="14:14" x14ac:dyDescent="0.25">
      <c r="N140" t="str">
        <f t="shared" si="8"/>
        <v/>
      </c>
    </row>
    <row r="141" spans="14:14" x14ac:dyDescent="0.25">
      <c r="N141" t="str">
        <f t="shared" si="8"/>
        <v/>
      </c>
    </row>
    <row r="142" spans="14:14" x14ac:dyDescent="0.25">
      <c r="N142" t="str">
        <f t="shared" ref="N142:N163" si="9">CONCATENATE($K142,$L142)</f>
        <v/>
      </c>
    </row>
    <row r="143" spans="14:14" x14ac:dyDescent="0.25">
      <c r="N143" t="str">
        <f t="shared" si="9"/>
        <v/>
      </c>
    </row>
    <row r="144" spans="14:14" x14ac:dyDescent="0.25">
      <c r="N144" t="str">
        <f t="shared" si="9"/>
        <v/>
      </c>
    </row>
    <row r="145" spans="14:14" x14ac:dyDescent="0.25">
      <c r="N145" t="str">
        <f t="shared" si="9"/>
        <v/>
      </c>
    </row>
    <row r="146" spans="14:14" x14ac:dyDescent="0.25">
      <c r="N146" t="str">
        <f t="shared" si="9"/>
        <v/>
      </c>
    </row>
    <row r="147" spans="14:14" x14ac:dyDescent="0.25">
      <c r="N147" t="str">
        <f t="shared" si="9"/>
        <v/>
      </c>
    </row>
    <row r="148" spans="14:14" x14ac:dyDescent="0.25">
      <c r="N148" t="str">
        <f t="shared" si="9"/>
        <v/>
      </c>
    </row>
    <row r="149" spans="14:14" x14ac:dyDescent="0.25">
      <c r="N149" t="str">
        <f t="shared" si="9"/>
        <v/>
      </c>
    </row>
    <row r="150" spans="14:14" x14ac:dyDescent="0.25">
      <c r="N150" t="str">
        <f t="shared" si="9"/>
        <v/>
      </c>
    </row>
    <row r="151" spans="14:14" x14ac:dyDescent="0.25">
      <c r="N151" t="str">
        <f t="shared" si="9"/>
        <v/>
      </c>
    </row>
    <row r="152" spans="14:14" x14ac:dyDescent="0.25">
      <c r="N152" t="str">
        <f t="shared" si="9"/>
        <v/>
      </c>
    </row>
    <row r="153" spans="14:14" x14ac:dyDescent="0.25">
      <c r="N153" t="str">
        <f t="shared" si="9"/>
        <v/>
      </c>
    </row>
    <row r="154" spans="14:14" x14ac:dyDescent="0.25">
      <c r="N154" t="str">
        <f t="shared" si="9"/>
        <v/>
      </c>
    </row>
    <row r="155" spans="14:14" x14ac:dyDescent="0.25">
      <c r="N155" t="str">
        <f t="shared" si="9"/>
        <v/>
      </c>
    </row>
    <row r="156" spans="14:14" x14ac:dyDescent="0.25">
      <c r="N156" t="str">
        <f t="shared" si="9"/>
        <v/>
      </c>
    </row>
    <row r="157" spans="14:14" x14ac:dyDescent="0.25">
      <c r="N157" t="str">
        <f t="shared" si="9"/>
        <v/>
      </c>
    </row>
    <row r="158" spans="14:14" x14ac:dyDescent="0.25">
      <c r="N158" t="str">
        <f t="shared" si="9"/>
        <v/>
      </c>
    </row>
    <row r="159" spans="14:14" x14ac:dyDescent="0.25">
      <c r="N159" t="str">
        <f t="shared" si="9"/>
        <v/>
      </c>
    </row>
    <row r="160" spans="14:14" x14ac:dyDescent="0.25">
      <c r="N160" t="str">
        <f t="shared" si="9"/>
        <v/>
      </c>
    </row>
    <row r="161" spans="14:14" x14ac:dyDescent="0.25">
      <c r="N161" t="str">
        <f t="shared" si="9"/>
        <v/>
      </c>
    </row>
    <row r="162" spans="14:14" x14ac:dyDescent="0.25">
      <c r="N162" t="str">
        <f t="shared" si="9"/>
        <v/>
      </c>
    </row>
    <row r="163" spans="14:14" x14ac:dyDescent="0.25">
      <c r="N163" t="str">
        <f t="shared" si="9"/>
        <v/>
      </c>
    </row>
  </sheetData>
  <conditionalFormatting sqref="G1:G1048576">
    <cfRule type="expression" dxfId="0" priority="1" stopIfTrue="1">
      <formula>ISNA(G1)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E008679_ActionCodes</vt:lpstr>
      <vt:lpstr>E008679_StatusCodes</vt:lpstr>
      <vt:lpstr>E008679_RoomRateType</vt:lpstr>
      <vt:lpstr>Payer_SNF</vt:lpstr>
      <vt:lpstr>Payer_ALF</vt:lpstr>
      <vt:lpstr>LIST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Linlin Jing</dc:creator>
  <cp:lastModifiedBy>Dinesh Gunalapan</cp:lastModifiedBy>
  <dcterms:created xsi:type="dcterms:W3CDTF">2014-07-08T20:19:25Z</dcterms:created>
  <dcterms:modified xsi:type="dcterms:W3CDTF">2022-02-01T22:33:32Z</dcterms:modified>
</cp:coreProperties>
</file>