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008866\Final\"/>
    </mc:Choice>
  </mc:AlternateContent>
  <xr:revisionPtr revIDLastSave="0" documentId="13_ncr:1_{250B234D-BD58-4280-91C1-281674E6AF5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E008866_ActionCodes" sheetId="3" r:id="rId1"/>
    <sheet name="E008866_StatusCodes" sheetId="2" r:id="rId2"/>
    <sheet name="E008866_RoomRateType" sheetId="4" r:id="rId3"/>
    <sheet name="Payers" sheetId="1" r:id="rId4"/>
  </sheets>
  <definedNames>
    <definedName name="LIST">E008866_ActionCodes!$E$2:$G$12</definedName>
    <definedName name="LIST1">E008866_StatusCodes!$E$2:$G$10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3" i="1" l="1"/>
  <c r="X3" i="1"/>
  <c r="Y3" i="1"/>
  <c r="W4" i="1"/>
  <c r="X4" i="1"/>
  <c r="Y4" i="1"/>
  <c r="W5" i="1"/>
  <c r="X5" i="1"/>
  <c r="Y5" i="1"/>
  <c r="W6" i="1"/>
  <c r="X6" i="1"/>
  <c r="Y6" i="1"/>
  <c r="W7" i="1"/>
  <c r="Y7" i="1"/>
  <c r="W8" i="1"/>
  <c r="X8" i="1"/>
  <c r="Y8" i="1"/>
  <c r="Y2" i="1"/>
  <c r="X2" i="1"/>
  <c r="W2" i="1"/>
  <c r="H3" i="1"/>
  <c r="I3" i="1"/>
  <c r="J3" i="1"/>
  <c r="K3" i="1"/>
  <c r="L3" i="1"/>
  <c r="M3" i="1"/>
  <c r="H4" i="1"/>
  <c r="I4" i="1"/>
  <c r="J4" i="1"/>
  <c r="K4" i="1"/>
  <c r="L4" i="1"/>
  <c r="M4" i="1"/>
  <c r="H5" i="1"/>
  <c r="I5" i="1"/>
  <c r="J5" i="1"/>
  <c r="K5" i="1"/>
  <c r="L5" i="1"/>
  <c r="M5" i="1"/>
  <c r="H6" i="1"/>
  <c r="I6" i="1"/>
  <c r="J6" i="1"/>
  <c r="K6" i="1"/>
  <c r="L6" i="1"/>
  <c r="M6" i="1"/>
  <c r="H7" i="1"/>
  <c r="I7" i="1"/>
  <c r="J7" i="1"/>
  <c r="K7" i="1"/>
  <c r="L7" i="1"/>
  <c r="M7" i="1"/>
  <c r="H8" i="1"/>
  <c r="I8" i="1"/>
  <c r="J8" i="1"/>
  <c r="K8" i="1"/>
  <c r="L8" i="1"/>
  <c r="M8" i="1"/>
  <c r="M2" i="1"/>
  <c r="L2" i="1"/>
  <c r="K2" i="1"/>
  <c r="J2" i="1"/>
  <c r="I2" i="1"/>
  <c r="H2" i="1"/>
  <c r="Q3" i="1"/>
  <c r="S3" i="1" s="1"/>
  <c r="Q4" i="1"/>
  <c r="S4" i="1" s="1"/>
  <c r="Q5" i="1"/>
  <c r="T5" i="1" s="1"/>
  <c r="Q6" i="1"/>
  <c r="U6" i="1" s="1"/>
  <c r="Q7" i="1"/>
  <c r="S7" i="1" s="1"/>
  <c r="Q8" i="1"/>
  <c r="S8" i="1" s="1"/>
  <c r="Q2" i="1"/>
  <c r="T2" i="1" s="1"/>
  <c r="N12" i="1"/>
  <c r="X7" i="1" s="1"/>
  <c r="U2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1" i="1"/>
  <c r="S5" i="1" s="1"/>
  <c r="P3" i="4"/>
  <c r="Q3" i="4"/>
  <c r="R3" i="4"/>
  <c r="P4" i="4"/>
  <c r="Q4" i="4"/>
  <c r="R4" i="4"/>
  <c r="P5" i="4"/>
  <c r="Q5" i="4"/>
  <c r="R5" i="4"/>
  <c r="P6" i="4"/>
  <c r="Q6" i="4"/>
  <c r="R6" i="4"/>
  <c r="P7" i="4"/>
  <c r="Q7" i="4"/>
  <c r="R7" i="4"/>
  <c r="P8" i="4"/>
  <c r="Q8" i="4"/>
  <c r="R8" i="4"/>
  <c r="R2" i="4"/>
  <c r="Q2" i="4"/>
  <c r="P2" i="4"/>
  <c r="L3" i="4"/>
  <c r="M3" i="4"/>
  <c r="N3" i="4"/>
  <c r="L4" i="4"/>
  <c r="M4" i="4"/>
  <c r="N4" i="4"/>
  <c r="L5" i="4"/>
  <c r="M5" i="4"/>
  <c r="N5" i="4"/>
  <c r="L6" i="4"/>
  <c r="M6" i="4"/>
  <c r="N6" i="4"/>
  <c r="L7" i="4"/>
  <c r="M7" i="4"/>
  <c r="N7" i="4"/>
  <c r="L8" i="4"/>
  <c r="M8" i="4"/>
  <c r="N8" i="4"/>
  <c r="N2" i="4"/>
  <c r="M2" i="4"/>
  <c r="L2" i="4"/>
  <c r="E3" i="4"/>
  <c r="F3" i="4"/>
  <c r="G3" i="4"/>
  <c r="E4" i="4"/>
  <c r="F4" i="4"/>
  <c r="G4" i="4"/>
  <c r="E5" i="4"/>
  <c r="F5" i="4"/>
  <c r="G5" i="4"/>
  <c r="E6" i="4"/>
  <c r="F6" i="4"/>
  <c r="G6" i="4"/>
  <c r="E7" i="4"/>
  <c r="F7" i="4"/>
  <c r="G7" i="4"/>
  <c r="E8" i="4"/>
  <c r="F8" i="4"/>
  <c r="G8" i="4"/>
  <c r="G2" i="4"/>
  <c r="F2" i="4"/>
  <c r="E2" i="4"/>
  <c r="J3" i="2"/>
  <c r="J4" i="2"/>
  <c r="J5" i="2"/>
  <c r="J6" i="2"/>
  <c r="J7" i="2"/>
  <c r="J8" i="2"/>
  <c r="J2" i="2"/>
  <c r="E3" i="2"/>
  <c r="F3" i="2"/>
  <c r="G3" i="2"/>
  <c r="E4" i="2"/>
  <c r="F4" i="2"/>
  <c r="G4" i="2"/>
  <c r="E5" i="2"/>
  <c r="F5" i="2"/>
  <c r="G5" i="2"/>
  <c r="E6" i="2"/>
  <c r="F6" i="2"/>
  <c r="G6" i="2"/>
  <c r="E7" i="2"/>
  <c r="F7" i="2"/>
  <c r="G7" i="2"/>
  <c r="E8" i="2"/>
  <c r="F8" i="2"/>
  <c r="G8" i="2"/>
  <c r="G2" i="2"/>
  <c r="F2" i="2"/>
  <c r="E2" i="2"/>
  <c r="J3" i="3"/>
  <c r="J4" i="3"/>
  <c r="J5" i="3"/>
  <c r="J6" i="3"/>
  <c r="J7" i="3"/>
  <c r="J8" i="3"/>
  <c r="J9" i="3"/>
  <c r="J10" i="3"/>
  <c r="J2" i="3"/>
  <c r="E3" i="3"/>
  <c r="F3" i="3"/>
  <c r="G3" i="3"/>
  <c r="E4" i="3"/>
  <c r="F4" i="3"/>
  <c r="G4" i="3"/>
  <c r="E5" i="3"/>
  <c r="F5" i="3"/>
  <c r="G5" i="3"/>
  <c r="E6" i="3"/>
  <c r="F6" i="3"/>
  <c r="G6" i="3"/>
  <c r="E7" i="3"/>
  <c r="F7" i="3"/>
  <c r="G7" i="3"/>
  <c r="E8" i="3"/>
  <c r="F8" i="3"/>
  <c r="G8" i="3"/>
  <c r="E9" i="3"/>
  <c r="F9" i="3"/>
  <c r="G9" i="3"/>
  <c r="E10" i="3"/>
  <c r="F10" i="3"/>
  <c r="G10" i="3"/>
  <c r="G2" i="3"/>
  <c r="F2" i="3"/>
  <c r="E2" i="3"/>
  <c r="U8" i="1" l="1"/>
  <c r="S6" i="1"/>
  <c r="T3" i="1"/>
  <c r="T8" i="1"/>
  <c r="U5" i="1"/>
  <c r="U3" i="1"/>
  <c r="U7" i="1"/>
  <c r="T6" i="1"/>
  <c r="T7" i="1"/>
  <c r="U4" i="1"/>
  <c r="S2" i="1"/>
  <c r="T4" i="1"/>
</calcChain>
</file>

<file path=xl/sharedStrings.xml><?xml version="1.0" encoding="utf-8"?>
<sst xmlns="http://schemas.openxmlformats.org/spreadsheetml/2006/main" count="174" uniqueCount="124">
  <si>
    <t>srcDescription</t>
  </si>
  <si>
    <t>srcPayerID</t>
  </si>
  <si>
    <t>dstDescription</t>
  </si>
  <si>
    <t>dstPayerID</t>
  </si>
  <si>
    <t>Map_dstPayerID</t>
  </si>
  <si>
    <t>src_payer_type</t>
  </si>
  <si>
    <t>dst_payer_type</t>
  </si>
  <si>
    <t>dst_Care_Level_Template</t>
  </si>
  <si>
    <t>src_long_desc</t>
  </si>
  <si>
    <t>src_short_desc</t>
  </si>
  <si>
    <t>src_item_id</t>
  </si>
  <si>
    <t>Map_dstItemID</t>
  </si>
  <si>
    <t>dst_item_id</t>
  </si>
  <si>
    <t>dst_short_desc</t>
  </si>
  <si>
    <t>dst_long_desc</t>
  </si>
  <si>
    <t>src_long_Description</t>
  </si>
  <si>
    <t>src_short_Description</t>
  </si>
  <si>
    <t>srcRateTypeID</t>
  </si>
  <si>
    <t>Map_dstRateTypeID</t>
  </si>
  <si>
    <t>dst_long_Description</t>
  </si>
  <si>
    <t>dst_short_Description</t>
  </si>
  <si>
    <t>dstRateTypeID</t>
  </si>
  <si>
    <t>src_payer_code</t>
  </si>
  <si>
    <t>src_payer_code2</t>
  </si>
  <si>
    <t>src_Care_Level_Template</t>
  </si>
  <si>
    <t>dst_payer_code</t>
  </si>
  <si>
    <t>dst_payer_code2</t>
  </si>
  <si>
    <t>Private</t>
  </si>
  <si>
    <t>Medicaid</t>
  </si>
  <si>
    <t>Standard</t>
  </si>
  <si>
    <t>MP</t>
  </si>
  <si>
    <t>Outpatient</t>
  </si>
  <si>
    <t>PP</t>
  </si>
  <si>
    <t>PC</t>
  </si>
  <si>
    <t>Private Pay</t>
  </si>
  <si>
    <t>L</t>
  </si>
  <si>
    <t>LC</t>
  </si>
  <si>
    <t>OLC</t>
  </si>
  <si>
    <t>Payer Change</t>
  </si>
  <si>
    <t>RL</t>
  </si>
  <si>
    <t>Transfer In from Hospital</t>
  </si>
  <si>
    <t>TI</t>
  </si>
  <si>
    <t>Transfer Out to Hospital</t>
  </si>
  <si>
    <t>TO</t>
  </si>
  <si>
    <t>STOP BILLING</t>
  </si>
  <si>
    <t>D</t>
  </si>
  <si>
    <t>DP</t>
  </si>
  <si>
    <t>MCD</t>
  </si>
  <si>
    <t>COM</t>
  </si>
  <si>
    <t>AR</t>
  </si>
  <si>
    <t>On Line Census</t>
  </si>
  <si>
    <t>PVT</t>
  </si>
  <si>
    <t>Commercial</t>
  </si>
  <si>
    <t>Group Adult Foster Care</t>
  </si>
  <si>
    <t>GAFC W</t>
  </si>
  <si>
    <t>GAFC</t>
  </si>
  <si>
    <t>Low Income Private Pay</t>
  </si>
  <si>
    <t>LIP</t>
  </si>
  <si>
    <t>Navicare Fallon-Ocean</t>
  </si>
  <si>
    <t>Navi OC</t>
  </si>
  <si>
    <t>Navicare Fallon - Ocean</t>
  </si>
  <si>
    <t>Pace-Ocean</t>
  </si>
  <si>
    <t>PACE OC</t>
  </si>
  <si>
    <t>G0181</t>
  </si>
  <si>
    <t>Respite Private</t>
  </si>
  <si>
    <t>RES</t>
  </si>
  <si>
    <t>1 Bedroom MC</t>
  </si>
  <si>
    <t>1B MC</t>
  </si>
  <si>
    <t xml:space="preserve">Companion </t>
  </si>
  <si>
    <t>CO</t>
  </si>
  <si>
    <t>1 Bedroom Traditional</t>
  </si>
  <si>
    <t>1B TR</t>
  </si>
  <si>
    <t>Private Unit</t>
  </si>
  <si>
    <t>Alcove MC</t>
  </si>
  <si>
    <t>AlcMC</t>
  </si>
  <si>
    <t>Shared Unit</t>
  </si>
  <si>
    <t>SH</t>
  </si>
  <si>
    <t>Alcove Traditional</t>
  </si>
  <si>
    <t>AlcTR</t>
  </si>
  <si>
    <t>Shared Traditional</t>
  </si>
  <si>
    <t>SH TR</t>
  </si>
  <si>
    <t>Studio MC</t>
  </si>
  <si>
    <t>ST MC</t>
  </si>
  <si>
    <t>Studio Traditional</t>
  </si>
  <si>
    <t>ST TR</t>
  </si>
  <si>
    <t>Back on Service Day</t>
  </si>
  <si>
    <t>BSD</t>
  </si>
  <si>
    <t>AC</t>
  </si>
  <si>
    <t>Apartment Change</t>
  </si>
  <si>
    <t>Leave</t>
  </si>
  <si>
    <t>Apartment Reserve</t>
  </si>
  <si>
    <t>Leave Status Change</t>
  </si>
  <si>
    <t>DC</t>
  </si>
  <si>
    <t>Deceased</t>
  </si>
  <si>
    <t>Move In</t>
  </si>
  <si>
    <t>MI</t>
  </si>
  <si>
    <t>Move Out</t>
  </si>
  <si>
    <t>MO</t>
  </si>
  <si>
    <t>Return from Leave</t>
  </si>
  <si>
    <t>Unit Change</t>
  </si>
  <si>
    <t>UC</t>
  </si>
  <si>
    <t>TR</t>
  </si>
  <si>
    <t>Transfer to Rehab</t>
  </si>
  <si>
    <t xml:space="preserve">AR </t>
  </si>
  <si>
    <t>In House</t>
  </si>
  <si>
    <t>I</t>
  </si>
  <si>
    <t>Medical Leave</t>
  </si>
  <si>
    <t>MLV</t>
  </si>
  <si>
    <t>Deceased Paid</t>
  </si>
  <si>
    <t>Moved Out Rent Paid</t>
  </si>
  <si>
    <t>MORP</t>
  </si>
  <si>
    <t>HML</t>
  </si>
  <si>
    <t>Hospital/Medical Leave</t>
  </si>
  <si>
    <t>Moved Out Paid</t>
  </si>
  <si>
    <t>Personal Leave</t>
  </si>
  <si>
    <t>PLV</t>
  </si>
  <si>
    <t>Unpaid Leave</t>
  </si>
  <si>
    <t>ULV</t>
  </si>
  <si>
    <t>PL</t>
  </si>
  <si>
    <t>Suggested Merge by Short Code</t>
  </si>
  <si>
    <t>Suggested Merge by Description</t>
  </si>
  <si>
    <t>Src_PayerCode_Combined</t>
  </si>
  <si>
    <t>Suggested Merge by Payer Code</t>
  </si>
  <si>
    <t>Suggested Merge by PayerID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</si>
</sst>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2">
    <xf numFmtId="0" fontId="0" fillId="0" borderId="0" xfId="0"/>
    <xf numFmtId="0" fontId="16" fillId="33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0" fontId="0" fillId="34" borderId="0" xfId="0" applyFill="1"/>
    <xf numFmtId="0" fontId="16" fillId="34" borderId="0" xfId="0" applyFont="1" applyFill="1" applyAlignment="1">
      <alignment horizontal="center"/>
    </xf>
    <xf numFmtId="0" fontId="16" fillId="34" borderId="0" xfId="0" applyFont="1" applyFill="1" applyAlignment="1">
      <alignment horizontal="left"/>
    </xf>
    <xf numFmtId="0" fontId="16" fillId="35" borderId="0" xfId="0" applyFont="1" applyFill="1" applyAlignment="1">
      <alignment horizontal="center"/>
    </xf>
    <xf numFmtId="0" fontId="16" fillId="35" borderId="0" xfId="0" applyFont="1" applyFill="1" applyAlignment="1">
      <alignment horizontal="left"/>
    </xf>
    <xf numFmtId="0" fontId="16" fillId="0" borderId="0" xfId="0" applyFont="1"/>
    <xf numFmtId="0" fontId="16" fillId="34" borderId="0" xfId="0" applyFont="1" applyFill="1"/>
    <xf numFmtId="0" fontId="16" fillId="35" borderId="0" xfId="0" applyFont="1" applyFill="1"/>
    <xf numFmtId="0" fontId="0" fillId="35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6">
    <dxf>
      <fill>
        <patternFill>
          <fgColor indexed="64"/>
          <bgColor theme="3" tint="0.39991454817346722"/>
        </patternFill>
      </fill>
    </dxf>
    <dxf>
      <fill>
        <patternFill>
          <fgColor indexed="64"/>
          <bgColor theme="3" tint="0.39991454817346722"/>
        </patternFill>
      </fill>
    </dxf>
    <dxf>
      <font>
        <strike/>
        <color rgb="FFFF0000"/>
      </font>
      <fill>
        <patternFill>
          <fgColor indexed="64"/>
          <bgColor theme="5" tint="0.39991454817346722"/>
        </patternFill>
      </fill>
    </dxf>
    <dxf>
      <fill>
        <patternFill>
          <fgColor indexed="64"/>
          <bgColor theme="3" tint="0.39991454817346722"/>
        </patternFill>
      </fill>
    </dxf>
    <dxf>
      <font>
        <strike/>
        <color rgb="FFFF0000"/>
      </font>
      <fill>
        <patternFill>
          <fgColor indexed="64"/>
          <bgColor theme="5" tint="0.39991454817346722"/>
        </patternFill>
      </fill>
    </dxf>
    <dxf>
      <fill>
        <patternFill>
          <fgColor indexed="64"/>
          <bgColor theme="3" tint="0.399914548173467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workbookViewId="0">
      <selection activeCell="I7" sqref="I7"/>
    </sheetView>
  </sheetViews>
  <sheetFormatPr defaultRowHeight="15" x14ac:dyDescent="0.25"/>
  <cols>
    <col min="1" max="1" width="26.28515625" bestFit="1" customWidth="1"/>
    <col min="2" max="2" width="14.140625" bestFit="1" customWidth="1"/>
    <col min="3" max="3" width="11.28515625" bestFit="1" customWidth="1"/>
    <col min="4" max="4" width="15.5703125" style="2" bestFit="1" customWidth="1"/>
    <col min="5" max="5" width="11.5703125" bestFit="1" customWidth="1"/>
    <col min="6" max="6" width="14.42578125" bestFit="1" customWidth="1"/>
    <col min="7" max="7" width="34.7109375" bestFit="1" customWidth="1"/>
    <col min="10" max="10" width="0" hidden="1" customWidth="1"/>
  </cols>
  <sheetData>
    <row r="1" spans="1:10" x14ac:dyDescent="0.25">
      <c r="A1" t="s">
        <v>8</v>
      </c>
      <c r="B1" t="s">
        <v>9</v>
      </c>
      <c r="C1" t="s">
        <v>10</v>
      </c>
      <c r="D1" s="1" t="s">
        <v>11</v>
      </c>
      <c r="E1" t="s">
        <v>12</v>
      </c>
      <c r="F1" t="s">
        <v>13</v>
      </c>
      <c r="G1" t="s">
        <v>14</v>
      </c>
    </row>
    <row r="2" spans="1:10" x14ac:dyDescent="0.25">
      <c r="A2" t="s">
        <v>85</v>
      </c>
      <c r="B2" t="s">
        <v>86</v>
      </c>
      <c r="C2">
        <v>332</v>
      </c>
      <c r="D2" s="1"/>
      <c r="E2" t="e">
        <f t="shared" ref="E2:E10" si="0">VLOOKUP($D2,$E$13:$H$78,1,FALSE)</f>
        <v>#N/A</v>
      </c>
      <c r="F2" t="e">
        <f t="shared" ref="F2:F10" si="1">VLOOKUP($D2,$E$13:$H$78,2,FALSE)</f>
        <v>#N/A</v>
      </c>
      <c r="G2" t="e">
        <f t="shared" ref="G2:G10" si="2">VLOOKUP($D2,$E$13:$H$78,3,FALSE)</f>
        <v>#N/A</v>
      </c>
      <c r="J2" t="e">
        <f t="shared" ref="J2:J10" si="3">VLOOKUP($B2,$F$13:$H$78,3,FALSE)</f>
        <v>#N/A</v>
      </c>
    </row>
    <row r="3" spans="1:10" x14ac:dyDescent="0.25">
      <c r="A3" t="s">
        <v>89</v>
      </c>
      <c r="B3" t="s">
        <v>35</v>
      </c>
      <c r="C3">
        <v>45</v>
      </c>
      <c r="D3" s="1">
        <v>45</v>
      </c>
      <c r="E3">
        <f t="shared" si="0"/>
        <v>45</v>
      </c>
      <c r="F3" t="str">
        <f t="shared" si="1"/>
        <v>L</v>
      </c>
      <c r="G3" t="str">
        <f t="shared" si="2"/>
        <v>Leave</v>
      </c>
      <c r="J3">
        <f t="shared" si="3"/>
        <v>45</v>
      </c>
    </row>
    <row r="4" spans="1:10" x14ac:dyDescent="0.25">
      <c r="A4" t="s">
        <v>91</v>
      </c>
      <c r="B4" t="s">
        <v>36</v>
      </c>
      <c r="C4">
        <v>172</v>
      </c>
      <c r="D4" s="1"/>
      <c r="E4" t="e">
        <f t="shared" si="0"/>
        <v>#N/A</v>
      </c>
      <c r="F4" t="e">
        <f t="shared" si="1"/>
        <v>#N/A</v>
      </c>
      <c r="G4" t="e">
        <f t="shared" si="2"/>
        <v>#N/A</v>
      </c>
      <c r="J4" t="e">
        <f t="shared" si="3"/>
        <v>#N/A</v>
      </c>
    </row>
    <row r="5" spans="1:10" x14ac:dyDescent="0.25">
      <c r="A5" t="s">
        <v>94</v>
      </c>
      <c r="B5" t="s">
        <v>95</v>
      </c>
      <c r="C5">
        <v>1</v>
      </c>
      <c r="D5" s="1">
        <v>1</v>
      </c>
      <c r="E5">
        <f t="shared" si="0"/>
        <v>1</v>
      </c>
      <c r="F5" t="str">
        <f t="shared" si="1"/>
        <v>MI</v>
      </c>
      <c r="G5" t="str">
        <f t="shared" si="2"/>
        <v>Move In</v>
      </c>
      <c r="J5">
        <f t="shared" si="3"/>
        <v>1</v>
      </c>
    </row>
    <row r="6" spans="1:10" x14ac:dyDescent="0.25">
      <c r="A6" t="s">
        <v>96</v>
      </c>
      <c r="B6" t="s">
        <v>97</v>
      </c>
      <c r="C6">
        <v>2</v>
      </c>
      <c r="D6" s="1">
        <v>2</v>
      </c>
      <c r="E6">
        <f t="shared" si="0"/>
        <v>2</v>
      </c>
      <c r="F6" t="str">
        <f t="shared" si="1"/>
        <v>MO</v>
      </c>
      <c r="G6" t="str">
        <f t="shared" si="2"/>
        <v>Move Out</v>
      </c>
      <c r="J6">
        <f t="shared" si="3"/>
        <v>2</v>
      </c>
    </row>
    <row r="7" spans="1:10" x14ac:dyDescent="0.25">
      <c r="A7" t="s">
        <v>50</v>
      </c>
      <c r="B7" t="s">
        <v>37</v>
      </c>
      <c r="C7">
        <v>76</v>
      </c>
      <c r="D7" s="1">
        <v>76</v>
      </c>
      <c r="E7">
        <f t="shared" si="0"/>
        <v>76</v>
      </c>
      <c r="F7" t="str">
        <f t="shared" si="1"/>
        <v>OLC</v>
      </c>
      <c r="G7" t="str">
        <f t="shared" si="2"/>
        <v>On Line Census</v>
      </c>
      <c r="J7">
        <f t="shared" si="3"/>
        <v>76</v>
      </c>
    </row>
    <row r="8" spans="1:10" x14ac:dyDescent="0.25">
      <c r="A8" t="s">
        <v>38</v>
      </c>
      <c r="B8" t="s">
        <v>33</v>
      </c>
      <c r="C8">
        <v>56</v>
      </c>
      <c r="D8" s="1">
        <v>56</v>
      </c>
      <c r="E8">
        <f t="shared" si="0"/>
        <v>56</v>
      </c>
      <c r="F8" t="str">
        <f t="shared" si="1"/>
        <v>PC</v>
      </c>
      <c r="G8" t="str">
        <f t="shared" si="2"/>
        <v>Payer Change</v>
      </c>
      <c r="J8">
        <f t="shared" si="3"/>
        <v>56</v>
      </c>
    </row>
    <row r="9" spans="1:10" x14ac:dyDescent="0.25">
      <c r="A9" t="s">
        <v>98</v>
      </c>
      <c r="B9" t="s">
        <v>39</v>
      </c>
      <c r="C9">
        <v>46</v>
      </c>
      <c r="D9" s="1">
        <v>46</v>
      </c>
      <c r="E9">
        <f t="shared" si="0"/>
        <v>46</v>
      </c>
      <c r="F9" t="str">
        <f t="shared" si="1"/>
        <v>RL</v>
      </c>
      <c r="G9" t="str">
        <f t="shared" si="2"/>
        <v>Return from Leave</v>
      </c>
      <c r="J9">
        <f t="shared" si="3"/>
        <v>46</v>
      </c>
    </row>
    <row r="10" spans="1:10" x14ac:dyDescent="0.25">
      <c r="A10" t="s">
        <v>99</v>
      </c>
      <c r="B10" t="s">
        <v>100</v>
      </c>
      <c r="C10">
        <v>8</v>
      </c>
      <c r="D10" s="1">
        <v>8</v>
      </c>
      <c r="E10">
        <f t="shared" si="0"/>
        <v>8</v>
      </c>
      <c r="F10" t="str">
        <f t="shared" si="1"/>
        <v>AC</v>
      </c>
      <c r="G10" t="str">
        <f t="shared" si="2"/>
        <v>Apartment Change</v>
      </c>
      <c r="J10" t="e">
        <f t="shared" si="3"/>
        <v>#N/A</v>
      </c>
    </row>
    <row r="13" spans="1:10" x14ac:dyDescent="0.25">
      <c r="E13">
        <v>8</v>
      </c>
      <c r="F13" t="s">
        <v>87</v>
      </c>
      <c r="G13" t="s">
        <v>88</v>
      </c>
      <c r="H13">
        <v>8</v>
      </c>
    </row>
    <row r="14" spans="1:10" x14ac:dyDescent="0.25">
      <c r="E14">
        <v>107</v>
      </c>
      <c r="F14" t="s">
        <v>49</v>
      </c>
      <c r="G14" t="s">
        <v>90</v>
      </c>
      <c r="H14">
        <v>107</v>
      </c>
    </row>
    <row r="15" spans="1:10" x14ac:dyDescent="0.25">
      <c r="E15">
        <v>133</v>
      </c>
      <c r="F15" t="s">
        <v>92</v>
      </c>
      <c r="G15" t="s">
        <v>93</v>
      </c>
      <c r="H15">
        <v>133</v>
      </c>
    </row>
    <row r="16" spans="1:10" x14ac:dyDescent="0.25">
      <c r="E16">
        <v>45</v>
      </c>
      <c r="F16" t="s">
        <v>35</v>
      </c>
      <c r="G16" t="s">
        <v>89</v>
      </c>
      <c r="H16">
        <v>45</v>
      </c>
    </row>
    <row r="17" spans="5:8" x14ac:dyDescent="0.25">
      <c r="E17">
        <v>1</v>
      </c>
      <c r="F17" t="s">
        <v>95</v>
      </c>
      <c r="G17" t="s">
        <v>94</v>
      </c>
      <c r="H17">
        <v>1</v>
      </c>
    </row>
    <row r="18" spans="5:8" x14ac:dyDescent="0.25">
      <c r="E18">
        <v>2</v>
      </c>
      <c r="F18" t="s">
        <v>97</v>
      </c>
      <c r="G18" t="s">
        <v>96</v>
      </c>
      <c r="H18">
        <v>2</v>
      </c>
    </row>
    <row r="19" spans="5:8" x14ac:dyDescent="0.25">
      <c r="E19">
        <v>76</v>
      </c>
      <c r="F19" t="s">
        <v>37</v>
      </c>
      <c r="G19" t="s">
        <v>50</v>
      </c>
      <c r="H19">
        <v>76</v>
      </c>
    </row>
    <row r="20" spans="5:8" x14ac:dyDescent="0.25">
      <c r="E20">
        <v>56</v>
      </c>
      <c r="F20" t="s">
        <v>33</v>
      </c>
      <c r="G20" t="s">
        <v>38</v>
      </c>
      <c r="H20">
        <v>56</v>
      </c>
    </row>
    <row r="21" spans="5:8" x14ac:dyDescent="0.25">
      <c r="E21">
        <v>46</v>
      </c>
      <c r="F21" t="s">
        <v>39</v>
      </c>
      <c r="G21" t="s">
        <v>98</v>
      </c>
      <c r="H21">
        <v>46</v>
      </c>
    </row>
    <row r="22" spans="5:8" x14ac:dyDescent="0.25">
      <c r="E22">
        <v>132</v>
      </c>
      <c r="F22" t="s">
        <v>41</v>
      </c>
      <c r="G22" t="s">
        <v>40</v>
      </c>
      <c r="H22">
        <v>132</v>
      </c>
    </row>
    <row r="23" spans="5:8" x14ac:dyDescent="0.25">
      <c r="E23">
        <v>142</v>
      </c>
      <c r="F23" t="s">
        <v>43</v>
      </c>
      <c r="G23" t="s">
        <v>42</v>
      </c>
      <c r="H23">
        <v>142</v>
      </c>
    </row>
    <row r="24" spans="5:8" x14ac:dyDescent="0.25">
      <c r="E24">
        <v>162</v>
      </c>
      <c r="F24" t="s">
        <v>101</v>
      </c>
      <c r="G24" t="s">
        <v>102</v>
      </c>
      <c r="H24">
        <v>162</v>
      </c>
    </row>
  </sheetData>
  <conditionalFormatting sqref="D1:D1048576">
    <cfRule type="expression" dxfId="5" priority="2" stopIfTrue="1">
      <formula>ISNA(D1)</formula>
    </cfRule>
  </conditionalFormatting>
  <conditionalFormatting sqref="E13:H78">
    <cfRule type="expression" dxfId="4" priority="1" stopIfTrue="1">
      <formula>COUNTIF(LIST,$F13)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workbookViewId="0">
      <selection activeCell="D8" sqref="D8"/>
    </sheetView>
  </sheetViews>
  <sheetFormatPr defaultRowHeight="15" x14ac:dyDescent="0.25"/>
  <cols>
    <col min="1" max="1" width="26.28515625" bestFit="1" customWidth="1"/>
    <col min="2" max="2" width="14.140625" bestFit="1" customWidth="1"/>
    <col min="3" max="3" width="11.28515625" bestFit="1" customWidth="1"/>
    <col min="4" max="4" width="15.5703125" style="2" bestFit="1" customWidth="1"/>
    <col min="5" max="5" width="11.5703125" bestFit="1" customWidth="1"/>
    <col min="6" max="6" width="14.42578125" bestFit="1" customWidth="1"/>
    <col min="7" max="7" width="34.7109375" bestFit="1" customWidth="1"/>
    <col min="10" max="10" width="0" hidden="1" customWidth="1"/>
  </cols>
  <sheetData>
    <row r="1" spans="1:10" x14ac:dyDescent="0.25">
      <c r="A1" t="s">
        <v>8</v>
      </c>
      <c r="B1" t="s">
        <v>9</v>
      </c>
      <c r="C1" t="s">
        <v>10</v>
      </c>
      <c r="D1" s="1" t="s">
        <v>11</v>
      </c>
      <c r="E1" t="s">
        <v>12</v>
      </c>
      <c r="F1" t="s">
        <v>13</v>
      </c>
      <c r="G1" t="s">
        <v>14</v>
      </c>
    </row>
    <row r="2" spans="1:10" x14ac:dyDescent="0.25">
      <c r="A2" t="s">
        <v>44</v>
      </c>
      <c r="B2" t="s">
        <v>45</v>
      </c>
      <c r="C2">
        <v>17</v>
      </c>
      <c r="D2" s="1">
        <v>17</v>
      </c>
      <c r="E2">
        <f t="shared" ref="E2:E8" si="0">VLOOKUP($D2,$E$11:$H$76,1,FALSE)</f>
        <v>17</v>
      </c>
      <c r="F2" t="str">
        <f t="shared" ref="F2:F8" si="1">VLOOKUP($D2,$E$11:$H$76,2,FALSE)</f>
        <v>D</v>
      </c>
      <c r="G2" t="str">
        <f t="shared" ref="G2:G8" si="2">VLOOKUP($D2,$E$11:$H$76,3,FALSE)</f>
        <v>STOP BILLING</v>
      </c>
      <c r="J2">
        <f t="shared" ref="J2:J8" si="3">VLOOKUP($B2,$F$11:$H$76,3,FALSE)</f>
        <v>17</v>
      </c>
    </row>
    <row r="3" spans="1:10" x14ac:dyDescent="0.25">
      <c r="A3" t="s">
        <v>104</v>
      </c>
      <c r="B3" t="s">
        <v>105</v>
      </c>
      <c r="C3">
        <v>42</v>
      </c>
      <c r="D3" s="1">
        <v>42</v>
      </c>
      <c r="E3">
        <f t="shared" si="0"/>
        <v>42</v>
      </c>
      <c r="F3" t="str">
        <f t="shared" si="1"/>
        <v>I</v>
      </c>
      <c r="G3" t="str">
        <f t="shared" si="2"/>
        <v>In House</v>
      </c>
      <c r="J3">
        <f t="shared" si="3"/>
        <v>42</v>
      </c>
    </row>
    <row r="4" spans="1:10" x14ac:dyDescent="0.25">
      <c r="A4" t="s">
        <v>106</v>
      </c>
      <c r="B4" t="s">
        <v>107</v>
      </c>
      <c r="C4">
        <v>43</v>
      </c>
      <c r="D4" s="1">
        <v>43</v>
      </c>
      <c r="E4">
        <f t="shared" si="0"/>
        <v>43</v>
      </c>
      <c r="F4" t="str">
        <f t="shared" si="1"/>
        <v>HML</v>
      </c>
      <c r="G4" t="str">
        <f t="shared" si="2"/>
        <v>Hospital/Medical Leave</v>
      </c>
      <c r="J4" t="e">
        <f t="shared" si="3"/>
        <v>#N/A</v>
      </c>
    </row>
    <row r="5" spans="1:10" x14ac:dyDescent="0.25">
      <c r="A5" t="s">
        <v>109</v>
      </c>
      <c r="B5" t="s">
        <v>110</v>
      </c>
      <c r="C5">
        <v>272</v>
      </c>
      <c r="D5" s="1"/>
      <c r="E5" t="e">
        <f t="shared" si="0"/>
        <v>#N/A</v>
      </c>
      <c r="F5" t="e">
        <f t="shared" si="1"/>
        <v>#N/A</v>
      </c>
      <c r="G5" t="e">
        <f t="shared" si="2"/>
        <v>#N/A</v>
      </c>
      <c r="J5" t="e">
        <f t="shared" si="3"/>
        <v>#N/A</v>
      </c>
    </row>
    <row r="6" spans="1:10" x14ac:dyDescent="0.25">
      <c r="A6" t="s">
        <v>113</v>
      </c>
      <c r="B6" t="s">
        <v>30</v>
      </c>
      <c r="C6">
        <v>48</v>
      </c>
      <c r="D6" s="1">
        <v>48</v>
      </c>
      <c r="E6">
        <f t="shared" si="0"/>
        <v>48</v>
      </c>
      <c r="F6" t="str">
        <f t="shared" si="1"/>
        <v>MP</v>
      </c>
      <c r="G6" t="str">
        <f t="shared" si="2"/>
        <v>Moved Out Paid</v>
      </c>
      <c r="J6">
        <f t="shared" si="3"/>
        <v>48</v>
      </c>
    </row>
    <row r="7" spans="1:10" x14ac:dyDescent="0.25">
      <c r="A7" t="s">
        <v>114</v>
      </c>
      <c r="B7" t="s">
        <v>115</v>
      </c>
      <c r="C7">
        <v>142</v>
      </c>
      <c r="D7" s="1">
        <v>143</v>
      </c>
      <c r="E7">
        <f t="shared" si="0"/>
        <v>143</v>
      </c>
      <c r="F7" t="str">
        <f t="shared" si="1"/>
        <v>PL</v>
      </c>
      <c r="G7" t="str">
        <f t="shared" si="2"/>
        <v>Personal Leave</v>
      </c>
      <c r="J7" t="e">
        <f t="shared" si="3"/>
        <v>#N/A</v>
      </c>
    </row>
    <row r="8" spans="1:10" x14ac:dyDescent="0.25">
      <c r="A8" t="s">
        <v>116</v>
      </c>
      <c r="B8" t="s">
        <v>117</v>
      </c>
      <c r="C8">
        <v>152</v>
      </c>
      <c r="D8" s="1"/>
      <c r="E8" t="e">
        <f t="shared" si="0"/>
        <v>#N/A</v>
      </c>
      <c r="F8" t="e">
        <f t="shared" si="1"/>
        <v>#N/A</v>
      </c>
      <c r="G8" t="e">
        <f t="shared" si="2"/>
        <v>#N/A</v>
      </c>
      <c r="J8" t="e">
        <f t="shared" si="3"/>
        <v>#N/A</v>
      </c>
    </row>
    <row r="11" spans="1:10" x14ac:dyDescent="0.25">
      <c r="E11">
        <v>108</v>
      </c>
      <c r="F11" t="s">
        <v>103</v>
      </c>
      <c r="G11" t="s">
        <v>90</v>
      </c>
      <c r="H11">
        <v>108</v>
      </c>
    </row>
    <row r="12" spans="1:10" x14ac:dyDescent="0.25">
      <c r="E12">
        <v>17</v>
      </c>
      <c r="F12" t="s">
        <v>45</v>
      </c>
      <c r="G12" t="s">
        <v>44</v>
      </c>
      <c r="H12">
        <v>17</v>
      </c>
    </row>
    <row r="13" spans="1:10" x14ac:dyDescent="0.25">
      <c r="E13">
        <v>49</v>
      </c>
      <c r="F13" t="s">
        <v>46</v>
      </c>
      <c r="G13" t="s">
        <v>108</v>
      </c>
      <c r="H13">
        <v>49</v>
      </c>
    </row>
    <row r="14" spans="1:10" x14ac:dyDescent="0.25">
      <c r="E14">
        <v>43</v>
      </c>
      <c r="F14" t="s">
        <v>111</v>
      </c>
      <c r="G14" t="s">
        <v>112</v>
      </c>
      <c r="H14">
        <v>43</v>
      </c>
    </row>
    <row r="15" spans="1:10" x14ac:dyDescent="0.25">
      <c r="E15">
        <v>42</v>
      </c>
      <c r="F15" t="s">
        <v>105</v>
      </c>
      <c r="G15" t="s">
        <v>104</v>
      </c>
      <c r="H15">
        <v>42</v>
      </c>
    </row>
    <row r="16" spans="1:10" x14ac:dyDescent="0.25">
      <c r="E16">
        <v>48</v>
      </c>
      <c r="F16" t="s">
        <v>30</v>
      </c>
      <c r="G16" t="s">
        <v>113</v>
      </c>
      <c r="H16">
        <v>48</v>
      </c>
    </row>
    <row r="17" spans="5:8" x14ac:dyDescent="0.25">
      <c r="E17">
        <v>143</v>
      </c>
      <c r="F17" t="s">
        <v>118</v>
      </c>
      <c r="G17" t="s">
        <v>114</v>
      </c>
      <c r="H17">
        <v>143</v>
      </c>
    </row>
  </sheetData>
  <conditionalFormatting sqref="D1:D1048576">
    <cfRule type="expression" dxfId="3" priority="2" stopIfTrue="1">
      <formula>ISNA(D1)</formula>
    </cfRule>
  </conditionalFormatting>
  <conditionalFormatting sqref="E11:H76">
    <cfRule type="expression" dxfId="2" priority="1" stopIfTrue="1">
      <formula>COUNTIF(LIST1,$F11)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"/>
  <sheetViews>
    <sheetView workbookViewId="0">
      <selection activeCell="B20" sqref="B20"/>
    </sheetView>
  </sheetViews>
  <sheetFormatPr defaultRowHeight="15" x14ac:dyDescent="0.25"/>
  <cols>
    <col min="1" max="1" width="26.5703125" bestFit="1" customWidth="1"/>
    <col min="2" max="2" width="26" bestFit="1" customWidth="1"/>
    <col min="3" max="3" width="14" bestFit="1" customWidth="1"/>
    <col min="4" max="4" width="22.140625" style="2" customWidth="1"/>
    <col min="5" max="5" width="22.140625" customWidth="1"/>
    <col min="6" max="6" width="20.42578125" customWidth="1"/>
    <col min="7" max="7" width="14" bestFit="1" customWidth="1"/>
    <col min="8" max="8" width="16.85546875" customWidth="1"/>
    <col min="12" max="14" width="8.7109375" style="4"/>
    <col min="16" max="18" width="8.7109375" style="6"/>
  </cols>
  <sheetData>
    <row r="1" spans="1:18" x14ac:dyDescent="0.25">
      <c r="A1" t="s">
        <v>15</v>
      </c>
      <c r="B1" t="s">
        <v>16</v>
      </c>
      <c r="C1" t="s">
        <v>17</v>
      </c>
      <c r="D1" s="1" t="s">
        <v>18</v>
      </c>
      <c r="E1" t="s">
        <v>19</v>
      </c>
      <c r="F1" t="s">
        <v>20</v>
      </c>
      <c r="G1" t="s">
        <v>21</v>
      </c>
      <c r="L1" s="5" t="s">
        <v>119</v>
      </c>
      <c r="P1" s="7" t="s">
        <v>120</v>
      </c>
    </row>
    <row r="2" spans="1:18" x14ac:dyDescent="0.25">
      <c r="A2" t="s">
        <v>66</v>
      </c>
      <c r="B2" t="s">
        <v>67</v>
      </c>
      <c r="C2">
        <v>73</v>
      </c>
      <c r="D2" s="1">
        <v>1</v>
      </c>
      <c r="E2" t="str">
        <f t="shared" ref="E2:E8" si="0">VLOOKUP($D2,$G$11:$I$71,2,FALSE)</f>
        <v>Private Unit</v>
      </c>
      <c r="F2" t="str">
        <f t="shared" ref="F2:F8" si="1">VLOOKUP($D2,$G$11:$I$71,3,FALSE)</f>
        <v>PVT</v>
      </c>
      <c r="G2">
        <f t="shared" ref="G2:G8" si="2">VLOOKUP($D2,$G$11:$I$71,1,FALSE)</f>
        <v>1</v>
      </c>
      <c r="L2" s="4" t="e">
        <f t="shared" ref="L2:L8" si="3">VLOOKUP($B2,$F$11:$I$71,1,FALSE)</f>
        <v>#N/A</v>
      </c>
      <c r="M2" s="4" t="e">
        <f t="shared" ref="M2:M8" si="4">VLOOKUP($B2,$F$11:$I$71,3,FALSE)</f>
        <v>#N/A</v>
      </c>
      <c r="N2" s="4" t="e">
        <f t="shared" ref="N2:N8" si="5">VLOOKUP($B2,$F$11:$I$71,2,FALSE)</f>
        <v>#N/A</v>
      </c>
      <c r="P2" s="6" t="e">
        <f t="shared" ref="P2:P8" si="6">VLOOKUP($A2,$E$11:$I$71,1,FALSE)</f>
        <v>#N/A</v>
      </c>
      <c r="Q2" s="6" t="e">
        <f t="shared" ref="Q2:Q8" si="7">VLOOKUP($A2,$E$11:$I$71,2,FALSE)</f>
        <v>#N/A</v>
      </c>
      <c r="R2" s="6" t="e">
        <f t="shared" ref="R2:R8" si="8">VLOOKUP($A2,$E$11:$I$71,3,FALSE)</f>
        <v>#N/A</v>
      </c>
    </row>
    <row r="3" spans="1:18" x14ac:dyDescent="0.25">
      <c r="A3" t="s">
        <v>70</v>
      </c>
      <c r="B3" t="s">
        <v>71</v>
      </c>
      <c r="C3">
        <v>10</v>
      </c>
      <c r="D3" s="1">
        <v>1</v>
      </c>
      <c r="E3" t="str">
        <f t="shared" si="0"/>
        <v>Private Unit</v>
      </c>
      <c r="F3" t="str">
        <f t="shared" si="1"/>
        <v>PVT</v>
      </c>
      <c r="G3">
        <f t="shared" si="2"/>
        <v>1</v>
      </c>
      <c r="L3" s="4" t="e">
        <f t="shared" si="3"/>
        <v>#N/A</v>
      </c>
      <c r="M3" s="4" t="e">
        <f t="shared" si="4"/>
        <v>#N/A</v>
      </c>
      <c r="N3" s="4" t="e">
        <f t="shared" si="5"/>
        <v>#N/A</v>
      </c>
      <c r="P3" s="6" t="e">
        <f t="shared" si="6"/>
        <v>#N/A</v>
      </c>
      <c r="Q3" s="6" t="e">
        <f t="shared" si="7"/>
        <v>#N/A</v>
      </c>
      <c r="R3" s="6" t="e">
        <f t="shared" si="8"/>
        <v>#N/A</v>
      </c>
    </row>
    <row r="4" spans="1:18" x14ac:dyDescent="0.25">
      <c r="A4" t="s">
        <v>73</v>
      </c>
      <c r="B4" t="s">
        <v>74</v>
      </c>
      <c r="C4">
        <v>53</v>
      </c>
      <c r="D4" s="1">
        <v>1</v>
      </c>
      <c r="E4" t="str">
        <f t="shared" si="0"/>
        <v>Private Unit</v>
      </c>
      <c r="F4" t="str">
        <f t="shared" si="1"/>
        <v>PVT</v>
      </c>
      <c r="G4">
        <f t="shared" si="2"/>
        <v>1</v>
      </c>
      <c r="L4" s="4" t="e">
        <f t="shared" si="3"/>
        <v>#N/A</v>
      </c>
      <c r="M4" s="4" t="e">
        <f t="shared" si="4"/>
        <v>#N/A</v>
      </c>
      <c r="N4" s="4" t="e">
        <f t="shared" si="5"/>
        <v>#N/A</v>
      </c>
      <c r="P4" s="6" t="e">
        <f t="shared" si="6"/>
        <v>#N/A</v>
      </c>
      <c r="Q4" s="6" t="e">
        <f t="shared" si="7"/>
        <v>#N/A</v>
      </c>
      <c r="R4" s="6" t="e">
        <f t="shared" si="8"/>
        <v>#N/A</v>
      </c>
    </row>
    <row r="5" spans="1:18" x14ac:dyDescent="0.25">
      <c r="A5" t="s">
        <v>77</v>
      </c>
      <c r="B5" t="s">
        <v>78</v>
      </c>
      <c r="C5">
        <v>11</v>
      </c>
      <c r="D5" s="1">
        <v>1</v>
      </c>
      <c r="E5" t="str">
        <f t="shared" si="0"/>
        <v>Private Unit</v>
      </c>
      <c r="F5" t="str">
        <f t="shared" si="1"/>
        <v>PVT</v>
      </c>
      <c r="G5">
        <f t="shared" si="2"/>
        <v>1</v>
      </c>
      <c r="L5" s="4" t="e">
        <f t="shared" si="3"/>
        <v>#N/A</v>
      </c>
      <c r="M5" s="4" t="e">
        <f t="shared" si="4"/>
        <v>#N/A</v>
      </c>
      <c r="N5" s="4" t="e">
        <f t="shared" si="5"/>
        <v>#N/A</v>
      </c>
      <c r="P5" s="6" t="e">
        <f t="shared" si="6"/>
        <v>#N/A</v>
      </c>
      <c r="Q5" s="6" t="e">
        <f t="shared" si="7"/>
        <v>#N/A</v>
      </c>
      <c r="R5" s="6" t="e">
        <f t="shared" si="8"/>
        <v>#N/A</v>
      </c>
    </row>
    <row r="6" spans="1:18" x14ac:dyDescent="0.25">
      <c r="A6" t="s">
        <v>79</v>
      </c>
      <c r="B6" t="s">
        <v>80</v>
      </c>
      <c r="C6">
        <v>2</v>
      </c>
      <c r="D6" s="1">
        <v>43</v>
      </c>
      <c r="E6" t="str">
        <f t="shared" si="0"/>
        <v>Shared Unit</v>
      </c>
      <c r="F6" t="str">
        <f t="shared" si="1"/>
        <v>SH</v>
      </c>
      <c r="G6">
        <f t="shared" si="2"/>
        <v>43</v>
      </c>
      <c r="L6" s="4" t="e">
        <f t="shared" si="3"/>
        <v>#N/A</v>
      </c>
      <c r="M6" s="4" t="e">
        <f t="shared" si="4"/>
        <v>#N/A</v>
      </c>
      <c r="N6" s="4" t="e">
        <f t="shared" si="5"/>
        <v>#N/A</v>
      </c>
      <c r="P6" s="6" t="e">
        <f t="shared" si="6"/>
        <v>#N/A</v>
      </c>
      <c r="Q6" s="6" t="e">
        <f t="shared" si="7"/>
        <v>#N/A</v>
      </c>
      <c r="R6" s="6" t="e">
        <f t="shared" si="8"/>
        <v>#N/A</v>
      </c>
    </row>
    <row r="7" spans="1:18" x14ac:dyDescent="0.25">
      <c r="A7" t="s">
        <v>81</v>
      </c>
      <c r="B7" t="s">
        <v>82</v>
      </c>
      <c r="C7">
        <v>12</v>
      </c>
      <c r="D7" s="1">
        <v>1</v>
      </c>
      <c r="E7" t="str">
        <f t="shared" si="0"/>
        <v>Private Unit</v>
      </c>
      <c r="F7" t="str">
        <f t="shared" si="1"/>
        <v>PVT</v>
      </c>
      <c r="G7">
        <f t="shared" si="2"/>
        <v>1</v>
      </c>
      <c r="L7" s="4" t="e">
        <f t="shared" si="3"/>
        <v>#N/A</v>
      </c>
      <c r="M7" s="4" t="e">
        <f t="shared" si="4"/>
        <v>#N/A</v>
      </c>
      <c r="N7" s="4" t="e">
        <f t="shared" si="5"/>
        <v>#N/A</v>
      </c>
      <c r="P7" s="6" t="e">
        <f t="shared" si="6"/>
        <v>#N/A</v>
      </c>
      <c r="Q7" s="6" t="e">
        <f t="shared" si="7"/>
        <v>#N/A</v>
      </c>
      <c r="R7" s="6" t="e">
        <f t="shared" si="8"/>
        <v>#N/A</v>
      </c>
    </row>
    <row r="8" spans="1:18" x14ac:dyDescent="0.25">
      <c r="A8" t="s">
        <v>83</v>
      </c>
      <c r="B8" t="s">
        <v>84</v>
      </c>
      <c r="C8">
        <v>94</v>
      </c>
      <c r="D8" s="1">
        <v>1</v>
      </c>
      <c r="E8" t="str">
        <f t="shared" si="0"/>
        <v>Private Unit</v>
      </c>
      <c r="F8" t="str">
        <f t="shared" si="1"/>
        <v>PVT</v>
      </c>
      <c r="G8">
        <f t="shared" si="2"/>
        <v>1</v>
      </c>
      <c r="L8" s="4" t="e">
        <f t="shared" si="3"/>
        <v>#N/A</v>
      </c>
      <c r="M8" s="4" t="e">
        <f t="shared" si="4"/>
        <v>#N/A</v>
      </c>
      <c r="N8" s="4" t="e">
        <f t="shared" si="5"/>
        <v>#N/A</v>
      </c>
      <c r="P8" s="6" t="e">
        <f t="shared" si="6"/>
        <v>#N/A</v>
      </c>
      <c r="Q8" s="6" t="e">
        <f t="shared" si="7"/>
        <v>#N/A</v>
      </c>
      <c r="R8" s="6" t="e">
        <f t="shared" si="8"/>
        <v>#N/A</v>
      </c>
    </row>
    <row r="11" spans="1:18" x14ac:dyDescent="0.25">
      <c r="E11" t="s">
        <v>68</v>
      </c>
      <c r="F11" t="s">
        <v>69</v>
      </c>
      <c r="G11">
        <v>33</v>
      </c>
      <c r="H11" t="s">
        <v>68</v>
      </c>
      <c r="I11" t="s">
        <v>69</v>
      </c>
    </row>
    <row r="12" spans="1:18" x14ac:dyDescent="0.25">
      <c r="E12" t="s">
        <v>72</v>
      </c>
      <c r="F12" t="s">
        <v>51</v>
      </c>
      <c r="G12">
        <v>1</v>
      </c>
      <c r="H12" t="s">
        <v>72</v>
      </c>
      <c r="I12" t="s">
        <v>51</v>
      </c>
    </row>
    <row r="13" spans="1:18" x14ac:dyDescent="0.25">
      <c r="E13" t="s">
        <v>75</v>
      </c>
      <c r="F13" t="s">
        <v>76</v>
      </c>
      <c r="G13">
        <v>43</v>
      </c>
      <c r="H13" t="s">
        <v>75</v>
      </c>
      <c r="I13" t="s">
        <v>76</v>
      </c>
    </row>
  </sheetData>
  <conditionalFormatting sqref="D1:D1048576">
    <cfRule type="expression" dxfId="1" priority="1" stopIfTrue="1">
      <formula>ISNA(D1)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61"/>
  <sheetViews>
    <sheetView tabSelected="1" workbookViewId="0">
      <selection activeCell="I31" sqref="I31"/>
    </sheetView>
  </sheetViews>
  <sheetFormatPr defaultRowHeight="15" x14ac:dyDescent="0.25"/>
  <cols>
    <col min="1" max="1" width="23" bestFit="1" customWidth="1"/>
    <col min="2" max="2" width="10.28515625" bestFit="1" customWidth="1"/>
    <col min="3" max="3" width="14.5703125" bestFit="1" customWidth="1"/>
    <col min="4" max="4" width="14.85546875" bestFit="1" customWidth="1"/>
    <col min="5" max="5" width="15.85546875" bestFit="1" customWidth="1"/>
    <col min="6" max="6" width="24" bestFit="1" customWidth="1"/>
    <col min="7" max="7" width="15.5703125" style="2" bestFit="1" customWidth="1"/>
    <col min="8" max="8" width="24.7109375" bestFit="1" customWidth="1"/>
    <col min="9" max="9" width="10.5703125" bestFit="1" customWidth="1"/>
    <col min="10" max="10" width="14.85546875" bestFit="1" customWidth="1"/>
    <col min="11" max="11" width="15.140625" bestFit="1" customWidth="1"/>
    <col min="12" max="12" width="16.140625" bestFit="1" customWidth="1"/>
    <col min="13" max="13" width="24.28515625" bestFit="1" customWidth="1"/>
    <col min="17" max="17" width="23.5703125" hidden="1" customWidth="1"/>
    <col min="19" max="21" width="8.7109375" style="3"/>
    <col min="23" max="25" width="8.7109375" style="11"/>
  </cols>
  <sheetData>
    <row r="1" spans="1:25" s="8" customFormat="1" x14ac:dyDescent="0.25">
      <c r="A1" s="8" t="s">
        <v>0</v>
      </c>
      <c r="B1" s="8" t="s">
        <v>1</v>
      </c>
      <c r="C1" s="8" t="s">
        <v>5</v>
      </c>
      <c r="D1" s="8" t="s">
        <v>22</v>
      </c>
      <c r="E1" s="8" t="s">
        <v>23</v>
      </c>
      <c r="F1" s="8" t="s">
        <v>24</v>
      </c>
      <c r="G1" s="1" t="s">
        <v>4</v>
      </c>
      <c r="H1" s="8" t="s">
        <v>2</v>
      </c>
      <c r="I1" s="8" t="s">
        <v>3</v>
      </c>
      <c r="J1" s="8" t="s">
        <v>6</v>
      </c>
      <c r="K1" s="8" t="s">
        <v>25</v>
      </c>
      <c r="L1" s="8" t="s">
        <v>26</v>
      </c>
      <c r="M1" s="8" t="s">
        <v>7</v>
      </c>
      <c r="Q1" s="8" t="s">
        <v>121</v>
      </c>
      <c r="S1" s="9" t="s">
        <v>122</v>
      </c>
      <c r="T1" s="9"/>
      <c r="U1" s="9"/>
      <c r="W1" s="10" t="s">
        <v>123</v>
      </c>
      <c r="X1" s="10"/>
      <c r="Y1" s="10"/>
    </row>
    <row r="2" spans="1:25" x14ac:dyDescent="0.25">
      <c r="A2" t="s">
        <v>52</v>
      </c>
      <c r="B2">
        <v>288</v>
      </c>
      <c r="C2" t="s">
        <v>31</v>
      </c>
      <c r="D2" t="s">
        <v>48</v>
      </c>
      <c r="G2" s="1">
        <v>1</v>
      </c>
      <c r="H2" s="8" t="str">
        <f t="shared" ref="H2:H8" si="0">VLOOKUP($G2,$I$11:$O$161,7,FALSE)</f>
        <v>Private Pay</v>
      </c>
      <c r="I2" s="8">
        <f t="shared" ref="I2:I8" si="1">VLOOKUP($G2,$I$11:$O$161,1,FALSE)</f>
        <v>1</v>
      </c>
      <c r="J2" s="8" t="str">
        <f t="shared" ref="J2:J8" si="2">VLOOKUP($G2,$I$11:$O$161,2,FALSE)</f>
        <v>Private</v>
      </c>
      <c r="K2" s="8" t="str">
        <f t="shared" ref="K2:K8" si="3">VLOOKUP($G2,$I$11:$O$161,3,FALSE)</f>
        <v>PVT</v>
      </c>
      <c r="L2" s="8">
        <f t="shared" ref="L2:L8" si="4">VLOOKUP($G2,$I$11:$O$161,4,FALSE)</f>
        <v>0</v>
      </c>
      <c r="M2" s="8">
        <f t="shared" ref="M2:M8" si="5">VLOOKUP($G2,$I$11:$O$161,5,FALSE)</f>
        <v>0</v>
      </c>
      <c r="Q2" t="str">
        <f>CONCATENATE($D2,$E2)</f>
        <v>COM</v>
      </c>
      <c r="S2" s="3" t="e">
        <f t="shared" ref="S2:S8" si="6">VLOOKUP($Q2,$N$11:$P$161,3,FALSE)</f>
        <v>#N/A</v>
      </c>
      <c r="T2" s="3" t="e">
        <f t="shared" ref="T2:T8" si="7">VLOOKUP($Q2,$N$11:$P$161,1,FALSE)</f>
        <v>#N/A</v>
      </c>
      <c r="U2" s="3" t="e">
        <f t="shared" ref="U2:U8" si="8">VLOOKUP($Q2,$N$11:$P$161,2,FALSE)</f>
        <v>#N/A</v>
      </c>
      <c r="W2" s="11" t="e">
        <f t="shared" ref="W2:W8" si="9">VLOOKUP($B2,$I$11:$P$161,1,FALSE)</f>
        <v>#N/A</v>
      </c>
      <c r="X2" s="11" t="e">
        <f t="shared" ref="X2:X8" si="10">VLOOKUP($B2,$I$11:$P$161,6,FALSE)</f>
        <v>#N/A</v>
      </c>
      <c r="Y2" s="11" t="e">
        <f t="shared" ref="Y2:Y8" si="11">VLOOKUP($B2,$I$11:$P$161,7,FALSE)</f>
        <v>#N/A</v>
      </c>
    </row>
    <row r="3" spans="1:25" x14ac:dyDescent="0.25">
      <c r="A3" t="s">
        <v>53</v>
      </c>
      <c r="B3">
        <v>438</v>
      </c>
      <c r="C3" t="s">
        <v>28</v>
      </c>
      <c r="D3" t="s">
        <v>47</v>
      </c>
      <c r="E3" t="s">
        <v>54</v>
      </c>
      <c r="F3" t="s">
        <v>55</v>
      </c>
      <c r="G3" s="1">
        <v>3</v>
      </c>
      <c r="H3" s="8" t="str">
        <f t="shared" si="0"/>
        <v>Medicaid</v>
      </c>
      <c r="I3" s="8">
        <f t="shared" si="1"/>
        <v>3</v>
      </c>
      <c r="J3" s="8" t="str">
        <f t="shared" si="2"/>
        <v>Medicaid</v>
      </c>
      <c r="K3" s="8" t="str">
        <f t="shared" si="3"/>
        <v>MCD</v>
      </c>
      <c r="L3" s="8">
        <f t="shared" si="4"/>
        <v>0</v>
      </c>
      <c r="M3" s="8" t="str">
        <f t="shared" si="5"/>
        <v>Medicaid</v>
      </c>
      <c r="Q3" t="str">
        <f t="shared" ref="Q3:Q8" si="12">CONCATENATE($D3,$E3)</f>
        <v>MCDGAFC W</v>
      </c>
      <c r="S3" s="3" t="e">
        <f t="shared" si="6"/>
        <v>#N/A</v>
      </c>
      <c r="T3" s="3" t="e">
        <f t="shared" si="7"/>
        <v>#N/A</v>
      </c>
      <c r="U3" s="3" t="e">
        <f t="shared" si="8"/>
        <v>#N/A</v>
      </c>
      <c r="W3" s="11" t="e">
        <f t="shared" si="9"/>
        <v>#N/A</v>
      </c>
      <c r="X3" s="11" t="e">
        <f t="shared" si="10"/>
        <v>#N/A</v>
      </c>
      <c r="Y3" s="11" t="e">
        <f t="shared" si="11"/>
        <v>#N/A</v>
      </c>
    </row>
    <row r="4" spans="1:25" x14ac:dyDescent="0.25">
      <c r="A4" t="s">
        <v>56</v>
      </c>
      <c r="B4">
        <v>468</v>
      </c>
      <c r="C4" t="s">
        <v>27</v>
      </c>
      <c r="D4" t="s">
        <v>57</v>
      </c>
      <c r="F4" t="s">
        <v>29</v>
      </c>
      <c r="G4" s="1">
        <v>1</v>
      </c>
      <c r="H4" s="8" t="str">
        <f t="shared" si="0"/>
        <v>Private Pay</v>
      </c>
      <c r="I4" s="8">
        <f t="shared" si="1"/>
        <v>1</v>
      </c>
      <c r="J4" s="8" t="str">
        <f t="shared" si="2"/>
        <v>Private</v>
      </c>
      <c r="K4" s="8" t="str">
        <f t="shared" si="3"/>
        <v>PVT</v>
      </c>
      <c r="L4" s="8">
        <f t="shared" si="4"/>
        <v>0</v>
      </c>
      <c r="M4" s="8">
        <f t="shared" si="5"/>
        <v>0</v>
      </c>
      <c r="Q4" t="str">
        <f t="shared" si="12"/>
        <v>LIP</v>
      </c>
      <c r="S4" s="3" t="e">
        <f t="shared" si="6"/>
        <v>#N/A</v>
      </c>
      <c r="T4" s="3" t="e">
        <f t="shared" si="7"/>
        <v>#N/A</v>
      </c>
      <c r="U4" s="3" t="e">
        <f t="shared" si="8"/>
        <v>#N/A</v>
      </c>
      <c r="W4" s="11" t="e">
        <f t="shared" si="9"/>
        <v>#N/A</v>
      </c>
      <c r="X4" s="11" t="e">
        <f t="shared" si="10"/>
        <v>#N/A</v>
      </c>
      <c r="Y4" s="11" t="e">
        <f t="shared" si="11"/>
        <v>#N/A</v>
      </c>
    </row>
    <row r="5" spans="1:25" x14ac:dyDescent="0.25">
      <c r="A5" t="s">
        <v>58</v>
      </c>
      <c r="B5">
        <v>398</v>
      </c>
      <c r="C5" t="s">
        <v>28</v>
      </c>
      <c r="D5" t="s">
        <v>47</v>
      </c>
      <c r="E5" t="s">
        <v>59</v>
      </c>
      <c r="F5" t="s">
        <v>60</v>
      </c>
      <c r="G5" s="1">
        <v>3</v>
      </c>
      <c r="H5" s="8" t="str">
        <f t="shared" si="0"/>
        <v>Medicaid</v>
      </c>
      <c r="I5" s="8">
        <f t="shared" si="1"/>
        <v>3</v>
      </c>
      <c r="J5" s="8" t="str">
        <f t="shared" si="2"/>
        <v>Medicaid</v>
      </c>
      <c r="K5" s="8" t="str">
        <f t="shared" si="3"/>
        <v>MCD</v>
      </c>
      <c r="L5" s="8">
        <f t="shared" si="4"/>
        <v>0</v>
      </c>
      <c r="M5" s="8" t="str">
        <f t="shared" si="5"/>
        <v>Medicaid</v>
      </c>
      <c r="Q5" t="str">
        <f t="shared" si="12"/>
        <v>MCDNavi OC</v>
      </c>
      <c r="S5" s="3" t="e">
        <f t="shared" si="6"/>
        <v>#N/A</v>
      </c>
      <c r="T5" s="3" t="e">
        <f t="shared" si="7"/>
        <v>#N/A</v>
      </c>
      <c r="U5" s="3" t="e">
        <f t="shared" si="8"/>
        <v>#N/A</v>
      </c>
      <c r="W5" s="11" t="e">
        <f t="shared" si="9"/>
        <v>#N/A</v>
      </c>
      <c r="X5" s="11" t="e">
        <f t="shared" si="10"/>
        <v>#N/A</v>
      </c>
      <c r="Y5" s="11" t="e">
        <f t="shared" si="11"/>
        <v>#N/A</v>
      </c>
    </row>
    <row r="6" spans="1:25" x14ac:dyDescent="0.25">
      <c r="A6" t="s">
        <v>61</v>
      </c>
      <c r="B6">
        <v>349</v>
      </c>
      <c r="C6" t="s">
        <v>28</v>
      </c>
      <c r="D6" t="s">
        <v>47</v>
      </c>
      <c r="E6" t="s">
        <v>62</v>
      </c>
      <c r="F6" t="s">
        <v>63</v>
      </c>
      <c r="G6" s="1">
        <v>3</v>
      </c>
      <c r="H6" s="8" t="str">
        <f t="shared" si="0"/>
        <v>Medicaid</v>
      </c>
      <c r="I6" s="8">
        <f t="shared" si="1"/>
        <v>3</v>
      </c>
      <c r="J6" s="8" t="str">
        <f t="shared" si="2"/>
        <v>Medicaid</v>
      </c>
      <c r="K6" s="8" t="str">
        <f t="shared" si="3"/>
        <v>MCD</v>
      </c>
      <c r="L6" s="8">
        <f t="shared" si="4"/>
        <v>0</v>
      </c>
      <c r="M6" s="8" t="str">
        <f t="shared" si="5"/>
        <v>Medicaid</v>
      </c>
      <c r="Q6" t="str">
        <f t="shared" si="12"/>
        <v>MCDPACE OC</v>
      </c>
      <c r="S6" s="3" t="e">
        <f t="shared" si="6"/>
        <v>#N/A</v>
      </c>
      <c r="T6" s="3" t="e">
        <f t="shared" si="7"/>
        <v>#N/A</v>
      </c>
      <c r="U6" s="3" t="e">
        <f t="shared" si="8"/>
        <v>#N/A</v>
      </c>
      <c r="W6" s="11" t="e">
        <f t="shared" si="9"/>
        <v>#N/A</v>
      </c>
      <c r="X6" s="11" t="e">
        <f t="shared" si="10"/>
        <v>#N/A</v>
      </c>
      <c r="Y6" s="11" t="e">
        <f t="shared" si="11"/>
        <v>#N/A</v>
      </c>
    </row>
    <row r="7" spans="1:25" x14ac:dyDescent="0.25">
      <c r="A7" t="s">
        <v>34</v>
      </c>
      <c r="B7">
        <v>1</v>
      </c>
      <c r="C7" t="s">
        <v>27</v>
      </c>
      <c r="D7" t="s">
        <v>32</v>
      </c>
      <c r="F7" t="s">
        <v>29</v>
      </c>
      <c r="G7" s="1">
        <v>1</v>
      </c>
      <c r="H7" s="8" t="str">
        <f t="shared" si="0"/>
        <v>Private Pay</v>
      </c>
      <c r="I7" s="8">
        <f t="shared" si="1"/>
        <v>1</v>
      </c>
      <c r="J7" s="8" t="str">
        <f t="shared" si="2"/>
        <v>Private</v>
      </c>
      <c r="K7" s="8" t="str">
        <f t="shared" si="3"/>
        <v>PVT</v>
      </c>
      <c r="L7" s="8">
        <f t="shared" si="4"/>
        <v>0</v>
      </c>
      <c r="M7" s="8">
        <f t="shared" si="5"/>
        <v>0</v>
      </c>
      <c r="Q7" t="str">
        <f t="shared" si="12"/>
        <v>PP</v>
      </c>
      <c r="S7" s="3" t="e">
        <f t="shared" si="6"/>
        <v>#N/A</v>
      </c>
      <c r="T7" s="3" t="e">
        <f t="shared" si="7"/>
        <v>#N/A</v>
      </c>
      <c r="U7" s="3" t="e">
        <f t="shared" si="8"/>
        <v>#N/A</v>
      </c>
      <c r="W7" s="11">
        <f t="shared" si="9"/>
        <v>1</v>
      </c>
      <c r="X7" s="11" t="str">
        <f t="shared" si="10"/>
        <v>PVT</v>
      </c>
      <c r="Y7" s="11" t="str">
        <f t="shared" si="11"/>
        <v>Private Pay</v>
      </c>
    </row>
    <row r="8" spans="1:25" x14ac:dyDescent="0.25">
      <c r="A8" t="s">
        <v>64</v>
      </c>
      <c r="B8">
        <v>218</v>
      </c>
      <c r="C8" t="s">
        <v>27</v>
      </c>
      <c r="D8" t="s">
        <v>65</v>
      </c>
      <c r="F8" t="s">
        <v>29</v>
      </c>
      <c r="G8" s="1">
        <v>1</v>
      </c>
      <c r="H8" s="8" t="str">
        <f t="shared" si="0"/>
        <v>Private Pay</v>
      </c>
      <c r="I8" s="8">
        <f t="shared" si="1"/>
        <v>1</v>
      </c>
      <c r="J8" s="8" t="str">
        <f t="shared" si="2"/>
        <v>Private</v>
      </c>
      <c r="K8" s="8" t="str">
        <f t="shared" si="3"/>
        <v>PVT</v>
      </c>
      <c r="L8" s="8">
        <f t="shared" si="4"/>
        <v>0</v>
      </c>
      <c r="M8" s="8">
        <f t="shared" si="5"/>
        <v>0</v>
      </c>
      <c r="Q8" t="str">
        <f t="shared" si="12"/>
        <v>RES</v>
      </c>
      <c r="S8" s="3" t="e">
        <f t="shared" si="6"/>
        <v>#N/A</v>
      </c>
      <c r="T8" s="3" t="e">
        <f t="shared" si="7"/>
        <v>#N/A</v>
      </c>
      <c r="U8" s="3" t="e">
        <f t="shared" si="8"/>
        <v>#N/A</v>
      </c>
      <c r="W8" s="11" t="e">
        <f t="shared" si="9"/>
        <v>#N/A</v>
      </c>
      <c r="X8" s="11" t="e">
        <f t="shared" si="10"/>
        <v>#N/A</v>
      </c>
      <c r="Y8" s="11" t="e">
        <f t="shared" si="11"/>
        <v>#N/A</v>
      </c>
    </row>
    <row r="9" spans="1:25" x14ac:dyDescent="0.25">
      <c r="H9" s="8"/>
      <c r="I9" s="8"/>
      <c r="J9" s="8"/>
      <c r="K9" s="8"/>
      <c r="L9" s="8"/>
      <c r="M9" s="8"/>
    </row>
    <row r="10" spans="1:25" x14ac:dyDescent="0.25">
      <c r="H10" s="8"/>
      <c r="I10" s="8"/>
      <c r="J10" s="8"/>
      <c r="K10" s="8"/>
      <c r="L10" s="8"/>
      <c r="M10" s="8"/>
    </row>
    <row r="11" spans="1:25" x14ac:dyDescent="0.25">
      <c r="H11" t="s">
        <v>28</v>
      </c>
      <c r="I11">
        <v>3</v>
      </c>
      <c r="J11" t="s">
        <v>28</v>
      </c>
      <c r="K11" t="s">
        <v>47</v>
      </c>
      <c r="M11" t="s">
        <v>28</v>
      </c>
      <c r="N11" t="str">
        <f>CONCATENATE($K11,$L11)</f>
        <v>MCD</v>
      </c>
      <c r="O11" t="s">
        <v>28</v>
      </c>
      <c r="P11">
        <v>3</v>
      </c>
    </row>
    <row r="12" spans="1:25" x14ac:dyDescent="0.25">
      <c r="H12" t="s">
        <v>34</v>
      </c>
      <c r="I12">
        <v>1</v>
      </c>
      <c r="J12" t="s">
        <v>27</v>
      </c>
      <c r="K12" t="s">
        <v>51</v>
      </c>
      <c r="N12" t="str">
        <f t="shared" ref="N12:N75" si="13">CONCATENATE($K12,$L12)</f>
        <v>PVT</v>
      </c>
      <c r="O12" t="s">
        <v>34</v>
      </c>
      <c r="P12">
        <v>1</v>
      </c>
    </row>
    <row r="18" spans="14:14" x14ac:dyDescent="0.25">
      <c r="N18" t="str">
        <f t="shared" si="13"/>
        <v/>
      </c>
    </row>
    <row r="19" spans="14:14" x14ac:dyDescent="0.25">
      <c r="N19" t="str">
        <f t="shared" si="13"/>
        <v/>
      </c>
    </row>
    <row r="20" spans="14:14" x14ac:dyDescent="0.25">
      <c r="N20" t="str">
        <f t="shared" si="13"/>
        <v/>
      </c>
    </row>
    <row r="21" spans="14:14" x14ac:dyDescent="0.25">
      <c r="N21" t="str">
        <f t="shared" si="13"/>
        <v/>
      </c>
    </row>
    <row r="22" spans="14:14" x14ac:dyDescent="0.25">
      <c r="N22" t="str">
        <f t="shared" si="13"/>
        <v/>
      </c>
    </row>
    <row r="23" spans="14:14" x14ac:dyDescent="0.25">
      <c r="N23" t="str">
        <f t="shared" si="13"/>
        <v/>
      </c>
    </row>
    <row r="24" spans="14:14" x14ac:dyDescent="0.25">
      <c r="N24" t="str">
        <f t="shared" si="13"/>
        <v/>
      </c>
    </row>
    <row r="25" spans="14:14" x14ac:dyDescent="0.25">
      <c r="N25" t="str">
        <f t="shared" si="13"/>
        <v/>
      </c>
    </row>
    <row r="26" spans="14:14" x14ac:dyDescent="0.25">
      <c r="N26" t="str">
        <f t="shared" si="13"/>
        <v/>
      </c>
    </row>
    <row r="27" spans="14:14" x14ac:dyDescent="0.25">
      <c r="N27" t="str">
        <f t="shared" si="13"/>
        <v/>
      </c>
    </row>
    <row r="28" spans="14:14" x14ac:dyDescent="0.25">
      <c r="N28" t="str">
        <f t="shared" si="13"/>
        <v/>
      </c>
    </row>
    <row r="29" spans="14:14" x14ac:dyDescent="0.25">
      <c r="N29" t="str">
        <f t="shared" si="13"/>
        <v/>
      </c>
    </row>
    <row r="30" spans="14:14" x14ac:dyDescent="0.25">
      <c r="N30" t="str">
        <f t="shared" si="13"/>
        <v/>
      </c>
    </row>
    <row r="31" spans="14:14" x14ac:dyDescent="0.25">
      <c r="N31" t="str">
        <f t="shared" si="13"/>
        <v/>
      </c>
    </row>
    <row r="32" spans="14:14" x14ac:dyDescent="0.25">
      <c r="N32" t="str">
        <f t="shared" si="13"/>
        <v/>
      </c>
    </row>
    <row r="33" spans="14:14" x14ac:dyDescent="0.25">
      <c r="N33" t="str">
        <f t="shared" si="13"/>
        <v/>
      </c>
    </row>
    <row r="34" spans="14:14" x14ac:dyDescent="0.25">
      <c r="N34" t="str">
        <f t="shared" si="13"/>
        <v/>
      </c>
    </row>
    <row r="35" spans="14:14" x14ac:dyDescent="0.25">
      <c r="N35" t="str">
        <f t="shared" si="13"/>
        <v/>
      </c>
    </row>
    <row r="36" spans="14:14" x14ac:dyDescent="0.25">
      <c r="N36" t="str">
        <f t="shared" si="13"/>
        <v/>
      </c>
    </row>
    <row r="37" spans="14:14" x14ac:dyDescent="0.25">
      <c r="N37" t="str">
        <f t="shared" si="13"/>
        <v/>
      </c>
    </row>
    <row r="38" spans="14:14" x14ac:dyDescent="0.25">
      <c r="N38" t="str">
        <f t="shared" si="13"/>
        <v/>
      </c>
    </row>
    <row r="39" spans="14:14" x14ac:dyDescent="0.25">
      <c r="N39" t="str">
        <f t="shared" si="13"/>
        <v/>
      </c>
    </row>
    <row r="40" spans="14:14" x14ac:dyDescent="0.25">
      <c r="N40" t="str">
        <f t="shared" si="13"/>
        <v/>
      </c>
    </row>
    <row r="41" spans="14:14" x14ac:dyDescent="0.25">
      <c r="N41" t="str">
        <f t="shared" si="13"/>
        <v/>
      </c>
    </row>
    <row r="42" spans="14:14" x14ac:dyDescent="0.25">
      <c r="N42" t="str">
        <f t="shared" si="13"/>
        <v/>
      </c>
    </row>
    <row r="43" spans="14:14" x14ac:dyDescent="0.25">
      <c r="N43" t="str">
        <f t="shared" si="13"/>
        <v/>
      </c>
    </row>
    <row r="44" spans="14:14" x14ac:dyDescent="0.25">
      <c r="N44" t="str">
        <f t="shared" si="13"/>
        <v/>
      </c>
    </row>
    <row r="45" spans="14:14" x14ac:dyDescent="0.25">
      <c r="N45" t="str">
        <f t="shared" si="13"/>
        <v/>
      </c>
    </row>
    <row r="46" spans="14:14" x14ac:dyDescent="0.25">
      <c r="N46" t="str">
        <f t="shared" si="13"/>
        <v/>
      </c>
    </row>
    <row r="47" spans="14:14" x14ac:dyDescent="0.25">
      <c r="N47" t="str">
        <f t="shared" si="13"/>
        <v/>
      </c>
    </row>
    <row r="48" spans="14:14" x14ac:dyDescent="0.25">
      <c r="N48" t="str">
        <f t="shared" si="13"/>
        <v/>
      </c>
    </row>
    <row r="49" spans="14:14" x14ac:dyDescent="0.25">
      <c r="N49" t="str">
        <f t="shared" si="13"/>
        <v/>
      </c>
    </row>
    <row r="50" spans="14:14" x14ac:dyDescent="0.25">
      <c r="N50" t="str">
        <f t="shared" si="13"/>
        <v/>
      </c>
    </row>
    <row r="51" spans="14:14" x14ac:dyDescent="0.25">
      <c r="N51" t="str">
        <f t="shared" si="13"/>
        <v/>
      </c>
    </row>
    <row r="52" spans="14:14" x14ac:dyDescent="0.25">
      <c r="N52" t="str">
        <f t="shared" si="13"/>
        <v/>
      </c>
    </row>
    <row r="53" spans="14:14" x14ac:dyDescent="0.25">
      <c r="N53" t="str">
        <f t="shared" si="13"/>
        <v/>
      </c>
    </row>
    <row r="54" spans="14:14" x14ac:dyDescent="0.25">
      <c r="N54" t="str">
        <f t="shared" si="13"/>
        <v/>
      </c>
    </row>
    <row r="55" spans="14:14" x14ac:dyDescent="0.25">
      <c r="N55" t="str">
        <f t="shared" si="13"/>
        <v/>
      </c>
    </row>
    <row r="56" spans="14:14" x14ac:dyDescent="0.25">
      <c r="N56" t="str">
        <f t="shared" si="13"/>
        <v/>
      </c>
    </row>
    <row r="57" spans="14:14" x14ac:dyDescent="0.25">
      <c r="N57" t="str">
        <f t="shared" si="13"/>
        <v/>
      </c>
    </row>
    <row r="58" spans="14:14" x14ac:dyDescent="0.25">
      <c r="N58" t="str">
        <f t="shared" si="13"/>
        <v/>
      </c>
    </row>
    <row r="59" spans="14:14" x14ac:dyDescent="0.25">
      <c r="N59" t="str">
        <f t="shared" si="13"/>
        <v/>
      </c>
    </row>
    <row r="60" spans="14:14" x14ac:dyDescent="0.25">
      <c r="N60" t="str">
        <f t="shared" si="13"/>
        <v/>
      </c>
    </row>
    <row r="61" spans="14:14" x14ac:dyDescent="0.25">
      <c r="N61" t="str">
        <f t="shared" si="13"/>
        <v/>
      </c>
    </row>
    <row r="62" spans="14:14" x14ac:dyDescent="0.25">
      <c r="N62" t="str">
        <f t="shared" si="13"/>
        <v/>
      </c>
    </row>
    <row r="63" spans="14:14" x14ac:dyDescent="0.25">
      <c r="N63" t="str">
        <f t="shared" si="13"/>
        <v/>
      </c>
    </row>
    <row r="64" spans="14:14" x14ac:dyDescent="0.25">
      <c r="N64" t="str">
        <f t="shared" si="13"/>
        <v/>
      </c>
    </row>
    <row r="65" spans="14:14" x14ac:dyDescent="0.25">
      <c r="N65" t="str">
        <f t="shared" si="13"/>
        <v/>
      </c>
    </row>
    <row r="66" spans="14:14" x14ac:dyDescent="0.25">
      <c r="N66" t="str">
        <f t="shared" si="13"/>
        <v/>
      </c>
    </row>
    <row r="67" spans="14:14" x14ac:dyDescent="0.25">
      <c r="N67" t="str">
        <f t="shared" si="13"/>
        <v/>
      </c>
    </row>
    <row r="68" spans="14:14" x14ac:dyDescent="0.25">
      <c r="N68" t="str">
        <f t="shared" si="13"/>
        <v/>
      </c>
    </row>
    <row r="69" spans="14:14" x14ac:dyDescent="0.25">
      <c r="N69" t="str">
        <f t="shared" si="13"/>
        <v/>
      </c>
    </row>
    <row r="70" spans="14:14" x14ac:dyDescent="0.25">
      <c r="N70" t="str">
        <f t="shared" si="13"/>
        <v/>
      </c>
    </row>
    <row r="71" spans="14:14" x14ac:dyDescent="0.25">
      <c r="N71" t="str">
        <f t="shared" si="13"/>
        <v/>
      </c>
    </row>
    <row r="72" spans="14:14" x14ac:dyDescent="0.25">
      <c r="N72" t="str">
        <f t="shared" si="13"/>
        <v/>
      </c>
    </row>
    <row r="73" spans="14:14" x14ac:dyDescent="0.25">
      <c r="N73" t="str">
        <f t="shared" si="13"/>
        <v/>
      </c>
    </row>
    <row r="74" spans="14:14" x14ac:dyDescent="0.25">
      <c r="N74" t="str">
        <f t="shared" si="13"/>
        <v/>
      </c>
    </row>
    <row r="75" spans="14:14" x14ac:dyDescent="0.25">
      <c r="N75" t="str">
        <f t="shared" si="13"/>
        <v/>
      </c>
    </row>
    <row r="76" spans="14:14" x14ac:dyDescent="0.25">
      <c r="N76" t="str">
        <f t="shared" ref="N76:N139" si="14">CONCATENATE($K76,$L76)</f>
        <v/>
      </c>
    </row>
    <row r="77" spans="14:14" x14ac:dyDescent="0.25">
      <c r="N77" t="str">
        <f t="shared" si="14"/>
        <v/>
      </c>
    </row>
    <row r="78" spans="14:14" x14ac:dyDescent="0.25">
      <c r="N78" t="str">
        <f t="shared" si="14"/>
        <v/>
      </c>
    </row>
    <row r="79" spans="14:14" x14ac:dyDescent="0.25">
      <c r="N79" t="str">
        <f t="shared" si="14"/>
        <v/>
      </c>
    </row>
    <row r="80" spans="14:14" x14ac:dyDescent="0.25">
      <c r="N80" t="str">
        <f t="shared" si="14"/>
        <v/>
      </c>
    </row>
    <row r="81" spans="14:14" x14ac:dyDescent="0.25">
      <c r="N81" t="str">
        <f t="shared" si="14"/>
        <v/>
      </c>
    </row>
    <row r="82" spans="14:14" x14ac:dyDescent="0.25">
      <c r="N82" t="str">
        <f t="shared" si="14"/>
        <v/>
      </c>
    </row>
    <row r="83" spans="14:14" x14ac:dyDescent="0.25">
      <c r="N83" t="str">
        <f t="shared" si="14"/>
        <v/>
      </c>
    </row>
    <row r="84" spans="14:14" x14ac:dyDescent="0.25">
      <c r="N84" t="str">
        <f t="shared" si="14"/>
        <v/>
      </c>
    </row>
    <row r="85" spans="14:14" x14ac:dyDescent="0.25">
      <c r="N85" t="str">
        <f t="shared" si="14"/>
        <v/>
      </c>
    </row>
    <row r="86" spans="14:14" x14ac:dyDescent="0.25">
      <c r="N86" t="str">
        <f t="shared" si="14"/>
        <v/>
      </c>
    </row>
    <row r="87" spans="14:14" x14ac:dyDescent="0.25">
      <c r="N87" t="str">
        <f t="shared" si="14"/>
        <v/>
      </c>
    </row>
    <row r="88" spans="14:14" x14ac:dyDescent="0.25">
      <c r="N88" t="str">
        <f t="shared" si="14"/>
        <v/>
      </c>
    </row>
    <row r="89" spans="14:14" x14ac:dyDescent="0.25">
      <c r="N89" t="str">
        <f t="shared" si="14"/>
        <v/>
      </c>
    </row>
    <row r="90" spans="14:14" x14ac:dyDescent="0.25">
      <c r="N90" t="str">
        <f t="shared" si="14"/>
        <v/>
      </c>
    </row>
    <row r="91" spans="14:14" x14ac:dyDescent="0.25">
      <c r="N91" t="str">
        <f t="shared" si="14"/>
        <v/>
      </c>
    </row>
    <row r="92" spans="14:14" x14ac:dyDescent="0.25">
      <c r="N92" t="str">
        <f t="shared" si="14"/>
        <v/>
      </c>
    </row>
    <row r="93" spans="14:14" x14ac:dyDescent="0.25">
      <c r="N93" t="str">
        <f t="shared" si="14"/>
        <v/>
      </c>
    </row>
    <row r="94" spans="14:14" x14ac:dyDescent="0.25">
      <c r="N94" t="str">
        <f t="shared" si="14"/>
        <v/>
      </c>
    </row>
    <row r="95" spans="14:14" x14ac:dyDescent="0.25">
      <c r="N95" t="str">
        <f t="shared" si="14"/>
        <v/>
      </c>
    </row>
    <row r="96" spans="14:14" x14ac:dyDescent="0.25">
      <c r="N96" t="str">
        <f t="shared" si="14"/>
        <v/>
      </c>
    </row>
    <row r="97" spans="14:14" x14ac:dyDescent="0.25">
      <c r="N97" t="str">
        <f t="shared" si="14"/>
        <v/>
      </c>
    </row>
    <row r="98" spans="14:14" x14ac:dyDescent="0.25">
      <c r="N98" t="str">
        <f t="shared" si="14"/>
        <v/>
      </c>
    </row>
    <row r="99" spans="14:14" x14ac:dyDescent="0.25">
      <c r="N99" t="str">
        <f t="shared" si="14"/>
        <v/>
      </c>
    </row>
    <row r="100" spans="14:14" x14ac:dyDescent="0.25">
      <c r="N100" t="str">
        <f t="shared" si="14"/>
        <v/>
      </c>
    </row>
    <row r="101" spans="14:14" x14ac:dyDescent="0.25">
      <c r="N101" t="str">
        <f t="shared" si="14"/>
        <v/>
      </c>
    </row>
    <row r="102" spans="14:14" x14ac:dyDescent="0.25">
      <c r="N102" t="str">
        <f t="shared" si="14"/>
        <v/>
      </c>
    </row>
    <row r="103" spans="14:14" x14ac:dyDescent="0.25">
      <c r="N103" t="str">
        <f t="shared" si="14"/>
        <v/>
      </c>
    </row>
    <row r="104" spans="14:14" x14ac:dyDescent="0.25">
      <c r="N104" t="str">
        <f t="shared" si="14"/>
        <v/>
      </c>
    </row>
    <row r="105" spans="14:14" x14ac:dyDescent="0.25">
      <c r="N105" t="str">
        <f t="shared" si="14"/>
        <v/>
      </c>
    </row>
    <row r="106" spans="14:14" x14ac:dyDescent="0.25">
      <c r="N106" t="str">
        <f t="shared" si="14"/>
        <v/>
      </c>
    </row>
    <row r="107" spans="14:14" x14ac:dyDescent="0.25">
      <c r="N107" t="str">
        <f t="shared" si="14"/>
        <v/>
      </c>
    </row>
    <row r="108" spans="14:14" x14ac:dyDescent="0.25">
      <c r="N108" t="str">
        <f t="shared" si="14"/>
        <v/>
      </c>
    </row>
    <row r="109" spans="14:14" x14ac:dyDescent="0.25">
      <c r="N109" t="str">
        <f t="shared" si="14"/>
        <v/>
      </c>
    </row>
    <row r="110" spans="14:14" x14ac:dyDescent="0.25">
      <c r="N110" t="str">
        <f t="shared" si="14"/>
        <v/>
      </c>
    </row>
    <row r="111" spans="14:14" x14ac:dyDescent="0.25">
      <c r="N111" t="str">
        <f t="shared" si="14"/>
        <v/>
      </c>
    </row>
    <row r="112" spans="14:14" x14ac:dyDescent="0.25">
      <c r="N112" t="str">
        <f t="shared" si="14"/>
        <v/>
      </c>
    </row>
    <row r="113" spans="14:14" x14ac:dyDescent="0.25">
      <c r="N113" t="str">
        <f t="shared" si="14"/>
        <v/>
      </c>
    </row>
    <row r="114" spans="14:14" x14ac:dyDescent="0.25">
      <c r="N114" t="str">
        <f t="shared" si="14"/>
        <v/>
      </c>
    </row>
    <row r="115" spans="14:14" x14ac:dyDescent="0.25">
      <c r="N115" t="str">
        <f t="shared" si="14"/>
        <v/>
      </c>
    </row>
    <row r="116" spans="14:14" x14ac:dyDescent="0.25">
      <c r="N116" t="str">
        <f t="shared" si="14"/>
        <v/>
      </c>
    </row>
    <row r="117" spans="14:14" x14ac:dyDescent="0.25">
      <c r="N117" t="str">
        <f t="shared" si="14"/>
        <v/>
      </c>
    </row>
    <row r="118" spans="14:14" x14ac:dyDescent="0.25">
      <c r="N118" t="str">
        <f t="shared" si="14"/>
        <v/>
      </c>
    </row>
    <row r="119" spans="14:14" x14ac:dyDescent="0.25">
      <c r="N119" t="str">
        <f t="shared" si="14"/>
        <v/>
      </c>
    </row>
    <row r="120" spans="14:14" x14ac:dyDescent="0.25">
      <c r="N120" t="str">
        <f t="shared" si="14"/>
        <v/>
      </c>
    </row>
    <row r="121" spans="14:14" x14ac:dyDescent="0.25">
      <c r="N121" t="str">
        <f t="shared" si="14"/>
        <v/>
      </c>
    </row>
    <row r="122" spans="14:14" x14ac:dyDescent="0.25">
      <c r="N122" t="str">
        <f t="shared" si="14"/>
        <v/>
      </c>
    </row>
    <row r="123" spans="14:14" x14ac:dyDescent="0.25">
      <c r="N123" t="str">
        <f t="shared" si="14"/>
        <v/>
      </c>
    </row>
    <row r="124" spans="14:14" x14ac:dyDescent="0.25">
      <c r="N124" t="str">
        <f t="shared" si="14"/>
        <v/>
      </c>
    </row>
    <row r="125" spans="14:14" x14ac:dyDescent="0.25">
      <c r="N125" t="str">
        <f t="shared" si="14"/>
        <v/>
      </c>
    </row>
    <row r="126" spans="14:14" x14ac:dyDescent="0.25">
      <c r="N126" t="str">
        <f t="shared" si="14"/>
        <v/>
      </c>
    </row>
    <row r="127" spans="14:14" x14ac:dyDescent="0.25">
      <c r="N127" t="str">
        <f t="shared" si="14"/>
        <v/>
      </c>
    </row>
    <row r="128" spans="14:14" x14ac:dyDescent="0.25">
      <c r="N128" t="str">
        <f t="shared" si="14"/>
        <v/>
      </c>
    </row>
    <row r="129" spans="14:14" x14ac:dyDescent="0.25">
      <c r="N129" t="str">
        <f t="shared" si="14"/>
        <v/>
      </c>
    </row>
    <row r="130" spans="14:14" x14ac:dyDescent="0.25">
      <c r="N130" t="str">
        <f t="shared" si="14"/>
        <v/>
      </c>
    </row>
    <row r="131" spans="14:14" x14ac:dyDescent="0.25">
      <c r="N131" t="str">
        <f t="shared" si="14"/>
        <v/>
      </c>
    </row>
    <row r="132" spans="14:14" x14ac:dyDescent="0.25">
      <c r="N132" t="str">
        <f t="shared" si="14"/>
        <v/>
      </c>
    </row>
    <row r="133" spans="14:14" x14ac:dyDescent="0.25">
      <c r="N133" t="str">
        <f t="shared" si="14"/>
        <v/>
      </c>
    </row>
    <row r="134" spans="14:14" x14ac:dyDescent="0.25">
      <c r="N134" t="str">
        <f t="shared" si="14"/>
        <v/>
      </c>
    </row>
    <row r="135" spans="14:14" x14ac:dyDescent="0.25">
      <c r="N135" t="str">
        <f t="shared" si="14"/>
        <v/>
      </c>
    </row>
    <row r="136" spans="14:14" x14ac:dyDescent="0.25">
      <c r="N136" t="str">
        <f t="shared" si="14"/>
        <v/>
      </c>
    </row>
    <row r="137" spans="14:14" x14ac:dyDescent="0.25">
      <c r="N137" t="str">
        <f t="shared" si="14"/>
        <v/>
      </c>
    </row>
    <row r="138" spans="14:14" x14ac:dyDescent="0.25">
      <c r="N138" t="str">
        <f t="shared" si="14"/>
        <v/>
      </c>
    </row>
    <row r="139" spans="14:14" x14ac:dyDescent="0.25">
      <c r="N139" t="str">
        <f t="shared" si="14"/>
        <v/>
      </c>
    </row>
    <row r="140" spans="14:14" x14ac:dyDescent="0.25">
      <c r="N140" t="str">
        <f t="shared" ref="N140:N161" si="15">CONCATENATE($K140,$L140)</f>
        <v/>
      </c>
    </row>
    <row r="141" spans="14:14" x14ac:dyDescent="0.25">
      <c r="N141" t="str">
        <f t="shared" si="15"/>
        <v/>
      </c>
    </row>
    <row r="142" spans="14:14" x14ac:dyDescent="0.25">
      <c r="N142" t="str">
        <f t="shared" si="15"/>
        <v/>
      </c>
    </row>
    <row r="143" spans="14:14" x14ac:dyDescent="0.25">
      <c r="N143" t="str">
        <f t="shared" si="15"/>
        <v/>
      </c>
    </row>
    <row r="144" spans="14:14" x14ac:dyDescent="0.25">
      <c r="N144" t="str">
        <f t="shared" si="15"/>
        <v/>
      </c>
    </row>
    <row r="145" spans="14:14" x14ac:dyDescent="0.25">
      <c r="N145" t="str">
        <f t="shared" si="15"/>
        <v/>
      </c>
    </row>
    <row r="146" spans="14:14" x14ac:dyDescent="0.25">
      <c r="N146" t="str">
        <f t="shared" si="15"/>
        <v/>
      </c>
    </row>
    <row r="147" spans="14:14" x14ac:dyDescent="0.25">
      <c r="N147" t="str">
        <f t="shared" si="15"/>
        <v/>
      </c>
    </row>
    <row r="148" spans="14:14" x14ac:dyDescent="0.25">
      <c r="N148" t="str">
        <f t="shared" si="15"/>
        <v/>
      </c>
    </row>
    <row r="149" spans="14:14" x14ac:dyDescent="0.25">
      <c r="N149" t="str">
        <f t="shared" si="15"/>
        <v/>
      </c>
    </row>
    <row r="150" spans="14:14" x14ac:dyDescent="0.25">
      <c r="N150" t="str">
        <f t="shared" si="15"/>
        <v/>
      </c>
    </row>
    <row r="151" spans="14:14" x14ac:dyDescent="0.25">
      <c r="N151" t="str">
        <f t="shared" si="15"/>
        <v/>
      </c>
    </row>
    <row r="152" spans="14:14" x14ac:dyDescent="0.25">
      <c r="N152" t="str">
        <f t="shared" si="15"/>
        <v/>
      </c>
    </row>
    <row r="153" spans="14:14" x14ac:dyDescent="0.25">
      <c r="N153" t="str">
        <f t="shared" si="15"/>
        <v/>
      </c>
    </row>
    <row r="154" spans="14:14" x14ac:dyDescent="0.25">
      <c r="N154" t="str">
        <f t="shared" si="15"/>
        <v/>
      </c>
    </row>
    <row r="155" spans="14:14" x14ac:dyDescent="0.25">
      <c r="N155" t="str">
        <f t="shared" si="15"/>
        <v/>
      </c>
    </row>
    <row r="156" spans="14:14" x14ac:dyDescent="0.25">
      <c r="N156" t="str">
        <f t="shared" si="15"/>
        <v/>
      </c>
    </row>
    <row r="157" spans="14:14" x14ac:dyDescent="0.25">
      <c r="N157" t="str">
        <f t="shared" si="15"/>
        <v/>
      </c>
    </row>
    <row r="158" spans="14:14" x14ac:dyDescent="0.25">
      <c r="N158" t="str">
        <f t="shared" si="15"/>
        <v/>
      </c>
    </row>
    <row r="159" spans="14:14" x14ac:dyDescent="0.25">
      <c r="N159" t="str">
        <f t="shared" si="15"/>
        <v/>
      </c>
    </row>
    <row r="160" spans="14:14" x14ac:dyDescent="0.25">
      <c r="N160" t="str">
        <f t="shared" si="15"/>
        <v/>
      </c>
    </row>
    <row r="161" spans="14:14" x14ac:dyDescent="0.25">
      <c r="N161" t="str">
        <f t="shared" si="15"/>
        <v/>
      </c>
    </row>
  </sheetData>
  <conditionalFormatting sqref="G1:G1048576">
    <cfRule type="expression" dxfId="0" priority="1" stopIfTrue="1">
      <formula>ISNA(G1)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4E93997527864E9FB4F65E85B41551" ma:contentTypeVersion="10" ma:contentTypeDescription="Create a new document." ma:contentTypeScope="" ma:versionID="287a9f46657c8d7d95dee4877d5f34c4">
  <xsd:schema xmlns:xsd="http://www.w3.org/2001/XMLSchema" xmlns:xs="http://www.w3.org/2001/XMLSchema" xmlns:p="http://schemas.microsoft.com/office/2006/metadata/properties" xmlns:ns2="904c2748-00d2-4c25-a104-d143f7d26605" xmlns:ns3="210e57dd-e02b-451a-a79f-ece3e84620bd" targetNamespace="http://schemas.microsoft.com/office/2006/metadata/properties" ma:root="true" ma:fieldsID="47ca9d4df6d7e8e1494c194e762f2e6f" ns2:_="" ns3:_="">
    <xsd:import namespace="904c2748-00d2-4c25-a104-d143f7d26605"/>
    <xsd:import namespace="210e57dd-e02b-451a-a79f-ece3e84620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c2748-00d2-4c25-a104-d143f7d26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0e57dd-e02b-451a-a79f-ece3e84620b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7A8628-53EA-4659-A16D-81AD2A742F16}">
  <ds:schemaRefs>
    <ds:schemaRef ds:uri="http://purl.org/dc/elements/1.1/"/>
    <ds:schemaRef ds:uri="210e57dd-e02b-451a-a79f-ece3e84620bd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terms/"/>
    <ds:schemaRef ds:uri="904c2748-00d2-4c25-a104-d143f7d2660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7B94AD6-DD7E-407B-9401-915EAC21D3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4265E5-7A00-408F-B3A2-0AC1699573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4c2748-00d2-4c25-a104-d143f7d26605"/>
    <ds:schemaRef ds:uri="210e57dd-e02b-451a-a79f-ece3e84620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E008866_ActionCodes</vt:lpstr>
      <vt:lpstr>E008866_StatusCodes</vt:lpstr>
      <vt:lpstr>E008866_RoomRateType</vt:lpstr>
      <vt:lpstr>Payers</vt:lpstr>
      <vt:lpstr>LIST</vt:lpstr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Linlin Jing</dc:creator>
  <cp:lastModifiedBy>Dinesh Gunalapan</cp:lastModifiedBy>
  <dcterms:created xsi:type="dcterms:W3CDTF">2014-07-08T20:19:25Z</dcterms:created>
  <dcterms:modified xsi:type="dcterms:W3CDTF">2022-02-25T12:36:09Z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0x010100EA4E93997527864E9FB4F65E85B41551</vt:lpwstr>
  </property>
</Properties>
</file>