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intclickcareonline.sharepoint.com/sites/TSFinancialDocuments/Shared Documents/Stephani- In Progress Projects/E009632 HHI to TRANQ (E2)/"/>
    </mc:Choice>
  </mc:AlternateContent>
  <xr:revisionPtr revIDLastSave="63" documentId="8_{AB0C1E98-7C1B-4F8C-B9BC-0E2FE6F91E5A}" xr6:coauthVersionLast="47" xr6:coauthVersionMax="47" xr10:uidLastSave="{7C50B871-B885-420C-9E9A-0D4548D7FD46}"/>
  <bookViews>
    <workbookView xWindow="28680" yWindow="-1350" windowWidth="25440" windowHeight="15390" firstSheet="3" activeTab="3" xr2:uid="{00000000-000D-0000-FFFF-FFFF00000000}"/>
  </bookViews>
  <sheets>
    <sheet name="ActionCodes" sheetId="3" r:id="rId1"/>
    <sheet name="StatusCodes" sheetId="2" r:id="rId2"/>
    <sheet name="RoomRateType" sheetId="4" r:id="rId3"/>
    <sheet name="Colonial Nursing SNF (FAC 15)" sheetId="1" r:id="rId4"/>
    <sheet name="Colonial Nursing ALF (FAC 16)" sheetId="5" r:id="rId5"/>
  </sheets>
  <definedNames>
    <definedName name="LIST">ActionCodes!$E$2:$G$20</definedName>
    <definedName name="LIST1">StatusCodes!$E$2:$G$15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W3" i="5"/>
  <c r="X3" i="5"/>
  <c r="Y3" i="5"/>
  <c r="W4" i="5"/>
  <c r="X4" i="5"/>
  <c r="Y4" i="5"/>
  <c r="W5" i="5"/>
  <c r="X5" i="5"/>
  <c r="Y5" i="5"/>
  <c r="Y2" i="5"/>
  <c r="X2" i="5"/>
  <c r="W2" i="5"/>
  <c r="H3" i="5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M2" i="5"/>
  <c r="L2" i="5"/>
  <c r="K2" i="5"/>
  <c r="J2" i="5"/>
  <c r="I2" i="5"/>
  <c r="H2" i="5"/>
  <c r="Q3" i="5"/>
  <c r="T3" i="5" s="1"/>
  <c r="Q4" i="5"/>
  <c r="S4" i="5" s="1"/>
  <c r="Q5" i="5"/>
  <c r="S5" i="5" s="1"/>
  <c r="Q2" i="5"/>
  <c r="U2" i="5" s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7" i="5"/>
  <c r="U5" i="5" s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Y2" i="1"/>
  <c r="X2" i="1"/>
  <c r="W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M2" i="1"/>
  <c r="L2" i="1"/>
  <c r="K2" i="1"/>
  <c r="J2" i="1"/>
  <c r="I2" i="1"/>
  <c r="H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S20" i="1" s="1"/>
  <c r="Q21" i="1"/>
  <c r="Q22" i="1"/>
  <c r="Q23" i="1"/>
  <c r="Q24" i="1"/>
  <c r="Q25" i="1"/>
  <c r="T25" i="1" s="1"/>
  <c r="Q26" i="1"/>
  <c r="Q27" i="1"/>
  <c r="Q28" i="1"/>
  <c r="Q29" i="1"/>
  <c r="Q30" i="1"/>
  <c r="Q31" i="1"/>
  <c r="Q32" i="1"/>
  <c r="S32" i="1" s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X31" i="1" s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X40" i="1" s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46" i="1"/>
  <c r="P3" i="4"/>
  <c r="Q3" i="4"/>
  <c r="R3" i="4"/>
  <c r="P4" i="4"/>
  <c r="Q4" i="4"/>
  <c r="R4" i="4"/>
  <c r="P5" i="4"/>
  <c r="Q5" i="4"/>
  <c r="R5" i="4"/>
  <c r="R2" i="4"/>
  <c r="Q2" i="4"/>
  <c r="P2" i="4"/>
  <c r="L3" i="4"/>
  <c r="M3" i="4"/>
  <c r="N3" i="4"/>
  <c r="L4" i="4"/>
  <c r="M4" i="4"/>
  <c r="N4" i="4"/>
  <c r="L5" i="4"/>
  <c r="M5" i="4"/>
  <c r="N5" i="4"/>
  <c r="N2" i="4"/>
  <c r="M2" i="4"/>
  <c r="L2" i="4"/>
  <c r="E3" i="4"/>
  <c r="F3" i="4"/>
  <c r="G3" i="4"/>
  <c r="E4" i="4"/>
  <c r="F4" i="4"/>
  <c r="G4" i="4"/>
  <c r="E5" i="4"/>
  <c r="F5" i="4"/>
  <c r="G5" i="4"/>
  <c r="G2" i="4"/>
  <c r="F2" i="4"/>
  <c r="E2" i="4"/>
  <c r="J3" i="2"/>
  <c r="J4" i="2"/>
  <c r="J5" i="2"/>
  <c r="J6" i="2"/>
  <c r="J7" i="2"/>
  <c r="J8" i="2"/>
  <c r="J9" i="2"/>
  <c r="J10" i="2"/>
  <c r="J11" i="2"/>
  <c r="J12" i="2"/>
  <c r="J13" i="2"/>
  <c r="J14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G2" i="3"/>
  <c r="F2" i="3"/>
  <c r="E2" i="3"/>
  <c r="T43" i="1" l="1"/>
  <c r="S42" i="1"/>
  <c r="S34" i="1"/>
  <c r="S26" i="1"/>
  <c r="S18" i="1"/>
  <c r="S10" i="1"/>
  <c r="T41" i="1"/>
  <c r="T33" i="1"/>
  <c r="T17" i="1"/>
  <c r="T9" i="1"/>
  <c r="U35" i="1"/>
  <c r="S40" i="1"/>
  <c r="S24" i="1"/>
  <c r="S16" i="1"/>
  <c r="S8" i="1"/>
  <c r="S39" i="1"/>
  <c r="S31" i="1"/>
  <c r="S23" i="1"/>
  <c r="S15" i="1"/>
  <c r="S7" i="1"/>
  <c r="S3" i="1"/>
  <c r="U38" i="1"/>
  <c r="U30" i="1"/>
  <c r="U22" i="1"/>
  <c r="U14" i="1"/>
  <c r="U6" i="1"/>
  <c r="S2" i="1"/>
  <c r="S37" i="1"/>
  <c r="S29" i="1"/>
  <c r="S21" i="1"/>
  <c r="S13" i="1"/>
  <c r="S5" i="1"/>
  <c r="S36" i="1"/>
  <c r="S28" i="1"/>
  <c r="S12" i="1"/>
  <c r="S4" i="1"/>
  <c r="S44" i="1"/>
  <c r="T35" i="1"/>
  <c r="T27" i="1"/>
  <c r="T19" i="1"/>
  <c r="T11" i="1"/>
  <c r="T3" i="1"/>
  <c r="T5" i="5"/>
  <c r="S3" i="5"/>
  <c r="S2" i="5"/>
  <c r="T2" i="5"/>
  <c r="U4" i="5"/>
  <c r="T4" i="5"/>
  <c r="U3" i="5"/>
  <c r="T38" i="1"/>
  <c r="S33" i="1"/>
  <c r="T22" i="1"/>
  <c r="S17" i="1"/>
  <c r="T6" i="1"/>
  <c r="U2" i="1"/>
  <c r="U40" i="1"/>
  <c r="S38" i="1"/>
  <c r="U32" i="1"/>
  <c r="S30" i="1"/>
  <c r="U24" i="1"/>
  <c r="S22" i="1"/>
  <c r="U16" i="1"/>
  <c r="S14" i="1"/>
  <c r="U8" i="1"/>
  <c r="S6" i="1"/>
  <c r="T30" i="1"/>
  <c r="T14" i="1"/>
  <c r="S9" i="1"/>
  <c r="T40" i="1"/>
  <c r="U29" i="1"/>
  <c r="T16" i="1"/>
  <c r="U5" i="1"/>
  <c r="U42" i="1"/>
  <c r="T37" i="1"/>
  <c r="U34" i="1"/>
  <c r="T29" i="1"/>
  <c r="U26" i="1"/>
  <c r="T21" i="1"/>
  <c r="U18" i="1"/>
  <c r="T13" i="1"/>
  <c r="U10" i="1"/>
  <c r="T5" i="1"/>
  <c r="S41" i="1"/>
  <c r="U27" i="1"/>
  <c r="U11" i="1"/>
  <c r="U3" i="1"/>
  <c r="S43" i="1"/>
  <c r="T24" i="1"/>
  <c r="S11" i="1"/>
  <c r="T42" i="1"/>
  <c r="U39" i="1"/>
  <c r="T34" i="1"/>
  <c r="U31" i="1"/>
  <c r="T26" i="1"/>
  <c r="U23" i="1"/>
  <c r="T18" i="1"/>
  <c r="U15" i="1"/>
  <c r="T10" i="1"/>
  <c r="U7" i="1"/>
  <c r="T2" i="1"/>
  <c r="S25" i="1"/>
  <c r="U37" i="1"/>
  <c r="U21" i="1"/>
  <c r="T8" i="1"/>
  <c r="U44" i="1"/>
  <c r="T39" i="1"/>
  <c r="U36" i="1"/>
  <c r="T31" i="1"/>
  <c r="U28" i="1"/>
  <c r="T23" i="1"/>
  <c r="U20" i="1"/>
  <c r="T15" i="1"/>
  <c r="U12" i="1"/>
  <c r="T7" i="1"/>
  <c r="U4" i="1"/>
  <c r="U43" i="1"/>
  <c r="U19" i="1"/>
  <c r="T32" i="1"/>
  <c r="U13" i="1"/>
  <c r="T44" i="1"/>
  <c r="U41" i="1"/>
  <c r="T36" i="1"/>
  <c r="U33" i="1"/>
  <c r="T28" i="1"/>
  <c r="U25" i="1"/>
  <c r="T20" i="1"/>
  <c r="U17" i="1"/>
  <c r="T12" i="1"/>
  <c r="U9" i="1"/>
  <c r="T4" i="1"/>
  <c r="S35" i="1"/>
  <c r="S27" i="1"/>
  <c r="S19" i="1"/>
</calcChain>
</file>

<file path=xl/sharedStrings.xml><?xml version="1.0" encoding="utf-8"?>
<sst xmlns="http://schemas.openxmlformats.org/spreadsheetml/2006/main" count="1598" uniqueCount="489">
  <si>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</si>
  <si>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</si>
  <si>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</si>
  <si>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</si>
  <si>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</si>
  <si>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</si>
  <si>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</si>
  <si>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Actual Admit/ReAdmit Date</t>
  </si>
  <si>
    <t>AA</t>
  </si>
  <si>
    <t>Change Payer / Change Rate</t>
  </si>
  <si>
    <t>CP</t>
  </si>
  <si>
    <t>Discharge Date</t>
  </si>
  <si>
    <t>DD</t>
  </si>
  <si>
    <t>Deceased Date (Facility)</t>
  </si>
  <si>
    <t>DE</t>
  </si>
  <si>
    <t>Deceased Date (Hospital)</t>
  </si>
  <si>
    <t>DH</t>
  </si>
  <si>
    <t>Discharged to other SNF</t>
  </si>
  <si>
    <t>DNH</t>
  </si>
  <si>
    <t>Bed Change</t>
  </si>
  <si>
    <t>IT</t>
  </si>
  <si>
    <t>Leave of Absence/LOA</t>
  </si>
  <si>
    <t>L</t>
  </si>
  <si>
    <t>Liability Change</t>
  </si>
  <si>
    <t>LC</t>
  </si>
  <si>
    <t>Online Census (Start Date)</t>
  </si>
  <si>
    <t>OLC</t>
  </si>
  <si>
    <t>Payor Change</t>
  </si>
  <si>
    <t>PC</t>
  </si>
  <si>
    <t>Patient Liability</t>
  </si>
  <si>
    <t>PL</t>
  </si>
  <si>
    <t>Return Active 100%</t>
  </si>
  <si>
    <t>RA</t>
  </si>
  <si>
    <t>Room Change</t>
  </si>
  <si>
    <t>RC</t>
  </si>
  <si>
    <t xml:space="preserve">Return from leave </t>
  </si>
  <si>
    <t>RL</t>
  </si>
  <si>
    <t>Rate 18% Change</t>
  </si>
  <si>
    <t>RPC</t>
  </si>
  <si>
    <t>Return from Hospital leave</t>
  </si>
  <si>
    <t>TI</t>
  </si>
  <si>
    <t>Hospital leave</t>
  </si>
  <si>
    <t>TO</t>
  </si>
  <si>
    <t>Actual Admission</t>
  </si>
  <si>
    <t>DAMA</t>
  </si>
  <si>
    <t>Discharge AMA Date</t>
  </si>
  <si>
    <t>DHL</t>
  </si>
  <si>
    <t>Discharge to Hospital</t>
  </si>
  <si>
    <t>HTI</t>
  </si>
  <si>
    <t>Hospital Transfer In</t>
  </si>
  <si>
    <t>Internal Transfer</t>
  </si>
  <si>
    <t>On Line Census</t>
  </si>
  <si>
    <t>Payer Change</t>
  </si>
  <si>
    <t>ReAdmission</t>
  </si>
  <si>
    <t>RAA</t>
  </si>
  <si>
    <t>Respite - Actual Admit/ReAdmit Date</t>
  </si>
  <si>
    <t>RDD</t>
  </si>
  <si>
    <t>Respite - Discharge Date</t>
  </si>
  <si>
    <t>RDE</t>
  </si>
  <si>
    <t>Respite - Deceased Date (Facility)</t>
  </si>
  <si>
    <t>RDH</t>
  </si>
  <si>
    <t>Respite - Deceased Date (Hospital)</t>
  </si>
  <si>
    <t>Return from Leave/LOA</t>
  </si>
  <si>
    <t>RR</t>
  </si>
  <si>
    <t>Room Reserve</t>
  </si>
  <si>
    <t>RTC</t>
  </si>
  <si>
    <t>Rate Change</t>
  </si>
  <si>
    <t>Transfer In from Hospital</t>
  </si>
  <si>
    <t>Transfer Out to Hospital</t>
  </si>
  <si>
    <t>TT</t>
  </si>
  <si>
    <t>Temporary Transfer Out to Hospital</t>
  </si>
  <si>
    <t>Active</t>
  </si>
  <si>
    <t>A</t>
  </si>
  <si>
    <t>STOP BILLING</t>
  </si>
  <si>
    <t>D</t>
  </si>
  <si>
    <t>Hospital &lt;8hrs in NH (50%)</t>
  </si>
  <si>
    <t>H</t>
  </si>
  <si>
    <t xml:space="preserve">Hospital &gt;8hrs NH(100%) </t>
  </si>
  <si>
    <t>H10</t>
  </si>
  <si>
    <t>ALWaiver Hosp 1st Day 100%</t>
  </si>
  <si>
    <t>H100</t>
  </si>
  <si>
    <t>Hospital &lt;8hrs NH(50%)</t>
  </si>
  <si>
    <t>H50</t>
  </si>
  <si>
    <t>Hospital &gt;8 in NH (100%)</t>
  </si>
  <si>
    <t>H8</t>
  </si>
  <si>
    <t>Hospital &lt; 3 Days (Medicare only)</t>
  </si>
  <si>
    <t>HN</t>
  </si>
  <si>
    <t>Hospital Leave No Charge</t>
  </si>
  <si>
    <t>HNC</t>
  </si>
  <si>
    <t>Leave &lt;8rs in NH (50%)</t>
  </si>
  <si>
    <t>Leave &gt;8hrs in NH (100%)</t>
  </si>
  <si>
    <t>L8</t>
  </si>
  <si>
    <t>Therapeutic Leave N/C Mcaid</t>
  </si>
  <si>
    <t>TM</t>
  </si>
  <si>
    <t>Therapeutic Leave Private</t>
  </si>
  <si>
    <t>TP</t>
  </si>
  <si>
    <t>DP</t>
  </si>
  <si>
    <t>Discharged Paid</t>
  </si>
  <si>
    <t>EP</t>
  </si>
  <si>
    <t>Expired paid</t>
  </si>
  <si>
    <t>Hospital &lt;8hrs in NH 50%</t>
  </si>
  <si>
    <t>Hospital &gt;8hrs in NH 100%</t>
  </si>
  <si>
    <t>HM</t>
  </si>
  <si>
    <t>Hospital No Charge (M'caid)</t>
  </si>
  <si>
    <t>Hospital &lt; 24 hrs (Medicare only)</t>
  </si>
  <si>
    <t>HP</t>
  </si>
  <si>
    <t>Hospital Paid Leave</t>
  </si>
  <si>
    <t>HUP</t>
  </si>
  <si>
    <t>Hospital Unpaid Leave</t>
  </si>
  <si>
    <t>L100</t>
  </si>
  <si>
    <t>ALWaiver Leave 1st Day 100%</t>
  </si>
  <si>
    <t>Leave &gt;8hrs in NH 100%</t>
  </si>
  <si>
    <t>LN</t>
  </si>
  <si>
    <t>O&lt;24H</t>
  </si>
  <si>
    <t>Out &lt;24 HRS</t>
  </si>
  <si>
    <t xml:space="preserve">RR </t>
  </si>
  <si>
    <t>Therapeutic Paid Leave</t>
  </si>
  <si>
    <t>TUP</t>
  </si>
  <si>
    <t>Therapeutic Unpaid Leave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</si>
  <si>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</si>
  <si>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</si>
  <si>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</si>
  <si>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</si>
  <si>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</si>
  <si>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</si>
  <si>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</si>
  <si>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Suggested Merge by Short Code</t>
  </si>
  <si>
    <t>Suggested Merge by Description</t>
  </si>
  <si>
    <t>Large Studio</t>
  </si>
  <si>
    <t>LS</t>
  </si>
  <si>
    <t>Private</t>
  </si>
  <si>
    <t>P</t>
  </si>
  <si>
    <t>Semi</t>
  </si>
  <si>
    <t>S</t>
  </si>
  <si>
    <t>Small Studio</t>
  </si>
  <si>
    <t>SS</t>
  </si>
  <si>
    <t>1 Bedroom Suite</t>
  </si>
  <si>
    <t>1B</t>
  </si>
  <si>
    <t>2 Bedroom Suite</t>
  </si>
  <si>
    <t>2B</t>
  </si>
  <si>
    <t>3 Bed Room</t>
  </si>
  <si>
    <t>3BD</t>
  </si>
  <si>
    <t>4 Bed Room</t>
  </si>
  <si>
    <t>4BD</t>
  </si>
  <si>
    <t>Assisted Living Private 1</t>
  </si>
  <si>
    <t>AP1</t>
  </si>
  <si>
    <t>Assisted Living Private 2</t>
  </si>
  <si>
    <t>AP2</t>
  </si>
  <si>
    <t>Assisted Living Private 3</t>
  </si>
  <si>
    <t>AP3</t>
  </si>
  <si>
    <t>Assisted Living Semi Private 1</t>
  </si>
  <si>
    <t>A SP1</t>
  </si>
  <si>
    <t>Assisted Living Semi Private 2</t>
  </si>
  <si>
    <t>A SP2</t>
  </si>
  <si>
    <t>Assisted Living Semi Private 3</t>
  </si>
  <si>
    <t>A SP3</t>
  </si>
  <si>
    <t>Gardens Private</t>
  </si>
  <si>
    <t>GP</t>
  </si>
  <si>
    <t>Gardens Semi Private</t>
  </si>
  <si>
    <t>G SP</t>
  </si>
  <si>
    <t>Intermediate Private Suite</t>
  </si>
  <si>
    <t>IN PS</t>
  </si>
  <si>
    <t>Private Intermediate</t>
  </si>
  <si>
    <t>P IN</t>
  </si>
  <si>
    <t>Private LTC</t>
  </si>
  <si>
    <t>P LTC</t>
  </si>
  <si>
    <t>Private Skilled</t>
  </si>
  <si>
    <t>P SK</t>
  </si>
  <si>
    <t>Private Suite</t>
  </si>
  <si>
    <t>P STE</t>
  </si>
  <si>
    <t>Private-Medically Necessary</t>
  </si>
  <si>
    <t>PMN</t>
  </si>
  <si>
    <t>Rehab Suite Private</t>
  </si>
  <si>
    <t>RP</t>
  </si>
  <si>
    <t>Rehab Suite Semi Private</t>
  </si>
  <si>
    <t>RPS</t>
  </si>
  <si>
    <t>Semi Private Intermediate</t>
  </si>
  <si>
    <t>S IN</t>
  </si>
  <si>
    <t>Semi-Private LTC</t>
  </si>
  <si>
    <t>S LTC</t>
  </si>
  <si>
    <t>Semi-Private Skilled</t>
  </si>
  <si>
    <t>S SK</t>
  </si>
  <si>
    <t>Skilled Private Suite</t>
  </si>
  <si>
    <t>SK PS</t>
  </si>
  <si>
    <t>Studio</t>
  </si>
  <si>
    <t>ST</t>
  </si>
  <si>
    <t>Value</t>
  </si>
  <si>
    <t>Val</t>
  </si>
  <si>
    <t>srcDescription</t>
  </si>
  <si>
    <t>srcPayerID</t>
  </si>
  <si>
    <t>src_payer_type</t>
  </si>
  <si>
    <t>src_payer_code</t>
  </si>
  <si>
    <t>src_payer_code2</t>
  </si>
  <si>
    <t>src_Care_Level_Template</t>
  </si>
  <si>
    <t>Map_dstPayerID</t>
  </si>
  <si>
    <t>dstDescription</t>
  </si>
  <si>
    <t>dstPayerID</t>
  </si>
  <si>
    <t>dst_payer_type</t>
  </si>
  <si>
    <t>dst_payer_code</t>
  </si>
  <si>
    <t>dst_payer_code2</t>
  </si>
  <si>
    <t>dst_Care_Level_Template</t>
  </si>
  <si>
    <t>Src_PayerCode_Combined</t>
  </si>
  <si>
    <t>Suggested Merge by Payer Code</t>
  </si>
  <si>
    <t>Suggested Merge by PayerID</t>
  </si>
  <si>
    <t xml:space="preserve">Aetna Medicare </t>
  </si>
  <si>
    <t>Managed Care</t>
  </si>
  <si>
    <t>AEO</t>
  </si>
  <si>
    <t>RUGs IV Care Levels</t>
  </si>
  <si>
    <t>Anthem Levels</t>
  </si>
  <si>
    <t>ANT</t>
  </si>
  <si>
    <t>Levels</t>
  </si>
  <si>
    <t>4 levels of care</t>
  </si>
  <si>
    <t>Anthem Medicare</t>
  </si>
  <si>
    <t>ABC</t>
  </si>
  <si>
    <t xml:space="preserve">Buckeye - Community 60 Day MD </t>
  </si>
  <si>
    <t>BUC</t>
  </si>
  <si>
    <t>COMM</t>
  </si>
  <si>
    <t>Standard</t>
  </si>
  <si>
    <t>Buckeye Medicare</t>
  </si>
  <si>
    <t>BMD</t>
  </si>
  <si>
    <t>Caresource - Community 60 Day MD</t>
  </si>
  <si>
    <t>CAR</t>
  </si>
  <si>
    <t xml:space="preserve">CPAN -  Caresource Community 60 Day MD </t>
  </si>
  <si>
    <t>CPN</t>
  </si>
  <si>
    <t>CAR COM</t>
  </si>
  <si>
    <t>CPAN - Caresource Medicare (PDPM)</t>
  </si>
  <si>
    <t>Caresou</t>
  </si>
  <si>
    <t xml:space="preserve">CPAN - Molina Medicare </t>
  </si>
  <si>
    <t>MOL MCR</t>
  </si>
  <si>
    <t>Hospice - Private</t>
  </si>
  <si>
    <t>HOP</t>
  </si>
  <si>
    <t>Hospice Medicaid</t>
  </si>
  <si>
    <t>Other</t>
  </si>
  <si>
    <t>HOM</t>
  </si>
  <si>
    <t>Hospice Medicaid Pending</t>
  </si>
  <si>
    <t>HMP</t>
  </si>
  <si>
    <t>Hospice Respite</t>
  </si>
  <si>
    <t>HOR</t>
  </si>
  <si>
    <t>Humana Medicare</t>
  </si>
  <si>
    <t>HUM</t>
  </si>
  <si>
    <t>Medicaid</t>
  </si>
  <si>
    <t>MA</t>
  </si>
  <si>
    <t xml:space="preserve">Medicaid NH Waiver </t>
  </si>
  <si>
    <t>MDW</t>
  </si>
  <si>
    <t>Medicaid OH</t>
  </si>
  <si>
    <t>Level</t>
  </si>
  <si>
    <t>Medicaid PA1/PA2</t>
  </si>
  <si>
    <t>MD</t>
  </si>
  <si>
    <t>PA1/2</t>
  </si>
  <si>
    <t>Medicaid Pending</t>
  </si>
  <si>
    <t>MP</t>
  </si>
  <si>
    <t>Medicaid Pending OH</t>
  </si>
  <si>
    <t>OH</t>
  </si>
  <si>
    <t>Medicaid Pending PA1/PA2</t>
  </si>
  <si>
    <t>MPA</t>
  </si>
  <si>
    <t>Medicaid Vent</t>
  </si>
  <si>
    <t>VENT</t>
  </si>
  <si>
    <t>Medical Mutual Standard</t>
  </si>
  <si>
    <t>MMO</t>
  </si>
  <si>
    <t>Standar</t>
  </si>
  <si>
    <t>Medicare A</t>
  </si>
  <si>
    <t>MCA</t>
  </si>
  <si>
    <t>Molina - Community 60 Day MD</t>
  </si>
  <si>
    <t>MOL</t>
  </si>
  <si>
    <t>MyCare A - Buckeye</t>
  </si>
  <si>
    <t>MYG</t>
  </si>
  <si>
    <t>MyCare MCD - Buckeye</t>
  </si>
  <si>
    <t>MYB</t>
  </si>
  <si>
    <t>MyCare MCD - Caresource</t>
  </si>
  <si>
    <t>MYA</t>
  </si>
  <si>
    <t>Ohio Mutual Insurance Group</t>
  </si>
  <si>
    <t>OMI</t>
  </si>
  <si>
    <t>Outpatient Insurance</t>
  </si>
  <si>
    <t>Outpatient</t>
  </si>
  <si>
    <t>OPI</t>
  </si>
  <si>
    <t>Outpatient Medicare B</t>
  </si>
  <si>
    <t>OPB</t>
  </si>
  <si>
    <t>Outpatient Workers Comp</t>
  </si>
  <si>
    <t>OPW</t>
  </si>
  <si>
    <t>Paramount Community 60 Day MD Levels</t>
  </si>
  <si>
    <t>PAR</t>
  </si>
  <si>
    <t>COM LEV</t>
  </si>
  <si>
    <t>Paramount Healthcare Standard</t>
  </si>
  <si>
    <t>PHS</t>
  </si>
  <si>
    <t>Paramount Levels</t>
  </si>
  <si>
    <t>Private Pay</t>
  </si>
  <si>
    <t>PP</t>
  </si>
  <si>
    <t>UMR Medicare</t>
  </si>
  <si>
    <t>UMR</t>
  </si>
  <si>
    <t>United Health Care Medicare</t>
  </si>
  <si>
    <t>UHC</t>
  </si>
  <si>
    <t>MCR</t>
  </si>
  <si>
    <t>United Health Care Standard</t>
  </si>
  <si>
    <t>United Healthcare - Community Levels</t>
  </si>
  <si>
    <t>United Healthcare - Community Medicaid</t>
  </si>
  <si>
    <t>UHM</t>
  </si>
  <si>
    <t>United Medical Resource Medicare</t>
  </si>
  <si>
    <t>MEDICAR</t>
  </si>
  <si>
    <t>Workers Compensation 1500</t>
  </si>
  <si>
    <t>BWC</t>
  </si>
  <si>
    <t>Assisted Living Waiver</t>
  </si>
  <si>
    <t>WAI</t>
  </si>
  <si>
    <t>Medicaid Waiver</t>
  </si>
  <si>
    <t>Buckeye Community - OH 60 Day MD</t>
  </si>
  <si>
    <t>COM</t>
  </si>
  <si>
    <t>Buck60</t>
  </si>
  <si>
    <t>Medicaid OHIO</t>
  </si>
  <si>
    <t>CareSource Community - OH 60 Day MD</t>
  </si>
  <si>
    <t>CareS60</t>
  </si>
  <si>
    <t>Commercial Insurance</t>
  </si>
  <si>
    <t>INS</t>
  </si>
  <si>
    <t>Per Diem</t>
  </si>
  <si>
    <t xml:space="preserve">Evercare </t>
  </si>
  <si>
    <t>EC</t>
  </si>
  <si>
    <t>FL MCD FL COMM CARE</t>
  </si>
  <si>
    <t>MCD</t>
  </si>
  <si>
    <t>FCC</t>
  </si>
  <si>
    <t>FL MCD HUMANA AMERI ELDE</t>
  </si>
  <si>
    <t>AE</t>
  </si>
  <si>
    <t>FL MCD LIGHTHOUSE</t>
  </si>
  <si>
    <t>LGHT</t>
  </si>
  <si>
    <t>FL MCD STAYWELL</t>
  </si>
  <si>
    <t>STAY</t>
  </si>
  <si>
    <t>FL MCD SUNSHINE</t>
  </si>
  <si>
    <t>SUN</t>
  </si>
  <si>
    <t>FL MCD UHC</t>
  </si>
  <si>
    <t>GAD Adult Day Healthcare</t>
  </si>
  <si>
    <t>GAD</t>
  </si>
  <si>
    <t>Hospice Medicaid - MD</t>
  </si>
  <si>
    <t>Hospice Medicaid - OH</t>
  </si>
  <si>
    <t>Hospice GIP/RES</t>
  </si>
  <si>
    <t>Hospice Medicaid-FL</t>
  </si>
  <si>
    <t>FL</t>
  </si>
  <si>
    <t xml:space="preserve">Hospice Medicaid-IL </t>
  </si>
  <si>
    <t xml:space="preserve">IL </t>
  </si>
  <si>
    <t>Hospice Medicaid-KY</t>
  </si>
  <si>
    <t>KY</t>
  </si>
  <si>
    <t>Hospice Medicaid-NC</t>
  </si>
  <si>
    <t>NC</t>
  </si>
  <si>
    <t>Hospice Medicaid-VA CCC +</t>
  </si>
  <si>
    <t>CCC</t>
  </si>
  <si>
    <t>Hospice Medicaid-VA Per Diem</t>
  </si>
  <si>
    <t>VAP</t>
  </si>
  <si>
    <t>Hospice Medicaid-VA RUGS 34</t>
  </si>
  <si>
    <t>VAR</t>
  </si>
  <si>
    <t>Hospice Medicaid-VA RUGS 48</t>
  </si>
  <si>
    <t>VAR48</t>
  </si>
  <si>
    <t>Medicaid VA 48 RUGS</t>
  </si>
  <si>
    <t>Hospice Private</t>
  </si>
  <si>
    <t>Insurance LEVELS-Unlimited Days</t>
  </si>
  <si>
    <t>LVL</t>
  </si>
  <si>
    <t>Insurance RUGS-Unlimited Days</t>
  </si>
  <si>
    <t>RUG</t>
  </si>
  <si>
    <t>Kaiser</t>
  </si>
  <si>
    <t>KAI</t>
  </si>
  <si>
    <t>6 Level of Care</t>
  </si>
  <si>
    <t>Managed Care with Levels</t>
  </si>
  <si>
    <t>MCL</t>
  </si>
  <si>
    <t>5 Levels of Care</t>
  </si>
  <si>
    <t>Managed Care with Levels PDPM UHC</t>
  </si>
  <si>
    <t>MCU</t>
  </si>
  <si>
    <t>Managed Care with PDPM</t>
  </si>
  <si>
    <t>MPD</t>
  </si>
  <si>
    <t>Managed Care with Rugs</t>
  </si>
  <si>
    <t>Managed Medicaid IL Aetna</t>
  </si>
  <si>
    <t>MM</t>
  </si>
  <si>
    <t>Managed Medicaid IL BCBS</t>
  </si>
  <si>
    <t>BC</t>
  </si>
  <si>
    <t>Managed Medicaid IL Harmony</t>
  </si>
  <si>
    <t>Managed Medicaid IL Humana</t>
  </si>
  <si>
    <t>HA</t>
  </si>
  <si>
    <t>Managed Medicaid IL Illinicare</t>
  </si>
  <si>
    <t>Managed Medicaid IL Meridian</t>
  </si>
  <si>
    <t>ME</t>
  </si>
  <si>
    <t>Managed Medicaid IL Molina</t>
  </si>
  <si>
    <t>MO</t>
  </si>
  <si>
    <t>Managed Medicaid MD United Optum</t>
  </si>
  <si>
    <t>MMU</t>
  </si>
  <si>
    <t>Managed Medicaid NC AmeriHealth Caritas</t>
  </si>
  <si>
    <t>NC AHC</t>
  </si>
  <si>
    <t>Managed Medicaid NC Carolina Complete Health</t>
  </si>
  <si>
    <t>NC CCH</t>
  </si>
  <si>
    <t>Managed Medicaid NC Healthy Blue BCBS</t>
  </si>
  <si>
    <t>NC BCBS</t>
  </si>
  <si>
    <t>Managed Medicaid NC UHC</t>
  </si>
  <si>
    <t>NC UHC</t>
  </si>
  <si>
    <t>Managed Medicaid NC WellCare</t>
  </si>
  <si>
    <t>NC WC</t>
  </si>
  <si>
    <t>Managed Medicaid OH - Buckeye</t>
  </si>
  <si>
    <t>Buckeye</t>
  </si>
  <si>
    <t>Managed Medicaid OH - Buckeye VENT</t>
  </si>
  <si>
    <t>BOV</t>
  </si>
  <si>
    <t>Managed Medicaid OH - Caresource</t>
  </si>
  <si>
    <t>CareS</t>
  </si>
  <si>
    <t>Managed Medicaid OH - Caresource VENT</t>
  </si>
  <si>
    <t>COV</t>
  </si>
  <si>
    <t>Managed Medicaid OH - Molina</t>
  </si>
  <si>
    <t>Mol</t>
  </si>
  <si>
    <t>Managed Medicaid OH - Molina VENT</t>
  </si>
  <si>
    <t>MOV</t>
  </si>
  <si>
    <t>Managed Medicaid OH - Paramount</t>
  </si>
  <si>
    <t>ParaM</t>
  </si>
  <si>
    <t>Managed Medicaid OH - Paramount VENT</t>
  </si>
  <si>
    <t>PAV</t>
  </si>
  <si>
    <t>Managed Medicaid OH - UHC</t>
  </si>
  <si>
    <t>Managed Medicaid OH - UHC VENT</t>
  </si>
  <si>
    <t>UOV</t>
  </si>
  <si>
    <t>Managed Medicaid VA Aetna RUGS 48</t>
  </si>
  <si>
    <t>AE48</t>
  </si>
  <si>
    <t>Managed Medicaid VA Anthem RUGS 34</t>
  </si>
  <si>
    <t>AN</t>
  </si>
  <si>
    <t>Managed Medicaid VA Anthem RUGS 48</t>
  </si>
  <si>
    <t>AN48</t>
  </si>
  <si>
    <t>Managed Medicaid VA Humana ILS RUGS 34</t>
  </si>
  <si>
    <t>HU</t>
  </si>
  <si>
    <t>Managed Medicaid VA Humana ILS RUGS 48</t>
  </si>
  <si>
    <t>HU48</t>
  </si>
  <si>
    <t>Managed Medicaid VA Molina Complete Care RUGS 48</t>
  </si>
  <si>
    <t>MA48</t>
  </si>
  <si>
    <t>Managed Medicaid VA Optima RUGS 48</t>
  </si>
  <si>
    <t>OP48</t>
  </si>
  <si>
    <t>Managed Medicaid VA Premier RUGS VA 34</t>
  </si>
  <si>
    <t>PR</t>
  </si>
  <si>
    <t>Managed Medicaid VA Premier RUGS VA 48</t>
  </si>
  <si>
    <t>PR48</t>
  </si>
  <si>
    <t>Managed Medicaid VA RUGS 34</t>
  </si>
  <si>
    <t>VA</t>
  </si>
  <si>
    <t>Managed Medicaid VA UHC RUGS 48</t>
  </si>
  <si>
    <t>UH48</t>
  </si>
  <si>
    <t xml:space="preserve">Medicaid Adult Day Healthcare </t>
  </si>
  <si>
    <t>DYCR</t>
  </si>
  <si>
    <t>Medicaid Maryland</t>
  </si>
  <si>
    <t>Medicaid Pending - Vent</t>
  </si>
  <si>
    <t>MPV</t>
  </si>
  <si>
    <t>Medicaid Pending Hospice</t>
  </si>
  <si>
    <t>MPH</t>
  </si>
  <si>
    <t>Medicaid-FL</t>
  </si>
  <si>
    <t>Medicaid-IL</t>
  </si>
  <si>
    <t>Medicaid-KY</t>
  </si>
  <si>
    <t>Medicaid-NC SK</t>
  </si>
  <si>
    <t>NC SK</t>
  </si>
  <si>
    <t>Medicaid-OH</t>
  </si>
  <si>
    <t>Medicaid-OH Vent</t>
  </si>
  <si>
    <t>OHV</t>
  </si>
  <si>
    <t>Medicaid-VA RUGS 34</t>
  </si>
  <si>
    <t>Medicaid-VA RUGS 48</t>
  </si>
  <si>
    <t>VA48</t>
  </si>
  <si>
    <t>Medicare A +</t>
  </si>
  <si>
    <t>Medicare A COVID-19</t>
  </si>
  <si>
    <t>MCACO19</t>
  </si>
  <si>
    <t>Molina Community - OH 60 Day MD</t>
  </si>
  <si>
    <t>Mol60</t>
  </si>
  <si>
    <t>MyCare AL Waiver - Buckeye</t>
  </si>
  <si>
    <t>MyCare AL Waiver - Caresource</t>
  </si>
  <si>
    <t>MyCare AL Waiver - UHC</t>
  </si>
  <si>
    <t>UNI</t>
  </si>
  <si>
    <t>Outpatient Insurance B</t>
  </si>
  <si>
    <t>OP</t>
  </si>
  <si>
    <t>INSB</t>
  </si>
  <si>
    <t>Outpatient Managed Care B</t>
  </si>
  <si>
    <t>MGDB</t>
  </si>
  <si>
    <t>Outpatient Mediciad Therapy</t>
  </si>
  <si>
    <t>Outpatient Private</t>
  </si>
  <si>
    <t>OPP</t>
  </si>
  <si>
    <t>Private Adult Day Healthcare</t>
  </si>
  <si>
    <t>PVT</t>
  </si>
  <si>
    <t>Private Pay - Attorney</t>
  </si>
  <si>
    <t>ATTY</t>
  </si>
  <si>
    <t>Private Pay - Unmet Medical</t>
  </si>
  <si>
    <t>UM</t>
  </si>
  <si>
    <t>Private Pay Inclusive</t>
  </si>
  <si>
    <t>PPI</t>
  </si>
  <si>
    <t>Private Pay Memory Care</t>
  </si>
  <si>
    <t>PMC</t>
  </si>
  <si>
    <t>3 Levels of Care</t>
  </si>
  <si>
    <t>UnitedHealthCare Community - OH 60 Day MD</t>
  </si>
  <si>
    <t>UHC60</t>
  </si>
  <si>
    <t>Veterans Administration</t>
  </si>
  <si>
    <t>Workers Comp</t>
  </si>
  <si>
    <t>WC</t>
  </si>
  <si>
    <t>1 Level of Care</t>
  </si>
  <si>
    <t>Paramount Community 60 Day MD Level</t>
  </si>
  <si>
    <t>Assisted Living Medicaid Pending Waiver</t>
  </si>
  <si>
    <t>ALW</t>
  </si>
  <si>
    <t>PENDING</t>
  </si>
  <si>
    <t>Waiver Tiers</t>
  </si>
  <si>
    <t>Private Pay  - ALF Tiers</t>
  </si>
  <si>
    <t>ALF TRS</t>
  </si>
  <si>
    <t>Willard ALF Pvt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</si>
</sst>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0" fillId="33" borderId="0" xfId="0" applyFill="1"/>
    <xf numFmtId="0" fontId="16" fillId="33" borderId="0" xfId="0" applyFont="1" applyFill="1"/>
    <xf numFmtId="0" fontId="16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G22" sqref="G22"/>
    </sheetView>
  </sheetViews>
  <sheetFormatPr defaultRowHeight="14.4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>
      <c r="A2" t="s">
        <v>7</v>
      </c>
      <c r="B2" t="s">
        <v>8</v>
      </c>
      <c r="C2">
        <v>1</v>
      </c>
      <c r="D2" s="1">
        <v>1</v>
      </c>
      <c r="E2">
        <f t="shared" ref="E2:E19" si="0">VLOOKUP($D2,$E$21:$H$86,1,FALSE)</f>
        <v>1</v>
      </c>
      <c r="F2" t="str">
        <f t="shared" ref="F2:F19" si="1">VLOOKUP($D2,$E$21:$H$86,2,FALSE)</f>
        <v>AA</v>
      </c>
      <c r="G2" t="str">
        <f t="shared" ref="G2:G19" si="2">VLOOKUP($D2,$E$21:$H$86,3,FALSE)</f>
        <v>Actual Admission</v>
      </c>
      <c r="J2">
        <f t="shared" ref="J2:J19" si="3">VLOOKUP($B2,$F$21:$H$86,3,FALSE)</f>
        <v>1</v>
      </c>
    </row>
    <row r="3" spans="1:10">
      <c r="A3" t="s">
        <v>9</v>
      </c>
      <c r="B3" t="s">
        <v>10</v>
      </c>
      <c r="C3">
        <v>123</v>
      </c>
      <c r="D3" s="1" t="e">
        <v>#N/A</v>
      </c>
      <c r="E3" t="e">
        <f t="shared" si="0"/>
        <v>#N/A</v>
      </c>
      <c r="F3" t="e">
        <f t="shared" si="1"/>
        <v>#N/A</v>
      </c>
      <c r="G3" t="e">
        <f t="shared" si="2"/>
        <v>#N/A</v>
      </c>
      <c r="J3" t="e">
        <f t="shared" si="3"/>
        <v>#N/A</v>
      </c>
    </row>
    <row r="4" spans="1:10">
      <c r="A4" t="s">
        <v>11</v>
      </c>
      <c r="B4" t="s">
        <v>12</v>
      </c>
      <c r="C4">
        <v>2</v>
      </c>
      <c r="D4" s="1">
        <v>2</v>
      </c>
      <c r="E4">
        <f t="shared" si="0"/>
        <v>2</v>
      </c>
      <c r="F4" t="str">
        <f t="shared" si="1"/>
        <v>DD</v>
      </c>
      <c r="G4" t="str">
        <f t="shared" si="2"/>
        <v>Discharge Date</v>
      </c>
      <c r="J4">
        <f t="shared" si="3"/>
        <v>2</v>
      </c>
    </row>
    <row r="5" spans="1:10">
      <c r="A5" t="s">
        <v>13</v>
      </c>
      <c r="B5" t="s">
        <v>14</v>
      </c>
      <c r="C5">
        <v>3</v>
      </c>
      <c r="D5" s="1">
        <v>3</v>
      </c>
      <c r="E5">
        <f t="shared" si="0"/>
        <v>3</v>
      </c>
      <c r="F5" t="str">
        <f t="shared" si="1"/>
        <v>DE</v>
      </c>
      <c r="G5" t="str">
        <f t="shared" si="2"/>
        <v>Deceased Date (Facility)</v>
      </c>
      <c r="J5">
        <f t="shared" si="3"/>
        <v>3</v>
      </c>
    </row>
    <row r="6" spans="1:10">
      <c r="A6" t="s">
        <v>15</v>
      </c>
      <c r="B6" t="s">
        <v>16</v>
      </c>
      <c r="C6">
        <v>37</v>
      </c>
      <c r="D6" s="1">
        <v>37</v>
      </c>
      <c r="E6">
        <f t="shared" si="0"/>
        <v>37</v>
      </c>
      <c r="F6" t="str">
        <f t="shared" si="1"/>
        <v>DH</v>
      </c>
      <c r="G6" t="str">
        <f t="shared" si="2"/>
        <v>Deceased Date (Hospital)</v>
      </c>
      <c r="J6">
        <f t="shared" si="3"/>
        <v>37</v>
      </c>
    </row>
    <row r="7" spans="1:10">
      <c r="A7" t="s">
        <v>17</v>
      </c>
      <c r="B7" t="s">
        <v>18</v>
      </c>
      <c r="C7">
        <v>571</v>
      </c>
      <c r="D7" s="1" t="e">
        <v>#N/A</v>
      </c>
      <c r="E7" t="e">
        <f t="shared" si="0"/>
        <v>#N/A</v>
      </c>
      <c r="F7" t="e">
        <f t="shared" si="1"/>
        <v>#N/A</v>
      </c>
      <c r="G7" t="e">
        <f t="shared" si="2"/>
        <v>#N/A</v>
      </c>
      <c r="J7" t="e">
        <f t="shared" si="3"/>
        <v>#N/A</v>
      </c>
    </row>
    <row r="8" spans="1:10">
      <c r="A8" t="s">
        <v>19</v>
      </c>
      <c r="B8" t="s">
        <v>20</v>
      </c>
      <c r="C8">
        <v>8</v>
      </c>
      <c r="D8" s="1">
        <v>413</v>
      </c>
      <c r="E8">
        <f t="shared" si="0"/>
        <v>413</v>
      </c>
      <c r="F8" t="str">
        <f t="shared" si="1"/>
        <v>IT</v>
      </c>
      <c r="G8" t="str">
        <f t="shared" si="2"/>
        <v>Internal Transfer</v>
      </c>
      <c r="J8">
        <f t="shared" si="3"/>
        <v>413</v>
      </c>
    </row>
    <row r="9" spans="1:10">
      <c r="A9" t="s">
        <v>21</v>
      </c>
      <c r="B9" t="s">
        <v>22</v>
      </c>
      <c r="C9">
        <v>45</v>
      </c>
      <c r="D9" s="1">
        <v>45</v>
      </c>
      <c r="E9">
        <f t="shared" si="0"/>
        <v>45</v>
      </c>
      <c r="F9" t="str">
        <f t="shared" si="1"/>
        <v>L</v>
      </c>
      <c r="G9" t="str">
        <f t="shared" si="2"/>
        <v>Leave of Absence/LOA</v>
      </c>
      <c r="J9">
        <f t="shared" si="3"/>
        <v>45</v>
      </c>
    </row>
    <row r="10" spans="1:10">
      <c r="A10" t="s">
        <v>23</v>
      </c>
      <c r="B10" t="s">
        <v>24</v>
      </c>
      <c r="C10">
        <v>110</v>
      </c>
      <c r="D10" s="1">
        <v>57</v>
      </c>
      <c r="E10">
        <f t="shared" si="0"/>
        <v>57</v>
      </c>
      <c r="F10" t="str">
        <f t="shared" si="1"/>
        <v>LC</v>
      </c>
      <c r="G10" t="str">
        <f t="shared" si="2"/>
        <v>Liability Change</v>
      </c>
      <c r="J10">
        <f t="shared" si="3"/>
        <v>57</v>
      </c>
    </row>
    <row r="11" spans="1:10">
      <c r="A11" t="s">
        <v>25</v>
      </c>
      <c r="B11" t="s">
        <v>26</v>
      </c>
      <c r="C11">
        <v>76</v>
      </c>
      <c r="D11" s="1">
        <v>76</v>
      </c>
      <c r="E11">
        <f t="shared" si="0"/>
        <v>76</v>
      </c>
      <c r="F11" t="str">
        <f t="shared" si="1"/>
        <v>OLC</v>
      </c>
      <c r="G11" t="str">
        <f t="shared" si="2"/>
        <v>On Line Census</v>
      </c>
      <c r="J11">
        <f t="shared" si="3"/>
        <v>76</v>
      </c>
    </row>
    <row r="12" spans="1:10">
      <c r="A12" t="s">
        <v>27</v>
      </c>
      <c r="B12" t="s">
        <v>28</v>
      </c>
      <c r="C12">
        <v>56</v>
      </c>
      <c r="D12" s="1">
        <v>56</v>
      </c>
      <c r="E12">
        <f t="shared" si="0"/>
        <v>56</v>
      </c>
      <c r="F12" t="str">
        <f t="shared" si="1"/>
        <v>PC</v>
      </c>
      <c r="G12" t="str">
        <f t="shared" si="2"/>
        <v>Payer Change</v>
      </c>
      <c r="J12">
        <f t="shared" si="3"/>
        <v>56</v>
      </c>
    </row>
    <row r="13" spans="1:10">
      <c r="A13" t="s">
        <v>29</v>
      </c>
      <c r="B13" t="s">
        <v>30</v>
      </c>
      <c r="C13">
        <v>122</v>
      </c>
      <c r="D13" s="1">
        <v>423</v>
      </c>
      <c r="E13">
        <f t="shared" si="0"/>
        <v>423</v>
      </c>
      <c r="F13" t="str">
        <f t="shared" si="1"/>
        <v>PL</v>
      </c>
      <c r="G13" t="str">
        <f t="shared" si="2"/>
        <v>Patient Liability</v>
      </c>
      <c r="J13">
        <f t="shared" si="3"/>
        <v>423</v>
      </c>
    </row>
    <row r="14" spans="1:10">
      <c r="A14" t="s">
        <v>31</v>
      </c>
      <c r="B14" t="s">
        <v>32</v>
      </c>
      <c r="C14">
        <v>66</v>
      </c>
      <c r="D14" s="1">
        <v>66</v>
      </c>
      <c r="E14">
        <f t="shared" si="0"/>
        <v>66</v>
      </c>
      <c r="F14" t="str">
        <f t="shared" si="1"/>
        <v>RA</v>
      </c>
      <c r="G14" t="str">
        <f t="shared" si="2"/>
        <v>ReAdmission</v>
      </c>
      <c r="J14">
        <f t="shared" si="3"/>
        <v>66</v>
      </c>
    </row>
    <row r="15" spans="1:10">
      <c r="A15" t="s">
        <v>33</v>
      </c>
      <c r="B15" t="s">
        <v>34</v>
      </c>
      <c r="C15">
        <v>101</v>
      </c>
      <c r="D15" s="1">
        <v>8</v>
      </c>
      <c r="E15">
        <f t="shared" si="0"/>
        <v>8</v>
      </c>
      <c r="F15" t="str">
        <f t="shared" si="1"/>
        <v>RC</v>
      </c>
      <c r="G15" t="str">
        <f t="shared" si="2"/>
        <v>Room Change</v>
      </c>
      <c r="J15">
        <f t="shared" si="3"/>
        <v>8</v>
      </c>
    </row>
    <row r="16" spans="1:10">
      <c r="A16" t="s">
        <v>35</v>
      </c>
      <c r="B16" t="s">
        <v>36</v>
      </c>
      <c r="C16">
        <v>46</v>
      </c>
      <c r="D16" s="1">
        <v>46</v>
      </c>
      <c r="E16">
        <f t="shared" si="0"/>
        <v>46</v>
      </c>
      <c r="F16" t="str">
        <f t="shared" si="1"/>
        <v>RL</v>
      </c>
      <c r="G16" t="str">
        <f t="shared" si="2"/>
        <v>Return from Leave/LOA</v>
      </c>
      <c r="J16">
        <f t="shared" si="3"/>
        <v>46</v>
      </c>
    </row>
    <row r="17" spans="1:10">
      <c r="A17" t="s">
        <v>37</v>
      </c>
      <c r="B17" t="s">
        <v>38</v>
      </c>
      <c r="C17">
        <v>116</v>
      </c>
      <c r="D17" s="1">
        <v>383</v>
      </c>
      <c r="E17">
        <f t="shared" si="0"/>
        <v>383</v>
      </c>
      <c r="F17" t="str">
        <f t="shared" si="1"/>
        <v>RTC</v>
      </c>
      <c r="G17" t="str">
        <f t="shared" si="2"/>
        <v>Rate Change</v>
      </c>
      <c r="J17" t="e">
        <f t="shared" si="3"/>
        <v>#N/A</v>
      </c>
    </row>
    <row r="18" spans="1:10">
      <c r="A18" t="s">
        <v>39</v>
      </c>
      <c r="B18" t="s">
        <v>40</v>
      </c>
      <c r="C18">
        <v>6</v>
      </c>
      <c r="D18" s="1">
        <v>6</v>
      </c>
      <c r="E18">
        <f t="shared" si="0"/>
        <v>6</v>
      </c>
      <c r="F18" t="str">
        <f t="shared" si="1"/>
        <v>TI</v>
      </c>
      <c r="G18" t="str">
        <f t="shared" si="2"/>
        <v>Transfer In from Hospital</v>
      </c>
      <c r="J18">
        <f t="shared" si="3"/>
        <v>6</v>
      </c>
    </row>
    <row r="19" spans="1:10">
      <c r="A19" t="s">
        <v>41</v>
      </c>
      <c r="B19" t="s">
        <v>42</v>
      </c>
      <c r="C19">
        <v>4</v>
      </c>
      <c r="D19" s="1">
        <v>4</v>
      </c>
      <c r="E19">
        <f t="shared" si="0"/>
        <v>4</v>
      </c>
      <c r="F19" t="str">
        <f t="shared" si="1"/>
        <v>TO</v>
      </c>
      <c r="G19" t="str">
        <f t="shared" si="2"/>
        <v>Transfer Out to Hospital</v>
      </c>
      <c r="J19">
        <f t="shared" si="3"/>
        <v>4</v>
      </c>
    </row>
    <row r="21" spans="1:10">
      <c r="E21">
        <v>1</v>
      </c>
      <c r="F21" t="s">
        <v>8</v>
      </c>
      <c r="G21" t="s">
        <v>43</v>
      </c>
      <c r="H21">
        <v>1</v>
      </c>
    </row>
    <row r="22" spans="1:10">
      <c r="E22">
        <v>89</v>
      </c>
      <c r="F22" t="s">
        <v>44</v>
      </c>
      <c r="G22" t="s">
        <v>45</v>
      </c>
      <c r="H22">
        <v>89</v>
      </c>
    </row>
    <row r="23" spans="1:10">
      <c r="E23">
        <v>2</v>
      </c>
      <c r="F23" t="s">
        <v>12</v>
      </c>
      <c r="G23" t="s">
        <v>11</v>
      </c>
      <c r="H23">
        <v>2</v>
      </c>
    </row>
    <row r="24" spans="1:10">
      <c r="E24">
        <v>3</v>
      </c>
      <c r="F24" t="s">
        <v>14</v>
      </c>
      <c r="G24" t="s">
        <v>13</v>
      </c>
      <c r="H24">
        <v>3</v>
      </c>
    </row>
    <row r="25" spans="1:10">
      <c r="E25">
        <v>37</v>
      </c>
      <c r="F25" t="s">
        <v>16</v>
      </c>
      <c r="G25" t="s">
        <v>15</v>
      </c>
      <c r="H25">
        <v>37</v>
      </c>
    </row>
    <row r="26" spans="1:10">
      <c r="E26">
        <v>231</v>
      </c>
      <c r="F26" t="s">
        <v>46</v>
      </c>
      <c r="G26" t="s">
        <v>47</v>
      </c>
      <c r="H26">
        <v>231</v>
      </c>
    </row>
    <row r="27" spans="1:10">
      <c r="E27">
        <v>403</v>
      </c>
      <c r="F27" t="s">
        <v>48</v>
      </c>
      <c r="G27" t="s">
        <v>49</v>
      </c>
      <c r="H27">
        <v>403</v>
      </c>
    </row>
    <row r="28" spans="1:10">
      <c r="E28">
        <v>413</v>
      </c>
      <c r="F28" t="s">
        <v>20</v>
      </c>
      <c r="G28" t="s">
        <v>50</v>
      </c>
      <c r="H28">
        <v>413</v>
      </c>
    </row>
    <row r="29" spans="1:10">
      <c r="E29">
        <v>45</v>
      </c>
      <c r="F29" t="s">
        <v>22</v>
      </c>
      <c r="G29" t="s">
        <v>21</v>
      </c>
      <c r="H29">
        <v>45</v>
      </c>
    </row>
    <row r="30" spans="1:10">
      <c r="E30">
        <v>57</v>
      </c>
      <c r="F30" t="s">
        <v>24</v>
      </c>
      <c r="G30" t="s">
        <v>23</v>
      </c>
      <c r="H30">
        <v>57</v>
      </c>
    </row>
    <row r="31" spans="1:10">
      <c r="E31">
        <v>76</v>
      </c>
      <c r="F31" t="s">
        <v>26</v>
      </c>
      <c r="G31" t="s">
        <v>51</v>
      </c>
      <c r="H31">
        <v>76</v>
      </c>
    </row>
    <row r="32" spans="1:10">
      <c r="E32">
        <v>56</v>
      </c>
      <c r="F32" t="s">
        <v>28</v>
      </c>
      <c r="G32" t="s">
        <v>52</v>
      </c>
      <c r="H32">
        <v>56</v>
      </c>
    </row>
    <row r="33" spans="5:8">
      <c r="E33">
        <v>423</v>
      </c>
      <c r="F33" t="s">
        <v>30</v>
      </c>
      <c r="G33" t="s">
        <v>29</v>
      </c>
      <c r="H33">
        <v>423</v>
      </c>
    </row>
    <row r="34" spans="5:8">
      <c r="E34">
        <v>66</v>
      </c>
      <c r="F34" t="s">
        <v>32</v>
      </c>
      <c r="G34" t="s">
        <v>53</v>
      </c>
      <c r="H34">
        <v>66</v>
      </c>
    </row>
    <row r="35" spans="5:8">
      <c r="E35">
        <v>9</v>
      </c>
      <c r="F35" t="s">
        <v>54</v>
      </c>
      <c r="G35" t="s">
        <v>55</v>
      </c>
      <c r="H35">
        <v>9</v>
      </c>
    </row>
    <row r="36" spans="5:8">
      <c r="E36">
        <v>8</v>
      </c>
      <c r="F36" t="s">
        <v>34</v>
      </c>
      <c r="G36" t="s">
        <v>33</v>
      </c>
      <c r="H36">
        <v>8</v>
      </c>
    </row>
    <row r="37" spans="5:8">
      <c r="E37">
        <v>10</v>
      </c>
      <c r="F37" t="s">
        <v>56</v>
      </c>
      <c r="G37" t="s">
        <v>57</v>
      </c>
      <c r="H37">
        <v>10</v>
      </c>
    </row>
    <row r="38" spans="5:8">
      <c r="E38">
        <v>11</v>
      </c>
      <c r="F38" t="s">
        <v>58</v>
      </c>
      <c r="G38" t="s">
        <v>59</v>
      </c>
      <c r="H38">
        <v>11</v>
      </c>
    </row>
    <row r="39" spans="5:8">
      <c r="E39">
        <v>12</v>
      </c>
      <c r="F39" t="s">
        <v>60</v>
      </c>
      <c r="G39" t="s">
        <v>61</v>
      </c>
      <c r="H39">
        <v>12</v>
      </c>
    </row>
    <row r="40" spans="5:8">
      <c r="E40">
        <v>46</v>
      </c>
      <c r="F40" t="s">
        <v>36</v>
      </c>
      <c r="G40" t="s">
        <v>62</v>
      </c>
      <c r="H40">
        <v>46</v>
      </c>
    </row>
    <row r="41" spans="5:8">
      <c r="E41">
        <v>87</v>
      </c>
      <c r="F41" t="s">
        <v>63</v>
      </c>
      <c r="G41" t="s">
        <v>64</v>
      </c>
      <c r="H41">
        <v>87</v>
      </c>
    </row>
    <row r="42" spans="5:8">
      <c r="E42">
        <v>383</v>
      </c>
      <c r="F42" t="s">
        <v>65</v>
      </c>
      <c r="G42" t="s">
        <v>66</v>
      </c>
      <c r="H42">
        <v>383</v>
      </c>
    </row>
    <row r="43" spans="5:8">
      <c r="E43">
        <v>6</v>
      </c>
      <c r="F43" t="s">
        <v>40</v>
      </c>
      <c r="G43" t="s">
        <v>67</v>
      </c>
      <c r="H43">
        <v>6</v>
      </c>
    </row>
    <row r="44" spans="5:8">
      <c r="E44">
        <v>4</v>
      </c>
      <c r="F44" t="s">
        <v>42</v>
      </c>
      <c r="G44" t="s">
        <v>68</v>
      </c>
      <c r="H44">
        <v>4</v>
      </c>
    </row>
    <row r="45" spans="5:8">
      <c r="E45">
        <v>433</v>
      </c>
      <c r="F45" t="s">
        <v>69</v>
      </c>
      <c r="G45" t="s">
        <v>70</v>
      </c>
      <c r="H45">
        <v>433</v>
      </c>
    </row>
  </sheetData>
  <conditionalFormatting sqref="D1:D1048576">
    <cfRule type="expression" dxfId="6" priority="2" stopIfTrue="1">
      <formula>ISNA(D1)</formula>
    </cfRule>
  </conditionalFormatting>
  <conditionalFormatting sqref="E21:H86">
    <cfRule type="expression" dxfId="5" priority="1" stopIfTrue="1">
      <formula>COUNTIF(LIST,$F21)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B29" sqref="B29"/>
    </sheetView>
  </sheetViews>
  <sheetFormatPr defaultRowHeight="14.4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>
      <c r="A2" t="s">
        <v>71</v>
      </c>
      <c r="B2" t="s">
        <v>72</v>
      </c>
      <c r="C2">
        <v>42</v>
      </c>
      <c r="D2" s="1">
        <v>42</v>
      </c>
      <c r="E2">
        <f t="shared" ref="E2:E14" si="0">VLOOKUP($D2,$E$16:$H$81,1,FALSE)</f>
        <v>42</v>
      </c>
      <c r="F2" t="str">
        <f t="shared" ref="F2:F14" si="1">VLOOKUP($D2,$E$16:$H$81,2,FALSE)</f>
        <v>A</v>
      </c>
      <c r="G2" t="str">
        <f t="shared" ref="G2:G14" si="2">VLOOKUP($D2,$E$16:$H$81,3,FALSE)</f>
        <v>Active</v>
      </c>
      <c r="J2">
        <f t="shared" ref="J2:J14" si="3">VLOOKUP($B2,$F$16:$H$81,3,FALSE)</f>
        <v>42</v>
      </c>
    </row>
    <row r="3" spans="1:10">
      <c r="A3" t="s">
        <v>73</v>
      </c>
      <c r="B3" t="s">
        <v>74</v>
      </c>
      <c r="C3">
        <v>17</v>
      </c>
      <c r="D3" s="1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>
      <c r="A4" t="s">
        <v>75</v>
      </c>
      <c r="B4" t="s">
        <v>76</v>
      </c>
      <c r="C4">
        <v>51</v>
      </c>
      <c r="D4" s="1">
        <v>284</v>
      </c>
      <c r="E4">
        <f t="shared" si="0"/>
        <v>284</v>
      </c>
      <c r="F4" t="str">
        <f t="shared" si="1"/>
        <v>H</v>
      </c>
      <c r="G4" t="str">
        <f t="shared" si="2"/>
        <v>Hospital &lt;8hrs in NH 50%</v>
      </c>
      <c r="J4">
        <f t="shared" si="3"/>
        <v>284</v>
      </c>
    </row>
    <row r="5" spans="1:10">
      <c r="A5" t="s">
        <v>77</v>
      </c>
      <c r="B5" t="s">
        <v>78</v>
      </c>
      <c r="C5">
        <v>113</v>
      </c>
      <c r="D5" s="1">
        <v>43</v>
      </c>
      <c r="E5">
        <f t="shared" si="0"/>
        <v>43</v>
      </c>
      <c r="F5" t="str">
        <f t="shared" si="1"/>
        <v>HP</v>
      </c>
      <c r="G5" t="str">
        <f t="shared" si="2"/>
        <v>Hospital Paid Leave</v>
      </c>
      <c r="J5" t="e">
        <f t="shared" si="3"/>
        <v>#N/A</v>
      </c>
    </row>
    <row r="6" spans="1:10">
      <c r="A6" t="s">
        <v>79</v>
      </c>
      <c r="B6" t="s">
        <v>80</v>
      </c>
      <c r="C6">
        <v>128</v>
      </c>
      <c r="D6" s="1">
        <v>264</v>
      </c>
      <c r="E6">
        <f t="shared" si="0"/>
        <v>264</v>
      </c>
      <c r="F6" t="str">
        <f t="shared" si="1"/>
        <v>H100</v>
      </c>
      <c r="G6" t="str">
        <f t="shared" si="2"/>
        <v>ALWaiver Hosp 1st Day 100%</v>
      </c>
      <c r="J6">
        <f t="shared" si="3"/>
        <v>264</v>
      </c>
    </row>
    <row r="7" spans="1:10">
      <c r="A7" t="s">
        <v>81</v>
      </c>
      <c r="B7" t="s">
        <v>82</v>
      </c>
      <c r="C7">
        <v>112</v>
      </c>
      <c r="D7" s="1" t="e">
        <v>#N/A</v>
      </c>
      <c r="E7" t="e">
        <f t="shared" si="0"/>
        <v>#N/A</v>
      </c>
      <c r="F7" t="e">
        <f t="shared" si="1"/>
        <v>#N/A</v>
      </c>
      <c r="G7" t="e">
        <f t="shared" si="2"/>
        <v>#N/A</v>
      </c>
      <c r="J7" t="e">
        <f t="shared" si="3"/>
        <v>#N/A</v>
      </c>
    </row>
    <row r="8" spans="1:10">
      <c r="A8" t="s">
        <v>83</v>
      </c>
      <c r="B8" t="s">
        <v>84</v>
      </c>
      <c r="C8">
        <v>50</v>
      </c>
      <c r="D8" s="1">
        <v>304</v>
      </c>
      <c r="E8">
        <f t="shared" si="0"/>
        <v>304</v>
      </c>
      <c r="F8" t="str">
        <f t="shared" si="1"/>
        <v>H8</v>
      </c>
      <c r="G8" t="str">
        <f t="shared" si="2"/>
        <v>Hospital &gt;8hrs in NH 100%</v>
      </c>
      <c r="J8">
        <f t="shared" si="3"/>
        <v>304</v>
      </c>
    </row>
    <row r="9" spans="1:10">
      <c r="A9" t="s">
        <v>85</v>
      </c>
      <c r="B9" t="s">
        <v>86</v>
      </c>
      <c r="C9">
        <v>47</v>
      </c>
      <c r="D9" s="1">
        <v>47</v>
      </c>
      <c r="E9">
        <f t="shared" si="0"/>
        <v>47</v>
      </c>
      <c r="F9" t="str">
        <f t="shared" si="1"/>
        <v>HN</v>
      </c>
      <c r="G9" t="str">
        <f t="shared" si="2"/>
        <v>Hospital &lt; 24 hrs (Medicare only)</v>
      </c>
      <c r="J9">
        <f t="shared" si="3"/>
        <v>47</v>
      </c>
    </row>
    <row r="10" spans="1:10">
      <c r="A10" t="s">
        <v>87</v>
      </c>
      <c r="B10" t="s">
        <v>88</v>
      </c>
      <c r="C10">
        <v>193</v>
      </c>
      <c r="D10" s="1">
        <v>351</v>
      </c>
      <c r="E10">
        <f t="shared" si="0"/>
        <v>351</v>
      </c>
      <c r="F10" t="str">
        <f t="shared" si="1"/>
        <v>HM</v>
      </c>
      <c r="G10" t="str">
        <f t="shared" si="2"/>
        <v>Hospital No Charge (M'caid)</v>
      </c>
      <c r="J10" t="e">
        <f t="shared" si="3"/>
        <v>#N/A</v>
      </c>
    </row>
    <row r="11" spans="1:10">
      <c r="A11" t="s">
        <v>89</v>
      </c>
      <c r="B11" t="s">
        <v>22</v>
      </c>
      <c r="C11">
        <v>53</v>
      </c>
      <c r="D11" s="1">
        <v>314</v>
      </c>
      <c r="E11">
        <f t="shared" si="0"/>
        <v>314</v>
      </c>
      <c r="F11" t="str">
        <f t="shared" si="1"/>
        <v>LN</v>
      </c>
      <c r="G11" t="str">
        <f t="shared" si="2"/>
        <v>Leave &lt;8rs in NH (50%)</v>
      </c>
      <c r="J11" t="e">
        <f t="shared" si="3"/>
        <v>#N/A</v>
      </c>
    </row>
    <row r="12" spans="1:10">
      <c r="A12" t="s">
        <v>90</v>
      </c>
      <c r="B12" t="s">
        <v>91</v>
      </c>
      <c r="C12">
        <v>54</v>
      </c>
      <c r="D12" s="1">
        <v>276</v>
      </c>
      <c r="E12">
        <f t="shared" si="0"/>
        <v>276</v>
      </c>
      <c r="F12" t="str">
        <f t="shared" si="1"/>
        <v>L8</v>
      </c>
      <c r="G12" t="str">
        <f t="shared" si="2"/>
        <v>Leave &gt;8hrs in NH 100%</v>
      </c>
      <c r="J12">
        <f t="shared" si="3"/>
        <v>276</v>
      </c>
    </row>
    <row r="13" spans="1:10">
      <c r="A13" t="s">
        <v>92</v>
      </c>
      <c r="B13" t="s">
        <v>93</v>
      </c>
      <c r="C13">
        <v>55</v>
      </c>
      <c r="D13" s="1">
        <v>55</v>
      </c>
      <c r="E13">
        <f t="shared" si="0"/>
        <v>55</v>
      </c>
      <c r="F13" t="str">
        <f t="shared" si="1"/>
        <v>TUP</v>
      </c>
      <c r="G13" t="str">
        <f t="shared" si="2"/>
        <v>Therapeutic Unpaid Leave</v>
      </c>
      <c r="J13" t="e">
        <f t="shared" si="3"/>
        <v>#N/A</v>
      </c>
    </row>
    <row r="14" spans="1:10">
      <c r="A14" t="s">
        <v>94</v>
      </c>
      <c r="B14" t="s">
        <v>95</v>
      </c>
      <c r="C14">
        <v>44</v>
      </c>
      <c r="D14" s="1">
        <v>44</v>
      </c>
      <c r="E14">
        <f t="shared" si="0"/>
        <v>44</v>
      </c>
      <c r="F14" t="str">
        <f t="shared" si="1"/>
        <v>TP</v>
      </c>
      <c r="G14" t="str">
        <f t="shared" si="2"/>
        <v>Therapeutic Paid Leave</v>
      </c>
      <c r="J14">
        <f t="shared" si="3"/>
        <v>44</v>
      </c>
    </row>
    <row r="16" spans="1:10">
      <c r="E16">
        <v>42</v>
      </c>
      <c r="F16" t="s">
        <v>72</v>
      </c>
      <c r="G16" t="s">
        <v>71</v>
      </c>
      <c r="H16">
        <v>42</v>
      </c>
    </row>
    <row r="17" spans="5:8">
      <c r="E17">
        <v>17</v>
      </c>
      <c r="F17" t="s">
        <v>74</v>
      </c>
      <c r="G17" t="s">
        <v>73</v>
      </c>
      <c r="H17">
        <v>17</v>
      </c>
    </row>
    <row r="18" spans="5:8">
      <c r="E18">
        <v>48</v>
      </c>
      <c r="F18" t="s">
        <v>96</v>
      </c>
      <c r="G18" t="s">
        <v>97</v>
      </c>
      <c r="H18">
        <v>48</v>
      </c>
    </row>
    <row r="19" spans="5:8">
      <c r="E19">
        <v>49</v>
      </c>
      <c r="F19" t="s">
        <v>98</v>
      </c>
      <c r="G19" t="s">
        <v>99</v>
      </c>
      <c r="H19">
        <v>49</v>
      </c>
    </row>
    <row r="20" spans="5:8">
      <c r="E20">
        <v>284</v>
      </c>
      <c r="F20" t="s">
        <v>76</v>
      </c>
      <c r="G20" t="s">
        <v>100</v>
      </c>
      <c r="H20">
        <v>284</v>
      </c>
    </row>
    <row r="21" spans="5:8">
      <c r="E21">
        <v>264</v>
      </c>
      <c r="F21" t="s">
        <v>80</v>
      </c>
      <c r="G21" t="s">
        <v>79</v>
      </c>
      <c r="H21">
        <v>264</v>
      </c>
    </row>
    <row r="22" spans="5:8">
      <c r="E22">
        <v>304</v>
      </c>
      <c r="F22" t="s">
        <v>84</v>
      </c>
      <c r="G22" t="s">
        <v>101</v>
      </c>
      <c r="H22">
        <v>304</v>
      </c>
    </row>
    <row r="23" spans="5:8">
      <c r="E23">
        <v>351</v>
      </c>
      <c r="F23" t="s">
        <v>102</v>
      </c>
      <c r="G23" t="s">
        <v>103</v>
      </c>
      <c r="H23">
        <v>351</v>
      </c>
    </row>
    <row r="24" spans="5:8">
      <c r="E24">
        <v>47</v>
      </c>
      <c r="F24" t="s">
        <v>86</v>
      </c>
      <c r="G24" t="s">
        <v>104</v>
      </c>
      <c r="H24">
        <v>47</v>
      </c>
    </row>
    <row r="25" spans="5:8">
      <c r="E25">
        <v>43</v>
      </c>
      <c r="F25" t="s">
        <v>105</v>
      </c>
      <c r="G25" t="s">
        <v>106</v>
      </c>
      <c r="H25">
        <v>43</v>
      </c>
    </row>
    <row r="26" spans="5:8">
      <c r="E26">
        <v>52</v>
      </c>
      <c r="F26" t="s">
        <v>107</v>
      </c>
      <c r="G26" t="s">
        <v>108</v>
      </c>
      <c r="H26">
        <v>52</v>
      </c>
    </row>
    <row r="27" spans="5:8">
      <c r="E27">
        <v>274</v>
      </c>
      <c r="F27" t="s">
        <v>109</v>
      </c>
      <c r="G27" t="s">
        <v>110</v>
      </c>
      <c r="H27">
        <v>274</v>
      </c>
    </row>
    <row r="28" spans="5:8">
      <c r="E28">
        <v>276</v>
      </c>
      <c r="F28" t="s">
        <v>91</v>
      </c>
      <c r="G28" t="s">
        <v>111</v>
      </c>
      <c r="H28">
        <v>276</v>
      </c>
    </row>
    <row r="29" spans="5:8">
      <c r="E29">
        <v>314</v>
      </c>
      <c r="F29" t="s">
        <v>112</v>
      </c>
      <c r="G29" t="s">
        <v>89</v>
      </c>
      <c r="H29">
        <v>314</v>
      </c>
    </row>
    <row r="30" spans="5:8">
      <c r="E30">
        <v>198</v>
      </c>
      <c r="F30" t="s">
        <v>113</v>
      </c>
      <c r="G30" t="s">
        <v>114</v>
      </c>
      <c r="H30">
        <v>198</v>
      </c>
    </row>
    <row r="31" spans="5:8">
      <c r="E31">
        <v>88</v>
      </c>
      <c r="F31" t="s">
        <v>115</v>
      </c>
      <c r="G31" t="s">
        <v>64</v>
      </c>
      <c r="H31">
        <v>88</v>
      </c>
    </row>
    <row r="32" spans="5:8">
      <c r="E32">
        <v>44</v>
      </c>
      <c r="F32" t="s">
        <v>95</v>
      </c>
      <c r="G32" t="s">
        <v>116</v>
      </c>
      <c r="H32">
        <v>44</v>
      </c>
    </row>
    <row r="33" spans="5:8">
      <c r="E33">
        <v>55</v>
      </c>
      <c r="F33" t="s">
        <v>117</v>
      </c>
      <c r="G33" t="s">
        <v>118</v>
      </c>
      <c r="H33">
        <v>55</v>
      </c>
    </row>
  </sheetData>
  <conditionalFormatting sqref="D1:D1048576">
    <cfRule type="expression" dxfId="4" priority="2" stopIfTrue="1">
      <formula>ISNA(D1)</formula>
    </cfRule>
  </conditionalFormatting>
  <conditionalFormatting sqref="E16:H81">
    <cfRule type="expression" dxfId="3" priority="1" stopIfTrue="1">
      <formula>COUNTIF(LIST1,$F16)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workbookViewId="0">
      <selection activeCell="A15" sqref="A15"/>
    </sheetView>
  </sheetViews>
  <sheetFormatPr defaultRowHeight="14.45"/>
  <cols>
    <col min="1" max="1" width="19.7109375" bestFit="1" customWidth="1"/>
    <col min="2" max="2" width="20.42578125" bestFit="1" customWidth="1"/>
    <col min="3" max="3" width="13.7109375" bestFit="1" customWidth="1"/>
    <col min="4" max="4" width="19" style="1" bestFit="1" customWidth="1"/>
    <col min="5" max="5" width="30.85546875" bestFit="1" customWidth="1"/>
    <col min="6" max="6" width="20.7109375" bestFit="1" customWidth="1"/>
    <col min="7" max="7" width="14" bestFit="1" customWidth="1"/>
    <col min="12" max="14" width="8.7109375" style="3"/>
    <col min="16" max="18" width="8.7109375" style="5"/>
  </cols>
  <sheetData>
    <row r="1" spans="1:18">
      <c r="A1" t="s">
        <v>119</v>
      </c>
      <c r="B1" t="s">
        <v>120</v>
      </c>
      <c r="C1" t="s">
        <v>121</v>
      </c>
      <c r="D1" s="1" t="s">
        <v>122</v>
      </c>
      <c r="E1" t="s">
        <v>123</v>
      </c>
      <c r="F1" t="s">
        <v>124</v>
      </c>
      <c r="G1" t="s">
        <v>125</v>
      </c>
      <c r="L1" s="4" t="s">
        <v>126</v>
      </c>
      <c r="P1" s="6" t="s">
        <v>127</v>
      </c>
    </row>
    <row r="2" spans="1:18">
      <c r="A2" t="s">
        <v>128</v>
      </c>
      <c r="B2" t="s">
        <v>129</v>
      </c>
      <c r="C2">
        <v>91</v>
      </c>
      <c r="D2" s="1">
        <v>163</v>
      </c>
      <c r="E2" t="str">
        <f>VLOOKUP($D2,$G$7:$I$67,2,FALSE)</f>
        <v>Large Studio</v>
      </c>
      <c r="F2" t="str">
        <f>VLOOKUP($D2,$G$7:$I$67,3,FALSE)</f>
        <v>LS</v>
      </c>
      <c r="G2">
        <f>VLOOKUP($D2,$G$7:$I$67,1,FALSE)</f>
        <v>163</v>
      </c>
      <c r="L2" s="3" t="str">
        <f>VLOOKUP($B2,$F$7:$I$67,1,FALSE)</f>
        <v>LS</v>
      </c>
      <c r="M2" s="3" t="str">
        <f>VLOOKUP($B2,$F$7:$I$67,3,FALSE)</f>
        <v>Large Studio</v>
      </c>
      <c r="N2" s="3">
        <f>VLOOKUP($B2,$F$7:$I$67,2,FALSE)</f>
        <v>163</v>
      </c>
      <c r="P2" s="5" t="str">
        <f>VLOOKUP($A2,$E$7:$I$67,1,FALSE)</f>
        <v>Large Studio</v>
      </c>
      <c r="Q2" s="5" t="str">
        <f>VLOOKUP($A2,$E$7:$I$67,2,FALSE)</f>
        <v>LS</v>
      </c>
      <c r="R2" s="5">
        <f>VLOOKUP($A2,$E$7:$I$67,3,FALSE)</f>
        <v>163</v>
      </c>
    </row>
    <row r="3" spans="1:18">
      <c r="A3" t="s">
        <v>130</v>
      </c>
      <c r="B3" t="s">
        <v>131</v>
      </c>
      <c r="C3">
        <v>1</v>
      </c>
      <c r="D3" s="1">
        <v>1</v>
      </c>
      <c r="E3" t="str">
        <f>VLOOKUP($D3,$G$7:$I$67,2,FALSE)</f>
        <v>Private LTC</v>
      </c>
      <c r="F3" t="str">
        <f>VLOOKUP($D3,$G$7:$I$67,3,FALSE)</f>
        <v>P LTC</v>
      </c>
      <c r="G3">
        <f>VLOOKUP($D3,$G$7:$I$67,1,FALSE)</f>
        <v>1</v>
      </c>
      <c r="L3" s="3" t="e">
        <f>VLOOKUP($B3,$F$7:$I$67,1,FALSE)</f>
        <v>#N/A</v>
      </c>
      <c r="M3" s="3" t="e">
        <f>VLOOKUP($B3,$F$7:$I$67,3,FALSE)</f>
        <v>#N/A</v>
      </c>
      <c r="N3" s="3" t="e">
        <f>VLOOKUP($B3,$F$7:$I$67,2,FALSE)</f>
        <v>#N/A</v>
      </c>
      <c r="P3" s="5" t="e">
        <f>VLOOKUP($A3,$E$7:$I$67,1,FALSE)</f>
        <v>#N/A</v>
      </c>
      <c r="Q3" s="5" t="e">
        <f>VLOOKUP($A3,$E$7:$I$67,2,FALSE)</f>
        <v>#N/A</v>
      </c>
      <c r="R3" s="5" t="e">
        <f>VLOOKUP($A3,$E$7:$I$67,3,FALSE)</f>
        <v>#N/A</v>
      </c>
    </row>
    <row r="4" spans="1:18">
      <c r="A4" t="s">
        <v>132</v>
      </c>
      <c r="B4" t="s">
        <v>133</v>
      </c>
      <c r="C4">
        <v>2</v>
      </c>
      <c r="D4" s="1">
        <v>2</v>
      </c>
      <c r="E4" t="str">
        <f>VLOOKUP($D4,$G$7:$I$67,2,FALSE)</f>
        <v>Semi-Private LTC</v>
      </c>
      <c r="F4" t="str">
        <f>VLOOKUP($D4,$G$7:$I$67,3,FALSE)</f>
        <v>S LTC</v>
      </c>
      <c r="G4">
        <f>VLOOKUP($D4,$G$7:$I$67,1,FALSE)</f>
        <v>2</v>
      </c>
      <c r="L4" s="3" t="e">
        <f>VLOOKUP($B4,$F$7:$I$67,1,FALSE)</f>
        <v>#N/A</v>
      </c>
      <c r="M4" s="3" t="e">
        <f>VLOOKUP($B4,$F$7:$I$67,3,FALSE)</f>
        <v>#N/A</v>
      </c>
      <c r="N4" s="3" t="e">
        <f>VLOOKUP($B4,$F$7:$I$67,2,FALSE)</f>
        <v>#N/A</v>
      </c>
      <c r="P4" s="5" t="e">
        <f>VLOOKUP($A4,$E$7:$I$67,1,FALSE)</f>
        <v>#N/A</v>
      </c>
      <c r="Q4" s="5" t="e">
        <f>VLOOKUP($A4,$E$7:$I$67,2,FALSE)</f>
        <v>#N/A</v>
      </c>
      <c r="R4" s="5" t="e">
        <f>VLOOKUP($A4,$E$7:$I$67,3,FALSE)</f>
        <v>#N/A</v>
      </c>
    </row>
    <row r="5" spans="1:18">
      <c r="A5" t="s">
        <v>134</v>
      </c>
      <c r="B5" t="s">
        <v>135</v>
      </c>
      <c r="C5">
        <v>90</v>
      </c>
      <c r="D5" s="1">
        <v>173</v>
      </c>
      <c r="E5" t="str">
        <f>VLOOKUP($D5,$G$7:$I$67,2,FALSE)</f>
        <v>Small Studio</v>
      </c>
      <c r="F5" t="str">
        <f>VLOOKUP($D5,$G$7:$I$67,3,FALSE)</f>
        <v>SS</v>
      </c>
      <c r="G5">
        <f>VLOOKUP($D5,$G$7:$I$67,1,FALSE)</f>
        <v>173</v>
      </c>
      <c r="L5" s="3" t="str">
        <f>VLOOKUP($B5,$F$7:$I$67,1,FALSE)</f>
        <v>SS</v>
      </c>
      <c r="M5" s="3" t="str">
        <f>VLOOKUP($B5,$F$7:$I$67,3,FALSE)</f>
        <v>Small Studio</v>
      </c>
      <c r="N5" s="3">
        <f>VLOOKUP($B5,$F$7:$I$67,2,FALSE)</f>
        <v>173</v>
      </c>
      <c r="P5" s="5" t="str">
        <f>VLOOKUP($A5,$E$7:$I$67,1,FALSE)</f>
        <v>Small Studio</v>
      </c>
      <c r="Q5" s="5" t="str">
        <f>VLOOKUP($A5,$E$7:$I$67,2,FALSE)</f>
        <v>SS</v>
      </c>
      <c r="R5" s="5">
        <f>VLOOKUP($A5,$E$7:$I$67,3,FALSE)</f>
        <v>173</v>
      </c>
    </row>
    <row r="7" spans="1:18">
      <c r="E7" t="s">
        <v>136</v>
      </c>
      <c r="F7" t="s">
        <v>137</v>
      </c>
      <c r="G7">
        <v>10</v>
      </c>
      <c r="H7" t="s">
        <v>136</v>
      </c>
      <c r="I7" t="s">
        <v>137</v>
      </c>
    </row>
    <row r="8" spans="1:18">
      <c r="E8" t="s">
        <v>138</v>
      </c>
      <c r="F8" t="s">
        <v>139</v>
      </c>
      <c r="G8">
        <v>11</v>
      </c>
      <c r="H8" t="s">
        <v>138</v>
      </c>
      <c r="I8" t="s">
        <v>139</v>
      </c>
    </row>
    <row r="9" spans="1:18">
      <c r="E9" t="s">
        <v>140</v>
      </c>
      <c r="F9" t="s">
        <v>141</v>
      </c>
      <c r="G9">
        <v>13</v>
      </c>
      <c r="H9" t="s">
        <v>140</v>
      </c>
      <c r="I9" t="s">
        <v>141</v>
      </c>
    </row>
    <row r="10" spans="1:18">
      <c r="E10" t="s">
        <v>142</v>
      </c>
      <c r="F10" t="s">
        <v>143</v>
      </c>
      <c r="G10">
        <v>23</v>
      </c>
      <c r="H10" t="s">
        <v>142</v>
      </c>
      <c r="I10" t="s">
        <v>143</v>
      </c>
    </row>
    <row r="11" spans="1:18">
      <c r="E11" t="s">
        <v>144</v>
      </c>
      <c r="F11" t="s">
        <v>145</v>
      </c>
      <c r="G11">
        <v>69</v>
      </c>
      <c r="H11" t="s">
        <v>144</v>
      </c>
      <c r="I11" t="s">
        <v>145</v>
      </c>
    </row>
    <row r="12" spans="1:18">
      <c r="E12" t="s">
        <v>146</v>
      </c>
      <c r="F12" t="s">
        <v>147</v>
      </c>
      <c r="G12">
        <v>123</v>
      </c>
      <c r="H12" t="s">
        <v>146</v>
      </c>
      <c r="I12" t="s">
        <v>147</v>
      </c>
    </row>
    <row r="13" spans="1:18">
      <c r="E13" t="s">
        <v>148</v>
      </c>
      <c r="F13" t="s">
        <v>149</v>
      </c>
      <c r="G13">
        <v>133</v>
      </c>
      <c r="H13" t="s">
        <v>148</v>
      </c>
      <c r="I13" t="s">
        <v>149</v>
      </c>
    </row>
    <row r="14" spans="1:18">
      <c r="E14" t="s">
        <v>150</v>
      </c>
      <c r="F14" t="s">
        <v>151</v>
      </c>
      <c r="G14">
        <v>70</v>
      </c>
      <c r="H14" t="s">
        <v>150</v>
      </c>
      <c r="I14" t="s">
        <v>151</v>
      </c>
    </row>
    <row r="15" spans="1:18">
      <c r="E15" t="s">
        <v>152</v>
      </c>
      <c r="F15" t="s">
        <v>153</v>
      </c>
      <c r="G15">
        <v>103</v>
      </c>
      <c r="H15" t="s">
        <v>152</v>
      </c>
      <c r="I15" t="s">
        <v>153</v>
      </c>
    </row>
    <row r="16" spans="1:18">
      <c r="E16" t="s">
        <v>154</v>
      </c>
      <c r="F16" t="s">
        <v>155</v>
      </c>
      <c r="G16">
        <v>113</v>
      </c>
      <c r="H16" t="s">
        <v>154</v>
      </c>
      <c r="I16" t="s">
        <v>155</v>
      </c>
    </row>
    <row r="17" spans="5:9">
      <c r="E17" t="s">
        <v>156</v>
      </c>
      <c r="F17" t="s">
        <v>157</v>
      </c>
      <c r="G17">
        <v>68</v>
      </c>
      <c r="H17" t="s">
        <v>156</v>
      </c>
      <c r="I17" t="s">
        <v>157</v>
      </c>
    </row>
    <row r="18" spans="5:9">
      <c r="E18" t="s">
        <v>158</v>
      </c>
      <c r="F18" t="s">
        <v>159</v>
      </c>
      <c r="G18">
        <v>67</v>
      </c>
      <c r="H18" t="s">
        <v>158</v>
      </c>
      <c r="I18" t="s">
        <v>159</v>
      </c>
    </row>
    <row r="19" spans="5:9">
      <c r="E19" t="s">
        <v>160</v>
      </c>
      <c r="F19" t="s">
        <v>161</v>
      </c>
      <c r="G19">
        <v>73</v>
      </c>
      <c r="H19" t="s">
        <v>160</v>
      </c>
      <c r="I19" t="s">
        <v>161</v>
      </c>
    </row>
    <row r="20" spans="5:9">
      <c r="E20" t="s">
        <v>162</v>
      </c>
      <c r="F20" t="s">
        <v>163</v>
      </c>
      <c r="G20">
        <v>75</v>
      </c>
      <c r="H20" t="s">
        <v>162</v>
      </c>
      <c r="I20" t="s">
        <v>163</v>
      </c>
    </row>
    <row r="21" spans="5:9">
      <c r="E21" t="s">
        <v>164</v>
      </c>
      <c r="F21" t="s">
        <v>165</v>
      </c>
      <c r="G21">
        <v>1</v>
      </c>
      <c r="H21" t="s">
        <v>164</v>
      </c>
      <c r="I21" t="s">
        <v>165</v>
      </c>
    </row>
    <row r="22" spans="5:9">
      <c r="E22" t="s">
        <v>166</v>
      </c>
      <c r="F22" t="s">
        <v>167</v>
      </c>
      <c r="G22">
        <v>63</v>
      </c>
      <c r="H22" t="s">
        <v>166</v>
      </c>
      <c r="I22" t="s">
        <v>167</v>
      </c>
    </row>
    <row r="23" spans="5:9">
      <c r="E23" t="s">
        <v>168</v>
      </c>
      <c r="F23" t="s">
        <v>169</v>
      </c>
      <c r="G23">
        <v>65</v>
      </c>
      <c r="H23" t="s">
        <v>168</v>
      </c>
      <c r="I23" t="s">
        <v>169</v>
      </c>
    </row>
    <row r="24" spans="5:9">
      <c r="E24" t="s">
        <v>170</v>
      </c>
      <c r="F24" t="s">
        <v>171</v>
      </c>
      <c r="G24">
        <v>4</v>
      </c>
      <c r="H24" t="s">
        <v>170</v>
      </c>
      <c r="I24" t="s">
        <v>171</v>
      </c>
    </row>
    <row r="25" spans="5:9">
      <c r="E25" t="s">
        <v>172</v>
      </c>
      <c r="F25" t="s">
        <v>173</v>
      </c>
      <c r="G25">
        <v>33</v>
      </c>
      <c r="H25" t="s">
        <v>172</v>
      </c>
      <c r="I25" t="s">
        <v>173</v>
      </c>
    </row>
    <row r="26" spans="5:9">
      <c r="E26" t="s">
        <v>174</v>
      </c>
      <c r="F26" t="s">
        <v>175</v>
      </c>
      <c r="G26">
        <v>93</v>
      </c>
      <c r="H26" t="s">
        <v>174</v>
      </c>
      <c r="I26" t="s">
        <v>175</v>
      </c>
    </row>
    <row r="27" spans="5:9">
      <c r="E27" t="s">
        <v>176</v>
      </c>
      <c r="F27" t="s">
        <v>177</v>
      </c>
      <c r="G27">
        <v>74</v>
      </c>
      <c r="H27" t="s">
        <v>176</v>
      </c>
      <c r="I27" t="s">
        <v>177</v>
      </c>
    </row>
    <row r="28" spans="5:9">
      <c r="E28" t="s">
        <v>178</v>
      </c>
      <c r="F28" t="s">
        <v>179</v>
      </c>
      <c r="G28">
        <v>2</v>
      </c>
      <c r="H28" t="s">
        <v>178</v>
      </c>
      <c r="I28" t="s">
        <v>179</v>
      </c>
    </row>
    <row r="29" spans="5:9">
      <c r="E29" t="s">
        <v>180</v>
      </c>
      <c r="F29" t="s">
        <v>181</v>
      </c>
      <c r="G29">
        <v>64</v>
      </c>
      <c r="H29" t="s">
        <v>180</v>
      </c>
      <c r="I29" t="s">
        <v>181</v>
      </c>
    </row>
    <row r="30" spans="5:9">
      <c r="E30" t="s">
        <v>182</v>
      </c>
      <c r="F30" t="s">
        <v>183</v>
      </c>
      <c r="G30">
        <v>66</v>
      </c>
      <c r="H30" t="s">
        <v>182</v>
      </c>
      <c r="I30" t="s">
        <v>183</v>
      </c>
    </row>
    <row r="31" spans="5:9">
      <c r="E31" t="s">
        <v>184</v>
      </c>
      <c r="F31" t="s">
        <v>185</v>
      </c>
      <c r="G31">
        <v>12</v>
      </c>
      <c r="H31" t="s">
        <v>184</v>
      </c>
      <c r="I31" t="s">
        <v>185</v>
      </c>
    </row>
    <row r="32" spans="5:9">
      <c r="E32" t="s">
        <v>186</v>
      </c>
      <c r="F32" t="s">
        <v>187</v>
      </c>
      <c r="G32">
        <v>143</v>
      </c>
      <c r="H32" t="s">
        <v>186</v>
      </c>
      <c r="I32" t="s">
        <v>187</v>
      </c>
    </row>
    <row r="33" spans="5:9">
      <c r="E33" t="s">
        <v>128</v>
      </c>
      <c r="F33" t="s">
        <v>129</v>
      </c>
      <c r="G33">
        <v>163</v>
      </c>
      <c r="H33" t="s">
        <v>128</v>
      </c>
      <c r="I33" t="s">
        <v>129</v>
      </c>
    </row>
    <row r="34" spans="5:9">
      <c r="E34" t="s">
        <v>134</v>
      </c>
      <c r="F34" t="s">
        <v>135</v>
      </c>
      <c r="G34">
        <v>173</v>
      </c>
      <c r="H34" t="s">
        <v>134</v>
      </c>
      <c r="I34" t="s">
        <v>135</v>
      </c>
    </row>
  </sheetData>
  <conditionalFormatting sqref="D1:D1048576">
    <cfRule type="expression" dxfId="2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6"/>
  <sheetViews>
    <sheetView tabSelected="1" topLeftCell="A15" zoomScale="90" zoomScaleNormal="90" workbookViewId="0">
      <selection activeCell="H30" sqref="H30:H44"/>
    </sheetView>
  </sheetViews>
  <sheetFormatPr defaultRowHeight="14.45"/>
  <cols>
    <col min="1" max="1" width="35.28515625" customWidth="1"/>
    <col min="2" max="2" width="10.28515625" bestFit="1" customWidth="1"/>
    <col min="3" max="3" width="14.5703125" bestFit="1" customWidth="1"/>
    <col min="4" max="4" width="7.5703125" customWidth="1"/>
    <col min="5" max="5" width="9.5703125" customWidth="1"/>
    <col min="6" max="6" width="17" customWidth="1"/>
    <col min="7" max="7" width="15.5703125" style="1" bestFit="1" customWidth="1"/>
    <col min="8" max="8" width="36.425781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2"/>
    <col min="23" max="25" width="8.7109375" style="10"/>
  </cols>
  <sheetData>
    <row r="1" spans="1:25" s="7" customFormat="1">
      <c r="A1" s="7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193</v>
      </c>
      <c r="G1" s="1" t="s">
        <v>194</v>
      </c>
      <c r="H1" s="7" t="s">
        <v>195</v>
      </c>
      <c r="I1" s="7" t="s">
        <v>196</v>
      </c>
      <c r="J1" s="7" t="s">
        <v>197</v>
      </c>
      <c r="K1" s="7" t="s">
        <v>198</v>
      </c>
      <c r="L1" s="7" t="s">
        <v>199</v>
      </c>
      <c r="M1" s="7" t="s">
        <v>200</v>
      </c>
      <c r="Q1" s="7" t="s">
        <v>201</v>
      </c>
      <c r="S1" s="8" t="s">
        <v>202</v>
      </c>
      <c r="T1" s="8"/>
      <c r="U1" s="8"/>
      <c r="W1" s="9" t="s">
        <v>203</v>
      </c>
      <c r="X1" s="9"/>
      <c r="Y1" s="9"/>
    </row>
    <row r="2" spans="1:25">
      <c r="A2" t="s">
        <v>204</v>
      </c>
      <c r="B2">
        <v>327</v>
      </c>
      <c r="C2" t="s">
        <v>205</v>
      </c>
      <c r="D2" t="s">
        <v>206</v>
      </c>
      <c r="F2" t="s">
        <v>207</v>
      </c>
      <c r="G2" s="1">
        <v>1848</v>
      </c>
      <c r="H2" s="13" t="str">
        <f t="shared" ref="H2:H44" si="0">VLOOKUP($G2,$I$46:$O$196,7,FALSE)</f>
        <v>Managed Care with PDPM</v>
      </c>
      <c r="I2" s="7">
        <f t="shared" ref="I2:I44" si="1">VLOOKUP($G2,$I$46:$O$196,1,FALSE)</f>
        <v>1848</v>
      </c>
      <c r="J2" s="7" t="str">
        <f t="shared" ref="J2:J44" si="2">VLOOKUP($G2,$I$46:$O$196,2,FALSE)</f>
        <v>Managed Care</v>
      </c>
      <c r="K2" s="7" t="str">
        <f t="shared" ref="K2:K44" si="3">VLOOKUP($G2,$I$46:$O$196,3,FALSE)</f>
        <v>MPD</v>
      </c>
      <c r="L2" s="7">
        <f t="shared" ref="L2:L44" si="4">VLOOKUP($G2,$I$46:$O$196,4,FALSE)</f>
        <v>0</v>
      </c>
      <c r="M2" s="7">
        <f t="shared" ref="M2:M44" si="5">VLOOKUP($G2,$I$46:$O$196,5,FALSE)</f>
        <v>0</v>
      </c>
      <c r="Q2" t="str">
        <f>CONCATENATE($D2,$E2)</f>
        <v>AEO</v>
      </c>
      <c r="S2" s="2" t="e">
        <f t="shared" ref="S2:S44" si="6">VLOOKUP($Q2,$N$46:$P$196,3,FALSE)</f>
        <v>#N/A</v>
      </c>
      <c r="T2" s="2" t="e">
        <f t="shared" ref="T2:T44" si="7">VLOOKUP($Q2,$N$46:$P$196,1,FALSE)</f>
        <v>#N/A</v>
      </c>
      <c r="U2" s="2" t="e">
        <f t="shared" ref="U2:U44" si="8">VLOOKUP($Q2,$N$46:$P$196,2,FALSE)</f>
        <v>#N/A</v>
      </c>
      <c r="W2" s="10" t="e">
        <f t="shared" ref="W2:W44" si="9">VLOOKUP($B2,$I$46:$P$196,1,FALSE)</f>
        <v>#N/A</v>
      </c>
      <c r="X2" s="10" t="e">
        <f t="shared" ref="X2:X44" si="10">VLOOKUP($B2,$I$46:$P$196,6,FALSE)</f>
        <v>#N/A</v>
      </c>
      <c r="Y2" s="10" t="e">
        <f t="shared" ref="Y2:Y44" si="11">VLOOKUP($B2,$I$46:$P$196,7,FALSE)</f>
        <v>#N/A</v>
      </c>
    </row>
    <row r="3" spans="1:25">
      <c r="A3" t="s">
        <v>208</v>
      </c>
      <c r="B3">
        <v>357</v>
      </c>
      <c r="C3" t="s">
        <v>205</v>
      </c>
      <c r="D3" t="s">
        <v>209</v>
      </c>
      <c r="E3" t="s">
        <v>210</v>
      </c>
      <c r="F3" t="s">
        <v>211</v>
      </c>
      <c r="G3" s="1">
        <v>58</v>
      </c>
      <c r="H3" s="13" t="str">
        <f t="shared" si="0"/>
        <v>Managed Care with Levels</v>
      </c>
      <c r="I3" s="7">
        <f t="shared" si="1"/>
        <v>58</v>
      </c>
      <c r="J3" s="7" t="str">
        <f t="shared" si="2"/>
        <v>Managed Care</v>
      </c>
      <c r="K3" s="7" t="str">
        <f t="shared" si="3"/>
        <v>MCL</v>
      </c>
      <c r="L3" s="7">
        <f t="shared" si="4"/>
        <v>0</v>
      </c>
      <c r="M3" s="7" t="str">
        <f t="shared" si="5"/>
        <v>5 Levels of Care</v>
      </c>
      <c r="Q3" t="str">
        <f t="shared" ref="Q3:Q44" si="12">CONCATENATE($D3,$E3)</f>
        <v>ANTLevels</v>
      </c>
      <c r="S3" s="2" t="e">
        <f t="shared" si="6"/>
        <v>#N/A</v>
      </c>
      <c r="T3" s="2" t="e">
        <f t="shared" si="7"/>
        <v>#N/A</v>
      </c>
      <c r="U3" s="2" t="e">
        <f t="shared" si="8"/>
        <v>#N/A</v>
      </c>
      <c r="W3" s="10" t="e">
        <f t="shared" si="9"/>
        <v>#N/A</v>
      </c>
      <c r="X3" s="10" t="e">
        <f t="shared" si="10"/>
        <v>#N/A</v>
      </c>
      <c r="Y3" s="10" t="e">
        <f t="shared" si="11"/>
        <v>#N/A</v>
      </c>
    </row>
    <row r="4" spans="1:25">
      <c r="A4" t="s">
        <v>212</v>
      </c>
      <c r="B4">
        <v>153</v>
      </c>
      <c r="C4" t="s">
        <v>205</v>
      </c>
      <c r="D4" t="s">
        <v>213</v>
      </c>
      <c r="F4" t="s">
        <v>207</v>
      </c>
      <c r="G4" s="1">
        <v>1848</v>
      </c>
      <c r="H4" s="13" t="str">
        <f t="shared" si="0"/>
        <v>Managed Care with PDPM</v>
      </c>
      <c r="I4" s="7">
        <f t="shared" si="1"/>
        <v>1848</v>
      </c>
      <c r="J4" s="7" t="str">
        <f t="shared" si="2"/>
        <v>Managed Care</v>
      </c>
      <c r="K4" s="7" t="str">
        <f t="shared" si="3"/>
        <v>MPD</v>
      </c>
      <c r="L4" s="7">
        <f t="shared" si="4"/>
        <v>0</v>
      </c>
      <c r="M4" s="7">
        <f t="shared" si="5"/>
        <v>0</v>
      </c>
      <c r="Q4" t="str">
        <f t="shared" si="12"/>
        <v>ABC</v>
      </c>
      <c r="S4" s="2" t="e">
        <f t="shared" si="6"/>
        <v>#N/A</v>
      </c>
      <c r="T4" s="2" t="e">
        <f t="shared" si="7"/>
        <v>#N/A</v>
      </c>
      <c r="U4" s="2" t="e">
        <f t="shared" si="8"/>
        <v>#N/A</v>
      </c>
      <c r="W4" s="10" t="e">
        <f t="shared" si="9"/>
        <v>#N/A</v>
      </c>
      <c r="X4" s="10" t="e">
        <f t="shared" si="10"/>
        <v>#N/A</v>
      </c>
      <c r="Y4" s="10" t="e">
        <f t="shared" si="11"/>
        <v>#N/A</v>
      </c>
    </row>
    <row r="5" spans="1:25">
      <c r="A5" t="s">
        <v>214</v>
      </c>
      <c r="B5">
        <v>1597</v>
      </c>
      <c r="C5" t="s">
        <v>205</v>
      </c>
      <c r="D5" t="s">
        <v>215</v>
      </c>
      <c r="E5" t="s">
        <v>216</v>
      </c>
      <c r="F5" t="s">
        <v>217</v>
      </c>
      <c r="G5" s="1">
        <v>1339</v>
      </c>
      <c r="H5" s="13" t="str">
        <f t="shared" si="0"/>
        <v>Buckeye Community - OH 60 Day MD</v>
      </c>
      <c r="I5" s="7">
        <f t="shared" si="1"/>
        <v>1339</v>
      </c>
      <c r="J5" s="7" t="str">
        <f t="shared" si="2"/>
        <v>Medicaid</v>
      </c>
      <c r="K5" s="7" t="str">
        <f t="shared" si="3"/>
        <v>COM</v>
      </c>
      <c r="L5" s="7" t="str">
        <f t="shared" si="4"/>
        <v>Buck60</v>
      </c>
      <c r="M5" s="7" t="str">
        <f t="shared" si="5"/>
        <v>Medicaid OHIO</v>
      </c>
      <c r="Q5" t="str">
        <f t="shared" si="12"/>
        <v>BUCCOMM</v>
      </c>
      <c r="S5" s="2" t="e">
        <f t="shared" si="6"/>
        <v>#N/A</v>
      </c>
      <c r="T5" s="2" t="e">
        <f t="shared" si="7"/>
        <v>#N/A</v>
      </c>
      <c r="U5" s="2" t="e">
        <f t="shared" si="8"/>
        <v>#N/A</v>
      </c>
      <c r="W5" s="10" t="e">
        <f t="shared" si="9"/>
        <v>#N/A</v>
      </c>
      <c r="X5" s="10" t="e">
        <f t="shared" si="10"/>
        <v>#N/A</v>
      </c>
      <c r="Y5" s="10" t="e">
        <f t="shared" si="11"/>
        <v>#N/A</v>
      </c>
    </row>
    <row r="6" spans="1:25">
      <c r="A6" t="s">
        <v>218</v>
      </c>
      <c r="B6">
        <v>367</v>
      </c>
      <c r="C6" t="s">
        <v>205</v>
      </c>
      <c r="D6" t="s">
        <v>219</v>
      </c>
      <c r="F6" t="s">
        <v>207</v>
      </c>
      <c r="G6" s="1">
        <v>1848</v>
      </c>
      <c r="H6" s="13" t="str">
        <f t="shared" si="0"/>
        <v>Managed Care with PDPM</v>
      </c>
      <c r="I6" s="7">
        <f t="shared" si="1"/>
        <v>1848</v>
      </c>
      <c r="J6" s="7" t="str">
        <f t="shared" si="2"/>
        <v>Managed Care</v>
      </c>
      <c r="K6" s="7" t="str">
        <f t="shared" si="3"/>
        <v>MPD</v>
      </c>
      <c r="L6" s="7">
        <f t="shared" si="4"/>
        <v>0</v>
      </c>
      <c r="M6" s="7">
        <f t="shared" si="5"/>
        <v>0</v>
      </c>
      <c r="Q6" t="str">
        <f t="shared" si="12"/>
        <v>BMD</v>
      </c>
      <c r="S6" s="2" t="e">
        <f t="shared" si="6"/>
        <v>#N/A</v>
      </c>
      <c r="T6" s="2" t="e">
        <f t="shared" si="7"/>
        <v>#N/A</v>
      </c>
      <c r="U6" s="2" t="e">
        <f t="shared" si="8"/>
        <v>#N/A</v>
      </c>
      <c r="W6" s="10" t="e">
        <f t="shared" si="9"/>
        <v>#N/A</v>
      </c>
      <c r="X6" s="10" t="e">
        <f t="shared" si="10"/>
        <v>#N/A</v>
      </c>
      <c r="Y6" s="10" t="e">
        <f t="shared" si="11"/>
        <v>#N/A</v>
      </c>
    </row>
    <row r="7" spans="1:25">
      <c r="A7" t="s">
        <v>220</v>
      </c>
      <c r="B7">
        <v>1547</v>
      </c>
      <c r="C7" t="s">
        <v>205</v>
      </c>
      <c r="D7" t="s">
        <v>221</v>
      </c>
      <c r="E7" t="s">
        <v>216</v>
      </c>
      <c r="F7" t="s">
        <v>217</v>
      </c>
      <c r="G7" s="1">
        <v>1498</v>
      </c>
      <c r="H7" s="13" t="str">
        <f t="shared" si="0"/>
        <v>CareSource Community - OH 60 Day MD</v>
      </c>
      <c r="I7" s="7">
        <f t="shared" si="1"/>
        <v>1498</v>
      </c>
      <c r="J7" s="7" t="str">
        <f t="shared" si="2"/>
        <v>Medicaid</v>
      </c>
      <c r="K7" s="7" t="str">
        <f t="shared" si="3"/>
        <v>COM</v>
      </c>
      <c r="L7" s="7" t="str">
        <f t="shared" si="4"/>
        <v>CareS60</v>
      </c>
      <c r="M7" s="7" t="str">
        <f t="shared" si="5"/>
        <v>Medicaid OHIO</v>
      </c>
      <c r="Q7" t="str">
        <f t="shared" si="12"/>
        <v>CARCOMM</v>
      </c>
      <c r="S7" s="2" t="e">
        <f t="shared" si="6"/>
        <v>#N/A</v>
      </c>
      <c r="T7" s="2" t="e">
        <f t="shared" si="7"/>
        <v>#N/A</v>
      </c>
      <c r="U7" s="2" t="e">
        <f t="shared" si="8"/>
        <v>#N/A</v>
      </c>
      <c r="W7" s="10" t="e">
        <f t="shared" si="9"/>
        <v>#N/A</v>
      </c>
      <c r="X7" s="10" t="e">
        <f t="shared" si="10"/>
        <v>#N/A</v>
      </c>
      <c r="Y7" s="10" t="e">
        <f t="shared" si="11"/>
        <v>#N/A</v>
      </c>
    </row>
    <row r="8" spans="1:25">
      <c r="A8" t="s">
        <v>222</v>
      </c>
      <c r="B8">
        <v>1567</v>
      </c>
      <c r="C8" t="s">
        <v>205</v>
      </c>
      <c r="D8" t="s">
        <v>223</v>
      </c>
      <c r="E8" t="s">
        <v>224</v>
      </c>
      <c r="F8" t="s">
        <v>217</v>
      </c>
      <c r="G8" s="1">
        <v>1498</v>
      </c>
      <c r="H8" s="13" t="str">
        <f t="shared" si="0"/>
        <v>CareSource Community - OH 60 Day MD</v>
      </c>
      <c r="I8" s="7">
        <f t="shared" si="1"/>
        <v>1498</v>
      </c>
      <c r="J8" s="7" t="str">
        <f t="shared" si="2"/>
        <v>Medicaid</v>
      </c>
      <c r="K8" s="7" t="str">
        <f t="shared" si="3"/>
        <v>COM</v>
      </c>
      <c r="L8" s="7" t="str">
        <f t="shared" si="4"/>
        <v>CareS60</v>
      </c>
      <c r="M8" s="7" t="str">
        <f t="shared" si="5"/>
        <v>Medicaid OHIO</v>
      </c>
      <c r="Q8" t="str">
        <f t="shared" si="12"/>
        <v>CPNCAR COM</v>
      </c>
      <c r="S8" s="2" t="e">
        <f t="shared" si="6"/>
        <v>#N/A</v>
      </c>
      <c r="T8" s="2" t="e">
        <f t="shared" si="7"/>
        <v>#N/A</v>
      </c>
      <c r="U8" s="2" t="e">
        <f t="shared" si="8"/>
        <v>#N/A</v>
      </c>
      <c r="W8" s="10" t="e">
        <f t="shared" si="9"/>
        <v>#N/A</v>
      </c>
      <c r="X8" s="10" t="e">
        <f t="shared" si="10"/>
        <v>#N/A</v>
      </c>
      <c r="Y8" s="10" t="e">
        <f t="shared" si="11"/>
        <v>#N/A</v>
      </c>
    </row>
    <row r="9" spans="1:25">
      <c r="A9" t="s">
        <v>225</v>
      </c>
      <c r="B9">
        <v>1269</v>
      </c>
      <c r="C9" t="s">
        <v>205</v>
      </c>
      <c r="D9" t="s">
        <v>223</v>
      </c>
      <c r="E9" t="s">
        <v>226</v>
      </c>
      <c r="F9" t="s">
        <v>207</v>
      </c>
      <c r="G9" s="1">
        <v>1848</v>
      </c>
      <c r="H9" s="13" t="str">
        <f t="shared" si="0"/>
        <v>Managed Care with PDPM</v>
      </c>
      <c r="I9" s="7">
        <f t="shared" si="1"/>
        <v>1848</v>
      </c>
      <c r="J9" s="7" t="str">
        <f t="shared" si="2"/>
        <v>Managed Care</v>
      </c>
      <c r="K9" s="7" t="str">
        <f t="shared" si="3"/>
        <v>MPD</v>
      </c>
      <c r="L9" s="7">
        <f t="shared" si="4"/>
        <v>0</v>
      </c>
      <c r="M9" s="7">
        <f t="shared" si="5"/>
        <v>0</v>
      </c>
      <c r="Q9" t="str">
        <f t="shared" si="12"/>
        <v>CPNCaresou</v>
      </c>
      <c r="S9" s="2" t="e">
        <f t="shared" si="6"/>
        <v>#N/A</v>
      </c>
      <c r="T9" s="2" t="e">
        <f t="shared" si="7"/>
        <v>#N/A</v>
      </c>
      <c r="U9" s="2" t="e">
        <f t="shared" si="8"/>
        <v>#N/A</v>
      </c>
      <c r="W9" s="10" t="e">
        <f t="shared" si="9"/>
        <v>#N/A</v>
      </c>
      <c r="X9" s="10" t="e">
        <f t="shared" si="10"/>
        <v>#N/A</v>
      </c>
      <c r="Y9" s="10" t="e">
        <f t="shared" si="11"/>
        <v>#N/A</v>
      </c>
    </row>
    <row r="10" spans="1:25">
      <c r="A10" t="s">
        <v>227</v>
      </c>
      <c r="B10">
        <v>2067</v>
      </c>
      <c r="C10" t="s">
        <v>205</v>
      </c>
      <c r="D10" t="s">
        <v>223</v>
      </c>
      <c r="E10" t="s">
        <v>228</v>
      </c>
      <c r="F10" t="s">
        <v>207</v>
      </c>
      <c r="G10" s="1">
        <v>1848</v>
      </c>
      <c r="H10" s="13" t="str">
        <f t="shared" si="0"/>
        <v>Managed Care with PDPM</v>
      </c>
      <c r="I10" s="7">
        <f t="shared" si="1"/>
        <v>1848</v>
      </c>
      <c r="J10" s="7" t="str">
        <f t="shared" si="2"/>
        <v>Managed Care</v>
      </c>
      <c r="K10" s="7" t="str">
        <f t="shared" si="3"/>
        <v>MPD</v>
      </c>
      <c r="L10" s="7">
        <f t="shared" si="4"/>
        <v>0</v>
      </c>
      <c r="M10" s="7">
        <f t="shared" si="5"/>
        <v>0</v>
      </c>
      <c r="Q10" t="str">
        <f t="shared" si="12"/>
        <v>CPNMOL MCR</v>
      </c>
      <c r="S10" s="2" t="e">
        <f t="shared" si="6"/>
        <v>#N/A</v>
      </c>
      <c r="T10" s="2" t="e">
        <f t="shared" si="7"/>
        <v>#N/A</v>
      </c>
      <c r="U10" s="2" t="e">
        <f t="shared" si="8"/>
        <v>#N/A</v>
      </c>
      <c r="W10" s="10" t="e">
        <f t="shared" si="9"/>
        <v>#N/A</v>
      </c>
      <c r="X10" s="10" t="e">
        <f t="shared" si="10"/>
        <v>#N/A</v>
      </c>
      <c r="Y10" s="10" t="e">
        <f t="shared" si="11"/>
        <v>#N/A</v>
      </c>
    </row>
    <row r="11" spans="1:25">
      <c r="A11" t="s">
        <v>229</v>
      </c>
      <c r="B11">
        <v>80</v>
      </c>
      <c r="C11" t="s">
        <v>130</v>
      </c>
      <c r="D11" t="s">
        <v>230</v>
      </c>
      <c r="F11" t="s">
        <v>217</v>
      </c>
      <c r="G11" s="1">
        <v>119</v>
      </c>
      <c r="H11" s="13" t="str">
        <f t="shared" si="0"/>
        <v>Hospice Private</v>
      </c>
      <c r="I11" s="7">
        <f t="shared" si="1"/>
        <v>119</v>
      </c>
      <c r="J11" s="7" t="str">
        <f t="shared" si="2"/>
        <v>Private</v>
      </c>
      <c r="K11" s="7" t="str">
        <f t="shared" si="3"/>
        <v>HP</v>
      </c>
      <c r="L11" s="7">
        <f t="shared" si="4"/>
        <v>0</v>
      </c>
      <c r="M11" s="7" t="str">
        <f t="shared" si="5"/>
        <v>Standard</v>
      </c>
      <c r="Q11" t="str">
        <f t="shared" si="12"/>
        <v>HOP</v>
      </c>
      <c r="S11" s="2" t="e">
        <f t="shared" si="6"/>
        <v>#N/A</v>
      </c>
      <c r="T11" s="2" t="e">
        <f t="shared" si="7"/>
        <v>#N/A</v>
      </c>
      <c r="U11" s="2" t="e">
        <f t="shared" si="8"/>
        <v>#N/A</v>
      </c>
      <c r="W11" s="10" t="e">
        <f t="shared" si="9"/>
        <v>#N/A</v>
      </c>
      <c r="X11" s="10" t="e">
        <f t="shared" si="10"/>
        <v>#N/A</v>
      </c>
      <c r="Y11" s="10" t="e">
        <f t="shared" si="11"/>
        <v>#N/A</v>
      </c>
    </row>
    <row r="12" spans="1:25">
      <c r="A12" t="s">
        <v>231</v>
      </c>
      <c r="B12">
        <v>152</v>
      </c>
      <c r="C12" t="s">
        <v>232</v>
      </c>
      <c r="D12" t="s">
        <v>233</v>
      </c>
      <c r="F12" t="s">
        <v>217</v>
      </c>
      <c r="G12" s="1">
        <v>1388</v>
      </c>
      <c r="H12" s="13" t="str">
        <f t="shared" si="0"/>
        <v>Hospice Medicaid - OH</v>
      </c>
      <c r="I12" s="7">
        <f t="shared" si="1"/>
        <v>1388</v>
      </c>
      <c r="J12" s="7" t="str">
        <f t="shared" si="2"/>
        <v>Medicaid</v>
      </c>
      <c r="K12" s="7" t="str">
        <f t="shared" si="3"/>
        <v>HM</v>
      </c>
      <c r="L12" s="7" t="str">
        <f t="shared" si="4"/>
        <v>OH</v>
      </c>
      <c r="M12" s="7" t="str">
        <f t="shared" si="5"/>
        <v>Hospice GIP/RES</v>
      </c>
      <c r="Q12" t="str">
        <f t="shared" si="12"/>
        <v>HOM</v>
      </c>
      <c r="S12" s="2" t="e">
        <f t="shared" si="6"/>
        <v>#N/A</v>
      </c>
      <c r="T12" s="2" t="e">
        <f t="shared" si="7"/>
        <v>#N/A</v>
      </c>
      <c r="U12" s="2" t="e">
        <f t="shared" si="8"/>
        <v>#N/A</v>
      </c>
      <c r="W12" s="10" t="e">
        <f t="shared" si="9"/>
        <v>#N/A</v>
      </c>
      <c r="X12" s="10" t="e">
        <f t="shared" si="10"/>
        <v>#N/A</v>
      </c>
      <c r="Y12" s="10" t="e">
        <f t="shared" si="11"/>
        <v>#N/A</v>
      </c>
    </row>
    <row r="13" spans="1:25">
      <c r="A13" t="s">
        <v>234</v>
      </c>
      <c r="B13">
        <v>371</v>
      </c>
      <c r="C13" t="s">
        <v>130</v>
      </c>
      <c r="D13" t="s">
        <v>235</v>
      </c>
      <c r="F13" t="s">
        <v>217</v>
      </c>
      <c r="G13" s="1">
        <v>13</v>
      </c>
      <c r="H13" s="13" t="str">
        <f t="shared" si="0"/>
        <v>Medicaid Pending</v>
      </c>
      <c r="I13" s="7">
        <f t="shared" si="1"/>
        <v>13</v>
      </c>
      <c r="J13" s="7" t="str">
        <f t="shared" si="2"/>
        <v>Private</v>
      </c>
      <c r="K13" s="7" t="str">
        <f t="shared" si="3"/>
        <v>MP</v>
      </c>
      <c r="L13" s="7">
        <f t="shared" si="4"/>
        <v>0</v>
      </c>
      <c r="M13" s="7" t="str">
        <f t="shared" si="5"/>
        <v>Standard</v>
      </c>
      <c r="Q13" t="str">
        <f t="shared" si="12"/>
        <v>HMP</v>
      </c>
      <c r="S13" s="2" t="e">
        <f t="shared" si="6"/>
        <v>#N/A</v>
      </c>
      <c r="T13" s="2" t="e">
        <f t="shared" si="7"/>
        <v>#N/A</v>
      </c>
      <c r="U13" s="2" t="e">
        <f t="shared" si="8"/>
        <v>#N/A</v>
      </c>
      <c r="W13" s="10" t="e">
        <f t="shared" si="9"/>
        <v>#N/A</v>
      </c>
      <c r="X13" s="10" t="e">
        <f t="shared" si="10"/>
        <v>#N/A</v>
      </c>
      <c r="Y13" s="10" t="e">
        <f t="shared" si="11"/>
        <v>#N/A</v>
      </c>
    </row>
    <row r="14" spans="1:25">
      <c r="A14" t="s">
        <v>236</v>
      </c>
      <c r="B14">
        <v>677</v>
      </c>
      <c r="C14" t="s">
        <v>232</v>
      </c>
      <c r="D14" t="s">
        <v>237</v>
      </c>
      <c r="F14" t="s">
        <v>217</v>
      </c>
      <c r="G14" s="1">
        <v>1388</v>
      </c>
      <c r="H14" s="13" t="str">
        <f t="shared" si="0"/>
        <v>Hospice Medicaid - OH</v>
      </c>
      <c r="I14" s="7">
        <f t="shared" si="1"/>
        <v>1388</v>
      </c>
      <c r="J14" s="7" t="str">
        <f t="shared" si="2"/>
        <v>Medicaid</v>
      </c>
      <c r="K14" s="7" t="str">
        <f t="shared" si="3"/>
        <v>HM</v>
      </c>
      <c r="L14" s="7" t="str">
        <f t="shared" si="4"/>
        <v>OH</v>
      </c>
      <c r="M14" s="7" t="str">
        <f t="shared" si="5"/>
        <v>Hospice GIP/RES</v>
      </c>
      <c r="Q14" t="str">
        <f t="shared" si="12"/>
        <v>HOR</v>
      </c>
      <c r="S14" s="2" t="e">
        <f t="shared" si="6"/>
        <v>#N/A</v>
      </c>
      <c r="T14" s="2" t="e">
        <f t="shared" si="7"/>
        <v>#N/A</v>
      </c>
      <c r="U14" s="2" t="e">
        <f t="shared" si="8"/>
        <v>#N/A</v>
      </c>
      <c r="W14" s="10" t="e">
        <f t="shared" si="9"/>
        <v>#N/A</v>
      </c>
      <c r="X14" s="10" t="e">
        <f t="shared" si="10"/>
        <v>#N/A</v>
      </c>
      <c r="Y14" s="10" t="e">
        <f t="shared" si="11"/>
        <v>#N/A</v>
      </c>
    </row>
    <row r="15" spans="1:25">
      <c r="A15" t="s">
        <v>238</v>
      </c>
      <c r="B15">
        <v>81</v>
      </c>
      <c r="C15" t="s">
        <v>205</v>
      </c>
      <c r="D15" t="s">
        <v>239</v>
      </c>
      <c r="F15" t="s">
        <v>207</v>
      </c>
      <c r="G15" s="1">
        <v>1848</v>
      </c>
      <c r="H15" s="13" t="str">
        <f t="shared" si="0"/>
        <v>Managed Care with PDPM</v>
      </c>
      <c r="I15" s="7">
        <f t="shared" si="1"/>
        <v>1848</v>
      </c>
      <c r="J15" s="7" t="str">
        <f t="shared" si="2"/>
        <v>Managed Care</v>
      </c>
      <c r="K15" s="7" t="str">
        <f t="shared" si="3"/>
        <v>MPD</v>
      </c>
      <c r="L15" s="7">
        <f t="shared" si="4"/>
        <v>0</v>
      </c>
      <c r="M15" s="7">
        <f t="shared" si="5"/>
        <v>0</v>
      </c>
      <c r="Q15" t="str">
        <f t="shared" si="12"/>
        <v>HUM</v>
      </c>
      <c r="S15" s="2" t="e">
        <f t="shared" si="6"/>
        <v>#N/A</v>
      </c>
      <c r="T15" s="2" t="e">
        <f t="shared" si="7"/>
        <v>#N/A</v>
      </c>
      <c r="U15" s="2" t="e">
        <f t="shared" si="8"/>
        <v>#N/A</v>
      </c>
      <c r="W15" s="10" t="e">
        <f t="shared" si="9"/>
        <v>#N/A</v>
      </c>
      <c r="X15" s="10" t="e">
        <f t="shared" si="10"/>
        <v>#N/A</v>
      </c>
      <c r="Y15" s="10" t="e">
        <f t="shared" si="11"/>
        <v>#N/A</v>
      </c>
    </row>
    <row r="16" spans="1:25">
      <c r="A16" t="s">
        <v>240</v>
      </c>
      <c r="B16">
        <v>114</v>
      </c>
      <c r="C16" t="s">
        <v>240</v>
      </c>
      <c r="D16" t="s">
        <v>241</v>
      </c>
      <c r="F16" t="s">
        <v>217</v>
      </c>
      <c r="G16" s="1">
        <v>1348</v>
      </c>
      <c r="H16" s="13" t="str">
        <f t="shared" si="0"/>
        <v>Medicaid-OH</v>
      </c>
      <c r="I16" s="7">
        <f t="shared" si="1"/>
        <v>1348</v>
      </c>
      <c r="J16" s="7" t="str">
        <f t="shared" si="2"/>
        <v>Medicaid</v>
      </c>
      <c r="K16" s="7" t="str">
        <f t="shared" si="3"/>
        <v>MCD</v>
      </c>
      <c r="L16" s="7" t="str">
        <f t="shared" si="4"/>
        <v>OH</v>
      </c>
      <c r="M16" s="7" t="str">
        <f t="shared" si="5"/>
        <v>Medicaid OHIO</v>
      </c>
      <c r="Q16" t="str">
        <f t="shared" si="12"/>
        <v>MA</v>
      </c>
      <c r="S16" s="2" t="e">
        <f t="shared" si="6"/>
        <v>#N/A</v>
      </c>
      <c r="T16" s="2" t="e">
        <f t="shared" si="7"/>
        <v>#N/A</v>
      </c>
      <c r="U16" s="2" t="e">
        <f t="shared" si="8"/>
        <v>#N/A</v>
      </c>
      <c r="W16" s="10" t="e">
        <f t="shared" si="9"/>
        <v>#N/A</v>
      </c>
      <c r="X16" s="10" t="e">
        <f t="shared" si="10"/>
        <v>#N/A</v>
      </c>
      <c r="Y16" s="10" t="e">
        <f t="shared" si="11"/>
        <v>#N/A</v>
      </c>
    </row>
    <row r="17" spans="1:25">
      <c r="A17" t="s">
        <v>242</v>
      </c>
      <c r="B17">
        <v>798</v>
      </c>
      <c r="C17" t="s">
        <v>240</v>
      </c>
      <c r="D17" t="s">
        <v>243</v>
      </c>
      <c r="F17" t="s">
        <v>217</v>
      </c>
      <c r="G17" s="1">
        <v>1348</v>
      </c>
      <c r="H17" s="13" t="str">
        <f t="shared" si="0"/>
        <v>Medicaid-OH</v>
      </c>
      <c r="I17" s="7">
        <f t="shared" si="1"/>
        <v>1348</v>
      </c>
      <c r="J17" s="7" t="str">
        <f t="shared" si="2"/>
        <v>Medicaid</v>
      </c>
      <c r="K17" s="7" t="str">
        <f t="shared" si="3"/>
        <v>MCD</v>
      </c>
      <c r="L17" s="7" t="str">
        <f t="shared" si="4"/>
        <v>OH</v>
      </c>
      <c r="M17" s="7" t="str">
        <f t="shared" si="5"/>
        <v>Medicaid OHIO</v>
      </c>
      <c r="Q17" t="str">
        <f t="shared" si="12"/>
        <v>MDW</v>
      </c>
      <c r="S17" s="2" t="e">
        <f t="shared" si="6"/>
        <v>#N/A</v>
      </c>
      <c r="T17" s="2" t="e">
        <f t="shared" si="7"/>
        <v>#N/A</v>
      </c>
      <c r="U17" s="2" t="e">
        <f t="shared" si="8"/>
        <v>#N/A</v>
      </c>
      <c r="W17" s="10" t="e">
        <f t="shared" si="9"/>
        <v>#N/A</v>
      </c>
      <c r="X17" s="10" t="e">
        <f t="shared" si="10"/>
        <v>#N/A</v>
      </c>
      <c r="Y17" s="10" t="e">
        <f t="shared" si="11"/>
        <v>#N/A</v>
      </c>
    </row>
    <row r="18" spans="1:25">
      <c r="A18" t="s">
        <v>244</v>
      </c>
      <c r="B18">
        <v>3167</v>
      </c>
      <c r="C18" t="s">
        <v>240</v>
      </c>
      <c r="D18" t="s">
        <v>241</v>
      </c>
      <c r="E18" t="s">
        <v>245</v>
      </c>
      <c r="F18" t="s">
        <v>240</v>
      </c>
      <c r="G18" s="1">
        <v>1348</v>
      </c>
      <c r="H18" s="13" t="str">
        <f t="shared" si="0"/>
        <v>Medicaid-OH</v>
      </c>
      <c r="I18" s="7">
        <f t="shared" si="1"/>
        <v>1348</v>
      </c>
      <c r="J18" s="7" t="str">
        <f t="shared" si="2"/>
        <v>Medicaid</v>
      </c>
      <c r="K18" s="7" t="str">
        <f t="shared" si="3"/>
        <v>MCD</v>
      </c>
      <c r="L18" s="7" t="str">
        <f t="shared" si="4"/>
        <v>OH</v>
      </c>
      <c r="M18" s="7" t="str">
        <f t="shared" si="5"/>
        <v>Medicaid OHIO</v>
      </c>
      <c r="Q18" t="str">
        <f t="shared" si="12"/>
        <v>MALevel</v>
      </c>
      <c r="S18" s="2" t="e">
        <f t="shared" si="6"/>
        <v>#N/A</v>
      </c>
      <c r="T18" s="2" t="e">
        <f t="shared" si="7"/>
        <v>#N/A</v>
      </c>
      <c r="U18" s="2" t="e">
        <f t="shared" si="8"/>
        <v>#N/A</v>
      </c>
      <c r="W18" s="10" t="e">
        <f t="shared" si="9"/>
        <v>#N/A</v>
      </c>
      <c r="X18" s="10" t="e">
        <f t="shared" si="10"/>
        <v>#N/A</v>
      </c>
      <c r="Y18" s="10" t="e">
        <f t="shared" si="11"/>
        <v>#N/A</v>
      </c>
    </row>
    <row r="19" spans="1:25">
      <c r="A19" t="s">
        <v>246</v>
      </c>
      <c r="B19">
        <v>797</v>
      </c>
      <c r="C19" t="s">
        <v>240</v>
      </c>
      <c r="D19" t="s">
        <v>247</v>
      </c>
      <c r="E19" t="s">
        <v>248</v>
      </c>
      <c r="F19" t="s">
        <v>217</v>
      </c>
      <c r="G19" s="1">
        <v>1348</v>
      </c>
      <c r="H19" s="13" t="str">
        <f t="shared" si="0"/>
        <v>Medicaid-OH</v>
      </c>
      <c r="I19" s="7">
        <f t="shared" si="1"/>
        <v>1348</v>
      </c>
      <c r="J19" s="7" t="str">
        <f t="shared" si="2"/>
        <v>Medicaid</v>
      </c>
      <c r="K19" s="7" t="str">
        <f t="shared" si="3"/>
        <v>MCD</v>
      </c>
      <c r="L19" s="7" t="str">
        <f t="shared" si="4"/>
        <v>OH</v>
      </c>
      <c r="M19" s="7" t="str">
        <f t="shared" si="5"/>
        <v>Medicaid OHIO</v>
      </c>
      <c r="Q19" t="str">
        <f t="shared" si="12"/>
        <v>MDPA1/2</v>
      </c>
      <c r="S19" s="2" t="e">
        <f t="shared" si="6"/>
        <v>#N/A</v>
      </c>
      <c r="T19" s="2" t="e">
        <f t="shared" si="7"/>
        <v>#N/A</v>
      </c>
      <c r="U19" s="2" t="e">
        <f t="shared" si="8"/>
        <v>#N/A</v>
      </c>
      <c r="W19" s="10" t="e">
        <f t="shared" si="9"/>
        <v>#N/A</v>
      </c>
      <c r="X19" s="10" t="e">
        <f t="shared" si="10"/>
        <v>#N/A</v>
      </c>
      <c r="Y19" s="10" t="e">
        <f t="shared" si="11"/>
        <v>#N/A</v>
      </c>
    </row>
    <row r="20" spans="1:25">
      <c r="A20" t="s">
        <v>249</v>
      </c>
      <c r="B20">
        <v>58</v>
      </c>
      <c r="C20" t="s">
        <v>130</v>
      </c>
      <c r="D20" t="s">
        <v>250</v>
      </c>
      <c r="F20" t="s">
        <v>217</v>
      </c>
      <c r="G20" s="1">
        <v>13</v>
      </c>
      <c r="H20" s="13" t="str">
        <f t="shared" si="0"/>
        <v>Medicaid Pending</v>
      </c>
      <c r="I20" s="7">
        <f t="shared" si="1"/>
        <v>13</v>
      </c>
      <c r="J20" s="7" t="str">
        <f t="shared" si="2"/>
        <v>Private</v>
      </c>
      <c r="K20" s="7" t="str">
        <f t="shared" si="3"/>
        <v>MP</v>
      </c>
      <c r="L20" s="7">
        <f t="shared" si="4"/>
        <v>0</v>
      </c>
      <c r="M20" s="7" t="str">
        <f t="shared" si="5"/>
        <v>Standard</v>
      </c>
      <c r="Q20" t="str">
        <f t="shared" si="12"/>
        <v>MP</v>
      </c>
      <c r="S20" s="2">
        <f t="shared" si="6"/>
        <v>13</v>
      </c>
      <c r="T20" s="2" t="str">
        <f t="shared" si="7"/>
        <v>MP</v>
      </c>
      <c r="U20" s="2" t="str">
        <f t="shared" si="8"/>
        <v>Medicaid Pending</v>
      </c>
      <c r="W20" s="10">
        <f t="shared" si="9"/>
        <v>58</v>
      </c>
      <c r="X20" s="10" t="str">
        <f t="shared" si="10"/>
        <v>MCL</v>
      </c>
      <c r="Y20" s="10" t="str">
        <f t="shared" si="11"/>
        <v>Managed Care with Levels</v>
      </c>
    </row>
    <row r="21" spans="1:25">
      <c r="A21" t="s">
        <v>251</v>
      </c>
      <c r="B21">
        <v>3797</v>
      </c>
      <c r="C21" t="s">
        <v>130</v>
      </c>
      <c r="D21" t="s">
        <v>250</v>
      </c>
      <c r="E21" t="s">
        <v>252</v>
      </c>
      <c r="G21" s="1">
        <v>13</v>
      </c>
      <c r="H21" s="13" t="str">
        <f t="shared" si="0"/>
        <v>Medicaid Pending</v>
      </c>
      <c r="I21" s="7">
        <f t="shared" si="1"/>
        <v>13</v>
      </c>
      <c r="J21" s="7" t="str">
        <f t="shared" si="2"/>
        <v>Private</v>
      </c>
      <c r="K21" s="7" t="str">
        <f t="shared" si="3"/>
        <v>MP</v>
      </c>
      <c r="L21" s="7">
        <f t="shared" si="4"/>
        <v>0</v>
      </c>
      <c r="M21" s="7" t="str">
        <f t="shared" si="5"/>
        <v>Standard</v>
      </c>
      <c r="Q21" t="str">
        <f t="shared" si="12"/>
        <v>MPOH</v>
      </c>
      <c r="S21" s="2" t="e">
        <f t="shared" si="6"/>
        <v>#N/A</v>
      </c>
      <c r="T21" s="2" t="e">
        <f t="shared" si="7"/>
        <v>#N/A</v>
      </c>
      <c r="U21" s="2" t="e">
        <f t="shared" si="8"/>
        <v>#N/A</v>
      </c>
      <c r="W21" s="10" t="e">
        <f t="shared" si="9"/>
        <v>#N/A</v>
      </c>
      <c r="X21" s="10" t="e">
        <f t="shared" si="10"/>
        <v>#N/A</v>
      </c>
      <c r="Y21" s="10" t="e">
        <f t="shared" si="11"/>
        <v>#N/A</v>
      </c>
    </row>
    <row r="22" spans="1:25">
      <c r="A22" t="s">
        <v>253</v>
      </c>
      <c r="B22">
        <v>837</v>
      </c>
      <c r="C22" t="s">
        <v>130</v>
      </c>
      <c r="D22" t="s">
        <v>254</v>
      </c>
      <c r="F22" t="s">
        <v>217</v>
      </c>
      <c r="G22" s="1">
        <v>13</v>
      </c>
      <c r="H22" s="13" t="str">
        <f t="shared" si="0"/>
        <v>Medicaid Pending</v>
      </c>
      <c r="I22" s="7">
        <f t="shared" si="1"/>
        <v>13</v>
      </c>
      <c r="J22" s="7" t="str">
        <f t="shared" si="2"/>
        <v>Private</v>
      </c>
      <c r="K22" s="7" t="str">
        <f t="shared" si="3"/>
        <v>MP</v>
      </c>
      <c r="L22" s="7">
        <f t="shared" si="4"/>
        <v>0</v>
      </c>
      <c r="M22" s="7" t="str">
        <f t="shared" si="5"/>
        <v>Standard</v>
      </c>
      <c r="Q22" t="str">
        <f t="shared" si="12"/>
        <v>MPA</v>
      </c>
      <c r="S22" s="2" t="e">
        <f t="shared" si="6"/>
        <v>#N/A</v>
      </c>
      <c r="T22" s="2" t="e">
        <f t="shared" si="7"/>
        <v>#N/A</v>
      </c>
      <c r="U22" s="2" t="e">
        <f t="shared" si="8"/>
        <v>#N/A</v>
      </c>
      <c r="W22" s="10" t="e">
        <f t="shared" si="9"/>
        <v>#N/A</v>
      </c>
      <c r="X22" s="10" t="e">
        <f t="shared" si="10"/>
        <v>#N/A</v>
      </c>
      <c r="Y22" s="10" t="e">
        <f t="shared" si="11"/>
        <v>#N/A</v>
      </c>
    </row>
    <row r="23" spans="1:25">
      <c r="A23" t="s">
        <v>255</v>
      </c>
      <c r="B23">
        <v>2557</v>
      </c>
      <c r="C23" t="s">
        <v>240</v>
      </c>
      <c r="D23" t="s">
        <v>241</v>
      </c>
      <c r="E23" t="s">
        <v>256</v>
      </c>
      <c r="F23" t="s">
        <v>217</v>
      </c>
      <c r="G23" s="1">
        <v>1969</v>
      </c>
      <c r="H23" s="13" t="str">
        <f t="shared" si="0"/>
        <v>Medicaid-OH Vent</v>
      </c>
      <c r="I23" s="7">
        <f t="shared" si="1"/>
        <v>1969</v>
      </c>
      <c r="J23" s="7" t="str">
        <f t="shared" si="2"/>
        <v>Medicaid</v>
      </c>
      <c r="K23" s="7" t="str">
        <f t="shared" si="3"/>
        <v>MCD</v>
      </c>
      <c r="L23" s="7" t="str">
        <f t="shared" si="4"/>
        <v>OHV</v>
      </c>
      <c r="M23" s="7">
        <f t="shared" si="5"/>
        <v>0</v>
      </c>
      <c r="Q23" t="str">
        <f t="shared" si="12"/>
        <v>MAVENT</v>
      </c>
      <c r="S23" s="2" t="e">
        <f t="shared" si="6"/>
        <v>#N/A</v>
      </c>
      <c r="T23" s="2" t="e">
        <f t="shared" si="7"/>
        <v>#N/A</v>
      </c>
      <c r="U23" s="2" t="e">
        <f t="shared" si="8"/>
        <v>#N/A</v>
      </c>
      <c r="W23" s="10" t="e">
        <f t="shared" si="9"/>
        <v>#N/A</v>
      </c>
      <c r="X23" s="10" t="e">
        <f t="shared" si="10"/>
        <v>#N/A</v>
      </c>
      <c r="Y23" s="10" t="e">
        <f t="shared" si="11"/>
        <v>#N/A</v>
      </c>
    </row>
    <row r="24" spans="1:25">
      <c r="A24" t="s">
        <v>257</v>
      </c>
      <c r="B24">
        <v>301</v>
      </c>
      <c r="C24" t="s">
        <v>205</v>
      </c>
      <c r="D24" t="s">
        <v>258</v>
      </c>
      <c r="E24" t="s">
        <v>259</v>
      </c>
      <c r="F24" t="s">
        <v>217</v>
      </c>
      <c r="G24" s="1">
        <v>1848</v>
      </c>
      <c r="H24" s="13" t="str">
        <f t="shared" si="0"/>
        <v>Managed Care with PDPM</v>
      </c>
      <c r="I24" s="7">
        <f t="shared" si="1"/>
        <v>1848</v>
      </c>
      <c r="J24" s="7" t="str">
        <f t="shared" si="2"/>
        <v>Managed Care</v>
      </c>
      <c r="K24" s="7" t="str">
        <f t="shared" si="3"/>
        <v>MPD</v>
      </c>
      <c r="L24" s="7">
        <f t="shared" si="4"/>
        <v>0</v>
      </c>
      <c r="M24" s="7">
        <f t="shared" si="5"/>
        <v>0</v>
      </c>
      <c r="Q24" t="str">
        <f t="shared" si="12"/>
        <v>MMOStandar</v>
      </c>
      <c r="S24" s="2" t="e">
        <f t="shared" si="6"/>
        <v>#N/A</v>
      </c>
      <c r="T24" s="2" t="e">
        <f t="shared" si="7"/>
        <v>#N/A</v>
      </c>
      <c r="U24" s="2" t="e">
        <f t="shared" si="8"/>
        <v>#N/A</v>
      </c>
      <c r="W24" s="10" t="e">
        <f t="shared" si="9"/>
        <v>#N/A</v>
      </c>
      <c r="X24" s="10" t="e">
        <f t="shared" si="10"/>
        <v>#N/A</v>
      </c>
      <c r="Y24" s="10" t="e">
        <f t="shared" si="11"/>
        <v>#N/A</v>
      </c>
    </row>
    <row r="25" spans="1:25">
      <c r="A25" t="s">
        <v>260</v>
      </c>
      <c r="B25">
        <v>134</v>
      </c>
      <c r="C25" t="s">
        <v>260</v>
      </c>
      <c r="D25" t="s">
        <v>261</v>
      </c>
      <c r="F25" t="s">
        <v>207</v>
      </c>
      <c r="G25" s="1">
        <v>4</v>
      </c>
      <c r="H25" s="13" t="str">
        <f t="shared" si="0"/>
        <v>Medicare A</v>
      </c>
      <c r="I25" s="7">
        <f t="shared" si="1"/>
        <v>4</v>
      </c>
      <c r="J25" s="7" t="str">
        <f t="shared" si="2"/>
        <v>Medicare A</v>
      </c>
      <c r="K25" s="7" t="str">
        <f t="shared" si="3"/>
        <v>MCA</v>
      </c>
      <c r="L25" s="7">
        <f t="shared" si="4"/>
        <v>0</v>
      </c>
      <c r="M25" s="7" t="str">
        <f t="shared" si="5"/>
        <v>RUGs IV Care Levels</v>
      </c>
      <c r="Q25" t="str">
        <f t="shared" si="12"/>
        <v>MCA</v>
      </c>
      <c r="S25" s="2">
        <f t="shared" si="6"/>
        <v>4</v>
      </c>
      <c r="T25" s="2" t="str">
        <f t="shared" si="7"/>
        <v>MCA</v>
      </c>
      <c r="U25" s="2" t="str">
        <f t="shared" si="8"/>
        <v>Medicare A</v>
      </c>
      <c r="W25" s="10" t="e">
        <f t="shared" si="9"/>
        <v>#N/A</v>
      </c>
      <c r="X25" s="10" t="e">
        <f t="shared" si="10"/>
        <v>#N/A</v>
      </c>
      <c r="Y25" s="10" t="e">
        <f t="shared" si="11"/>
        <v>#N/A</v>
      </c>
    </row>
    <row r="26" spans="1:25">
      <c r="A26" t="s">
        <v>262</v>
      </c>
      <c r="B26">
        <v>1517</v>
      </c>
      <c r="C26" t="s">
        <v>205</v>
      </c>
      <c r="D26" t="s">
        <v>263</v>
      </c>
      <c r="E26" t="s">
        <v>216</v>
      </c>
      <c r="F26" t="s">
        <v>217</v>
      </c>
      <c r="G26" s="1">
        <v>1439</v>
      </c>
      <c r="H26" s="13" t="str">
        <f t="shared" si="0"/>
        <v>Molina Community - OH 60 Day MD</v>
      </c>
      <c r="I26" s="7">
        <f t="shared" si="1"/>
        <v>1439</v>
      </c>
      <c r="J26" s="7" t="str">
        <f t="shared" si="2"/>
        <v>Managed Care</v>
      </c>
      <c r="K26" s="7" t="str">
        <f t="shared" si="3"/>
        <v>COM</v>
      </c>
      <c r="L26" s="7" t="str">
        <f t="shared" si="4"/>
        <v>Mol60</v>
      </c>
      <c r="M26" s="7" t="str">
        <f t="shared" si="5"/>
        <v>Medicaid OHIO</v>
      </c>
      <c r="Q26" t="str">
        <f t="shared" si="12"/>
        <v>MOLCOMM</v>
      </c>
      <c r="S26" s="2" t="e">
        <f t="shared" si="6"/>
        <v>#N/A</v>
      </c>
      <c r="T26" s="2" t="e">
        <f t="shared" si="7"/>
        <v>#N/A</v>
      </c>
      <c r="U26" s="2" t="e">
        <f t="shared" si="8"/>
        <v>#N/A</v>
      </c>
      <c r="W26" s="10" t="e">
        <f t="shared" si="9"/>
        <v>#N/A</v>
      </c>
      <c r="X26" s="10" t="e">
        <f t="shared" si="10"/>
        <v>#N/A</v>
      </c>
      <c r="Y26" s="10" t="e">
        <f t="shared" si="11"/>
        <v>#N/A</v>
      </c>
    </row>
    <row r="27" spans="1:25">
      <c r="A27" t="s">
        <v>264</v>
      </c>
      <c r="B27">
        <v>1114</v>
      </c>
      <c r="C27" t="s">
        <v>260</v>
      </c>
      <c r="D27" t="s">
        <v>265</v>
      </c>
      <c r="F27" t="s">
        <v>207</v>
      </c>
      <c r="G27" s="1">
        <v>1848</v>
      </c>
      <c r="H27" s="13" t="str">
        <f t="shared" si="0"/>
        <v>Managed Care with PDPM</v>
      </c>
      <c r="I27" s="7">
        <f t="shared" si="1"/>
        <v>1848</v>
      </c>
      <c r="J27" s="7" t="str">
        <f t="shared" si="2"/>
        <v>Managed Care</v>
      </c>
      <c r="K27" s="7" t="str">
        <f t="shared" si="3"/>
        <v>MPD</v>
      </c>
      <c r="L27" s="7">
        <f t="shared" si="4"/>
        <v>0</v>
      </c>
      <c r="M27" s="7">
        <f t="shared" si="5"/>
        <v>0</v>
      </c>
      <c r="Q27" t="str">
        <f t="shared" si="12"/>
        <v>MYG</v>
      </c>
      <c r="S27" s="2" t="e">
        <f t="shared" si="6"/>
        <v>#N/A</v>
      </c>
      <c r="T27" s="2" t="e">
        <f t="shared" si="7"/>
        <v>#N/A</v>
      </c>
      <c r="U27" s="2" t="e">
        <f t="shared" si="8"/>
        <v>#N/A</v>
      </c>
      <c r="W27" s="10" t="e">
        <f t="shared" si="9"/>
        <v>#N/A</v>
      </c>
      <c r="X27" s="10" t="e">
        <f t="shared" si="10"/>
        <v>#N/A</v>
      </c>
      <c r="Y27" s="10" t="e">
        <f t="shared" si="11"/>
        <v>#N/A</v>
      </c>
    </row>
    <row r="28" spans="1:25" s="11" customFormat="1">
      <c r="A28" s="11" t="s">
        <v>266</v>
      </c>
      <c r="B28" s="11">
        <v>1101</v>
      </c>
      <c r="C28" s="11" t="s">
        <v>240</v>
      </c>
      <c r="D28" s="11" t="s">
        <v>267</v>
      </c>
      <c r="F28" s="11" t="s">
        <v>217</v>
      </c>
      <c r="G28" s="1">
        <v>1339</v>
      </c>
      <c r="H28" s="12" t="str">
        <f t="shared" si="0"/>
        <v>Buckeye Community - OH 60 Day MD</v>
      </c>
      <c r="I28" s="12">
        <f t="shared" si="1"/>
        <v>1339</v>
      </c>
      <c r="J28" s="12" t="str">
        <f t="shared" si="2"/>
        <v>Medicaid</v>
      </c>
      <c r="K28" s="12" t="str">
        <f t="shared" si="3"/>
        <v>COM</v>
      </c>
      <c r="L28" s="12" t="str">
        <f t="shared" si="4"/>
        <v>Buck60</v>
      </c>
      <c r="M28" s="12" t="str">
        <f t="shared" si="5"/>
        <v>Medicaid OHIO</v>
      </c>
      <c r="Q28" s="11" t="str">
        <f t="shared" si="12"/>
        <v>MYB</v>
      </c>
      <c r="S28" s="11" t="e">
        <f t="shared" si="6"/>
        <v>#N/A</v>
      </c>
      <c r="T28" s="11" t="e">
        <f t="shared" si="7"/>
        <v>#N/A</v>
      </c>
      <c r="U28" s="11" t="e">
        <f t="shared" si="8"/>
        <v>#N/A</v>
      </c>
      <c r="W28" s="11" t="e">
        <f t="shared" si="9"/>
        <v>#N/A</v>
      </c>
      <c r="X28" s="11" t="e">
        <f t="shared" si="10"/>
        <v>#N/A</v>
      </c>
      <c r="Y28" s="11" t="e">
        <f t="shared" si="11"/>
        <v>#N/A</v>
      </c>
    </row>
    <row r="29" spans="1:25" s="11" customFormat="1">
      <c r="A29" s="11" t="s">
        <v>268</v>
      </c>
      <c r="B29" s="11">
        <v>1097</v>
      </c>
      <c r="C29" s="11" t="s">
        <v>240</v>
      </c>
      <c r="D29" s="11" t="s">
        <v>269</v>
      </c>
      <c r="F29" s="11" t="s">
        <v>217</v>
      </c>
      <c r="G29" s="1">
        <v>1498</v>
      </c>
      <c r="H29" s="12" t="str">
        <f t="shared" si="0"/>
        <v>CareSource Community - OH 60 Day MD</v>
      </c>
      <c r="I29" s="12">
        <f t="shared" si="1"/>
        <v>1498</v>
      </c>
      <c r="J29" s="12" t="str">
        <f t="shared" si="2"/>
        <v>Medicaid</v>
      </c>
      <c r="K29" s="12" t="str">
        <f t="shared" si="3"/>
        <v>COM</v>
      </c>
      <c r="L29" s="12" t="str">
        <f t="shared" si="4"/>
        <v>CareS60</v>
      </c>
      <c r="M29" s="12" t="str">
        <f t="shared" si="5"/>
        <v>Medicaid OHIO</v>
      </c>
      <c r="Q29" s="11" t="str">
        <f t="shared" si="12"/>
        <v>MYA</v>
      </c>
      <c r="S29" s="11" t="e">
        <f t="shared" si="6"/>
        <v>#N/A</v>
      </c>
      <c r="T29" s="11" t="e">
        <f t="shared" si="7"/>
        <v>#N/A</v>
      </c>
      <c r="U29" s="11" t="e">
        <f t="shared" si="8"/>
        <v>#N/A</v>
      </c>
      <c r="W29" s="11" t="e">
        <f t="shared" si="9"/>
        <v>#N/A</v>
      </c>
      <c r="X29" s="11" t="e">
        <f t="shared" si="10"/>
        <v>#N/A</v>
      </c>
      <c r="Y29" s="11" t="e">
        <f t="shared" si="11"/>
        <v>#N/A</v>
      </c>
    </row>
    <row r="30" spans="1:25">
      <c r="A30" t="s">
        <v>270</v>
      </c>
      <c r="B30">
        <v>3397</v>
      </c>
      <c r="C30" t="s">
        <v>205</v>
      </c>
      <c r="D30" t="s">
        <v>271</v>
      </c>
      <c r="G30" s="1">
        <v>1848</v>
      </c>
      <c r="H30" s="13" t="str">
        <f t="shared" si="0"/>
        <v>Managed Care with PDPM</v>
      </c>
      <c r="I30" s="7">
        <f t="shared" si="1"/>
        <v>1848</v>
      </c>
      <c r="J30" s="7" t="str">
        <f t="shared" si="2"/>
        <v>Managed Care</v>
      </c>
      <c r="K30" s="7" t="str">
        <f t="shared" si="3"/>
        <v>MPD</v>
      </c>
      <c r="L30" s="7">
        <f t="shared" si="4"/>
        <v>0</v>
      </c>
      <c r="M30" s="7">
        <f t="shared" si="5"/>
        <v>0</v>
      </c>
      <c r="Q30" t="str">
        <f t="shared" si="12"/>
        <v>OMI</v>
      </c>
      <c r="S30" s="2" t="e">
        <f t="shared" si="6"/>
        <v>#N/A</v>
      </c>
      <c r="T30" s="2" t="e">
        <f t="shared" si="7"/>
        <v>#N/A</v>
      </c>
      <c r="U30" s="2" t="e">
        <f t="shared" si="8"/>
        <v>#N/A</v>
      </c>
      <c r="W30" s="10" t="e">
        <f t="shared" si="9"/>
        <v>#N/A</v>
      </c>
      <c r="X30" s="10" t="e">
        <f t="shared" si="10"/>
        <v>#N/A</v>
      </c>
      <c r="Y30" s="10" t="e">
        <f t="shared" si="11"/>
        <v>#N/A</v>
      </c>
    </row>
    <row r="31" spans="1:25">
      <c r="A31" t="s">
        <v>272</v>
      </c>
      <c r="B31">
        <v>638</v>
      </c>
      <c r="C31" t="s">
        <v>273</v>
      </c>
      <c r="D31" t="s">
        <v>274</v>
      </c>
      <c r="F31" t="s">
        <v>217</v>
      </c>
      <c r="G31" s="1">
        <v>203</v>
      </c>
      <c r="H31" s="13" t="str">
        <f t="shared" si="0"/>
        <v>Outpatient Insurance B</v>
      </c>
      <c r="I31" s="7">
        <f t="shared" si="1"/>
        <v>203</v>
      </c>
      <c r="J31" s="7" t="str">
        <f t="shared" si="2"/>
        <v>Outpatient</v>
      </c>
      <c r="K31" s="7" t="str">
        <f t="shared" si="3"/>
        <v>OP</v>
      </c>
      <c r="L31" s="7" t="str">
        <f t="shared" si="4"/>
        <v>INSB</v>
      </c>
      <c r="M31" s="7">
        <f t="shared" si="5"/>
        <v>0</v>
      </c>
      <c r="Q31" t="str">
        <f t="shared" si="12"/>
        <v>OPI</v>
      </c>
      <c r="S31" s="2" t="e">
        <f t="shared" si="6"/>
        <v>#N/A</v>
      </c>
      <c r="T31" s="2" t="e">
        <f t="shared" si="7"/>
        <v>#N/A</v>
      </c>
      <c r="U31" s="2" t="e">
        <f t="shared" si="8"/>
        <v>#N/A</v>
      </c>
      <c r="W31" s="10">
        <f t="shared" si="9"/>
        <v>638</v>
      </c>
      <c r="X31" s="10" t="str">
        <f t="shared" si="10"/>
        <v>HMVAP</v>
      </c>
      <c r="Y31" s="10" t="str">
        <f t="shared" si="11"/>
        <v>Hospice Medicaid-VA Per Diem</v>
      </c>
    </row>
    <row r="32" spans="1:25">
      <c r="A32" t="s">
        <v>275</v>
      </c>
      <c r="B32">
        <v>148</v>
      </c>
      <c r="C32" t="s">
        <v>273</v>
      </c>
      <c r="D32" t="s">
        <v>276</v>
      </c>
      <c r="G32" s="1">
        <v>338</v>
      </c>
      <c r="H32" s="13" t="str">
        <f t="shared" si="0"/>
        <v>Outpatient Medicare B</v>
      </c>
      <c r="I32" s="7">
        <f t="shared" si="1"/>
        <v>338</v>
      </c>
      <c r="J32" s="7" t="str">
        <f t="shared" si="2"/>
        <v>Outpatient</v>
      </c>
      <c r="K32" s="7" t="str">
        <f t="shared" si="3"/>
        <v>OPB</v>
      </c>
      <c r="L32" s="7">
        <f t="shared" si="4"/>
        <v>0</v>
      </c>
      <c r="M32" s="7">
        <f t="shared" si="5"/>
        <v>0</v>
      </c>
      <c r="Q32" t="str">
        <f t="shared" si="12"/>
        <v>OPB</v>
      </c>
      <c r="S32" s="2">
        <f t="shared" si="6"/>
        <v>338</v>
      </c>
      <c r="T32" s="2" t="str">
        <f t="shared" si="7"/>
        <v>OPB</v>
      </c>
      <c r="U32" s="2" t="str">
        <f t="shared" si="8"/>
        <v>Outpatient Medicare B</v>
      </c>
      <c r="W32" s="10" t="e">
        <f t="shared" si="9"/>
        <v>#N/A</v>
      </c>
      <c r="X32" s="10" t="e">
        <f t="shared" si="10"/>
        <v>#N/A</v>
      </c>
      <c r="Y32" s="10" t="e">
        <f t="shared" si="11"/>
        <v>#N/A</v>
      </c>
    </row>
    <row r="33" spans="1:25">
      <c r="A33" t="s">
        <v>277</v>
      </c>
      <c r="B33">
        <v>977</v>
      </c>
      <c r="C33" t="s">
        <v>273</v>
      </c>
      <c r="D33" t="s">
        <v>278</v>
      </c>
      <c r="F33" t="s">
        <v>217</v>
      </c>
      <c r="G33" s="1">
        <v>358</v>
      </c>
      <c r="H33" s="13" t="str">
        <f t="shared" si="0"/>
        <v>Outpatient Managed Care B</v>
      </c>
      <c r="I33" s="7">
        <f t="shared" si="1"/>
        <v>358</v>
      </c>
      <c r="J33" s="7" t="str">
        <f t="shared" si="2"/>
        <v>Outpatient</v>
      </c>
      <c r="K33" s="7" t="str">
        <f t="shared" si="3"/>
        <v>OP</v>
      </c>
      <c r="L33" s="7" t="str">
        <f t="shared" si="4"/>
        <v>MGDB</v>
      </c>
      <c r="M33" s="7">
        <f t="shared" si="5"/>
        <v>0</v>
      </c>
      <c r="Q33" t="str">
        <f t="shared" si="12"/>
        <v>OPW</v>
      </c>
      <c r="S33" s="2" t="e">
        <f t="shared" si="6"/>
        <v>#N/A</v>
      </c>
      <c r="T33" s="2" t="e">
        <f t="shared" si="7"/>
        <v>#N/A</v>
      </c>
      <c r="U33" s="2" t="e">
        <f t="shared" si="8"/>
        <v>#N/A</v>
      </c>
      <c r="W33" s="10" t="e">
        <f t="shared" si="9"/>
        <v>#N/A</v>
      </c>
      <c r="X33" s="10" t="e">
        <f t="shared" si="10"/>
        <v>#N/A</v>
      </c>
      <c r="Y33" s="10" t="e">
        <f t="shared" si="11"/>
        <v>#N/A</v>
      </c>
    </row>
    <row r="34" spans="1:25">
      <c r="A34" t="s">
        <v>279</v>
      </c>
      <c r="B34">
        <v>1818</v>
      </c>
      <c r="C34" t="s">
        <v>205</v>
      </c>
      <c r="D34" t="s">
        <v>280</v>
      </c>
      <c r="E34" t="s">
        <v>281</v>
      </c>
      <c r="F34" t="s">
        <v>211</v>
      </c>
      <c r="G34" s="1">
        <v>2288</v>
      </c>
      <c r="H34" s="13" t="str">
        <f t="shared" si="0"/>
        <v>Paramount Community 60 Day MD Level</v>
      </c>
      <c r="I34" s="7">
        <f t="shared" si="1"/>
        <v>2288</v>
      </c>
      <c r="J34" s="7" t="str">
        <f t="shared" si="2"/>
        <v>Managed Care</v>
      </c>
      <c r="K34" s="7" t="str">
        <f t="shared" si="3"/>
        <v>PAR</v>
      </c>
      <c r="L34" s="7" t="str">
        <f t="shared" si="4"/>
        <v>COM LEV</v>
      </c>
      <c r="M34" s="7" t="str">
        <f t="shared" si="5"/>
        <v>Medicaid OHIO</v>
      </c>
      <c r="Q34" t="str">
        <f t="shared" si="12"/>
        <v>PARCOM LEV</v>
      </c>
      <c r="S34" s="2">
        <f t="shared" si="6"/>
        <v>2288</v>
      </c>
      <c r="T34" s="2" t="str">
        <f t="shared" si="7"/>
        <v>PARCOM LEV</v>
      </c>
      <c r="U34" s="2" t="str">
        <f t="shared" si="8"/>
        <v>Paramount Community 60 Day MD Level</v>
      </c>
      <c r="W34" s="10" t="e">
        <f t="shared" si="9"/>
        <v>#N/A</v>
      </c>
      <c r="X34" s="10" t="e">
        <f t="shared" si="10"/>
        <v>#N/A</v>
      </c>
      <c r="Y34" s="10" t="e">
        <f t="shared" si="11"/>
        <v>#N/A</v>
      </c>
    </row>
    <row r="35" spans="1:25">
      <c r="A35" t="s">
        <v>282</v>
      </c>
      <c r="B35">
        <v>1217</v>
      </c>
      <c r="C35" t="s">
        <v>205</v>
      </c>
      <c r="D35" t="s">
        <v>283</v>
      </c>
      <c r="F35" t="s">
        <v>217</v>
      </c>
      <c r="G35" s="1">
        <v>58</v>
      </c>
      <c r="H35" s="13" t="str">
        <f t="shared" si="0"/>
        <v>Managed Care with Levels</v>
      </c>
      <c r="I35" s="7">
        <f t="shared" si="1"/>
        <v>58</v>
      </c>
      <c r="J35" s="7" t="str">
        <f t="shared" si="2"/>
        <v>Managed Care</v>
      </c>
      <c r="K35" s="7" t="str">
        <f t="shared" si="3"/>
        <v>MCL</v>
      </c>
      <c r="L35" s="7">
        <f t="shared" si="4"/>
        <v>0</v>
      </c>
      <c r="M35" s="7" t="str">
        <f t="shared" si="5"/>
        <v>5 Levels of Care</v>
      </c>
      <c r="Q35" t="str">
        <f t="shared" si="12"/>
        <v>PHS</v>
      </c>
      <c r="S35" s="2" t="e">
        <f t="shared" si="6"/>
        <v>#N/A</v>
      </c>
      <c r="T35" s="2" t="e">
        <f t="shared" si="7"/>
        <v>#N/A</v>
      </c>
      <c r="U35" s="2" t="e">
        <f t="shared" si="8"/>
        <v>#N/A</v>
      </c>
      <c r="W35" s="10" t="e">
        <f t="shared" si="9"/>
        <v>#N/A</v>
      </c>
      <c r="X35" s="10" t="e">
        <f t="shared" si="10"/>
        <v>#N/A</v>
      </c>
      <c r="Y35" s="10" t="e">
        <f t="shared" si="11"/>
        <v>#N/A</v>
      </c>
    </row>
    <row r="36" spans="1:25">
      <c r="A36" t="s">
        <v>284</v>
      </c>
      <c r="B36">
        <v>1273</v>
      </c>
      <c r="C36" t="s">
        <v>205</v>
      </c>
      <c r="D36" t="s">
        <v>283</v>
      </c>
      <c r="E36" t="s">
        <v>210</v>
      </c>
      <c r="F36" t="s">
        <v>211</v>
      </c>
      <c r="G36" s="1">
        <v>58</v>
      </c>
      <c r="H36" s="13" t="str">
        <f t="shared" si="0"/>
        <v>Managed Care with Levels</v>
      </c>
      <c r="I36" s="7">
        <f t="shared" si="1"/>
        <v>58</v>
      </c>
      <c r="J36" s="7" t="str">
        <f t="shared" si="2"/>
        <v>Managed Care</v>
      </c>
      <c r="K36" s="7" t="str">
        <f t="shared" si="3"/>
        <v>MCL</v>
      </c>
      <c r="L36" s="7">
        <f t="shared" si="4"/>
        <v>0</v>
      </c>
      <c r="M36" s="7" t="str">
        <f t="shared" si="5"/>
        <v>5 Levels of Care</v>
      </c>
      <c r="Q36" t="str">
        <f t="shared" si="12"/>
        <v>PHSLevels</v>
      </c>
      <c r="S36" s="2" t="e">
        <f t="shared" si="6"/>
        <v>#N/A</v>
      </c>
      <c r="T36" s="2" t="e">
        <f t="shared" si="7"/>
        <v>#N/A</v>
      </c>
      <c r="U36" s="2" t="e">
        <f t="shared" si="8"/>
        <v>#N/A</v>
      </c>
      <c r="W36" s="10" t="e">
        <f t="shared" si="9"/>
        <v>#N/A</v>
      </c>
      <c r="X36" s="10" t="e">
        <f t="shared" si="10"/>
        <v>#N/A</v>
      </c>
      <c r="Y36" s="10" t="e">
        <f t="shared" si="11"/>
        <v>#N/A</v>
      </c>
    </row>
    <row r="37" spans="1:25">
      <c r="A37" t="s">
        <v>285</v>
      </c>
      <c r="B37">
        <v>143</v>
      </c>
      <c r="C37" t="s">
        <v>130</v>
      </c>
      <c r="D37" t="s">
        <v>286</v>
      </c>
      <c r="E37" t="s">
        <v>133</v>
      </c>
      <c r="F37" t="s">
        <v>217</v>
      </c>
      <c r="G37" s="1">
        <v>1</v>
      </c>
      <c r="H37" s="13" t="str">
        <f t="shared" si="0"/>
        <v>Private Pay</v>
      </c>
      <c r="I37" s="7">
        <f t="shared" si="1"/>
        <v>1</v>
      </c>
      <c r="J37" s="7" t="str">
        <f t="shared" si="2"/>
        <v>Private</v>
      </c>
      <c r="K37" s="7" t="str">
        <f t="shared" si="3"/>
        <v>PP</v>
      </c>
      <c r="L37" s="7">
        <f t="shared" si="4"/>
        <v>0</v>
      </c>
      <c r="M37" s="7" t="str">
        <f t="shared" si="5"/>
        <v>Standard</v>
      </c>
      <c r="Q37" t="str">
        <f t="shared" si="12"/>
        <v>PPS</v>
      </c>
      <c r="S37" s="2" t="e">
        <f t="shared" si="6"/>
        <v>#N/A</v>
      </c>
      <c r="T37" s="2" t="e">
        <f t="shared" si="7"/>
        <v>#N/A</v>
      </c>
      <c r="U37" s="2" t="e">
        <f t="shared" si="8"/>
        <v>#N/A</v>
      </c>
      <c r="W37" s="10" t="e">
        <f t="shared" si="9"/>
        <v>#N/A</v>
      </c>
      <c r="X37" s="10" t="e">
        <f t="shared" si="10"/>
        <v>#N/A</v>
      </c>
      <c r="Y37" s="10" t="e">
        <f t="shared" si="11"/>
        <v>#N/A</v>
      </c>
    </row>
    <row r="38" spans="1:25">
      <c r="A38" t="s">
        <v>287</v>
      </c>
      <c r="B38">
        <v>1798</v>
      </c>
      <c r="C38" t="s">
        <v>205</v>
      </c>
      <c r="D38" t="s">
        <v>288</v>
      </c>
      <c r="F38" t="s">
        <v>207</v>
      </c>
      <c r="G38" s="1">
        <v>1848</v>
      </c>
      <c r="H38" s="13" t="str">
        <f t="shared" si="0"/>
        <v>Managed Care with PDPM</v>
      </c>
      <c r="I38" s="7">
        <f t="shared" si="1"/>
        <v>1848</v>
      </c>
      <c r="J38" s="7" t="str">
        <f t="shared" si="2"/>
        <v>Managed Care</v>
      </c>
      <c r="K38" s="7" t="str">
        <f t="shared" si="3"/>
        <v>MPD</v>
      </c>
      <c r="L38" s="7">
        <f t="shared" si="4"/>
        <v>0</v>
      </c>
      <c r="M38" s="7">
        <f t="shared" si="5"/>
        <v>0</v>
      </c>
      <c r="Q38" t="str">
        <f t="shared" si="12"/>
        <v>UMR</v>
      </c>
      <c r="S38" s="2" t="e">
        <f t="shared" si="6"/>
        <v>#N/A</v>
      </c>
      <c r="T38" s="2" t="e">
        <f t="shared" si="7"/>
        <v>#N/A</v>
      </c>
      <c r="U38" s="2" t="e">
        <f t="shared" si="8"/>
        <v>#N/A</v>
      </c>
      <c r="W38" s="10" t="e">
        <f t="shared" si="9"/>
        <v>#N/A</v>
      </c>
      <c r="X38" s="10" t="e">
        <f t="shared" si="10"/>
        <v>#N/A</v>
      </c>
      <c r="Y38" s="10" t="e">
        <f t="shared" si="11"/>
        <v>#N/A</v>
      </c>
    </row>
    <row r="39" spans="1:25">
      <c r="A39" t="s">
        <v>289</v>
      </c>
      <c r="B39">
        <v>463</v>
      </c>
      <c r="C39" t="s">
        <v>205</v>
      </c>
      <c r="D39" t="s">
        <v>290</v>
      </c>
      <c r="E39" t="s">
        <v>291</v>
      </c>
      <c r="F39" t="s">
        <v>207</v>
      </c>
      <c r="G39" s="1">
        <v>1848</v>
      </c>
      <c r="H39" s="13" t="str">
        <f t="shared" si="0"/>
        <v>Managed Care with PDPM</v>
      </c>
      <c r="I39" s="7">
        <f t="shared" si="1"/>
        <v>1848</v>
      </c>
      <c r="J39" s="7" t="str">
        <f t="shared" si="2"/>
        <v>Managed Care</v>
      </c>
      <c r="K39" s="7" t="str">
        <f t="shared" si="3"/>
        <v>MPD</v>
      </c>
      <c r="L39" s="7">
        <f t="shared" si="4"/>
        <v>0</v>
      </c>
      <c r="M39" s="7">
        <f t="shared" si="5"/>
        <v>0</v>
      </c>
      <c r="Q39" t="str">
        <f t="shared" si="12"/>
        <v>UHCMCR</v>
      </c>
      <c r="S39" s="2" t="e">
        <f t="shared" si="6"/>
        <v>#N/A</v>
      </c>
      <c r="T39" s="2" t="e">
        <f t="shared" si="7"/>
        <v>#N/A</v>
      </c>
      <c r="U39" s="2" t="e">
        <f t="shared" si="8"/>
        <v>#N/A</v>
      </c>
      <c r="W39" s="10" t="e">
        <f t="shared" si="9"/>
        <v>#N/A</v>
      </c>
      <c r="X39" s="10" t="e">
        <f t="shared" si="10"/>
        <v>#N/A</v>
      </c>
      <c r="Y39" s="10" t="e">
        <f t="shared" si="11"/>
        <v>#N/A</v>
      </c>
    </row>
    <row r="40" spans="1:25">
      <c r="A40" t="s">
        <v>292</v>
      </c>
      <c r="B40">
        <v>228</v>
      </c>
      <c r="C40" t="s">
        <v>205</v>
      </c>
      <c r="D40" t="s">
        <v>290</v>
      </c>
      <c r="F40" t="s">
        <v>217</v>
      </c>
      <c r="G40" s="1">
        <v>58</v>
      </c>
      <c r="H40" s="13" t="str">
        <f t="shared" si="0"/>
        <v>Managed Care with Levels</v>
      </c>
      <c r="I40" s="7">
        <f t="shared" si="1"/>
        <v>58</v>
      </c>
      <c r="J40" s="7" t="str">
        <f t="shared" si="2"/>
        <v>Managed Care</v>
      </c>
      <c r="K40" s="7" t="str">
        <f t="shared" si="3"/>
        <v>MCL</v>
      </c>
      <c r="L40" s="7">
        <f t="shared" si="4"/>
        <v>0</v>
      </c>
      <c r="M40" s="7" t="str">
        <f t="shared" si="5"/>
        <v>5 Levels of Care</v>
      </c>
      <c r="Q40" t="str">
        <f t="shared" si="12"/>
        <v>UHC</v>
      </c>
      <c r="S40" s="2" t="e">
        <f t="shared" si="6"/>
        <v>#N/A</v>
      </c>
      <c r="T40" s="2" t="e">
        <f t="shared" si="7"/>
        <v>#N/A</v>
      </c>
      <c r="U40" s="2" t="e">
        <f t="shared" si="8"/>
        <v>#N/A</v>
      </c>
      <c r="W40" s="10">
        <f t="shared" si="9"/>
        <v>228</v>
      </c>
      <c r="X40" s="10" t="str">
        <f t="shared" si="10"/>
        <v>WC</v>
      </c>
      <c r="Y40" s="10" t="str">
        <f t="shared" si="11"/>
        <v>Workers Comp</v>
      </c>
    </row>
    <row r="41" spans="1:25">
      <c r="A41" t="s">
        <v>293</v>
      </c>
      <c r="B41">
        <v>1599</v>
      </c>
      <c r="C41" t="s">
        <v>205</v>
      </c>
      <c r="D41" t="s">
        <v>290</v>
      </c>
      <c r="E41" t="s">
        <v>216</v>
      </c>
      <c r="F41" t="s">
        <v>217</v>
      </c>
      <c r="G41" s="1">
        <v>58</v>
      </c>
      <c r="H41" s="13" t="str">
        <f t="shared" si="0"/>
        <v>Managed Care with Levels</v>
      </c>
      <c r="I41" s="7">
        <f t="shared" si="1"/>
        <v>58</v>
      </c>
      <c r="J41" s="7" t="str">
        <f t="shared" si="2"/>
        <v>Managed Care</v>
      </c>
      <c r="K41" s="7" t="str">
        <f t="shared" si="3"/>
        <v>MCL</v>
      </c>
      <c r="L41" s="7">
        <f t="shared" si="4"/>
        <v>0</v>
      </c>
      <c r="M41" s="7" t="str">
        <f t="shared" si="5"/>
        <v>5 Levels of Care</v>
      </c>
      <c r="Q41" t="str">
        <f t="shared" si="12"/>
        <v>UHCCOMM</v>
      </c>
      <c r="S41" s="2" t="e">
        <f t="shared" si="6"/>
        <v>#N/A</v>
      </c>
      <c r="T41" s="2" t="e">
        <f t="shared" si="7"/>
        <v>#N/A</v>
      </c>
      <c r="U41" s="2" t="e">
        <f t="shared" si="8"/>
        <v>#N/A</v>
      </c>
      <c r="W41" s="10" t="e">
        <f t="shared" si="9"/>
        <v>#N/A</v>
      </c>
      <c r="X41" s="10" t="e">
        <f t="shared" si="10"/>
        <v>#N/A</v>
      </c>
      <c r="Y41" s="10" t="e">
        <f t="shared" si="11"/>
        <v>#N/A</v>
      </c>
    </row>
    <row r="42" spans="1:25">
      <c r="A42" t="s">
        <v>294</v>
      </c>
      <c r="B42">
        <v>1828</v>
      </c>
      <c r="C42" t="s">
        <v>205</v>
      </c>
      <c r="D42" t="s">
        <v>295</v>
      </c>
      <c r="E42" t="s">
        <v>281</v>
      </c>
      <c r="F42" t="s">
        <v>211</v>
      </c>
      <c r="G42" s="1">
        <v>1528</v>
      </c>
      <c r="H42" s="13" t="str">
        <f t="shared" si="0"/>
        <v>UnitedHealthCare Community - OH 60 Day MD</v>
      </c>
      <c r="I42" s="7">
        <f t="shared" si="1"/>
        <v>1528</v>
      </c>
      <c r="J42" s="7" t="str">
        <f t="shared" si="2"/>
        <v>Medicaid</v>
      </c>
      <c r="K42" s="7" t="str">
        <f t="shared" si="3"/>
        <v>COM</v>
      </c>
      <c r="L42" s="7" t="str">
        <f t="shared" si="4"/>
        <v>UHC60</v>
      </c>
      <c r="M42" s="7" t="str">
        <f t="shared" si="5"/>
        <v>Medicaid OHIO</v>
      </c>
      <c r="Q42" t="str">
        <f t="shared" si="12"/>
        <v>UHMCOM LEV</v>
      </c>
      <c r="S42" s="2" t="e">
        <f t="shared" si="6"/>
        <v>#N/A</v>
      </c>
      <c r="T42" s="2" t="e">
        <f t="shared" si="7"/>
        <v>#N/A</v>
      </c>
      <c r="U42" s="2" t="e">
        <f t="shared" si="8"/>
        <v>#N/A</v>
      </c>
      <c r="W42" s="10" t="e">
        <f t="shared" si="9"/>
        <v>#N/A</v>
      </c>
      <c r="X42" s="10" t="e">
        <f t="shared" si="10"/>
        <v>#N/A</v>
      </c>
      <c r="Y42" s="10" t="e">
        <f t="shared" si="11"/>
        <v>#N/A</v>
      </c>
    </row>
    <row r="43" spans="1:25">
      <c r="A43" t="s">
        <v>296</v>
      </c>
      <c r="B43">
        <v>1577</v>
      </c>
      <c r="C43" t="s">
        <v>205</v>
      </c>
      <c r="D43" t="s">
        <v>288</v>
      </c>
      <c r="E43" t="s">
        <v>297</v>
      </c>
      <c r="F43" t="s">
        <v>207</v>
      </c>
      <c r="G43" s="1">
        <v>1848</v>
      </c>
      <c r="H43" s="13" t="str">
        <f t="shared" si="0"/>
        <v>Managed Care with PDPM</v>
      </c>
      <c r="I43" s="7">
        <f t="shared" si="1"/>
        <v>1848</v>
      </c>
      <c r="J43" s="7" t="str">
        <f t="shared" si="2"/>
        <v>Managed Care</v>
      </c>
      <c r="K43" s="7" t="str">
        <f t="shared" si="3"/>
        <v>MPD</v>
      </c>
      <c r="L43" s="7">
        <f t="shared" si="4"/>
        <v>0</v>
      </c>
      <c r="M43" s="7">
        <f t="shared" si="5"/>
        <v>0</v>
      </c>
      <c r="Q43" t="str">
        <f t="shared" si="12"/>
        <v>UMRMEDICAR</v>
      </c>
      <c r="S43" s="2" t="e">
        <f t="shared" si="6"/>
        <v>#N/A</v>
      </c>
      <c r="T43" s="2" t="e">
        <f t="shared" si="7"/>
        <v>#N/A</v>
      </c>
      <c r="U43" s="2" t="e">
        <f t="shared" si="8"/>
        <v>#N/A</v>
      </c>
      <c r="W43" s="10" t="e">
        <f t="shared" si="9"/>
        <v>#N/A</v>
      </c>
      <c r="X43" s="10" t="e">
        <f t="shared" si="10"/>
        <v>#N/A</v>
      </c>
      <c r="Y43" s="10" t="e">
        <f t="shared" si="11"/>
        <v>#N/A</v>
      </c>
    </row>
    <row r="44" spans="1:25">
      <c r="A44" t="s">
        <v>298</v>
      </c>
      <c r="B44">
        <v>399</v>
      </c>
      <c r="C44" t="s">
        <v>205</v>
      </c>
      <c r="D44" t="s">
        <v>299</v>
      </c>
      <c r="F44" t="s">
        <v>217</v>
      </c>
      <c r="G44" s="1">
        <v>228</v>
      </c>
      <c r="H44" s="13" t="str">
        <f t="shared" si="0"/>
        <v>Workers Comp</v>
      </c>
      <c r="I44" s="7">
        <f t="shared" si="1"/>
        <v>228</v>
      </c>
      <c r="J44" s="7" t="str">
        <f t="shared" si="2"/>
        <v>Managed Care</v>
      </c>
      <c r="K44" s="7" t="str">
        <f t="shared" si="3"/>
        <v>WC</v>
      </c>
      <c r="L44" s="7">
        <f t="shared" si="4"/>
        <v>0</v>
      </c>
      <c r="M44" s="7" t="str">
        <f t="shared" si="5"/>
        <v>1 Level of Care</v>
      </c>
      <c r="Q44" t="str">
        <f t="shared" si="12"/>
        <v>BWC</v>
      </c>
      <c r="S44" s="2" t="e">
        <f t="shared" si="6"/>
        <v>#N/A</v>
      </c>
      <c r="T44" s="2" t="e">
        <f t="shared" si="7"/>
        <v>#N/A</v>
      </c>
      <c r="U44" s="2" t="e">
        <f t="shared" si="8"/>
        <v>#N/A</v>
      </c>
      <c r="W44" s="10" t="e">
        <f t="shared" si="9"/>
        <v>#N/A</v>
      </c>
      <c r="X44" s="10" t="e">
        <f t="shared" si="10"/>
        <v>#N/A</v>
      </c>
      <c r="Y44" s="10" t="e">
        <f t="shared" si="11"/>
        <v>#N/A</v>
      </c>
    </row>
    <row r="45" spans="1:25">
      <c r="H45" s="7"/>
      <c r="I45" s="7"/>
      <c r="J45" s="7"/>
      <c r="K45" s="7"/>
      <c r="L45" s="7"/>
      <c r="M45" s="7"/>
    </row>
    <row r="46" spans="1:25">
      <c r="H46" t="s">
        <v>300</v>
      </c>
      <c r="I46">
        <v>1698</v>
      </c>
      <c r="J46" t="s">
        <v>240</v>
      </c>
      <c r="K46" t="s">
        <v>301</v>
      </c>
      <c r="L46" t="s">
        <v>241</v>
      </c>
      <c r="M46" t="s">
        <v>302</v>
      </c>
      <c r="N46" t="str">
        <f>CONCATENATE($K46,$L46)</f>
        <v>WAIMA</v>
      </c>
      <c r="O46" t="s">
        <v>300</v>
      </c>
      <c r="P46">
        <v>1698</v>
      </c>
    </row>
    <row r="47" spans="1:25">
      <c r="H47" t="s">
        <v>303</v>
      </c>
      <c r="I47">
        <v>1339</v>
      </c>
      <c r="J47" t="s">
        <v>240</v>
      </c>
      <c r="K47" t="s">
        <v>304</v>
      </c>
      <c r="L47" t="s">
        <v>305</v>
      </c>
      <c r="M47" t="s">
        <v>306</v>
      </c>
      <c r="N47" t="str">
        <f t="shared" ref="N47:N110" si="13">CONCATENATE($K47,$L47)</f>
        <v>COMBuck60</v>
      </c>
      <c r="O47" t="s">
        <v>303</v>
      </c>
      <c r="P47">
        <v>1339</v>
      </c>
    </row>
    <row r="48" spans="1:25">
      <c r="H48" t="s">
        <v>307</v>
      </c>
      <c r="I48">
        <v>1498</v>
      </c>
      <c r="J48" t="s">
        <v>240</v>
      </c>
      <c r="K48" t="s">
        <v>304</v>
      </c>
      <c r="L48" t="s">
        <v>308</v>
      </c>
      <c r="M48" t="s">
        <v>306</v>
      </c>
      <c r="N48" t="str">
        <f t="shared" si="13"/>
        <v>COMCareS60</v>
      </c>
      <c r="O48" t="s">
        <v>307</v>
      </c>
      <c r="P48">
        <v>1498</v>
      </c>
    </row>
    <row r="49" spans="8:16">
      <c r="H49" t="s">
        <v>309</v>
      </c>
      <c r="I49">
        <v>169</v>
      </c>
      <c r="J49" t="s">
        <v>205</v>
      </c>
      <c r="K49" t="s">
        <v>310</v>
      </c>
      <c r="M49" t="s">
        <v>311</v>
      </c>
      <c r="N49" t="str">
        <f t="shared" si="13"/>
        <v>INS</v>
      </c>
      <c r="O49" t="s">
        <v>309</v>
      </c>
      <c r="P49">
        <v>169</v>
      </c>
    </row>
    <row r="50" spans="8:16">
      <c r="H50" t="s">
        <v>312</v>
      </c>
      <c r="I50">
        <v>201</v>
      </c>
      <c r="J50" t="s">
        <v>205</v>
      </c>
      <c r="K50" t="s">
        <v>313</v>
      </c>
      <c r="N50" t="str">
        <f t="shared" si="13"/>
        <v>EC</v>
      </c>
      <c r="O50" t="s">
        <v>312</v>
      </c>
      <c r="P50">
        <v>201</v>
      </c>
    </row>
    <row r="51" spans="8:16">
      <c r="H51" t="s">
        <v>314</v>
      </c>
      <c r="I51">
        <v>1778</v>
      </c>
      <c r="J51" t="s">
        <v>240</v>
      </c>
      <c r="K51" t="s">
        <v>315</v>
      </c>
      <c r="L51" t="s">
        <v>316</v>
      </c>
      <c r="M51" t="s">
        <v>240</v>
      </c>
      <c r="N51" t="str">
        <f t="shared" si="13"/>
        <v>MCDFCC</v>
      </c>
      <c r="O51" t="s">
        <v>314</v>
      </c>
      <c r="P51">
        <v>1778</v>
      </c>
    </row>
    <row r="52" spans="8:16">
      <c r="H52" t="s">
        <v>317</v>
      </c>
      <c r="I52">
        <v>300</v>
      </c>
      <c r="J52" t="s">
        <v>240</v>
      </c>
      <c r="K52" t="s">
        <v>315</v>
      </c>
      <c r="L52" t="s">
        <v>318</v>
      </c>
      <c r="M52" t="s">
        <v>240</v>
      </c>
      <c r="N52" t="str">
        <f t="shared" si="13"/>
        <v>MCDAE</v>
      </c>
      <c r="O52" t="s">
        <v>317</v>
      </c>
      <c r="P52">
        <v>300</v>
      </c>
    </row>
    <row r="53" spans="8:16">
      <c r="H53" t="s">
        <v>319</v>
      </c>
      <c r="I53">
        <v>1878</v>
      </c>
      <c r="J53" t="s">
        <v>240</v>
      </c>
      <c r="K53" t="s">
        <v>315</v>
      </c>
      <c r="L53" t="s">
        <v>320</v>
      </c>
      <c r="N53" t="str">
        <f t="shared" si="13"/>
        <v>MCDLGHT</v>
      </c>
      <c r="O53" t="s">
        <v>319</v>
      </c>
      <c r="P53">
        <v>1878</v>
      </c>
    </row>
    <row r="54" spans="8:16">
      <c r="H54" t="s">
        <v>321</v>
      </c>
      <c r="I54">
        <v>1758</v>
      </c>
      <c r="J54" t="s">
        <v>240</v>
      </c>
      <c r="K54" t="s">
        <v>315</v>
      </c>
      <c r="L54" t="s">
        <v>322</v>
      </c>
      <c r="M54" t="s">
        <v>240</v>
      </c>
      <c r="N54" t="str">
        <f t="shared" si="13"/>
        <v>MCDSTAY</v>
      </c>
      <c r="O54" t="s">
        <v>321</v>
      </c>
      <c r="P54">
        <v>1758</v>
      </c>
    </row>
    <row r="55" spans="8:16">
      <c r="H55" t="s">
        <v>323</v>
      </c>
      <c r="I55">
        <v>1738</v>
      </c>
      <c r="J55" t="s">
        <v>240</v>
      </c>
      <c r="K55" t="s">
        <v>315</v>
      </c>
      <c r="L55" t="s">
        <v>324</v>
      </c>
      <c r="M55" t="s">
        <v>240</v>
      </c>
      <c r="N55" t="str">
        <f t="shared" si="13"/>
        <v>MCDSUN</v>
      </c>
      <c r="O55" t="s">
        <v>323</v>
      </c>
      <c r="P55">
        <v>1738</v>
      </c>
    </row>
    <row r="56" spans="8:16">
      <c r="H56" t="s">
        <v>325</v>
      </c>
      <c r="I56">
        <v>328</v>
      </c>
      <c r="J56" t="s">
        <v>240</v>
      </c>
      <c r="K56" t="s">
        <v>315</v>
      </c>
      <c r="L56" t="s">
        <v>290</v>
      </c>
      <c r="M56" t="s">
        <v>240</v>
      </c>
      <c r="N56" t="str">
        <f t="shared" si="13"/>
        <v>MCDUHC</v>
      </c>
      <c r="O56" t="s">
        <v>325</v>
      </c>
      <c r="P56">
        <v>328</v>
      </c>
    </row>
    <row r="57" spans="8:16">
      <c r="H57" t="s">
        <v>326</v>
      </c>
      <c r="I57">
        <v>288</v>
      </c>
      <c r="J57" t="s">
        <v>273</v>
      </c>
      <c r="K57" t="s">
        <v>327</v>
      </c>
      <c r="N57" t="str">
        <f t="shared" si="13"/>
        <v>GAD</v>
      </c>
      <c r="O57" t="s">
        <v>326</v>
      </c>
      <c r="P57">
        <v>288</v>
      </c>
    </row>
    <row r="58" spans="8:16">
      <c r="H58" t="s">
        <v>328</v>
      </c>
      <c r="I58">
        <v>868</v>
      </c>
      <c r="J58" t="s">
        <v>240</v>
      </c>
      <c r="K58" t="s">
        <v>102</v>
      </c>
      <c r="L58" t="s">
        <v>247</v>
      </c>
      <c r="M58" t="s">
        <v>311</v>
      </c>
      <c r="N58" t="str">
        <f t="shared" si="13"/>
        <v>HMMD</v>
      </c>
      <c r="O58" t="s">
        <v>328</v>
      </c>
      <c r="P58">
        <v>868</v>
      </c>
    </row>
    <row r="59" spans="8:16">
      <c r="H59" t="s">
        <v>329</v>
      </c>
      <c r="I59">
        <v>1388</v>
      </c>
      <c r="J59" t="s">
        <v>240</v>
      </c>
      <c r="K59" t="s">
        <v>102</v>
      </c>
      <c r="L59" t="s">
        <v>252</v>
      </c>
      <c r="M59" t="s">
        <v>330</v>
      </c>
      <c r="N59" t="str">
        <f t="shared" si="13"/>
        <v>HMOH</v>
      </c>
      <c r="O59" t="s">
        <v>329</v>
      </c>
      <c r="P59">
        <v>1388</v>
      </c>
    </row>
    <row r="60" spans="8:16">
      <c r="H60" t="s">
        <v>331</v>
      </c>
      <c r="I60">
        <v>330</v>
      </c>
      <c r="J60" t="s">
        <v>240</v>
      </c>
      <c r="K60" t="s">
        <v>102</v>
      </c>
      <c r="L60" t="s">
        <v>332</v>
      </c>
      <c r="M60" t="s">
        <v>240</v>
      </c>
      <c r="N60" t="str">
        <f t="shared" si="13"/>
        <v>HMFL</v>
      </c>
      <c r="O60" t="s">
        <v>331</v>
      </c>
      <c r="P60">
        <v>330</v>
      </c>
    </row>
    <row r="61" spans="8:16">
      <c r="H61" t="s">
        <v>333</v>
      </c>
      <c r="I61">
        <v>388</v>
      </c>
      <c r="J61" t="s">
        <v>240</v>
      </c>
      <c r="K61" t="s">
        <v>102</v>
      </c>
      <c r="L61" t="s">
        <v>334</v>
      </c>
      <c r="M61" t="s">
        <v>240</v>
      </c>
      <c r="N61" t="str">
        <f t="shared" si="13"/>
        <v xml:space="preserve">HMIL </v>
      </c>
      <c r="O61" t="s">
        <v>333</v>
      </c>
      <c r="P61">
        <v>388</v>
      </c>
    </row>
    <row r="62" spans="8:16">
      <c r="H62" t="s">
        <v>335</v>
      </c>
      <c r="I62">
        <v>1938</v>
      </c>
      <c r="J62" t="s">
        <v>240</v>
      </c>
      <c r="K62" t="s">
        <v>102</v>
      </c>
      <c r="L62" t="s">
        <v>336</v>
      </c>
      <c r="N62" t="str">
        <f t="shared" si="13"/>
        <v>HMKY</v>
      </c>
      <c r="O62" t="s">
        <v>335</v>
      </c>
      <c r="P62">
        <v>1938</v>
      </c>
    </row>
    <row r="63" spans="8:16">
      <c r="H63" t="s">
        <v>337</v>
      </c>
      <c r="I63">
        <v>78</v>
      </c>
      <c r="J63" t="s">
        <v>240</v>
      </c>
      <c r="K63" t="s">
        <v>102</v>
      </c>
      <c r="L63" t="s">
        <v>338</v>
      </c>
      <c r="M63" t="s">
        <v>240</v>
      </c>
      <c r="N63" t="str">
        <f t="shared" si="13"/>
        <v>HMNC</v>
      </c>
      <c r="O63" t="s">
        <v>337</v>
      </c>
      <c r="P63">
        <v>78</v>
      </c>
    </row>
    <row r="64" spans="8:16">
      <c r="H64" t="s">
        <v>339</v>
      </c>
      <c r="I64">
        <v>1808</v>
      </c>
      <c r="J64" t="s">
        <v>240</v>
      </c>
      <c r="K64" t="s">
        <v>102</v>
      </c>
      <c r="L64" t="s">
        <v>340</v>
      </c>
      <c r="N64" t="str">
        <f t="shared" si="13"/>
        <v>HMCCC</v>
      </c>
      <c r="O64" t="s">
        <v>339</v>
      </c>
      <c r="P64">
        <v>1808</v>
      </c>
    </row>
    <row r="65" spans="8:16">
      <c r="H65" t="s">
        <v>341</v>
      </c>
      <c r="I65">
        <v>638</v>
      </c>
      <c r="J65" t="s">
        <v>240</v>
      </c>
      <c r="K65" t="s">
        <v>102</v>
      </c>
      <c r="L65" t="s">
        <v>342</v>
      </c>
      <c r="M65" t="s">
        <v>311</v>
      </c>
      <c r="N65" t="str">
        <f t="shared" si="13"/>
        <v>HMVAP</v>
      </c>
      <c r="O65" t="s">
        <v>341</v>
      </c>
      <c r="P65">
        <v>638</v>
      </c>
    </row>
    <row r="66" spans="8:16">
      <c r="H66" t="s">
        <v>343</v>
      </c>
      <c r="I66">
        <v>508</v>
      </c>
      <c r="J66" t="s">
        <v>240</v>
      </c>
      <c r="K66" t="s">
        <v>102</v>
      </c>
      <c r="L66" t="s">
        <v>344</v>
      </c>
      <c r="N66" t="str">
        <f t="shared" si="13"/>
        <v>HMVAR</v>
      </c>
      <c r="O66" t="s">
        <v>343</v>
      </c>
      <c r="P66">
        <v>508</v>
      </c>
    </row>
    <row r="67" spans="8:16">
      <c r="H67" t="s">
        <v>345</v>
      </c>
      <c r="I67">
        <v>948</v>
      </c>
      <c r="J67" t="s">
        <v>240</v>
      </c>
      <c r="K67" t="s">
        <v>102</v>
      </c>
      <c r="L67" t="s">
        <v>346</v>
      </c>
      <c r="M67" t="s">
        <v>347</v>
      </c>
      <c r="N67" t="str">
        <f t="shared" si="13"/>
        <v>HMVAR48</v>
      </c>
      <c r="O67" t="s">
        <v>345</v>
      </c>
      <c r="P67">
        <v>948</v>
      </c>
    </row>
    <row r="68" spans="8:16">
      <c r="H68" t="s">
        <v>348</v>
      </c>
      <c r="I68">
        <v>119</v>
      </c>
      <c r="J68" t="s">
        <v>130</v>
      </c>
      <c r="K68" t="s">
        <v>105</v>
      </c>
      <c r="M68" t="s">
        <v>217</v>
      </c>
      <c r="N68" t="str">
        <f t="shared" si="13"/>
        <v>HP</v>
      </c>
      <c r="O68" t="s">
        <v>348</v>
      </c>
      <c r="P68">
        <v>119</v>
      </c>
    </row>
    <row r="69" spans="8:16">
      <c r="H69" t="s">
        <v>349</v>
      </c>
      <c r="I69">
        <v>2108</v>
      </c>
      <c r="J69" t="s">
        <v>205</v>
      </c>
      <c r="K69" t="s">
        <v>310</v>
      </c>
      <c r="L69" t="s">
        <v>350</v>
      </c>
      <c r="N69" t="str">
        <f t="shared" si="13"/>
        <v>INSLVL</v>
      </c>
      <c r="O69" t="s">
        <v>349</v>
      </c>
      <c r="P69">
        <v>2108</v>
      </c>
    </row>
    <row r="70" spans="8:16">
      <c r="H70" t="s">
        <v>351</v>
      </c>
      <c r="I70">
        <v>418</v>
      </c>
      <c r="J70" t="s">
        <v>205</v>
      </c>
      <c r="K70" t="s">
        <v>310</v>
      </c>
      <c r="L70" t="s">
        <v>352</v>
      </c>
      <c r="M70" t="s">
        <v>207</v>
      </c>
      <c r="N70" t="str">
        <f t="shared" si="13"/>
        <v>INSRUG</v>
      </c>
      <c r="O70" t="s">
        <v>351</v>
      </c>
      <c r="P70">
        <v>418</v>
      </c>
    </row>
    <row r="71" spans="8:16">
      <c r="H71" t="s">
        <v>353</v>
      </c>
      <c r="I71">
        <v>608</v>
      </c>
      <c r="J71" t="s">
        <v>205</v>
      </c>
      <c r="K71" t="s">
        <v>354</v>
      </c>
      <c r="M71" t="s">
        <v>355</v>
      </c>
      <c r="N71" t="str">
        <f t="shared" si="13"/>
        <v>KAI</v>
      </c>
      <c r="O71" t="s">
        <v>353</v>
      </c>
      <c r="P71">
        <v>608</v>
      </c>
    </row>
    <row r="72" spans="8:16">
      <c r="H72" t="s">
        <v>356</v>
      </c>
      <c r="I72">
        <v>58</v>
      </c>
      <c r="J72" t="s">
        <v>205</v>
      </c>
      <c r="K72" t="s">
        <v>357</v>
      </c>
      <c r="M72" t="s">
        <v>358</v>
      </c>
      <c r="N72" t="str">
        <f t="shared" si="13"/>
        <v>MCL</v>
      </c>
      <c r="O72" t="s">
        <v>356</v>
      </c>
      <c r="P72">
        <v>58</v>
      </c>
    </row>
    <row r="73" spans="8:16">
      <c r="H73" t="s">
        <v>359</v>
      </c>
      <c r="I73">
        <v>1958</v>
      </c>
      <c r="J73" t="s">
        <v>205</v>
      </c>
      <c r="K73" t="s">
        <v>360</v>
      </c>
      <c r="N73" t="str">
        <f t="shared" si="13"/>
        <v>MCU</v>
      </c>
      <c r="O73" t="s">
        <v>359</v>
      </c>
      <c r="P73">
        <v>1958</v>
      </c>
    </row>
    <row r="74" spans="8:16">
      <c r="H74" t="s">
        <v>361</v>
      </c>
      <c r="I74">
        <v>1848</v>
      </c>
      <c r="J74" t="s">
        <v>205</v>
      </c>
      <c r="K74" t="s">
        <v>362</v>
      </c>
      <c r="N74" t="str">
        <f t="shared" si="13"/>
        <v>MPD</v>
      </c>
      <c r="O74" t="s">
        <v>361</v>
      </c>
      <c r="P74">
        <v>1848</v>
      </c>
    </row>
    <row r="75" spans="8:16">
      <c r="H75" t="s">
        <v>363</v>
      </c>
      <c r="I75">
        <v>68</v>
      </c>
      <c r="J75" t="s">
        <v>205</v>
      </c>
      <c r="K75" t="s">
        <v>291</v>
      </c>
      <c r="M75" t="s">
        <v>207</v>
      </c>
      <c r="N75" t="str">
        <f t="shared" si="13"/>
        <v>MCR</v>
      </c>
      <c r="O75" t="s">
        <v>363</v>
      </c>
      <c r="P75">
        <v>68</v>
      </c>
    </row>
    <row r="76" spans="8:16">
      <c r="H76" t="s">
        <v>364</v>
      </c>
      <c r="I76">
        <v>1789</v>
      </c>
      <c r="J76" t="s">
        <v>240</v>
      </c>
      <c r="K76" t="s">
        <v>365</v>
      </c>
      <c r="L76" t="s">
        <v>318</v>
      </c>
      <c r="N76" t="str">
        <f t="shared" si="13"/>
        <v>MMAE</v>
      </c>
      <c r="O76" t="s">
        <v>364</v>
      </c>
      <c r="P76">
        <v>1789</v>
      </c>
    </row>
    <row r="77" spans="8:16">
      <c r="H77" t="s">
        <v>366</v>
      </c>
      <c r="I77">
        <v>1268</v>
      </c>
      <c r="J77" t="s">
        <v>240</v>
      </c>
      <c r="K77" t="s">
        <v>365</v>
      </c>
      <c r="L77" t="s">
        <v>367</v>
      </c>
      <c r="M77" t="s">
        <v>240</v>
      </c>
      <c r="N77" t="str">
        <f t="shared" si="13"/>
        <v>MMBC</v>
      </c>
      <c r="O77" t="s">
        <v>366</v>
      </c>
      <c r="P77">
        <v>1268</v>
      </c>
    </row>
    <row r="78" spans="8:16">
      <c r="H78" t="s">
        <v>368</v>
      </c>
      <c r="I78">
        <v>1298</v>
      </c>
      <c r="J78" t="s">
        <v>240</v>
      </c>
      <c r="K78" t="s">
        <v>365</v>
      </c>
      <c r="L78" t="s">
        <v>102</v>
      </c>
      <c r="M78" t="s">
        <v>240</v>
      </c>
      <c r="N78" t="str">
        <f t="shared" si="13"/>
        <v>MMHM</v>
      </c>
      <c r="O78" t="s">
        <v>368</v>
      </c>
      <c r="P78">
        <v>1298</v>
      </c>
    </row>
    <row r="79" spans="8:16">
      <c r="H79" t="s">
        <v>369</v>
      </c>
      <c r="I79">
        <v>1899</v>
      </c>
      <c r="J79" t="s">
        <v>240</v>
      </c>
      <c r="K79" t="s">
        <v>365</v>
      </c>
      <c r="L79" t="s">
        <v>370</v>
      </c>
      <c r="N79" t="str">
        <f t="shared" si="13"/>
        <v>MMHA</v>
      </c>
      <c r="O79" t="s">
        <v>369</v>
      </c>
      <c r="P79">
        <v>1899</v>
      </c>
    </row>
    <row r="80" spans="8:16">
      <c r="H80" t="s">
        <v>371</v>
      </c>
      <c r="I80">
        <v>1278</v>
      </c>
      <c r="J80" t="s">
        <v>240</v>
      </c>
      <c r="K80" t="s">
        <v>365</v>
      </c>
      <c r="L80" t="s">
        <v>334</v>
      </c>
      <c r="M80" t="s">
        <v>240</v>
      </c>
      <c r="N80" t="str">
        <f t="shared" si="13"/>
        <v xml:space="preserve">MMIL </v>
      </c>
      <c r="O80" t="s">
        <v>371</v>
      </c>
      <c r="P80">
        <v>1278</v>
      </c>
    </row>
    <row r="81" spans="8:16">
      <c r="H81" t="s">
        <v>372</v>
      </c>
      <c r="I81">
        <v>1228</v>
      </c>
      <c r="J81" t="s">
        <v>240</v>
      </c>
      <c r="K81" t="s">
        <v>365</v>
      </c>
      <c r="L81" t="s">
        <v>373</v>
      </c>
      <c r="M81" t="s">
        <v>240</v>
      </c>
      <c r="N81" t="str">
        <f t="shared" si="13"/>
        <v>MMME</v>
      </c>
      <c r="O81" t="s">
        <v>372</v>
      </c>
      <c r="P81">
        <v>1228</v>
      </c>
    </row>
    <row r="82" spans="8:16">
      <c r="H82" t="s">
        <v>374</v>
      </c>
      <c r="I82">
        <v>1248</v>
      </c>
      <c r="J82" t="s">
        <v>240</v>
      </c>
      <c r="K82" t="s">
        <v>365</v>
      </c>
      <c r="L82" t="s">
        <v>375</v>
      </c>
      <c r="M82" t="s">
        <v>240</v>
      </c>
      <c r="N82" t="str">
        <f t="shared" si="13"/>
        <v>MMMO</v>
      </c>
      <c r="O82" t="s">
        <v>374</v>
      </c>
      <c r="P82">
        <v>1248</v>
      </c>
    </row>
    <row r="83" spans="8:16">
      <c r="H83" t="s">
        <v>376</v>
      </c>
      <c r="I83">
        <v>1178</v>
      </c>
      <c r="J83" t="s">
        <v>240</v>
      </c>
      <c r="K83" t="s">
        <v>365</v>
      </c>
      <c r="L83" t="s">
        <v>377</v>
      </c>
      <c r="M83" t="s">
        <v>358</v>
      </c>
      <c r="N83" t="str">
        <f t="shared" si="13"/>
        <v>MMMMU</v>
      </c>
      <c r="O83" t="s">
        <v>376</v>
      </c>
      <c r="P83">
        <v>1178</v>
      </c>
    </row>
    <row r="84" spans="8:16">
      <c r="H84" t="s">
        <v>378</v>
      </c>
      <c r="I84">
        <v>2238</v>
      </c>
      <c r="J84" t="s">
        <v>240</v>
      </c>
      <c r="K84" t="s">
        <v>315</v>
      </c>
      <c r="L84" t="s">
        <v>379</v>
      </c>
      <c r="N84" t="str">
        <f t="shared" si="13"/>
        <v>MCDNC AHC</v>
      </c>
      <c r="O84" t="s">
        <v>378</v>
      </c>
      <c r="P84">
        <v>2238</v>
      </c>
    </row>
    <row r="85" spans="8:16">
      <c r="H85" t="s">
        <v>380</v>
      </c>
      <c r="I85">
        <v>2258</v>
      </c>
      <c r="J85" t="s">
        <v>240</v>
      </c>
      <c r="K85" t="s">
        <v>315</v>
      </c>
      <c r="L85" t="s">
        <v>381</v>
      </c>
      <c r="N85" t="str">
        <f t="shared" si="13"/>
        <v>MCDNC CCH</v>
      </c>
      <c r="O85" t="s">
        <v>380</v>
      </c>
      <c r="P85">
        <v>2258</v>
      </c>
    </row>
    <row r="86" spans="8:16">
      <c r="H86" t="s">
        <v>382</v>
      </c>
      <c r="I86">
        <v>2218</v>
      </c>
      <c r="J86" t="s">
        <v>240</v>
      </c>
      <c r="K86" t="s">
        <v>315</v>
      </c>
      <c r="L86" t="s">
        <v>383</v>
      </c>
      <c r="N86" t="str">
        <f t="shared" si="13"/>
        <v>MCDNC BCBS</v>
      </c>
      <c r="O86" t="s">
        <v>382</v>
      </c>
      <c r="P86">
        <v>2218</v>
      </c>
    </row>
    <row r="87" spans="8:16">
      <c r="H87" t="s">
        <v>384</v>
      </c>
      <c r="I87">
        <v>2198</v>
      </c>
      <c r="J87" t="s">
        <v>240</v>
      </c>
      <c r="K87" t="s">
        <v>315</v>
      </c>
      <c r="L87" t="s">
        <v>385</v>
      </c>
      <c r="N87" t="str">
        <f t="shared" si="13"/>
        <v>MCDNC UHC</v>
      </c>
      <c r="O87" t="s">
        <v>384</v>
      </c>
      <c r="P87">
        <v>2198</v>
      </c>
    </row>
    <row r="88" spans="8:16">
      <c r="H88" t="s">
        <v>386</v>
      </c>
      <c r="I88">
        <v>2278</v>
      </c>
      <c r="J88" t="s">
        <v>240</v>
      </c>
      <c r="K88" t="s">
        <v>315</v>
      </c>
      <c r="L88" t="s">
        <v>387</v>
      </c>
      <c r="N88" t="str">
        <f t="shared" si="13"/>
        <v>MCDNC WC</v>
      </c>
      <c r="O88" t="s">
        <v>386</v>
      </c>
      <c r="P88">
        <v>2278</v>
      </c>
    </row>
    <row r="89" spans="8:16">
      <c r="H89" t="s">
        <v>388</v>
      </c>
      <c r="I89">
        <v>1368</v>
      </c>
      <c r="J89" t="s">
        <v>240</v>
      </c>
      <c r="K89" t="s">
        <v>365</v>
      </c>
      <c r="L89" t="s">
        <v>389</v>
      </c>
      <c r="M89" t="s">
        <v>306</v>
      </c>
      <c r="N89" t="str">
        <f t="shared" si="13"/>
        <v>MMBuckeye</v>
      </c>
      <c r="O89" t="s">
        <v>388</v>
      </c>
      <c r="P89">
        <v>1368</v>
      </c>
    </row>
    <row r="90" spans="8:16">
      <c r="H90" t="s">
        <v>390</v>
      </c>
      <c r="I90">
        <v>2018</v>
      </c>
      <c r="J90" t="s">
        <v>240</v>
      </c>
      <c r="K90" t="s">
        <v>315</v>
      </c>
      <c r="L90" t="s">
        <v>391</v>
      </c>
      <c r="N90" t="str">
        <f t="shared" si="13"/>
        <v>MCDBOV</v>
      </c>
      <c r="O90" t="s">
        <v>390</v>
      </c>
      <c r="P90">
        <v>2018</v>
      </c>
    </row>
    <row r="91" spans="8:16">
      <c r="H91" t="s">
        <v>392</v>
      </c>
      <c r="I91">
        <v>1408</v>
      </c>
      <c r="J91" t="s">
        <v>240</v>
      </c>
      <c r="K91" t="s">
        <v>365</v>
      </c>
      <c r="L91" t="s">
        <v>393</v>
      </c>
      <c r="M91" t="s">
        <v>306</v>
      </c>
      <c r="N91" t="str">
        <f t="shared" si="13"/>
        <v>MMCareS</v>
      </c>
      <c r="O91" t="s">
        <v>392</v>
      </c>
      <c r="P91">
        <v>1408</v>
      </c>
    </row>
    <row r="92" spans="8:16">
      <c r="H92" t="s">
        <v>394</v>
      </c>
      <c r="I92">
        <v>2038</v>
      </c>
      <c r="J92" t="s">
        <v>240</v>
      </c>
      <c r="K92" t="s">
        <v>315</v>
      </c>
      <c r="L92" t="s">
        <v>395</v>
      </c>
      <c r="N92" t="str">
        <f t="shared" si="13"/>
        <v>MCDCOV</v>
      </c>
      <c r="O92" t="s">
        <v>394</v>
      </c>
      <c r="P92">
        <v>2038</v>
      </c>
    </row>
    <row r="93" spans="8:16">
      <c r="H93" t="s">
        <v>396</v>
      </c>
      <c r="I93">
        <v>1608</v>
      </c>
      <c r="J93" t="s">
        <v>240</v>
      </c>
      <c r="K93" t="s">
        <v>365</v>
      </c>
      <c r="L93" t="s">
        <v>397</v>
      </c>
      <c r="M93" t="s">
        <v>306</v>
      </c>
      <c r="N93" t="str">
        <f t="shared" si="13"/>
        <v>MMMol</v>
      </c>
      <c r="O93" t="s">
        <v>396</v>
      </c>
      <c r="P93">
        <v>1608</v>
      </c>
    </row>
    <row r="94" spans="8:16">
      <c r="H94" t="s">
        <v>398</v>
      </c>
      <c r="I94">
        <v>2058</v>
      </c>
      <c r="J94" t="s">
        <v>240</v>
      </c>
      <c r="K94" t="s">
        <v>315</v>
      </c>
      <c r="L94" t="s">
        <v>399</v>
      </c>
      <c r="N94" t="str">
        <f t="shared" si="13"/>
        <v>MCDMOV</v>
      </c>
      <c r="O94" t="s">
        <v>398</v>
      </c>
      <c r="P94">
        <v>2058</v>
      </c>
    </row>
    <row r="95" spans="8:16">
      <c r="H95" t="s">
        <v>400</v>
      </c>
      <c r="I95">
        <v>1638</v>
      </c>
      <c r="J95" t="s">
        <v>240</v>
      </c>
      <c r="K95" t="s">
        <v>365</v>
      </c>
      <c r="L95" t="s">
        <v>401</v>
      </c>
      <c r="M95" t="s">
        <v>306</v>
      </c>
      <c r="N95" t="str">
        <f t="shared" si="13"/>
        <v>MMParaM</v>
      </c>
      <c r="O95" t="s">
        <v>400</v>
      </c>
      <c r="P95">
        <v>1638</v>
      </c>
    </row>
    <row r="96" spans="8:16">
      <c r="H96" t="s">
        <v>402</v>
      </c>
      <c r="I96">
        <v>2148</v>
      </c>
      <c r="J96" t="s">
        <v>240</v>
      </c>
      <c r="K96" t="s">
        <v>315</v>
      </c>
      <c r="L96" t="s">
        <v>403</v>
      </c>
      <c r="N96" t="str">
        <f t="shared" si="13"/>
        <v>MCDPAV</v>
      </c>
      <c r="O96" t="s">
        <v>402</v>
      </c>
      <c r="P96">
        <v>2148</v>
      </c>
    </row>
    <row r="97" spans="8:16">
      <c r="H97" t="s">
        <v>404</v>
      </c>
      <c r="I97">
        <v>1428</v>
      </c>
      <c r="J97" t="s">
        <v>240</v>
      </c>
      <c r="K97" t="s">
        <v>365</v>
      </c>
      <c r="L97" t="s">
        <v>290</v>
      </c>
      <c r="M97" t="s">
        <v>306</v>
      </c>
      <c r="N97" t="str">
        <f t="shared" si="13"/>
        <v>MMUHC</v>
      </c>
      <c r="O97" t="s">
        <v>404</v>
      </c>
      <c r="P97">
        <v>1428</v>
      </c>
    </row>
    <row r="98" spans="8:16">
      <c r="H98" t="s">
        <v>405</v>
      </c>
      <c r="I98">
        <v>2068</v>
      </c>
      <c r="J98" t="s">
        <v>240</v>
      </c>
      <c r="K98" t="s">
        <v>315</v>
      </c>
      <c r="L98" t="s">
        <v>406</v>
      </c>
      <c r="N98" t="str">
        <f t="shared" si="13"/>
        <v>MCDUOV</v>
      </c>
      <c r="O98" t="s">
        <v>405</v>
      </c>
      <c r="P98">
        <v>2068</v>
      </c>
    </row>
    <row r="99" spans="8:16">
      <c r="H99" t="s">
        <v>407</v>
      </c>
      <c r="I99">
        <v>1078</v>
      </c>
      <c r="J99" t="s">
        <v>240</v>
      </c>
      <c r="K99" t="s">
        <v>365</v>
      </c>
      <c r="L99" t="s">
        <v>408</v>
      </c>
      <c r="M99" t="s">
        <v>347</v>
      </c>
      <c r="N99" t="str">
        <f t="shared" si="13"/>
        <v>MMAE48</v>
      </c>
      <c r="O99" t="s">
        <v>407</v>
      </c>
      <c r="P99">
        <v>1078</v>
      </c>
    </row>
    <row r="100" spans="8:16">
      <c r="H100" t="s">
        <v>409</v>
      </c>
      <c r="I100">
        <v>708</v>
      </c>
      <c r="J100" t="s">
        <v>240</v>
      </c>
      <c r="K100" t="s">
        <v>365</v>
      </c>
      <c r="L100" t="s">
        <v>410</v>
      </c>
      <c r="N100" t="str">
        <f t="shared" si="13"/>
        <v>MMAN</v>
      </c>
      <c r="O100" t="s">
        <v>409</v>
      </c>
      <c r="P100">
        <v>708</v>
      </c>
    </row>
    <row r="101" spans="8:16">
      <c r="H101" t="s">
        <v>411</v>
      </c>
      <c r="I101">
        <v>919</v>
      </c>
      <c r="J101" t="s">
        <v>240</v>
      </c>
      <c r="K101" t="s">
        <v>365</v>
      </c>
      <c r="L101" t="s">
        <v>412</v>
      </c>
      <c r="M101" t="s">
        <v>347</v>
      </c>
      <c r="N101" t="str">
        <f t="shared" si="13"/>
        <v>MMAN48</v>
      </c>
      <c r="O101" t="s">
        <v>411</v>
      </c>
      <c r="P101">
        <v>919</v>
      </c>
    </row>
    <row r="102" spans="8:16">
      <c r="H102" t="s">
        <v>413</v>
      </c>
      <c r="I102">
        <v>788</v>
      </c>
      <c r="J102" t="s">
        <v>240</v>
      </c>
      <c r="K102" t="s">
        <v>365</v>
      </c>
      <c r="L102" t="s">
        <v>414</v>
      </c>
      <c r="N102" t="str">
        <f t="shared" si="13"/>
        <v>MMHU</v>
      </c>
      <c r="O102" t="s">
        <v>413</v>
      </c>
      <c r="P102">
        <v>788</v>
      </c>
    </row>
    <row r="103" spans="8:16">
      <c r="H103" t="s">
        <v>415</v>
      </c>
      <c r="I103">
        <v>968</v>
      </c>
      <c r="J103" t="s">
        <v>240</v>
      </c>
      <c r="K103" t="s">
        <v>365</v>
      </c>
      <c r="L103" t="s">
        <v>416</v>
      </c>
      <c r="M103" t="s">
        <v>347</v>
      </c>
      <c r="N103" t="str">
        <f t="shared" si="13"/>
        <v>MMHU48</v>
      </c>
      <c r="O103" t="s">
        <v>415</v>
      </c>
      <c r="P103">
        <v>968</v>
      </c>
    </row>
    <row r="104" spans="8:16">
      <c r="H104" t="s">
        <v>417</v>
      </c>
      <c r="I104">
        <v>1098</v>
      </c>
      <c r="J104" t="s">
        <v>240</v>
      </c>
      <c r="K104" t="s">
        <v>365</v>
      </c>
      <c r="L104" t="s">
        <v>418</v>
      </c>
      <c r="M104" t="s">
        <v>347</v>
      </c>
      <c r="N104" t="str">
        <f t="shared" si="13"/>
        <v>MMMA48</v>
      </c>
      <c r="O104" t="s">
        <v>417</v>
      </c>
      <c r="P104">
        <v>1098</v>
      </c>
    </row>
    <row r="105" spans="8:16">
      <c r="H105" t="s">
        <v>419</v>
      </c>
      <c r="I105">
        <v>1118</v>
      </c>
      <c r="J105" t="s">
        <v>240</v>
      </c>
      <c r="K105" t="s">
        <v>365</v>
      </c>
      <c r="L105" t="s">
        <v>420</v>
      </c>
      <c r="M105" t="s">
        <v>347</v>
      </c>
      <c r="N105" t="str">
        <f t="shared" si="13"/>
        <v>MMOP48</v>
      </c>
      <c r="O105" t="s">
        <v>419</v>
      </c>
      <c r="P105">
        <v>1118</v>
      </c>
    </row>
    <row r="106" spans="8:16">
      <c r="H106" t="s">
        <v>421</v>
      </c>
      <c r="I106">
        <v>748</v>
      </c>
      <c r="J106" t="s">
        <v>240</v>
      </c>
      <c r="K106" t="s">
        <v>365</v>
      </c>
      <c r="L106" t="s">
        <v>422</v>
      </c>
      <c r="N106" t="str">
        <f t="shared" si="13"/>
        <v>MMPR</v>
      </c>
      <c r="O106" t="s">
        <v>421</v>
      </c>
      <c r="P106">
        <v>748</v>
      </c>
    </row>
    <row r="107" spans="8:16">
      <c r="H107" t="s">
        <v>423</v>
      </c>
      <c r="I107">
        <v>950</v>
      </c>
      <c r="J107" t="s">
        <v>240</v>
      </c>
      <c r="K107" t="s">
        <v>365</v>
      </c>
      <c r="L107" t="s">
        <v>424</v>
      </c>
      <c r="M107" t="s">
        <v>347</v>
      </c>
      <c r="N107" t="str">
        <f t="shared" si="13"/>
        <v>MMPR48</v>
      </c>
      <c r="O107" t="s">
        <v>423</v>
      </c>
      <c r="P107">
        <v>950</v>
      </c>
    </row>
    <row r="108" spans="8:16">
      <c r="H108" t="s">
        <v>425</v>
      </c>
      <c r="I108">
        <v>468</v>
      </c>
      <c r="J108" t="s">
        <v>240</v>
      </c>
      <c r="K108" t="s">
        <v>365</v>
      </c>
      <c r="L108" t="s">
        <v>426</v>
      </c>
      <c r="N108" t="str">
        <f t="shared" si="13"/>
        <v>MMVA</v>
      </c>
      <c r="O108" t="s">
        <v>425</v>
      </c>
      <c r="P108">
        <v>468</v>
      </c>
    </row>
    <row r="109" spans="8:16">
      <c r="H109" t="s">
        <v>427</v>
      </c>
      <c r="I109">
        <v>1138</v>
      </c>
      <c r="J109" t="s">
        <v>240</v>
      </c>
      <c r="K109" t="s">
        <v>365</v>
      </c>
      <c r="L109" t="s">
        <v>428</v>
      </c>
      <c r="M109" t="s">
        <v>347</v>
      </c>
      <c r="N109" t="str">
        <f t="shared" si="13"/>
        <v>MMUH48</v>
      </c>
      <c r="O109" t="s">
        <v>427</v>
      </c>
      <c r="P109">
        <v>1138</v>
      </c>
    </row>
    <row r="110" spans="8:16">
      <c r="H110" t="s">
        <v>429</v>
      </c>
      <c r="I110">
        <v>278</v>
      </c>
      <c r="J110" t="s">
        <v>273</v>
      </c>
      <c r="K110" t="s">
        <v>315</v>
      </c>
      <c r="L110" t="s">
        <v>430</v>
      </c>
      <c r="N110" t="str">
        <f t="shared" si="13"/>
        <v>MCDDYCR</v>
      </c>
      <c r="O110" t="s">
        <v>429</v>
      </c>
      <c r="P110">
        <v>278</v>
      </c>
    </row>
    <row r="111" spans="8:16">
      <c r="H111" t="s">
        <v>431</v>
      </c>
      <c r="I111">
        <v>580</v>
      </c>
      <c r="J111" t="s">
        <v>240</v>
      </c>
      <c r="K111" t="s">
        <v>315</v>
      </c>
      <c r="L111" t="s">
        <v>247</v>
      </c>
      <c r="M111" t="s">
        <v>311</v>
      </c>
      <c r="N111" t="str">
        <f t="shared" ref="N111:N174" si="14">CONCATENATE($K111,$L111)</f>
        <v>MCDMD</v>
      </c>
      <c r="O111" t="s">
        <v>431</v>
      </c>
      <c r="P111">
        <v>580</v>
      </c>
    </row>
    <row r="112" spans="8:16">
      <c r="H112" t="s">
        <v>249</v>
      </c>
      <c r="I112">
        <v>13</v>
      </c>
      <c r="J112" t="s">
        <v>130</v>
      </c>
      <c r="K112" t="s">
        <v>250</v>
      </c>
      <c r="M112" t="s">
        <v>217</v>
      </c>
      <c r="N112" t="str">
        <f t="shared" si="14"/>
        <v>MP</v>
      </c>
      <c r="O112" t="s">
        <v>249</v>
      </c>
      <c r="P112">
        <v>13</v>
      </c>
    </row>
    <row r="113" spans="8:16">
      <c r="H113" t="s">
        <v>432</v>
      </c>
      <c r="I113">
        <v>2168</v>
      </c>
      <c r="J113" t="s">
        <v>130</v>
      </c>
      <c r="K113" t="s">
        <v>433</v>
      </c>
      <c r="N113" t="str">
        <f t="shared" si="14"/>
        <v>MPV</v>
      </c>
      <c r="O113" t="s">
        <v>432</v>
      </c>
      <c r="P113">
        <v>2168</v>
      </c>
    </row>
    <row r="114" spans="8:16">
      <c r="H114" t="s">
        <v>434</v>
      </c>
      <c r="I114">
        <v>688</v>
      </c>
      <c r="J114" t="s">
        <v>130</v>
      </c>
      <c r="K114" t="s">
        <v>435</v>
      </c>
      <c r="M114" t="s">
        <v>217</v>
      </c>
      <c r="N114" t="str">
        <f t="shared" si="14"/>
        <v>MPH</v>
      </c>
      <c r="O114" t="s">
        <v>434</v>
      </c>
      <c r="P114">
        <v>688</v>
      </c>
    </row>
    <row r="115" spans="8:16">
      <c r="H115" t="s">
        <v>436</v>
      </c>
      <c r="I115">
        <v>308</v>
      </c>
      <c r="J115" t="s">
        <v>240</v>
      </c>
      <c r="K115" t="s">
        <v>315</v>
      </c>
      <c r="L115" t="s">
        <v>332</v>
      </c>
      <c r="M115" t="s">
        <v>240</v>
      </c>
      <c r="N115" t="str">
        <f t="shared" si="14"/>
        <v>MCDFL</v>
      </c>
      <c r="O115" t="s">
        <v>436</v>
      </c>
      <c r="P115">
        <v>308</v>
      </c>
    </row>
    <row r="116" spans="8:16">
      <c r="H116" t="s">
        <v>437</v>
      </c>
      <c r="I116">
        <v>369</v>
      </c>
      <c r="J116" t="s">
        <v>240</v>
      </c>
      <c r="K116" t="s">
        <v>315</v>
      </c>
      <c r="L116" t="s">
        <v>334</v>
      </c>
      <c r="M116" t="s">
        <v>240</v>
      </c>
      <c r="N116" t="str">
        <f t="shared" si="14"/>
        <v xml:space="preserve">MCDIL </v>
      </c>
      <c r="O116" t="s">
        <v>437</v>
      </c>
      <c r="P116">
        <v>369</v>
      </c>
    </row>
    <row r="117" spans="8:16">
      <c r="H117" t="s">
        <v>438</v>
      </c>
      <c r="I117">
        <v>238</v>
      </c>
      <c r="J117" t="s">
        <v>240</v>
      </c>
      <c r="K117" t="s">
        <v>315</v>
      </c>
      <c r="L117" t="s">
        <v>336</v>
      </c>
      <c r="M117" t="s">
        <v>240</v>
      </c>
      <c r="N117" t="str">
        <f t="shared" si="14"/>
        <v>MCDKY</v>
      </c>
      <c r="O117" t="s">
        <v>438</v>
      </c>
      <c r="P117">
        <v>238</v>
      </c>
    </row>
    <row r="118" spans="8:16">
      <c r="H118" t="s">
        <v>439</v>
      </c>
      <c r="I118">
        <v>3</v>
      </c>
      <c r="J118" t="s">
        <v>240</v>
      </c>
      <c r="K118" t="s">
        <v>315</v>
      </c>
      <c r="L118" t="s">
        <v>440</v>
      </c>
      <c r="M118" t="s">
        <v>240</v>
      </c>
      <c r="N118" t="str">
        <f t="shared" si="14"/>
        <v>MCDNC SK</v>
      </c>
      <c r="O118" t="s">
        <v>439</v>
      </c>
      <c r="P118">
        <v>3</v>
      </c>
    </row>
    <row r="119" spans="8:16">
      <c r="H119" t="s">
        <v>441</v>
      </c>
      <c r="I119">
        <v>1348</v>
      </c>
      <c r="J119" t="s">
        <v>240</v>
      </c>
      <c r="K119" t="s">
        <v>315</v>
      </c>
      <c r="L119" t="s">
        <v>252</v>
      </c>
      <c r="M119" t="s">
        <v>306</v>
      </c>
      <c r="N119" t="str">
        <f t="shared" si="14"/>
        <v>MCDOH</v>
      </c>
      <c r="O119" t="s">
        <v>441</v>
      </c>
      <c r="P119">
        <v>1348</v>
      </c>
    </row>
    <row r="120" spans="8:16">
      <c r="H120" t="s">
        <v>442</v>
      </c>
      <c r="I120">
        <v>1969</v>
      </c>
      <c r="J120" t="s">
        <v>240</v>
      </c>
      <c r="K120" t="s">
        <v>315</v>
      </c>
      <c r="L120" t="s">
        <v>443</v>
      </c>
      <c r="N120" t="str">
        <f t="shared" si="14"/>
        <v>MCDOHV</v>
      </c>
      <c r="O120" t="s">
        <v>442</v>
      </c>
      <c r="P120">
        <v>1969</v>
      </c>
    </row>
    <row r="121" spans="8:16">
      <c r="H121" t="s">
        <v>444</v>
      </c>
      <c r="I121">
        <v>458</v>
      </c>
      <c r="J121" t="s">
        <v>240</v>
      </c>
      <c r="K121" t="s">
        <v>241</v>
      </c>
      <c r="L121" t="s">
        <v>426</v>
      </c>
      <c r="N121" t="str">
        <f t="shared" si="14"/>
        <v>MAVA</v>
      </c>
      <c r="O121" t="s">
        <v>444</v>
      </c>
      <c r="P121">
        <v>458</v>
      </c>
    </row>
    <row r="122" spans="8:16">
      <c r="H122" t="s">
        <v>445</v>
      </c>
      <c r="I122">
        <v>928</v>
      </c>
      <c r="J122" t="s">
        <v>240</v>
      </c>
      <c r="K122" t="s">
        <v>241</v>
      </c>
      <c r="L122" t="s">
        <v>446</v>
      </c>
      <c r="M122" t="s">
        <v>347</v>
      </c>
      <c r="N122" t="str">
        <f t="shared" si="14"/>
        <v>MAVA48</v>
      </c>
      <c r="O122" t="s">
        <v>445</v>
      </c>
      <c r="P122">
        <v>928</v>
      </c>
    </row>
    <row r="123" spans="8:16">
      <c r="H123" t="s">
        <v>260</v>
      </c>
      <c r="I123">
        <v>4</v>
      </c>
      <c r="J123" t="s">
        <v>260</v>
      </c>
      <c r="K123" t="s">
        <v>261</v>
      </c>
      <c r="M123" t="s">
        <v>207</v>
      </c>
      <c r="N123" t="str">
        <f t="shared" si="14"/>
        <v>MCA</v>
      </c>
      <c r="O123" t="s">
        <v>260</v>
      </c>
      <c r="P123">
        <v>4</v>
      </c>
    </row>
    <row r="124" spans="8:16">
      <c r="H124" t="s">
        <v>447</v>
      </c>
      <c r="I124">
        <v>499</v>
      </c>
      <c r="J124" t="s">
        <v>260</v>
      </c>
      <c r="K124" t="s">
        <v>261</v>
      </c>
      <c r="L124" t="s">
        <v>131</v>
      </c>
      <c r="M124" t="s">
        <v>207</v>
      </c>
      <c r="N124" t="str">
        <f t="shared" si="14"/>
        <v>MCAP</v>
      </c>
      <c r="O124" t="s">
        <v>447</v>
      </c>
      <c r="P124">
        <v>499</v>
      </c>
    </row>
    <row r="125" spans="8:16">
      <c r="H125" t="s">
        <v>448</v>
      </c>
      <c r="I125">
        <v>2088</v>
      </c>
      <c r="J125" t="s">
        <v>260</v>
      </c>
      <c r="K125" t="s">
        <v>261</v>
      </c>
      <c r="L125" t="s">
        <v>449</v>
      </c>
      <c r="N125" t="str">
        <f t="shared" si="14"/>
        <v>MCAMCACO19</v>
      </c>
      <c r="O125" t="s">
        <v>448</v>
      </c>
      <c r="P125">
        <v>2088</v>
      </c>
    </row>
    <row r="126" spans="8:16">
      <c r="H126" t="s">
        <v>450</v>
      </c>
      <c r="I126">
        <v>1439</v>
      </c>
      <c r="J126" t="s">
        <v>205</v>
      </c>
      <c r="K126" t="s">
        <v>304</v>
      </c>
      <c r="L126" t="s">
        <v>451</v>
      </c>
      <c r="M126" t="s">
        <v>306</v>
      </c>
      <c r="N126" t="str">
        <f t="shared" si="14"/>
        <v>COMMol60</v>
      </c>
      <c r="O126" t="s">
        <v>450</v>
      </c>
      <c r="P126">
        <v>1439</v>
      </c>
    </row>
    <row r="127" spans="8:16">
      <c r="H127" t="s">
        <v>452</v>
      </c>
      <c r="I127">
        <v>1648</v>
      </c>
      <c r="J127" t="s">
        <v>240</v>
      </c>
      <c r="K127" t="s">
        <v>301</v>
      </c>
      <c r="L127" t="s">
        <v>215</v>
      </c>
      <c r="M127" t="s">
        <v>302</v>
      </c>
      <c r="N127" t="str">
        <f t="shared" si="14"/>
        <v>WAIBUC</v>
      </c>
      <c r="O127" t="s">
        <v>452</v>
      </c>
      <c r="P127">
        <v>1648</v>
      </c>
    </row>
    <row r="128" spans="8:16">
      <c r="H128" t="s">
        <v>453</v>
      </c>
      <c r="I128">
        <v>1668</v>
      </c>
      <c r="J128" t="s">
        <v>240</v>
      </c>
      <c r="K128" t="s">
        <v>301</v>
      </c>
      <c r="L128" t="s">
        <v>221</v>
      </c>
      <c r="M128" t="s">
        <v>302</v>
      </c>
      <c r="N128" t="str">
        <f t="shared" si="14"/>
        <v>WAICAR</v>
      </c>
      <c r="O128" t="s">
        <v>453</v>
      </c>
      <c r="P128">
        <v>1668</v>
      </c>
    </row>
    <row r="129" spans="8:16">
      <c r="H129" t="s">
        <v>454</v>
      </c>
      <c r="I129">
        <v>1688</v>
      </c>
      <c r="J129" t="s">
        <v>240</v>
      </c>
      <c r="K129" t="s">
        <v>301</v>
      </c>
      <c r="L129" t="s">
        <v>455</v>
      </c>
      <c r="M129" t="s">
        <v>302</v>
      </c>
      <c r="N129" t="str">
        <f t="shared" si="14"/>
        <v>WAIUNI</v>
      </c>
      <c r="O129" t="s">
        <v>454</v>
      </c>
      <c r="P129">
        <v>1688</v>
      </c>
    </row>
    <row r="130" spans="8:16">
      <c r="H130" t="s">
        <v>456</v>
      </c>
      <c r="I130">
        <v>203</v>
      </c>
      <c r="J130" t="s">
        <v>273</v>
      </c>
      <c r="K130" t="s">
        <v>457</v>
      </c>
      <c r="L130" t="s">
        <v>458</v>
      </c>
      <c r="N130" t="str">
        <f t="shared" si="14"/>
        <v>OPINSB</v>
      </c>
      <c r="O130" t="s">
        <v>456</v>
      </c>
      <c r="P130">
        <v>203</v>
      </c>
    </row>
    <row r="131" spans="8:16">
      <c r="H131" t="s">
        <v>459</v>
      </c>
      <c r="I131">
        <v>358</v>
      </c>
      <c r="J131" t="s">
        <v>273</v>
      </c>
      <c r="K131" t="s">
        <v>457</v>
      </c>
      <c r="L131" t="s">
        <v>460</v>
      </c>
      <c r="N131" t="str">
        <f t="shared" si="14"/>
        <v>OPMGDB</v>
      </c>
      <c r="O131" t="s">
        <v>459</v>
      </c>
      <c r="P131">
        <v>358</v>
      </c>
    </row>
    <row r="132" spans="8:16">
      <c r="H132" t="s">
        <v>275</v>
      </c>
      <c r="I132">
        <v>338</v>
      </c>
      <c r="J132" t="s">
        <v>273</v>
      </c>
      <c r="K132" t="s">
        <v>276</v>
      </c>
      <c r="N132" t="str">
        <f t="shared" si="14"/>
        <v>OPB</v>
      </c>
      <c r="O132" t="s">
        <v>275</v>
      </c>
      <c r="P132">
        <v>338</v>
      </c>
    </row>
    <row r="133" spans="8:16">
      <c r="H133" t="s">
        <v>461</v>
      </c>
      <c r="I133">
        <v>1318</v>
      </c>
      <c r="J133" t="s">
        <v>273</v>
      </c>
      <c r="K133" t="s">
        <v>457</v>
      </c>
      <c r="L133" t="s">
        <v>315</v>
      </c>
      <c r="N133" t="str">
        <f t="shared" si="14"/>
        <v>OPMCD</v>
      </c>
      <c r="O133" t="s">
        <v>461</v>
      </c>
      <c r="P133">
        <v>1318</v>
      </c>
    </row>
    <row r="134" spans="8:16">
      <c r="H134" t="s">
        <v>462</v>
      </c>
      <c r="I134">
        <v>808</v>
      </c>
      <c r="J134" t="s">
        <v>273</v>
      </c>
      <c r="K134" t="s">
        <v>463</v>
      </c>
      <c r="N134" t="str">
        <f t="shared" si="14"/>
        <v>OPP</v>
      </c>
      <c r="O134" t="s">
        <v>462</v>
      </c>
      <c r="P134">
        <v>808</v>
      </c>
    </row>
    <row r="135" spans="8:16">
      <c r="H135" t="s">
        <v>464</v>
      </c>
      <c r="I135">
        <v>42</v>
      </c>
      <c r="J135" t="s">
        <v>273</v>
      </c>
      <c r="K135" t="s">
        <v>465</v>
      </c>
      <c r="L135" t="s">
        <v>430</v>
      </c>
      <c r="N135" t="str">
        <f t="shared" si="14"/>
        <v>PVTDYCR</v>
      </c>
      <c r="O135" t="s">
        <v>464</v>
      </c>
      <c r="P135">
        <v>42</v>
      </c>
    </row>
    <row r="136" spans="8:16">
      <c r="H136" t="s">
        <v>285</v>
      </c>
      <c r="I136">
        <v>1</v>
      </c>
      <c r="J136" t="s">
        <v>130</v>
      </c>
      <c r="K136" t="s">
        <v>286</v>
      </c>
      <c r="M136" t="s">
        <v>217</v>
      </c>
      <c r="N136" t="str">
        <f t="shared" si="14"/>
        <v>PP</v>
      </c>
      <c r="O136" t="s">
        <v>285</v>
      </c>
      <c r="P136">
        <v>1</v>
      </c>
    </row>
    <row r="137" spans="8:16">
      <c r="H137" t="s">
        <v>466</v>
      </c>
      <c r="I137">
        <v>1539</v>
      </c>
      <c r="J137" t="s">
        <v>130</v>
      </c>
      <c r="K137" t="s">
        <v>465</v>
      </c>
      <c r="L137" t="s">
        <v>467</v>
      </c>
      <c r="M137" t="s">
        <v>217</v>
      </c>
      <c r="N137" t="str">
        <f t="shared" si="14"/>
        <v>PVTATTY</v>
      </c>
      <c r="O137" t="s">
        <v>466</v>
      </c>
      <c r="P137">
        <v>1539</v>
      </c>
    </row>
    <row r="138" spans="8:16">
      <c r="H138" t="s">
        <v>468</v>
      </c>
      <c r="I138">
        <v>2128</v>
      </c>
      <c r="J138" t="s">
        <v>130</v>
      </c>
      <c r="K138" t="s">
        <v>465</v>
      </c>
      <c r="L138" t="s">
        <v>469</v>
      </c>
      <c r="N138" t="str">
        <f t="shared" si="14"/>
        <v>PVTUM</v>
      </c>
      <c r="O138" t="s">
        <v>468</v>
      </c>
      <c r="P138">
        <v>2128</v>
      </c>
    </row>
    <row r="139" spans="8:16">
      <c r="H139" t="s">
        <v>470</v>
      </c>
      <c r="I139">
        <v>548</v>
      </c>
      <c r="J139" t="s">
        <v>130</v>
      </c>
      <c r="K139" t="s">
        <v>471</v>
      </c>
      <c r="M139" t="s">
        <v>217</v>
      </c>
      <c r="N139" t="str">
        <f t="shared" si="14"/>
        <v>PPI</v>
      </c>
      <c r="O139" t="s">
        <v>470</v>
      </c>
      <c r="P139">
        <v>548</v>
      </c>
    </row>
    <row r="140" spans="8:16">
      <c r="H140" t="s">
        <v>472</v>
      </c>
      <c r="I140">
        <v>978</v>
      </c>
      <c r="J140" t="s">
        <v>130</v>
      </c>
      <c r="K140" t="s">
        <v>473</v>
      </c>
      <c r="M140" t="s">
        <v>474</v>
      </c>
      <c r="N140" t="str">
        <f t="shared" si="14"/>
        <v>PMC</v>
      </c>
      <c r="O140" t="s">
        <v>472</v>
      </c>
      <c r="P140">
        <v>978</v>
      </c>
    </row>
    <row r="141" spans="8:16">
      <c r="H141" t="s">
        <v>475</v>
      </c>
      <c r="I141">
        <v>1528</v>
      </c>
      <c r="J141" t="s">
        <v>240</v>
      </c>
      <c r="K141" t="s">
        <v>304</v>
      </c>
      <c r="L141" t="s">
        <v>476</v>
      </c>
      <c r="M141" t="s">
        <v>306</v>
      </c>
      <c r="N141" t="str">
        <f t="shared" si="14"/>
        <v>COMUHC60</v>
      </c>
      <c r="O141" t="s">
        <v>475</v>
      </c>
      <c r="P141">
        <v>1528</v>
      </c>
    </row>
    <row r="142" spans="8:16">
      <c r="H142" t="s">
        <v>477</v>
      </c>
      <c r="I142">
        <v>12</v>
      </c>
      <c r="J142" t="s">
        <v>232</v>
      </c>
      <c r="K142" t="s">
        <v>426</v>
      </c>
      <c r="M142" t="s">
        <v>217</v>
      </c>
      <c r="N142" t="str">
        <f t="shared" si="14"/>
        <v>VA</v>
      </c>
      <c r="O142" t="s">
        <v>477</v>
      </c>
      <c r="P142">
        <v>12</v>
      </c>
    </row>
    <row r="143" spans="8:16">
      <c r="H143" t="s">
        <v>478</v>
      </c>
      <c r="I143">
        <v>228</v>
      </c>
      <c r="J143" t="s">
        <v>205</v>
      </c>
      <c r="K143" t="s">
        <v>479</v>
      </c>
      <c r="M143" t="s">
        <v>480</v>
      </c>
      <c r="N143" t="str">
        <f t="shared" si="14"/>
        <v>WC</v>
      </c>
      <c r="O143" t="s">
        <v>478</v>
      </c>
      <c r="P143">
        <v>228</v>
      </c>
    </row>
    <row r="144" spans="8:16">
      <c r="H144" t="s">
        <v>481</v>
      </c>
      <c r="I144">
        <v>2288</v>
      </c>
      <c r="J144" t="s">
        <v>205</v>
      </c>
      <c r="K144" t="s">
        <v>280</v>
      </c>
      <c r="L144" t="s">
        <v>281</v>
      </c>
      <c r="M144" t="s">
        <v>306</v>
      </c>
      <c r="N144" t="str">
        <f t="shared" si="14"/>
        <v>PARCOM LEV</v>
      </c>
      <c r="O144" t="s">
        <v>481</v>
      </c>
      <c r="P144">
        <v>2288</v>
      </c>
    </row>
    <row r="145" spans="14:14">
      <c r="N145" t="str">
        <f t="shared" si="14"/>
        <v/>
      </c>
    </row>
    <row r="146" spans="14:14">
      <c r="N146" t="str">
        <f t="shared" si="14"/>
        <v/>
      </c>
    </row>
    <row r="147" spans="14:14">
      <c r="N147" t="str">
        <f t="shared" si="14"/>
        <v/>
      </c>
    </row>
    <row r="148" spans="14:14">
      <c r="N148" t="str">
        <f t="shared" si="14"/>
        <v/>
      </c>
    </row>
    <row r="149" spans="14:14">
      <c r="N149" t="str">
        <f t="shared" si="14"/>
        <v/>
      </c>
    </row>
    <row r="150" spans="14:14">
      <c r="N150" t="str">
        <f t="shared" si="14"/>
        <v/>
      </c>
    </row>
    <row r="151" spans="14:14">
      <c r="N151" t="str">
        <f t="shared" si="14"/>
        <v/>
      </c>
    </row>
    <row r="152" spans="14:14">
      <c r="N152" t="str">
        <f t="shared" si="14"/>
        <v/>
      </c>
    </row>
    <row r="153" spans="14:14">
      <c r="N153" t="str">
        <f t="shared" si="14"/>
        <v/>
      </c>
    </row>
    <row r="154" spans="14:14">
      <c r="N154" t="str">
        <f t="shared" si="14"/>
        <v/>
      </c>
    </row>
    <row r="155" spans="14:14">
      <c r="N155" t="str">
        <f t="shared" si="14"/>
        <v/>
      </c>
    </row>
    <row r="156" spans="14:14">
      <c r="N156" t="str">
        <f t="shared" si="14"/>
        <v/>
      </c>
    </row>
    <row r="157" spans="14:14">
      <c r="N157" t="str">
        <f t="shared" si="14"/>
        <v/>
      </c>
    </row>
    <row r="158" spans="14:14">
      <c r="N158" t="str">
        <f t="shared" si="14"/>
        <v/>
      </c>
    </row>
    <row r="159" spans="14:14">
      <c r="N159" t="str">
        <f t="shared" si="14"/>
        <v/>
      </c>
    </row>
    <row r="160" spans="14:14">
      <c r="N160" t="str">
        <f t="shared" si="14"/>
        <v/>
      </c>
    </row>
    <row r="161" spans="14:14">
      <c r="N161" t="str">
        <f t="shared" si="14"/>
        <v/>
      </c>
    </row>
    <row r="162" spans="14:14">
      <c r="N162" t="str">
        <f t="shared" si="14"/>
        <v/>
      </c>
    </row>
    <row r="163" spans="14:14">
      <c r="N163" t="str">
        <f t="shared" si="14"/>
        <v/>
      </c>
    </row>
    <row r="164" spans="14:14">
      <c r="N164" t="str">
        <f t="shared" si="14"/>
        <v/>
      </c>
    </row>
    <row r="165" spans="14:14">
      <c r="N165" t="str">
        <f t="shared" si="14"/>
        <v/>
      </c>
    </row>
    <row r="166" spans="14:14">
      <c r="N166" t="str">
        <f t="shared" si="14"/>
        <v/>
      </c>
    </row>
    <row r="167" spans="14:14">
      <c r="N167" t="str">
        <f t="shared" si="14"/>
        <v/>
      </c>
    </row>
    <row r="168" spans="14:14">
      <c r="N168" t="str">
        <f t="shared" si="14"/>
        <v/>
      </c>
    </row>
    <row r="169" spans="14:14">
      <c r="N169" t="str">
        <f t="shared" si="14"/>
        <v/>
      </c>
    </row>
    <row r="170" spans="14:14">
      <c r="N170" t="str">
        <f t="shared" si="14"/>
        <v/>
      </c>
    </row>
    <row r="171" spans="14:14">
      <c r="N171" t="str">
        <f t="shared" si="14"/>
        <v/>
      </c>
    </row>
    <row r="172" spans="14:14">
      <c r="N172" t="str">
        <f t="shared" si="14"/>
        <v/>
      </c>
    </row>
    <row r="173" spans="14:14">
      <c r="N173" t="str">
        <f t="shared" si="14"/>
        <v/>
      </c>
    </row>
    <row r="174" spans="14:14">
      <c r="N174" t="str">
        <f t="shared" si="14"/>
        <v/>
      </c>
    </row>
    <row r="175" spans="14:14">
      <c r="N175" t="str">
        <f t="shared" ref="N175:N196" si="15">CONCATENATE($K175,$L175)</f>
        <v/>
      </c>
    </row>
    <row r="176" spans="14:14">
      <c r="N176" t="str">
        <f t="shared" si="15"/>
        <v/>
      </c>
    </row>
    <row r="177" spans="14:14">
      <c r="N177" t="str">
        <f t="shared" si="15"/>
        <v/>
      </c>
    </row>
    <row r="178" spans="14:14">
      <c r="N178" t="str">
        <f t="shared" si="15"/>
        <v/>
      </c>
    </row>
    <row r="179" spans="14:14">
      <c r="N179" t="str">
        <f t="shared" si="15"/>
        <v/>
      </c>
    </row>
    <row r="180" spans="14:14">
      <c r="N180" t="str">
        <f t="shared" si="15"/>
        <v/>
      </c>
    </row>
    <row r="181" spans="14:14">
      <c r="N181" t="str">
        <f t="shared" si="15"/>
        <v/>
      </c>
    </row>
    <row r="182" spans="14:14">
      <c r="N182" t="str">
        <f t="shared" si="15"/>
        <v/>
      </c>
    </row>
    <row r="183" spans="14:14">
      <c r="N183" t="str">
        <f t="shared" si="15"/>
        <v/>
      </c>
    </row>
    <row r="184" spans="14:14">
      <c r="N184" t="str">
        <f t="shared" si="15"/>
        <v/>
      </c>
    </row>
    <row r="185" spans="14:14">
      <c r="N185" t="str">
        <f t="shared" si="15"/>
        <v/>
      </c>
    </row>
    <row r="186" spans="14:14">
      <c r="N186" t="str">
        <f t="shared" si="15"/>
        <v/>
      </c>
    </row>
    <row r="187" spans="14:14">
      <c r="N187" t="str">
        <f t="shared" si="15"/>
        <v/>
      </c>
    </row>
    <row r="188" spans="14:14">
      <c r="N188" t="str">
        <f t="shared" si="15"/>
        <v/>
      </c>
    </row>
    <row r="189" spans="14:14">
      <c r="N189" t="str">
        <f t="shared" si="15"/>
        <v/>
      </c>
    </row>
    <row r="190" spans="14:14">
      <c r="N190" t="str">
        <f t="shared" si="15"/>
        <v/>
      </c>
    </row>
    <row r="191" spans="14:14">
      <c r="N191" t="str">
        <f t="shared" si="15"/>
        <v/>
      </c>
    </row>
    <row r="192" spans="14:14">
      <c r="N192" t="str">
        <f t="shared" si="15"/>
        <v/>
      </c>
    </row>
    <row r="193" spans="14:14">
      <c r="N193" t="str">
        <f t="shared" si="15"/>
        <v/>
      </c>
    </row>
    <row r="194" spans="14:14">
      <c r="N194" t="str">
        <f t="shared" si="15"/>
        <v/>
      </c>
    </row>
    <row r="195" spans="14:14">
      <c r="N195" t="str">
        <f t="shared" si="15"/>
        <v/>
      </c>
    </row>
    <row r="196" spans="14:14">
      <c r="N196" t="str">
        <f t="shared" si="15"/>
        <v/>
      </c>
    </row>
  </sheetData>
  <conditionalFormatting sqref="G1:G1048576">
    <cfRule type="expression" dxfId="1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6170-FC93-4938-90F2-738A0860A156}">
  <dimension ref="A1:Y157"/>
  <sheetViews>
    <sheetView workbookViewId="0">
      <selection activeCell="C15" sqref="C15"/>
    </sheetView>
  </sheetViews>
  <sheetFormatPr defaultRowHeight="14.45"/>
  <cols>
    <col min="1" max="1" width="38" bestFit="1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1" bestFit="1" customWidth="1"/>
    <col min="8" max="8" width="49.7109375" bestFit="1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2"/>
    <col min="23" max="25" width="8.7109375" style="10"/>
  </cols>
  <sheetData>
    <row r="1" spans="1:25" s="7" customFormat="1">
      <c r="A1" s="7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193</v>
      </c>
      <c r="G1" s="1" t="s">
        <v>194</v>
      </c>
      <c r="H1" s="7" t="s">
        <v>195</v>
      </c>
      <c r="I1" s="7" t="s">
        <v>196</v>
      </c>
      <c r="J1" s="7" t="s">
        <v>197</v>
      </c>
      <c r="K1" s="7" t="s">
        <v>198</v>
      </c>
      <c r="L1" s="7" t="s">
        <v>199</v>
      </c>
      <c r="M1" s="7" t="s">
        <v>200</v>
      </c>
      <c r="Q1" s="7" t="s">
        <v>201</v>
      </c>
      <c r="S1" s="8" t="s">
        <v>202</v>
      </c>
      <c r="T1" s="8"/>
      <c r="U1" s="8"/>
      <c r="W1" s="9" t="s">
        <v>203</v>
      </c>
      <c r="X1" s="9"/>
      <c r="Y1" s="9"/>
    </row>
    <row r="2" spans="1:25">
      <c r="A2" t="s">
        <v>482</v>
      </c>
      <c r="B2">
        <v>2307</v>
      </c>
      <c r="C2" t="s">
        <v>240</v>
      </c>
      <c r="D2" t="s">
        <v>483</v>
      </c>
      <c r="E2" t="s">
        <v>484</v>
      </c>
      <c r="F2" t="s">
        <v>485</v>
      </c>
      <c r="G2" s="1">
        <v>13</v>
      </c>
      <c r="H2" s="7" t="str">
        <f>VLOOKUP($G2,$I$7:$O$157,7,FALSE)</f>
        <v>Medicaid Pending</v>
      </c>
      <c r="I2" s="7">
        <f>VLOOKUP($G2,$I$7:$O$157,1,FALSE)</f>
        <v>13</v>
      </c>
      <c r="J2" s="7" t="str">
        <f>VLOOKUP($G2,$I$7:$O$157,2,FALSE)</f>
        <v>Private</v>
      </c>
      <c r="K2" s="7" t="str">
        <f>VLOOKUP($G2,$I$7:$O$157,3,FALSE)</f>
        <v>MP</v>
      </c>
      <c r="L2" s="7">
        <f>VLOOKUP($G2,$I$7:$O$157,4,FALSE)</f>
        <v>0</v>
      </c>
      <c r="M2" s="7" t="str">
        <f>VLOOKUP($G2,$I$7:$O$157,5,FALSE)</f>
        <v>Standard</v>
      </c>
      <c r="Q2" t="str">
        <f>CONCATENATE($D2,$E2)</f>
        <v>ALWPENDING</v>
      </c>
      <c r="S2" s="2" t="e">
        <f>VLOOKUP($Q2,$N$7:$P$157,3,FALSE)</f>
        <v>#N/A</v>
      </c>
      <c r="T2" s="2" t="e">
        <f>VLOOKUP($Q2,$N$7:$P$157,1,FALSE)</f>
        <v>#N/A</v>
      </c>
      <c r="U2" s="2" t="e">
        <f>VLOOKUP($Q2,$N$7:$P$157,2,FALSE)</f>
        <v>#N/A</v>
      </c>
      <c r="W2" s="10" t="e">
        <f>VLOOKUP($B2,$I$7:$P$157,1,FALSE)</f>
        <v>#N/A</v>
      </c>
      <c r="X2" s="10" t="e">
        <f>VLOOKUP($B2,$I$7:$P$157,6,FALSE)</f>
        <v>#N/A</v>
      </c>
      <c r="Y2" s="10" t="e">
        <f>VLOOKUP($B2,$I$7:$P$157,7,FALSE)</f>
        <v>#N/A</v>
      </c>
    </row>
    <row r="3" spans="1:25">
      <c r="A3" t="s">
        <v>300</v>
      </c>
      <c r="B3">
        <v>727</v>
      </c>
      <c r="C3" t="s">
        <v>240</v>
      </c>
      <c r="D3" t="s">
        <v>483</v>
      </c>
      <c r="F3" t="s">
        <v>485</v>
      </c>
      <c r="G3" s="1">
        <v>1698</v>
      </c>
      <c r="H3" s="7" t="str">
        <f>VLOOKUP($G3,$I$7:$O$157,7,FALSE)</f>
        <v>Assisted Living Waiver</v>
      </c>
      <c r="I3" s="7">
        <f>VLOOKUP($G3,$I$7:$O$157,1,FALSE)</f>
        <v>1698</v>
      </c>
      <c r="J3" s="7" t="str">
        <f>VLOOKUP($G3,$I$7:$O$157,2,FALSE)</f>
        <v>Medicaid</v>
      </c>
      <c r="K3" s="7" t="str">
        <f>VLOOKUP($G3,$I$7:$O$157,3,FALSE)</f>
        <v>WAI</v>
      </c>
      <c r="L3" s="7" t="str">
        <f>VLOOKUP($G3,$I$7:$O$157,4,FALSE)</f>
        <v>MA</v>
      </c>
      <c r="M3" s="7" t="str">
        <f>VLOOKUP($G3,$I$7:$O$157,5,FALSE)</f>
        <v>Medicaid Waiver</v>
      </c>
      <c r="Q3" t="str">
        <f t="shared" ref="Q3:Q5" si="0">CONCATENATE($D3,$E3)</f>
        <v>ALW</v>
      </c>
      <c r="S3" s="2" t="e">
        <f>VLOOKUP($Q3,$N$7:$P$157,3,FALSE)</f>
        <v>#N/A</v>
      </c>
      <c r="T3" s="2" t="e">
        <f>VLOOKUP($Q3,$N$7:$P$157,1,FALSE)</f>
        <v>#N/A</v>
      </c>
      <c r="U3" s="2" t="e">
        <f>VLOOKUP($Q3,$N$7:$P$157,2,FALSE)</f>
        <v>#N/A</v>
      </c>
      <c r="W3" s="10" t="e">
        <f>VLOOKUP($B3,$I$7:$P$157,1,FALSE)</f>
        <v>#N/A</v>
      </c>
      <c r="X3" s="10" t="e">
        <f>VLOOKUP($B3,$I$7:$P$157,6,FALSE)</f>
        <v>#N/A</v>
      </c>
      <c r="Y3" s="10" t="e">
        <f>VLOOKUP($B3,$I$7:$P$157,7,FALSE)</f>
        <v>#N/A</v>
      </c>
    </row>
    <row r="4" spans="1:25">
      <c r="A4" t="s">
        <v>285</v>
      </c>
      <c r="B4">
        <v>143</v>
      </c>
      <c r="C4" t="s">
        <v>130</v>
      </c>
      <c r="D4" t="s">
        <v>286</v>
      </c>
      <c r="E4" t="s">
        <v>133</v>
      </c>
      <c r="F4" t="s">
        <v>217</v>
      </c>
      <c r="G4" s="1">
        <v>1</v>
      </c>
      <c r="H4" s="7" t="str">
        <f>VLOOKUP($G4,$I$7:$O$157,7,FALSE)</f>
        <v>Private Pay</v>
      </c>
      <c r="I4" s="7">
        <f>VLOOKUP($G4,$I$7:$O$157,1,FALSE)</f>
        <v>1</v>
      </c>
      <c r="J4" s="7" t="str">
        <f>VLOOKUP($G4,$I$7:$O$157,2,FALSE)</f>
        <v>Private</v>
      </c>
      <c r="K4" s="7" t="str">
        <f>VLOOKUP($G4,$I$7:$O$157,3,FALSE)</f>
        <v>PP</v>
      </c>
      <c r="L4" s="7">
        <f>VLOOKUP($G4,$I$7:$O$157,4,FALSE)</f>
        <v>0</v>
      </c>
      <c r="M4" s="7" t="str">
        <f>VLOOKUP($G4,$I$7:$O$157,5,FALSE)</f>
        <v>Standard</v>
      </c>
      <c r="Q4" t="str">
        <f t="shared" si="0"/>
        <v>PPS</v>
      </c>
      <c r="S4" s="2" t="e">
        <f>VLOOKUP($Q4,$N$7:$P$157,3,FALSE)</f>
        <v>#N/A</v>
      </c>
      <c r="T4" s="2" t="e">
        <f>VLOOKUP($Q4,$N$7:$P$157,1,FALSE)</f>
        <v>#N/A</v>
      </c>
      <c r="U4" s="2" t="e">
        <f>VLOOKUP($Q4,$N$7:$P$157,2,FALSE)</f>
        <v>#N/A</v>
      </c>
      <c r="W4" s="10" t="e">
        <f>VLOOKUP($B4,$I$7:$P$157,1,FALSE)</f>
        <v>#N/A</v>
      </c>
      <c r="X4" s="10" t="e">
        <f>VLOOKUP($B4,$I$7:$P$157,6,FALSE)</f>
        <v>#N/A</v>
      </c>
      <c r="Y4" s="10" t="e">
        <f>VLOOKUP($B4,$I$7:$P$157,7,FALSE)</f>
        <v>#N/A</v>
      </c>
    </row>
    <row r="5" spans="1:25">
      <c r="A5" t="s">
        <v>486</v>
      </c>
      <c r="B5">
        <v>3027</v>
      </c>
      <c r="C5" t="s">
        <v>130</v>
      </c>
      <c r="D5" t="s">
        <v>286</v>
      </c>
      <c r="E5" t="s">
        <v>487</v>
      </c>
      <c r="F5" t="s">
        <v>488</v>
      </c>
      <c r="G5" s="1">
        <v>1</v>
      </c>
      <c r="H5" s="7" t="str">
        <f>VLOOKUP($G5,$I$7:$O$157,7,FALSE)</f>
        <v>Private Pay</v>
      </c>
      <c r="I5" s="7">
        <f>VLOOKUP($G5,$I$7:$O$157,1,FALSE)</f>
        <v>1</v>
      </c>
      <c r="J5" s="7" t="str">
        <f>VLOOKUP($G5,$I$7:$O$157,2,FALSE)</f>
        <v>Private</v>
      </c>
      <c r="K5" s="7" t="str">
        <f>VLOOKUP($G5,$I$7:$O$157,3,FALSE)</f>
        <v>PP</v>
      </c>
      <c r="L5" s="7">
        <f>VLOOKUP($G5,$I$7:$O$157,4,FALSE)</f>
        <v>0</v>
      </c>
      <c r="M5" s="7" t="str">
        <f>VLOOKUP($G5,$I$7:$O$157,5,FALSE)</f>
        <v>Standard</v>
      </c>
      <c r="Q5" t="str">
        <f t="shared" si="0"/>
        <v>PPALF TRS</v>
      </c>
      <c r="S5" s="2" t="e">
        <f>VLOOKUP($Q5,$N$7:$P$157,3,FALSE)</f>
        <v>#N/A</v>
      </c>
      <c r="T5" s="2" t="e">
        <f>VLOOKUP($Q5,$N$7:$P$157,1,FALSE)</f>
        <v>#N/A</v>
      </c>
      <c r="U5" s="2" t="e">
        <f>VLOOKUP($Q5,$N$7:$P$157,2,FALSE)</f>
        <v>#N/A</v>
      </c>
      <c r="W5" s="10" t="e">
        <f>VLOOKUP($B5,$I$7:$P$157,1,FALSE)</f>
        <v>#N/A</v>
      </c>
      <c r="X5" s="10" t="e">
        <f>VLOOKUP($B5,$I$7:$P$157,6,FALSE)</f>
        <v>#N/A</v>
      </c>
      <c r="Y5" s="10" t="e">
        <f>VLOOKUP($B5,$I$7:$P$157,7,FALSE)</f>
        <v>#N/A</v>
      </c>
    </row>
    <row r="6" spans="1:25">
      <c r="H6" s="7"/>
      <c r="I6" s="7"/>
      <c r="J6" s="7"/>
      <c r="K6" s="7"/>
      <c r="L6" s="7"/>
      <c r="M6" s="7"/>
    </row>
    <row r="7" spans="1:25">
      <c r="H7" t="s">
        <v>300</v>
      </c>
      <c r="I7">
        <v>1698</v>
      </c>
      <c r="J7" t="s">
        <v>240</v>
      </c>
      <c r="K7" t="s">
        <v>301</v>
      </c>
      <c r="L7" t="s">
        <v>241</v>
      </c>
      <c r="M7" t="s">
        <v>302</v>
      </c>
      <c r="N7" t="str">
        <f>CONCATENATE($K7,$L7)</f>
        <v>WAIMA</v>
      </c>
      <c r="O7" t="s">
        <v>300</v>
      </c>
      <c r="P7">
        <v>1698</v>
      </c>
    </row>
    <row r="8" spans="1:25">
      <c r="H8" t="s">
        <v>303</v>
      </c>
      <c r="I8">
        <v>1339</v>
      </c>
      <c r="J8" t="s">
        <v>240</v>
      </c>
      <c r="K8" t="s">
        <v>304</v>
      </c>
      <c r="L8" t="s">
        <v>305</v>
      </c>
      <c r="M8" t="s">
        <v>306</v>
      </c>
      <c r="N8" t="str">
        <f t="shared" ref="N8:N71" si="1">CONCATENATE($K8,$L8)</f>
        <v>COMBuck60</v>
      </c>
      <c r="O8" t="s">
        <v>303</v>
      </c>
      <c r="P8">
        <v>1339</v>
      </c>
    </row>
    <row r="9" spans="1:25">
      <c r="H9" t="s">
        <v>307</v>
      </c>
      <c r="I9">
        <v>1498</v>
      </c>
      <c r="J9" t="s">
        <v>240</v>
      </c>
      <c r="K9" t="s">
        <v>304</v>
      </c>
      <c r="L9" t="s">
        <v>308</v>
      </c>
      <c r="M9" t="s">
        <v>306</v>
      </c>
      <c r="N9" t="str">
        <f t="shared" si="1"/>
        <v>COMCareS60</v>
      </c>
      <c r="O9" t="s">
        <v>307</v>
      </c>
      <c r="P9">
        <v>1498</v>
      </c>
    </row>
    <row r="10" spans="1:25">
      <c r="H10" t="s">
        <v>309</v>
      </c>
      <c r="I10">
        <v>169</v>
      </c>
      <c r="J10" t="s">
        <v>205</v>
      </c>
      <c r="K10" t="s">
        <v>310</v>
      </c>
      <c r="M10" t="s">
        <v>311</v>
      </c>
      <c r="N10" t="str">
        <f t="shared" si="1"/>
        <v>INS</v>
      </c>
      <c r="O10" t="s">
        <v>309</v>
      </c>
      <c r="P10">
        <v>169</v>
      </c>
    </row>
    <row r="11" spans="1:25">
      <c r="H11" t="s">
        <v>312</v>
      </c>
      <c r="I11">
        <v>201</v>
      </c>
      <c r="J11" t="s">
        <v>205</v>
      </c>
      <c r="K11" t="s">
        <v>313</v>
      </c>
      <c r="N11" t="str">
        <f t="shared" si="1"/>
        <v>EC</v>
      </c>
      <c r="O11" t="s">
        <v>312</v>
      </c>
      <c r="P11">
        <v>201</v>
      </c>
    </row>
    <row r="12" spans="1:25">
      <c r="H12" t="s">
        <v>314</v>
      </c>
      <c r="I12">
        <v>1778</v>
      </c>
      <c r="J12" t="s">
        <v>240</v>
      </c>
      <c r="K12" t="s">
        <v>315</v>
      </c>
      <c r="L12" t="s">
        <v>316</v>
      </c>
      <c r="M12" t="s">
        <v>240</v>
      </c>
      <c r="N12" t="str">
        <f t="shared" si="1"/>
        <v>MCDFCC</v>
      </c>
      <c r="O12" t="s">
        <v>314</v>
      </c>
      <c r="P12">
        <v>1778</v>
      </c>
    </row>
    <row r="13" spans="1:25">
      <c r="H13" t="s">
        <v>317</v>
      </c>
      <c r="I13">
        <v>300</v>
      </c>
      <c r="J13" t="s">
        <v>240</v>
      </c>
      <c r="K13" t="s">
        <v>315</v>
      </c>
      <c r="L13" t="s">
        <v>318</v>
      </c>
      <c r="M13" t="s">
        <v>240</v>
      </c>
      <c r="N13" t="str">
        <f t="shared" si="1"/>
        <v>MCDAE</v>
      </c>
      <c r="O13" t="s">
        <v>317</v>
      </c>
      <c r="P13">
        <v>300</v>
      </c>
    </row>
    <row r="14" spans="1:25">
      <c r="H14" t="s">
        <v>319</v>
      </c>
      <c r="I14">
        <v>1878</v>
      </c>
      <c r="J14" t="s">
        <v>240</v>
      </c>
      <c r="K14" t="s">
        <v>315</v>
      </c>
      <c r="L14" t="s">
        <v>320</v>
      </c>
      <c r="N14" t="str">
        <f t="shared" si="1"/>
        <v>MCDLGHT</v>
      </c>
      <c r="O14" t="s">
        <v>319</v>
      </c>
      <c r="P14">
        <v>1878</v>
      </c>
    </row>
    <row r="15" spans="1:25">
      <c r="H15" t="s">
        <v>321</v>
      </c>
      <c r="I15">
        <v>1758</v>
      </c>
      <c r="J15" t="s">
        <v>240</v>
      </c>
      <c r="K15" t="s">
        <v>315</v>
      </c>
      <c r="L15" t="s">
        <v>322</v>
      </c>
      <c r="M15" t="s">
        <v>240</v>
      </c>
      <c r="N15" t="str">
        <f t="shared" si="1"/>
        <v>MCDSTAY</v>
      </c>
      <c r="O15" t="s">
        <v>321</v>
      </c>
      <c r="P15">
        <v>1758</v>
      </c>
    </row>
    <row r="16" spans="1:25">
      <c r="H16" t="s">
        <v>323</v>
      </c>
      <c r="I16">
        <v>1738</v>
      </c>
      <c r="J16" t="s">
        <v>240</v>
      </c>
      <c r="K16" t="s">
        <v>315</v>
      </c>
      <c r="L16" t="s">
        <v>324</v>
      </c>
      <c r="M16" t="s">
        <v>240</v>
      </c>
      <c r="N16" t="str">
        <f t="shared" si="1"/>
        <v>MCDSUN</v>
      </c>
      <c r="O16" t="s">
        <v>323</v>
      </c>
      <c r="P16">
        <v>1738</v>
      </c>
    </row>
    <row r="17" spans="8:16">
      <c r="H17" t="s">
        <v>325</v>
      </c>
      <c r="I17">
        <v>328</v>
      </c>
      <c r="J17" t="s">
        <v>240</v>
      </c>
      <c r="K17" t="s">
        <v>315</v>
      </c>
      <c r="L17" t="s">
        <v>290</v>
      </c>
      <c r="M17" t="s">
        <v>240</v>
      </c>
      <c r="N17" t="str">
        <f t="shared" si="1"/>
        <v>MCDUHC</v>
      </c>
      <c r="O17" t="s">
        <v>325</v>
      </c>
      <c r="P17">
        <v>328</v>
      </c>
    </row>
    <row r="18" spans="8:16">
      <c r="H18" t="s">
        <v>326</v>
      </c>
      <c r="I18">
        <v>288</v>
      </c>
      <c r="J18" t="s">
        <v>273</v>
      </c>
      <c r="K18" t="s">
        <v>327</v>
      </c>
      <c r="N18" t="str">
        <f t="shared" si="1"/>
        <v>GAD</v>
      </c>
      <c r="O18" t="s">
        <v>326</v>
      </c>
      <c r="P18">
        <v>288</v>
      </c>
    </row>
    <row r="19" spans="8:16">
      <c r="H19" t="s">
        <v>328</v>
      </c>
      <c r="I19">
        <v>868</v>
      </c>
      <c r="J19" t="s">
        <v>240</v>
      </c>
      <c r="K19" t="s">
        <v>102</v>
      </c>
      <c r="L19" t="s">
        <v>247</v>
      </c>
      <c r="M19" t="s">
        <v>311</v>
      </c>
      <c r="N19" t="str">
        <f t="shared" si="1"/>
        <v>HMMD</v>
      </c>
      <c r="O19" t="s">
        <v>328</v>
      </c>
      <c r="P19">
        <v>868</v>
      </c>
    </row>
    <row r="20" spans="8:16">
      <c r="H20" t="s">
        <v>329</v>
      </c>
      <c r="I20">
        <v>1388</v>
      </c>
      <c r="J20" t="s">
        <v>240</v>
      </c>
      <c r="K20" t="s">
        <v>102</v>
      </c>
      <c r="L20" t="s">
        <v>252</v>
      </c>
      <c r="M20" t="s">
        <v>330</v>
      </c>
      <c r="N20" t="str">
        <f t="shared" si="1"/>
        <v>HMOH</v>
      </c>
      <c r="O20" t="s">
        <v>329</v>
      </c>
      <c r="P20">
        <v>1388</v>
      </c>
    </row>
    <row r="21" spans="8:16">
      <c r="H21" t="s">
        <v>331</v>
      </c>
      <c r="I21">
        <v>330</v>
      </c>
      <c r="J21" t="s">
        <v>240</v>
      </c>
      <c r="K21" t="s">
        <v>102</v>
      </c>
      <c r="L21" t="s">
        <v>332</v>
      </c>
      <c r="M21" t="s">
        <v>240</v>
      </c>
      <c r="N21" t="str">
        <f t="shared" si="1"/>
        <v>HMFL</v>
      </c>
      <c r="O21" t="s">
        <v>331</v>
      </c>
      <c r="P21">
        <v>330</v>
      </c>
    </row>
    <row r="22" spans="8:16">
      <c r="H22" t="s">
        <v>333</v>
      </c>
      <c r="I22">
        <v>388</v>
      </c>
      <c r="J22" t="s">
        <v>240</v>
      </c>
      <c r="K22" t="s">
        <v>102</v>
      </c>
      <c r="L22" t="s">
        <v>334</v>
      </c>
      <c r="M22" t="s">
        <v>240</v>
      </c>
      <c r="N22" t="str">
        <f t="shared" si="1"/>
        <v xml:space="preserve">HMIL </v>
      </c>
      <c r="O22" t="s">
        <v>333</v>
      </c>
      <c r="P22">
        <v>388</v>
      </c>
    </row>
    <row r="23" spans="8:16">
      <c r="H23" t="s">
        <v>335</v>
      </c>
      <c r="I23">
        <v>1938</v>
      </c>
      <c r="J23" t="s">
        <v>240</v>
      </c>
      <c r="K23" t="s">
        <v>102</v>
      </c>
      <c r="L23" t="s">
        <v>336</v>
      </c>
      <c r="N23" t="str">
        <f t="shared" si="1"/>
        <v>HMKY</v>
      </c>
      <c r="O23" t="s">
        <v>335</v>
      </c>
      <c r="P23">
        <v>1938</v>
      </c>
    </row>
    <row r="24" spans="8:16">
      <c r="H24" t="s">
        <v>337</v>
      </c>
      <c r="I24">
        <v>78</v>
      </c>
      <c r="J24" t="s">
        <v>240</v>
      </c>
      <c r="K24" t="s">
        <v>102</v>
      </c>
      <c r="L24" t="s">
        <v>338</v>
      </c>
      <c r="M24" t="s">
        <v>240</v>
      </c>
      <c r="N24" t="str">
        <f t="shared" si="1"/>
        <v>HMNC</v>
      </c>
      <c r="O24" t="s">
        <v>337</v>
      </c>
      <c r="P24">
        <v>78</v>
      </c>
    </row>
    <row r="25" spans="8:16">
      <c r="H25" t="s">
        <v>339</v>
      </c>
      <c r="I25">
        <v>1808</v>
      </c>
      <c r="J25" t="s">
        <v>240</v>
      </c>
      <c r="K25" t="s">
        <v>102</v>
      </c>
      <c r="L25" t="s">
        <v>340</v>
      </c>
      <c r="N25" t="str">
        <f t="shared" si="1"/>
        <v>HMCCC</v>
      </c>
      <c r="O25" t="s">
        <v>339</v>
      </c>
      <c r="P25">
        <v>1808</v>
      </c>
    </row>
    <row r="26" spans="8:16">
      <c r="H26" t="s">
        <v>341</v>
      </c>
      <c r="I26">
        <v>638</v>
      </c>
      <c r="J26" t="s">
        <v>240</v>
      </c>
      <c r="K26" t="s">
        <v>102</v>
      </c>
      <c r="L26" t="s">
        <v>342</v>
      </c>
      <c r="M26" t="s">
        <v>311</v>
      </c>
      <c r="N26" t="str">
        <f t="shared" si="1"/>
        <v>HMVAP</v>
      </c>
      <c r="O26" t="s">
        <v>341</v>
      </c>
      <c r="P26">
        <v>638</v>
      </c>
    </row>
    <row r="27" spans="8:16">
      <c r="H27" t="s">
        <v>343</v>
      </c>
      <c r="I27">
        <v>508</v>
      </c>
      <c r="J27" t="s">
        <v>240</v>
      </c>
      <c r="K27" t="s">
        <v>102</v>
      </c>
      <c r="L27" t="s">
        <v>344</v>
      </c>
      <c r="N27" t="str">
        <f t="shared" si="1"/>
        <v>HMVAR</v>
      </c>
      <c r="O27" t="s">
        <v>343</v>
      </c>
      <c r="P27">
        <v>508</v>
      </c>
    </row>
    <row r="28" spans="8:16">
      <c r="H28" t="s">
        <v>345</v>
      </c>
      <c r="I28">
        <v>948</v>
      </c>
      <c r="J28" t="s">
        <v>240</v>
      </c>
      <c r="K28" t="s">
        <v>102</v>
      </c>
      <c r="L28" t="s">
        <v>346</v>
      </c>
      <c r="M28" t="s">
        <v>347</v>
      </c>
      <c r="N28" t="str">
        <f t="shared" si="1"/>
        <v>HMVAR48</v>
      </c>
      <c r="O28" t="s">
        <v>345</v>
      </c>
      <c r="P28">
        <v>948</v>
      </c>
    </row>
    <row r="29" spans="8:16">
      <c r="H29" t="s">
        <v>348</v>
      </c>
      <c r="I29">
        <v>119</v>
      </c>
      <c r="J29" t="s">
        <v>130</v>
      </c>
      <c r="K29" t="s">
        <v>105</v>
      </c>
      <c r="M29" t="s">
        <v>217</v>
      </c>
      <c r="N29" t="str">
        <f t="shared" si="1"/>
        <v>HP</v>
      </c>
      <c r="O29" t="s">
        <v>348</v>
      </c>
      <c r="P29">
        <v>119</v>
      </c>
    </row>
    <row r="30" spans="8:16">
      <c r="H30" t="s">
        <v>349</v>
      </c>
      <c r="I30">
        <v>2108</v>
      </c>
      <c r="J30" t="s">
        <v>205</v>
      </c>
      <c r="K30" t="s">
        <v>310</v>
      </c>
      <c r="L30" t="s">
        <v>350</v>
      </c>
      <c r="N30" t="str">
        <f t="shared" si="1"/>
        <v>INSLVL</v>
      </c>
      <c r="O30" t="s">
        <v>349</v>
      </c>
      <c r="P30">
        <v>2108</v>
      </c>
    </row>
    <row r="31" spans="8:16">
      <c r="H31" t="s">
        <v>351</v>
      </c>
      <c r="I31">
        <v>418</v>
      </c>
      <c r="J31" t="s">
        <v>205</v>
      </c>
      <c r="K31" t="s">
        <v>310</v>
      </c>
      <c r="L31" t="s">
        <v>352</v>
      </c>
      <c r="M31" t="s">
        <v>207</v>
      </c>
      <c r="N31" t="str">
        <f t="shared" si="1"/>
        <v>INSRUG</v>
      </c>
      <c r="O31" t="s">
        <v>351</v>
      </c>
      <c r="P31">
        <v>418</v>
      </c>
    </row>
    <row r="32" spans="8:16">
      <c r="H32" t="s">
        <v>353</v>
      </c>
      <c r="I32">
        <v>608</v>
      </c>
      <c r="J32" t="s">
        <v>205</v>
      </c>
      <c r="K32" t="s">
        <v>354</v>
      </c>
      <c r="M32" t="s">
        <v>355</v>
      </c>
      <c r="N32" t="str">
        <f t="shared" si="1"/>
        <v>KAI</v>
      </c>
      <c r="O32" t="s">
        <v>353</v>
      </c>
      <c r="P32">
        <v>608</v>
      </c>
    </row>
    <row r="33" spans="8:16">
      <c r="H33" t="s">
        <v>356</v>
      </c>
      <c r="I33">
        <v>58</v>
      </c>
      <c r="J33" t="s">
        <v>205</v>
      </c>
      <c r="K33" t="s">
        <v>357</v>
      </c>
      <c r="M33" t="s">
        <v>358</v>
      </c>
      <c r="N33" t="str">
        <f t="shared" si="1"/>
        <v>MCL</v>
      </c>
      <c r="O33" t="s">
        <v>356</v>
      </c>
      <c r="P33">
        <v>58</v>
      </c>
    </row>
    <row r="34" spans="8:16">
      <c r="H34" t="s">
        <v>359</v>
      </c>
      <c r="I34">
        <v>1958</v>
      </c>
      <c r="J34" t="s">
        <v>205</v>
      </c>
      <c r="K34" t="s">
        <v>360</v>
      </c>
      <c r="N34" t="str">
        <f t="shared" si="1"/>
        <v>MCU</v>
      </c>
      <c r="O34" t="s">
        <v>359</v>
      </c>
      <c r="P34">
        <v>1958</v>
      </c>
    </row>
    <row r="35" spans="8:16">
      <c r="H35" t="s">
        <v>361</v>
      </c>
      <c r="I35">
        <v>1848</v>
      </c>
      <c r="J35" t="s">
        <v>205</v>
      </c>
      <c r="K35" t="s">
        <v>362</v>
      </c>
      <c r="N35" t="str">
        <f t="shared" si="1"/>
        <v>MPD</v>
      </c>
      <c r="O35" t="s">
        <v>361</v>
      </c>
      <c r="P35">
        <v>1848</v>
      </c>
    </row>
    <row r="36" spans="8:16">
      <c r="H36" t="s">
        <v>363</v>
      </c>
      <c r="I36">
        <v>68</v>
      </c>
      <c r="J36" t="s">
        <v>205</v>
      </c>
      <c r="K36" t="s">
        <v>291</v>
      </c>
      <c r="M36" t="s">
        <v>207</v>
      </c>
      <c r="N36" t="str">
        <f t="shared" si="1"/>
        <v>MCR</v>
      </c>
      <c r="O36" t="s">
        <v>363</v>
      </c>
      <c r="P36">
        <v>68</v>
      </c>
    </row>
    <row r="37" spans="8:16">
      <c r="H37" t="s">
        <v>364</v>
      </c>
      <c r="I37">
        <v>1789</v>
      </c>
      <c r="J37" t="s">
        <v>240</v>
      </c>
      <c r="K37" t="s">
        <v>365</v>
      </c>
      <c r="L37" t="s">
        <v>318</v>
      </c>
      <c r="N37" t="str">
        <f t="shared" si="1"/>
        <v>MMAE</v>
      </c>
      <c r="O37" t="s">
        <v>364</v>
      </c>
      <c r="P37">
        <v>1789</v>
      </c>
    </row>
    <row r="38" spans="8:16">
      <c r="H38" t="s">
        <v>366</v>
      </c>
      <c r="I38">
        <v>1268</v>
      </c>
      <c r="J38" t="s">
        <v>240</v>
      </c>
      <c r="K38" t="s">
        <v>365</v>
      </c>
      <c r="L38" t="s">
        <v>367</v>
      </c>
      <c r="M38" t="s">
        <v>240</v>
      </c>
      <c r="N38" t="str">
        <f t="shared" si="1"/>
        <v>MMBC</v>
      </c>
      <c r="O38" t="s">
        <v>366</v>
      </c>
      <c r="P38">
        <v>1268</v>
      </c>
    </row>
    <row r="39" spans="8:16">
      <c r="H39" t="s">
        <v>368</v>
      </c>
      <c r="I39">
        <v>1298</v>
      </c>
      <c r="J39" t="s">
        <v>240</v>
      </c>
      <c r="K39" t="s">
        <v>365</v>
      </c>
      <c r="L39" t="s">
        <v>102</v>
      </c>
      <c r="M39" t="s">
        <v>240</v>
      </c>
      <c r="N39" t="str">
        <f t="shared" si="1"/>
        <v>MMHM</v>
      </c>
      <c r="O39" t="s">
        <v>368</v>
      </c>
      <c r="P39">
        <v>1298</v>
      </c>
    </row>
    <row r="40" spans="8:16">
      <c r="H40" t="s">
        <v>369</v>
      </c>
      <c r="I40">
        <v>1899</v>
      </c>
      <c r="J40" t="s">
        <v>240</v>
      </c>
      <c r="K40" t="s">
        <v>365</v>
      </c>
      <c r="L40" t="s">
        <v>370</v>
      </c>
      <c r="N40" t="str">
        <f t="shared" si="1"/>
        <v>MMHA</v>
      </c>
      <c r="O40" t="s">
        <v>369</v>
      </c>
      <c r="P40">
        <v>1899</v>
      </c>
    </row>
    <row r="41" spans="8:16">
      <c r="H41" t="s">
        <v>371</v>
      </c>
      <c r="I41">
        <v>1278</v>
      </c>
      <c r="J41" t="s">
        <v>240</v>
      </c>
      <c r="K41" t="s">
        <v>365</v>
      </c>
      <c r="L41" t="s">
        <v>334</v>
      </c>
      <c r="M41" t="s">
        <v>240</v>
      </c>
      <c r="N41" t="str">
        <f t="shared" si="1"/>
        <v xml:space="preserve">MMIL </v>
      </c>
      <c r="O41" t="s">
        <v>371</v>
      </c>
      <c r="P41">
        <v>1278</v>
      </c>
    </row>
    <row r="42" spans="8:16">
      <c r="H42" t="s">
        <v>372</v>
      </c>
      <c r="I42">
        <v>1228</v>
      </c>
      <c r="J42" t="s">
        <v>240</v>
      </c>
      <c r="K42" t="s">
        <v>365</v>
      </c>
      <c r="L42" t="s">
        <v>373</v>
      </c>
      <c r="M42" t="s">
        <v>240</v>
      </c>
      <c r="N42" t="str">
        <f t="shared" si="1"/>
        <v>MMME</v>
      </c>
      <c r="O42" t="s">
        <v>372</v>
      </c>
      <c r="P42">
        <v>1228</v>
      </c>
    </row>
    <row r="43" spans="8:16">
      <c r="H43" t="s">
        <v>374</v>
      </c>
      <c r="I43">
        <v>1248</v>
      </c>
      <c r="J43" t="s">
        <v>240</v>
      </c>
      <c r="K43" t="s">
        <v>365</v>
      </c>
      <c r="L43" t="s">
        <v>375</v>
      </c>
      <c r="M43" t="s">
        <v>240</v>
      </c>
      <c r="N43" t="str">
        <f t="shared" si="1"/>
        <v>MMMO</v>
      </c>
      <c r="O43" t="s">
        <v>374</v>
      </c>
      <c r="P43">
        <v>1248</v>
      </c>
    </row>
    <row r="44" spans="8:16">
      <c r="H44" t="s">
        <v>376</v>
      </c>
      <c r="I44">
        <v>1178</v>
      </c>
      <c r="J44" t="s">
        <v>240</v>
      </c>
      <c r="K44" t="s">
        <v>365</v>
      </c>
      <c r="L44" t="s">
        <v>377</v>
      </c>
      <c r="M44" t="s">
        <v>358</v>
      </c>
      <c r="N44" t="str">
        <f t="shared" si="1"/>
        <v>MMMMU</v>
      </c>
      <c r="O44" t="s">
        <v>376</v>
      </c>
      <c r="P44">
        <v>1178</v>
      </c>
    </row>
    <row r="45" spans="8:16">
      <c r="H45" t="s">
        <v>378</v>
      </c>
      <c r="I45">
        <v>2238</v>
      </c>
      <c r="J45" t="s">
        <v>240</v>
      </c>
      <c r="K45" t="s">
        <v>315</v>
      </c>
      <c r="L45" t="s">
        <v>379</v>
      </c>
      <c r="N45" t="str">
        <f t="shared" si="1"/>
        <v>MCDNC AHC</v>
      </c>
      <c r="O45" t="s">
        <v>378</v>
      </c>
      <c r="P45">
        <v>2238</v>
      </c>
    </row>
    <row r="46" spans="8:16">
      <c r="H46" t="s">
        <v>380</v>
      </c>
      <c r="I46">
        <v>2258</v>
      </c>
      <c r="J46" t="s">
        <v>240</v>
      </c>
      <c r="K46" t="s">
        <v>315</v>
      </c>
      <c r="L46" t="s">
        <v>381</v>
      </c>
      <c r="N46" t="str">
        <f t="shared" si="1"/>
        <v>MCDNC CCH</v>
      </c>
      <c r="O46" t="s">
        <v>380</v>
      </c>
      <c r="P46">
        <v>2258</v>
      </c>
    </row>
    <row r="47" spans="8:16">
      <c r="H47" t="s">
        <v>382</v>
      </c>
      <c r="I47">
        <v>2218</v>
      </c>
      <c r="J47" t="s">
        <v>240</v>
      </c>
      <c r="K47" t="s">
        <v>315</v>
      </c>
      <c r="L47" t="s">
        <v>383</v>
      </c>
      <c r="N47" t="str">
        <f t="shared" si="1"/>
        <v>MCDNC BCBS</v>
      </c>
      <c r="O47" t="s">
        <v>382</v>
      </c>
      <c r="P47">
        <v>2218</v>
      </c>
    </row>
    <row r="48" spans="8:16">
      <c r="H48" t="s">
        <v>384</v>
      </c>
      <c r="I48">
        <v>2198</v>
      </c>
      <c r="J48" t="s">
        <v>240</v>
      </c>
      <c r="K48" t="s">
        <v>315</v>
      </c>
      <c r="L48" t="s">
        <v>385</v>
      </c>
      <c r="N48" t="str">
        <f t="shared" si="1"/>
        <v>MCDNC UHC</v>
      </c>
      <c r="O48" t="s">
        <v>384</v>
      </c>
      <c r="P48">
        <v>2198</v>
      </c>
    </row>
    <row r="49" spans="8:16">
      <c r="H49" t="s">
        <v>386</v>
      </c>
      <c r="I49">
        <v>2278</v>
      </c>
      <c r="J49" t="s">
        <v>240</v>
      </c>
      <c r="K49" t="s">
        <v>315</v>
      </c>
      <c r="L49" t="s">
        <v>387</v>
      </c>
      <c r="N49" t="str">
        <f t="shared" si="1"/>
        <v>MCDNC WC</v>
      </c>
      <c r="O49" t="s">
        <v>386</v>
      </c>
      <c r="P49">
        <v>2278</v>
      </c>
    </row>
    <row r="50" spans="8:16">
      <c r="H50" t="s">
        <v>388</v>
      </c>
      <c r="I50">
        <v>1368</v>
      </c>
      <c r="J50" t="s">
        <v>240</v>
      </c>
      <c r="K50" t="s">
        <v>365</v>
      </c>
      <c r="L50" t="s">
        <v>389</v>
      </c>
      <c r="M50" t="s">
        <v>306</v>
      </c>
      <c r="N50" t="str">
        <f t="shared" si="1"/>
        <v>MMBuckeye</v>
      </c>
      <c r="O50" t="s">
        <v>388</v>
      </c>
      <c r="P50">
        <v>1368</v>
      </c>
    </row>
    <row r="51" spans="8:16">
      <c r="H51" t="s">
        <v>390</v>
      </c>
      <c r="I51">
        <v>2018</v>
      </c>
      <c r="J51" t="s">
        <v>240</v>
      </c>
      <c r="K51" t="s">
        <v>315</v>
      </c>
      <c r="L51" t="s">
        <v>391</v>
      </c>
      <c r="N51" t="str">
        <f t="shared" si="1"/>
        <v>MCDBOV</v>
      </c>
      <c r="O51" t="s">
        <v>390</v>
      </c>
      <c r="P51">
        <v>2018</v>
      </c>
    </row>
    <row r="52" spans="8:16">
      <c r="H52" t="s">
        <v>392</v>
      </c>
      <c r="I52">
        <v>1408</v>
      </c>
      <c r="J52" t="s">
        <v>240</v>
      </c>
      <c r="K52" t="s">
        <v>365</v>
      </c>
      <c r="L52" t="s">
        <v>393</v>
      </c>
      <c r="M52" t="s">
        <v>306</v>
      </c>
      <c r="N52" t="str">
        <f t="shared" si="1"/>
        <v>MMCareS</v>
      </c>
      <c r="O52" t="s">
        <v>392</v>
      </c>
      <c r="P52">
        <v>1408</v>
      </c>
    </row>
    <row r="53" spans="8:16">
      <c r="H53" t="s">
        <v>394</v>
      </c>
      <c r="I53">
        <v>2038</v>
      </c>
      <c r="J53" t="s">
        <v>240</v>
      </c>
      <c r="K53" t="s">
        <v>315</v>
      </c>
      <c r="L53" t="s">
        <v>395</v>
      </c>
      <c r="N53" t="str">
        <f t="shared" si="1"/>
        <v>MCDCOV</v>
      </c>
      <c r="O53" t="s">
        <v>394</v>
      </c>
      <c r="P53">
        <v>2038</v>
      </c>
    </row>
    <row r="54" spans="8:16">
      <c r="H54" t="s">
        <v>396</v>
      </c>
      <c r="I54">
        <v>1608</v>
      </c>
      <c r="J54" t="s">
        <v>240</v>
      </c>
      <c r="K54" t="s">
        <v>365</v>
      </c>
      <c r="L54" t="s">
        <v>397</v>
      </c>
      <c r="M54" t="s">
        <v>306</v>
      </c>
      <c r="N54" t="str">
        <f t="shared" si="1"/>
        <v>MMMol</v>
      </c>
      <c r="O54" t="s">
        <v>396</v>
      </c>
      <c r="P54">
        <v>1608</v>
      </c>
    </row>
    <row r="55" spans="8:16">
      <c r="H55" t="s">
        <v>398</v>
      </c>
      <c r="I55">
        <v>2058</v>
      </c>
      <c r="J55" t="s">
        <v>240</v>
      </c>
      <c r="K55" t="s">
        <v>315</v>
      </c>
      <c r="L55" t="s">
        <v>399</v>
      </c>
      <c r="N55" t="str">
        <f t="shared" si="1"/>
        <v>MCDMOV</v>
      </c>
      <c r="O55" t="s">
        <v>398</v>
      </c>
      <c r="P55">
        <v>2058</v>
      </c>
    </row>
    <row r="56" spans="8:16">
      <c r="H56" t="s">
        <v>400</v>
      </c>
      <c r="I56">
        <v>1638</v>
      </c>
      <c r="J56" t="s">
        <v>240</v>
      </c>
      <c r="K56" t="s">
        <v>365</v>
      </c>
      <c r="L56" t="s">
        <v>401</v>
      </c>
      <c r="M56" t="s">
        <v>306</v>
      </c>
      <c r="N56" t="str">
        <f t="shared" si="1"/>
        <v>MMParaM</v>
      </c>
      <c r="O56" t="s">
        <v>400</v>
      </c>
      <c r="P56">
        <v>1638</v>
      </c>
    </row>
    <row r="57" spans="8:16">
      <c r="H57" t="s">
        <v>402</v>
      </c>
      <c r="I57">
        <v>2148</v>
      </c>
      <c r="J57" t="s">
        <v>240</v>
      </c>
      <c r="K57" t="s">
        <v>315</v>
      </c>
      <c r="L57" t="s">
        <v>403</v>
      </c>
      <c r="N57" t="str">
        <f t="shared" si="1"/>
        <v>MCDPAV</v>
      </c>
      <c r="O57" t="s">
        <v>402</v>
      </c>
      <c r="P57">
        <v>2148</v>
      </c>
    </row>
    <row r="58" spans="8:16">
      <c r="H58" t="s">
        <v>404</v>
      </c>
      <c r="I58">
        <v>1428</v>
      </c>
      <c r="J58" t="s">
        <v>240</v>
      </c>
      <c r="K58" t="s">
        <v>365</v>
      </c>
      <c r="L58" t="s">
        <v>290</v>
      </c>
      <c r="M58" t="s">
        <v>306</v>
      </c>
      <c r="N58" t="str">
        <f t="shared" si="1"/>
        <v>MMUHC</v>
      </c>
      <c r="O58" t="s">
        <v>404</v>
      </c>
      <c r="P58">
        <v>1428</v>
      </c>
    </row>
    <row r="59" spans="8:16">
      <c r="H59" t="s">
        <v>405</v>
      </c>
      <c r="I59">
        <v>2068</v>
      </c>
      <c r="J59" t="s">
        <v>240</v>
      </c>
      <c r="K59" t="s">
        <v>315</v>
      </c>
      <c r="L59" t="s">
        <v>406</v>
      </c>
      <c r="N59" t="str">
        <f t="shared" si="1"/>
        <v>MCDUOV</v>
      </c>
      <c r="O59" t="s">
        <v>405</v>
      </c>
      <c r="P59">
        <v>2068</v>
      </c>
    </row>
    <row r="60" spans="8:16">
      <c r="H60" t="s">
        <v>407</v>
      </c>
      <c r="I60">
        <v>1078</v>
      </c>
      <c r="J60" t="s">
        <v>240</v>
      </c>
      <c r="K60" t="s">
        <v>365</v>
      </c>
      <c r="L60" t="s">
        <v>408</v>
      </c>
      <c r="M60" t="s">
        <v>347</v>
      </c>
      <c r="N60" t="str">
        <f t="shared" si="1"/>
        <v>MMAE48</v>
      </c>
      <c r="O60" t="s">
        <v>407</v>
      </c>
      <c r="P60">
        <v>1078</v>
      </c>
    </row>
    <row r="61" spans="8:16">
      <c r="H61" t="s">
        <v>409</v>
      </c>
      <c r="I61">
        <v>708</v>
      </c>
      <c r="J61" t="s">
        <v>240</v>
      </c>
      <c r="K61" t="s">
        <v>365</v>
      </c>
      <c r="L61" t="s">
        <v>410</v>
      </c>
      <c r="N61" t="str">
        <f t="shared" si="1"/>
        <v>MMAN</v>
      </c>
      <c r="O61" t="s">
        <v>409</v>
      </c>
      <c r="P61">
        <v>708</v>
      </c>
    </row>
    <row r="62" spans="8:16">
      <c r="H62" t="s">
        <v>411</v>
      </c>
      <c r="I62">
        <v>919</v>
      </c>
      <c r="J62" t="s">
        <v>240</v>
      </c>
      <c r="K62" t="s">
        <v>365</v>
      </c>
      <c r="L62" t="s">
        <v>412</v>
      </c>
      <c r="M62" t="s">
        <v>347</v>
      </c>
      <c r="N62" t="str">
        <f t="shared" si="1"/>
        <v>MMAN48</v>
      </c>
      <c r="O62" t="s">
        <v>411</v>
      </c>
      <c r="P62">
        <v>919</v>
      </c>
    </row>
    <row r="63" spans="8:16">
      <c r="H63" t="s">
        <v>413</v>
      </c>
      <c r="I63">
        <v>788</v>
      </c>
      <c r="J63" t="s">
        <v>240</v>
      </c>
      <c r="K63" t="s">
        <v>365</v>
      </c>
      <c r="L63" t="s">
        <v>414</v>
      </c>
      <c r="N63" t="str">
        <f t="shared" si="1"/>
        <v>MMHU</v>
      </c>
      <c r="O63" t="s">
        <v>413</v>
      </c>
      <c r="P63">
        <v>788</v>
      </c>
    </row>
    <row r="64" spans="8:16">
      <c r="H64" t="s">
        <v>415</v>
      </c>
      <c r="I64">
        <v>968</v>
      </c>
      <c r="J64" t="s">
        <v>240</v>
      </c>
      <c r="K64" t="s">
        <v>365</v>
      </c>
      <c r="L64" t="s">
        <v>416</v>
      </c>
      <c r="M64" t="s">
        <v>347</v>
      </c>
      <c r="N64" t="str">
        <f t="shared" si="1"/>
        <v>MMHU48</v>
      </c>
      <c r="O64" t="s">
        <v>415</v>
      </c>
      <c r="P64">
        <v>968</v>
      </c>
    </row>
    <row r="65" spans="8:16">
      <c r="H65" t="s">
        <v>417</v>
      </c>
      <c r="I65">
        <v>1098</v>
      </c>
      <c r="J65" t="s">
        <v>240</v>
      </c>
      <c r="K65" t="s">
        <v>365</v>
      </c>
      <c r="L65" t="s">
        <v>418</v>
      </c>
      <c r="M65" t="s">
        <v>347</v>
      </c>
      <c r="N65" t="str">
        <f t="shared" si="1"/>
        <v>MMMA48</v>
      </c>
      <c r="O65" t="s">
        <v>417</v>
      </c>
      <c r="P65">
        <v>1098</v>
      </c>
    </row>
    <row r="66" spans="8:16">
      <c r="H66" t="s">
        <v>419</v>
      </c>
      <c r="I66">
        <v>1118</v>
      </c>
      <c r="J66" t="s">
        <v>240</v>
      </c>
      <c r="K66" t="s">
        <v>365</v>
      </c>
      <c r="L66" t="s">
        <v>420</v>
      </c>
      <c r="M66" t="s">
        <v>347</v>
      </c>
      <c r="N66" t="str">
        <f t="shared" si="1"/>
        <v>MMOP48</v>
      </c>
      <c r="O66" t="s">
        <v>419</v>
      </c>
      <c r="P66">
        <v>1118</v>
      </c>
    </row>
    <row r="67" spans="8:16">
      <c r="H67" t="s">
        <v>421</v>
      </c>
      <c r="I67">
        <v>748</v>
      </c>
      <c r="J67" t="s">
        <v>240</v>
      </c>
      <c r="K67" t="s">
        <v>365</v>
      </c>
      <c r="L67" t="s">
        <v>422</v>
      </c>
      <c r="N67" t="str">
        <f t="shared" si="1"/>
        <v>MMPR</v>
      </c>
      <c r="O67" t="s">
        <v>421</v>
      </c>
      <c r="P67">
        <v>748</v>
      </c>
    </row>
    <row r="68" spans="8:16">
      <c r="H68" t="s">
        <v>423</v>
      </c>
      <c r="I68">
        <v>950</v>
      </c>
      <c r="J68" t="s">
        <v>240</v>
      </c>
      <c r="K68" t="s">
        <v>365</v>
      </c>
      <c r="L68" t="s">
        <v>424</v>
      </c>
      <c r="M68" t="s">
        <v>347</v>
      </c>
      <c r="N68" t="str">
        <f t="shared" si="1"/>
        <v>MMPR48</v>
      </c>
      <c r="O68" t="s">
        <v>423</v>
      </c>
      <c r="P68">
        <v>950</v>
      </c>
    </row>
    <row r="69" spans="8:16">
      <c r="H69" t="s">
        <v>425</v>
      </c>
      <c r="I69">
        <v>468</v>
      </c>
      <c r="J69" t="s">
        <v>240</v>
      </c>
      <c r="K69" t="s">
        <v>365</v>
      </c>
      <c r="L69" t="s">
        <v>426</v>
      </c>
      <c r="N69" t="str">
        <f t="shared" si="1"/>
        <v>MMVA</v>
      </c>
      <c r="O69" t="s">
        <v>425</v>
      </c>
      <c r="P69">
        <v>468</v>
      </c>
    </row>
    <row r="70" spans="8:16">
      <c r="H70" t="s">
        <v>427</v>
      </c>
      <c r="I70">
        <v>1138</v>
      </c>
      <c r="J70" t="s">
        <v>240</v>
      </c>
      <c r="K70" t="s">
        <v>365</v>
      </c>
      <c r="L70" t="s">
        <v>428</v>
      </c>
      <c r="M70" t="s">
        <v>347</v>
      </c>
      <c r="N70" t="str">
        <f t="shared" si="1"/>
        <v>MMUH48</v>
      </c>
      <c r="O70" t="s">
        <v>427</v>
      </c>
      <c r="P70">
        <v>1138</v>
      </c>
    </row>
    <row r="71" spans="8:16">
      <c r="H71" t="s">
        <v>429</v>
      </c>
      <c r="I71">
        <v>278</v>
      </c>
      <c r="J71" t="s">
        <v>273</v>
      </c>
      <c r="K71" t="s">
        <v>315</v>
      </c>
      <c r="L71" t="s">
        <v>430</v>
      </c>
      <c r="N71" t="str">
        <f t="shared" si="1"/>
        <v>MCDDYCR</v>
      </c>
      <c r="O71" t="s">
        <v>429</v>
      </c>
      <c r="P71">
        <v>278</v>
      </c>
    </row>
    <row r="72" spans="8:16">
      <c r="H72" t="s">
        <v>431</v>
      </c>
      <c r="I72">
        <v>580</v>
      </c>
      <c r="J72" t="s">
        <v>240</v>
      </c>
      <c r="K72" t="s">
        <v>315</v>
      </c>
      <c r="L72" t="s">
        <v>247</v>
      </c>
      <c r="M72" t="s">
        <v>311</v>
      </c>
      <c r="N72" t="str">
        <f t="shared" ref="N72:N135" si="2">CONCATENATE($K72,$L72)</f>
        <v>MCDMD</v>
      </c>
      <c r="O72" t="s">
        <v>431</v>
      </c>
      <c r="P72">
        <v>580</v>
      </c>
    </row>
    <row r="73" spans="8:16">
      <c r="H73" t="s">
        <v>249</v>
      </c>
      <c r="I73">
        <v>13</v>
      </c>
      <c r="J73" t="s">
        <v>130</v>
      </c>
      <c r="K73" t="s">
        <v>250</v>
      </c>
      <c r="M73" t="s">
        <v>217</v>
      </c>
      <c r="N73" t="str">
        <f t="shared" si="2"/>
        <v>MP</v>
      </c>
      <c r="O73" t="s">
        <v>249</v>
      </c>
      <c r="P73">
        <v>13</v>
      </c>
    </row>
    <row r="74" spans="8:16">
      <c r="H74" t="s">
        <v>432</v>
      </c>
      <c r="I74">
        <v>2168</v>
      </c>
      <c r="J74" t="s">
        <v>130</v>
      </c>
      <c r="K74" t="s">
        <v>433</v>
      </c>
      <c r="N74" t="str">
        <f t="shared" si="2"/>
        <v>MPV</v>
      </c>
      <c r="O74" t="s">
        <v>432</v>
      </c>
      <c r="P74">
        <v>2168</v>
      </c>
    </row>
    <row r="75" spans="8:16">
      <c r="H75" t="s">
        <v>434</v>
      </c>
      <c r="I75">
        <v>688</v>
      </c>
      <c r="J75" t="s">
        <v>130</v>
      </c>
      <c r="K75" t="s">
        <v>435</v>
      </c>
      <c r="M75" t="s">
        <v>217</v>
      </c>
      <c r="N75" t="str">
        <f t="shared" si="2"/>
        <v>MPH</v>
      </c>
      <c r="O75" t="s">
        <v>434</v>
      </c>
      <c r="P75">
        <v>688</v>
      </c>
    </row>
    <row r="76" spans="8:16">
      <c r="H76" t="s">
        <v>436</v>
      </c>
      <c r="I76">
        <v>308</v>
      </c>
      <c r="J76" t="s">
        <v>240</v>
      </c>
      <c r="K76" t="s">
        <v>315</v>
      </c>
      <c r="L76" t="s">
        <v>332</v>
      </c>
      <c r="M76" t="s">
        <v>240</v>
      </c>
      <c r="N76" t="str">
        <f t="shared" si="2"/>
        <v>MCDFL</v>
      </c>
      <c r="O76" t="s">
        <v>436</v>
      </c>
      <c r="P76">
        <v>308</v>
      </c>
    </row>
    <row r="77" spans="8:16">
      <c r="H77" t="s">
        <v>437</v>
      </c>
      <c r="I77">
        <v>369</v>
      </c>
      <c r="J77" t="s">
        <v>240</v>
      </c>
      <c r="K77" t="s">
        <v>315</v>
      </c>
      <c r="L77" t="s">
        <v>334</v>
      </c>
      <c r="M77" t="s">
        <v>240</v>
      </c>
      <c r="N77" t="str">
        <f t="shared" si="2"/>
        <v xml:space="preserve">MCDIL </v>
      </c>
      <c r="O77" t="s">
        <v>437</v>
      </c>
      <c r="P77">
        <v>369</v>
      </c>
    </row>
    <row r="78" spans="8:16">
      <c r="H78" t="s">
        <v>438</v>
      </c>
      <c r="I78">
        <v>238</v>
      </c>
      <c r="J78" t="s">
        <v>240</v>
      </c>
      <c r="K78" t="s">
        <v>315</v>
      </c>
      <c r="L78" t="s">
        <v>336</v>
      </c>
      <c r="M78" t="s">
        <v>240</v>
      </c>
      <c r="N78" t="str">
        <f t="shared" si="2"/>
        <v>MCDKY</v>
      </c>
      <c r="O78" t="s">
        <v>438</v>
      </c>
      <c r="P78">
        <v>238</v>
      </c>
    </row>
    <row r="79" spans="8:16">
      <c r="H79" t="s">
        <v>439</v>
      </c>
      <c r="I79">
        <v>3</v>
      </c>
      <c r="J79" t="s">
        <v>240</v>
      </c>
      <c r="K79" t="s">
        <v>315</v>
      </c>
      <c r="L79" t="s">
        <v>440</v>
      </c>
      <c r="M79" t="s">
        <v>240</v>
      </c>
      <c r="N79" t="str">
        <f t="shared" si="2"/>
        <v>MCDNC SK</v>
      </c>
      <c r="O79" t="s">
        <v>439</v>
      </c>
      <c r="P79">
        <v>3</v>
      </c>
    </row>
    <row r="80" spans="8:16">
      <c r="H80" t="s">
        <v>441</v>
      </c>
      <c r="I80">
        <v>1348</v>
      </c>
      <c r="J80" t="s">
        <v>240</v>
      </c>
      <c r="K80" t="s">
        <v>315</v>
      </c>
      <c r="L80" t="s">
        <v>252</v>
      </c>
      <c r="M80" t="s">
        <v>306</v>
      </c>
      <c r="N80" t="str">
        <f t="shared" si="2"/>
        <v>MCDOH</v>
      </c>
      <c r="O80" t="s">
        <v>441</v>
      </c>
      <c r="P80">
        <v>1348</v>
      </c>
    </row>
    <row r="81" spans="8:16">
      <c r="H81" t="s">
        <v>442</v>
      </c>
      <c r="I81">
        <v>1969</v>
      </c>
      <c r="J81" t="s">
        <v>240</v>
      </c>
      <c r="K81" t="s">
        <v>315</v>
      </c>
      <c r="L81" t="s">
        <v>443</v>
      </c>
      <c r="N81" t="str">
        <f t="shared" si="2"/>
        <v>MCDOHV</v>
      </c>
      <c r="O81" t="s">
        <v>442</v>
      </c>
      <c r="P81">
        <v>1969</v>
      </c>
    </row>
    <row r="82" spans="8:16">
      <c r="H82" t="s">
        <v>444</v>
      </c>
      <c r="I82">
        <v>458</v>
      </c>
      <c r="J82" t="s">
        <v>240</v>
      </c>
      <c r="K82" t="s">
        <v>241</v>
      </c>
      <c r="L82" t="s">
        <v>426</v>
      </c>
      <c r="N82" t="str">
        <f t="shared" si="2"/>
        <v>MAVA</v>
      </c>
      <c r="O82" t="s">
        <v>444</v>
      </c>
      <c r="P82">
        <v>458</v>
      </c>
    </row>
    <row r="83" spans="8:16">
      <c r="H83" t="s">
        <v>445</v>
      </c>
      <c r="I83">
        <v>928</v>
      </c>
      <c r="J83" t="s">
        <v>240</v>
      </c>
      <c r="K83" t="s">
        <v>241</v>
      </c>
      <c r="L83" t="s">
        <v>446</v>
      </c>
      <c r="M83" t="s">
        <v>347</v>
      </c>
      <c r="N83" t="str">
        <f t="shared" si="2"/>
        <v>MAVA48</v>
      </c>
      <c r="O83" t="s">
        <v>445</v>
      </c>
      <c r="P83">
        <v>928</v>
      </c>
    </row>
    <row r="84" spans="8:16">
      <c r="H84" t="s">
        <v>260</v>
      </c>
      <c r="I84">
        <v>4</v>
      </c>
      <c r="J84" t="s">
        <v>260</v>
      </c>
      <c r="K84" t="s">
        <v>261</v>
      </c>
      <c r="M84" t="s">
        <v>207</v>
      </c>
      <c r="N84" t="str">
        <f t="shared" si="2"/>
        <v>MCA</v>
      </c>
      <c r="O84" t="s">
        <v>260</v>
      </c>
      <c r="P84">
        <v>4</v>
      </c>
    </row>
    <row r="85" spans="8:16">
      <c r="H85" t="s">
        <v>447</v>
      </c>
      <c r="I85">
        <v>499</v>
      </c>
      <c r="J85" t="s">
        <v>260</v>
      </c>
      <c r="K85" t="s">
        <v>261</v>
      </c>
      <c r="L85" t="s">
        <v>131</v>
      </c>
      <c r="M85" t="s">
        <v>207</v>
      </c>
      <c r="N85" t="str">
        <f t="shared" si="2"/>
        <v>MCAP</v>
      </c>
      <c r="O85" t="s">
        <v>447</v>
      </c>
      <c r="P85">
        <v>499</v>
      </c>
    </row>
    <row r="86" spans="8:16">
      <c r="H86" t="s">
        <v>448</v>
      </c>
      <c r="I86">
        <v>2088</v>
      </c>
      <c r="J86" t="s">
        <v>260</v>
      </c>
      <c r="K86" t="s">
        <v>261</v>
      </c>
      <c r="L86" t="s">
        <v>449</v>
      </c>
      <c r="N86" t="str">
        <f t="shared" si="2"/>
        <v>MCAMCACO19</v>
      </c>
      <c r="O86" t="s">
        <v>448</v>
      </c>
      <c r="P86">
        <v>2088</v>
      </c>
    </row>
    <row r="87" spans="8:16">
      <c r="H87" t="s">
        <v>450</v>
      </c>
      <c r="I87">
        <v>1439</v>
      </c>
      <c r="J87" t="s">
        <v>205</v>
      </c>
      <c r="K87" t="s">
        <v>304</v>
      </c>
      <c r="L87" t="s">
        <v>451</v>
      </c>
      <c r="M87" t="s">
        <v>306</v>
      </c>
      <c r="N87" t="str">
        <f t="shared" si="2"/>
        <v>COMMol60</v>
      </c>
      <c r="O87" t="s">
        <v>450</v>
      </c>
      <c r="P87">
        <v>1439</v>
      </c>
    </row>
    <row r="88" spans="8:16">
      <c r="H88" t="s">
        <v>452</v>
      </c>
      <c r="I88">
        <v>1648</v>
      </c>
      <c r="J88" t="s">
        <v>240</v>
      </c>
      <c r="K88" t="s">
        <v>301</v>
      </c>
      <c r="L88" t="s">
        <v>215</v>
      </c>
      <c r="M88" t="s">
        <v>302</v>
      </c>
      <c r="N88" t="str">
        <f t="shared" si="2"/>
        <v>WAIBUC</v>
      </c>
      <c r="O88" t="s">
        <v>452</v>
      </c>
      <c r="P88">
        <v>1648</v>
      </c>
    </row>
    <row r="89" spans="8:16">
      <c r="H89" t="s">
        <v>453</v>
      </c>
      <c r="I89">
        <v>1668</v>
      </c>
      <c r="J89" t="s">
        <v>240</v>
      </c>
      <c r="K89" t="s">
        <v>301</v>
      </c>
      <c r="L89" t="s">
        <v>221</v>
      </c>
      <c r="M89" t="s">
        <v>302</v>
      </c>
      <c r="N89" t="str">
        <f t="shared" si="2"/>
        <v>WAICAR</v>
      </c>
      <c r="O89" t="s">
        <v>453</v>
      </c>
      <c r="P89">
        <v>1668</v>
      </c>
    </row>
    <row r="90" spans="8:16">
      <c r="H90" t="s">
        <v>454</v>
      </c>
      <c r="I90">
        <v>1688</v>
      </c>
      <c r="J90" t="s">
        <v>240</v>
      </c>
      <c r="K90" t="s">
        <v>301</v>
      </c>
      <c r="L90" t="s">
        <v>455</v>
      </c>
      <c r="M90" t="s">
        <v>302</v>
      </c>
      <c r="N90" t="str">
        <f t="shared" si="2"/>
        <v>WAIUNI</v>
      </c>
      <c r="O90" t="s">
        <v>454</v>
      </c>
      <c r="P90">
        <v>1688</v>
      </c>
    </row>
    <row r="91" spans="8:16">
      <c r="H91" t="s">
        <v>456</v>
      </c>
      <c r="I91">
        <v>203</v>
      </c>
      <c r="J91" t="s">
        <v>273</v>
      </c>
      <c r="K91" t="s">
        <v>457</v>
      </c>
      <c r="L91" t="s">
        <v>458</v>
      </c>
      <c r="N91" t="str">
        <f t="shared" si="2"/>
        <v>OPINSB</v>
      </c>
      <c r="O91" t="s">
        <v>456</v>
      </c>
      <c r="P91">
        <v>203</v>
      </c>
    </row>
    <row r="92" spans="8:16">
      <c r="H92" t="s">
        <v>459</v>
      </c>
      <c r="I92">
        <v>358</v>
      </c>
      <c r="J92" t="s">
        <v>273</v>
      </c>
      <c r="K92" t="s">
        <v>457</v>
      </c>
      <c r="L92" t="s">
        <v>460</v>
      </c>
      <c r="N92" t="str">
        <f t="shared" si="2"/>
        <v>OPMGDB</v>
      </c>
      <c r="O92" t="s">
        <v>459</v>
      </c>
      <c r="P92">
        <v>358</v>
      </c>
    </row>
    <row r="93" spans="8:16">
      <c r="H93" t="s">
        <v>275</v>
      </c>
      <c r="I93">
        <v>338</v>
      </c>
      <c r="J93" t="s">
        <v>273</v>
      </c>
      <c r="K93" t="s">
        <v>276</v>
      </c>
      <c r="N93" t="str">
        <f t="shared" si="2"/>
        <v>OPB</v>
      </c>
      <c r="O93" t="s">
        <v>275</v>
      </c>
      <c r="P93">
        <v>338</v>
      </c>
    </row>
    <row r="94" spans="8:16">
      <c r="H94" t="s">
        <v>461</v>
      </c>
      <c r="I94">
        <v>1318</v>
      </c>
      <c r="J94" t="s">
        <v>273</v>
      </c>
      <c r="K94" t="s">
        <v>457</v>
      </c>
      <c r="L94" t="s">
        <v>315</v>
      </c>
      <c r="N94" t="str">
        <f t="shared" si="2"/>
        <v>OPMCD</v>
      </c>
      <c r="O94" t="s">
        <v>461</v>
      </c>
      <c r="P94">
        <v>1318</v>
      </c>
    </row>
    <row r="95" spans="8:16">
      <c r="H95" t="s">
        <v>462</v>
      </c>
      <c r="I95">
        <v>808</v>
      </c>
      <c r="J95" t="s">
        <v>273</v>
      </c>
      <c r="K95" t="s">
        <v>463</v>
      </c>
      <c r="N95" t="str">
        <f t="shared" si="2"/>
        <v>OPP</v>
      </c>
      <c r="O95" t="s">
        <v>462</v>
      </c>
      <c r="P95">
        <v>808</v>
      </c>
    </row>
    <row r="96" spans="8:16">
      <c r="H96" t="s">
        <v>464</v>
      </c>
      <c r="I96">
        <v>42</v>
      </c>
      <c r="J96" t="s">
        <v>273</v>
      </c>
      <c r="K96" t="s">
        <v>465</v>
      </c>
      <c r="L96" t="s">
        <v>430</v>
      </c>
      <c r="N96" t="str">
        <f t="shared" si="2"/>
        <v>PVTDYCR</v>
      </c>
      <c r="O96" t="s">
        <v>464</v>
      </c>
      <c r="P96">
        <v>42</v>
      </c>
    </row>
    <row r="97" spans="8:16">
      <c r="H97" t="s">
        <v>285</v>
      </c>
      <c r="I97">
        <v>1</v>
      </c>
      <c r="J97" t="s">
        <v>130</v>
      </c>
      <c r="K97" t="s">
        <v>286</v>
      </c>
      <c r="M97" t="s">
        <v>217</v>
      </c>
      <c r="N97" t="str">
        <f t="shared" si="2"/>
        <v>PP</v>
      </c>
      <c r="O97" t="s">
        <v>285</v>
      </c>
      <c r="P97">
        <v>1</v>
      </c>
    </row>
    <row r="98" spans="8:16">
      <c r="H98" t="s">
        <v>466</v>
      </c>
      <c r="I98">
        <v>1539</v>
      </c>
      <c r="J98" t="s">
        <v>130</v>
      </c>
      <c r="K98" t="s">
        <v>465</v>
      </c>
      <c r="L98" t="s">
        <v>467</v>
      </c>
      <c r="M98" t="s">
        <v>217</v>
      </c>
      <c r="N98" t="str">
        <f t="shared" si="2"/>
        <v>PVTATTY</v>
      </c>
      <c r="O98" t="s">
        <v>466</v>
      </c>
      <c r="P98">
        <v>1539</v>
      </c>
    </row>
    <row r="99" spans="8:16">
      <c r="H99" t="s">
        <v>468</v>
      </c>
      <c r="I99">
        <v>2128</v>
      </c>
      <c r="J99" t="s">
        <v>130</v>
      </c>
      <c r="K99" t="s">
        <v>465</v>
      </c>
      <c r="L99" t="s">
        <v>469</v>
      </c>
      <c r="N99" t="str">
        <f t="shared" si="2"/>
        <v>PVTUM</v>
      </c>
      <c r="O99" t="s">
        <v>468</v>
      </c>
      <c r="P99">
        <v>2128</v>
      </c>
    </row>
    <row r="100" spans="8:16">
      <c r="H100" t="s">
        <v>470</v>
      </c>
      <c r="I100">
        <v>548</v>
      </c>
      <c r="J100" t="s">
        <v>130</v>
      </c>
      <c r="K100" t="s">
        <v>471</v>
      </c>
      <c r="M100" t="s">
        <v>217</v>
      </c>
      <c r="N100" t="str">
        <f t="shared" si="2"/>
        <v>PPI</v>
      </c>
      <c r="O100" t="s">
        <v>470</v>
      </c>
      <c r="P100">
        <v>548</v>
      </c>
    </row>
    <row r="101" spans="8:16">
      <c r="H101" t="s">
        <v>472</v>
      </c>
      <c r="I101">
        <v>978</v>
      </c>
      <c r="J101" t="s">
        <v>130</v>
      </c>
      <c r="K101" t="s">
        <v>473</v>
      </c>
      <c r="M101" t="s">
        <v>474</v>
      </c>
      <c r="N101" t="str">
        <f t="shared" si="2"/>
        <v>PMC</v>
      </c>
      <c r="O101" t="s">
        <v>472</v>
      </c>
      <c r="P101">
        <v>978</v>
      </c>
    </row>
    <row r="102" spans="8:16">
      <c r="H102" t="s">
        <v>475</v>
      </c>
      <c r="I102">
        <v>1528</v>
      </c>
      <c r="J102" t="s">
        <v>240</v>
      </c>
      <c r="K102" t="s">
        <v>304</v>
      </c>
      <c r="L102" t="s">
        <v>476</v>
      </c>
      <c r="M102" t="s">
        <v>306</v>
      </c>
      <c r="N102" t="str">
        <f t="shared" si="2"/>
        <v>COMUHC60</v>
      </c>
      <c r="O102" t="s">
        <v>475</v>
      </c>
      <c r="P102">
        <v>1528</v>
      </c>
    </row>
    <row r="103" spans="8:16">
      <c r="H103" t="s">
        <v>477</v>
      </c>
      <c r="I103">
        <v>12</v>
      </c>
      <c r="J103" t="s">
        <v>232</v>
      </c>
      <c r="K103" t="s">
        <v>426</v>
      </c>
      <c r="M103" t="s">
        <v>217</v>
      </c>
      <c r="N103" t="str">
        <f t="shared" si="2"/>
        <v>VA</v>
      </c>
      <c r="O103" t="s">
        <v>477</v>
      </c>
      <c r="P103">
        <v>12</v>
      </c>
    </row>
    <row r="104" spans="8:16">
      <c r="H104" t="s">
        <v>478</v>
      </c>
      <c r="I104">
        <v>228</v>
      </c>
      <c r="J104" t="s">
        <v>205</v>
      </c>
      <c r="K104" t="s">
        <v>479</v>
      </c>
      <c r="M104" t="s">
        <v>480</v>
      </c>
      <c r="N104" t="str">
        <f t="shared" si="2"/>
        <v>WC</v>
      </c>
      <c r="O104" t="s">
        <v>478</v>
      </c>
      <c r="P104">
        <v>228</v>
      </c>
    </row>
    <row r="105" spans="8:16">
      <c r="N105" t="str">
        <f t="shared" si="2"/>
        <v/>
      </c>
    </row>
    <row r="106" spans="8:16">
      <c r="N106" t="str">
        <f t="shared" si="2"/>
        <v/>
      </c>
    </row>
    <row r="107" spans="8:16">
      <c r="N107" t="str">
        <f t="shared" si="2"/>
        <v/>
      </c>
    </row>
    <row r="108" spans="8:16">
      <c r="N108" t="str">
        <f t="shared" si="2"/>
        <v/>
      </c>
    </row>
    <row r="109" spans="8:16">
      <c r="N109" t="str">
        <f t="shared" si="2"/>
        <v/>
      </c>
    </row>
    <row r="110" spans="8:16">
      <c r="N110" t="str">
        <f t="shared" si="2"/>
        <v/>
      </c>
    </row>
    <row r="111" spans="8:16">
      <c r="N111" t="str">
        <f t="shared" si="2"/>
        <v/>
      </c>
    </row>
    <row r="112" spans="8:16">
      <c r="N112" t="str">
        <f t="shared" si="2"/>
        <v/>
      </c>
    </row>
    <row r="113" spans="14:14">
      <c r="N113" t="str">
        <f t="shared" si="2"/>
        <v/>
      </c>
    </row>
    <row r="114" spans="14:14">
      <c r="N114" t="str">
        <f t="shared" si="2"/>
        <v/>
      </c>
    </row>
    <row r="115" spans="14:14">
      <c r="N115" t="str">
        <f t="shared" si="2"/>
        <v/>
      </c>
    </row>
    <row r="116" spans="14:14">
      <c r="N116" t="str">
        <f t="shared" si="2"/>
        <v/>
      </c>
    </row>
    <row r="117" spans="14:14">
      <c r="N117" t="str">
        <f t="shared" si="2"/>
        <v/>
      </c>
    </row>
    <row r="118" spans="14:14">
      <c r="N118" t="str">
        <f t="shared" si="2"/>
        <v/>
      </c>
    </row>
    <row r="119" spans="14:14">
      <c r="N119" t="str">
        <f t="shared" si="2"/>
        <v/>
      </c>
    </row>
    <row r="120" spans="14:14">
      <c r="N120" t="str">
        <f t="shared" si="2"/>
        <v/>
      </c>
    </row>
    <row r="121" spans="14:14">
      <c r="N121" t="str">
        <f t="shared" si="2"/>
        <v/>
      </c>
    </row>
    <row r="122" spans="14:14">
      <c r="N122" t="str">
        <f t="shared" si="2"/>
        <v/>
      </c>
    </row>
    <row r="123" spans="14:14">
      <c r="N123" t="str">
        <f t="shared" si="2"/>
        <v/>
      </c>
    </row>
    <row r="124" spans="14:14">
      <c r="N124" t="str">
        <f t="shared" si="2"/>
        <v/>
      </c>
    </row>
    <row r="125" spans="14:14">
      <c r="N125" t="str">
        <f t="shared" si="2"/>
        <v/>
      </c>
    </row>
    <row r="126" spans="14:14">
      <c r="N126" t="str">
        <f t="shared" si="2"/>
        <v/>
      </c>
    </row>
    <row r="127" spans="14:14">
      <c r="N127" t="str">
        <f t="shared" si="2"/>
        <v/>
      </c>
    </row>
    <row r="128" spans="14:14">
      <c r="N128" t="str">
        <f t="shared" si="2"/>
        <v/>
      </c>
    </row>
    <row r="129" spans="14:14">
      <c r="N129" t="str">
        <f t="shared" si="2"/>
        <v/>
      </c>
    </row>
    <row r="130" spans="14:14">
      <c r="N130" t="str">
        <f t="shared" si="2"/>
        <v/>
      </c>
    </row>
    <row r="131" spans="14:14">
      <c r="N131" t="str">
        <f t="shared" si="2"/>
        <v/>
      </c>
    </row>
    <row r="132" spans="14:14">
      <c r="N132" t="str">
        <f t="shared" si="2"/>
        <v/>
      </c>
    </row>
    <row r="133" spans="14:14">
      <c r="N133" t="str">
        <f t="shared" si="2"/>
        <v/>
      </c>
    </row>
    <row r="134" spans="14:14">
      <c r="N134" t="str">
        <f t="shared" si="2"/>
        <v/>
      </c>
    </row>
    <row r="135" spans="14:14">
      <c r="N135" t="str">
        <f t="shared" si="2"/>
        <v/>
      </c>
    </row>
    <row r="136" spans="14:14">
      <c r="N136" t="str">
        <f t="shared" ref="N136:N157" si="3">CONCATENATE($K136,$L136)</f>
        <v/>
      </c>
    </row>
    <row r="137" spans="14:14">
      <c r="N137" t="str">
        <f t="shared" si="3"/>
        <v/>
      </c>
    </row>
    <row r="138" spans="14:14">
      <c r="N138" t="str">
        <f t="shared" si="3"/>
        <v/>
      </c>
    </row>
    <row r="139" spans="14:14">
      <c r="N139" t="str">
        <f t="shared" si="3"/>
        <v/>
      </c>
    </row>
    <row r="140" spans="14:14">
      <c r="N140" t="str">
        <f t="shared" si="3"/>
        <v/>
      </c>
    </row>
    <row r="141" spans="14:14">
      <c r="N141" t="str">
        <f t="shared" si="3"/>
        <v/>
      </c>
    </row>
    <row r="142" spans="14:14">
      <c r="N142" t="str">
        <f t="shared" si="3"/>
        <v/>
      </c>
    </row>
    <row r="143" spans="14:14">
      <c r="N143" t="str">
        <f t="shared" si="3"/>
        <v/>
      </c>
    </row>
    <row r="144" spans="14:14">
      <c r="N144" t="str">
        <f t="shared" si="3"/>
        <v/>
      </c>
    </row>
    <row r="145" spans="14:14">
      <c r="N145" t="str">
        <f t="shared" si="3"/>
        <v/>
      </c>
    </row>
    <row r="146" spans="14:14">
      <c r="N146" t="str">
        <f t="shared" si="3"/>
        <v/>
      </c>
    </row>
    <row r="147" spans="14:14">
      <c r="N147" t="str">
        <f t="shared" si="3"/>
        <v/>
      </c>
    </row>
    <row r="148" spans="14:14">
      <c r="N148" t="str">
        <f t="shared" si="3"/>
        <v/>
      </c>
    </row>
    <row r="149" spans="14:14">
      <c r="N149" t="str">
        <f t="shared" si="3"/>
        <v/>
      </c>
    </row>
    <row r="150" spans="14:14">
      <c r="N150" t="str">
        <f t="shared" si="3"/>
        <v/>
      </c>
    </row>
    <row r="151" spans="14:14">
      <c r="N151" t="str">
        <f t="shared" si="3"/>
        <v/>
      </c>
    </row>
    <row r="152" spans="14:14">
      <c r="N152" t="str">
        <f t="shared" si="3"/>
        <v/>
      </c>
    </row>
    <row r="153" spans="14:14">
      <c r="N153" t="str">
        <f t="shared" si="3"/>
        <v/>
      </c>
    </row>
    <row r="154" spans="14:14">
      <c r="N154" t="str">
        <f t="shared" si="3"/>
        <v/>
      </c>
    </row>
    <row r="155" spans="14:14">
      <c r="N155" t="str">
        <f t="shared" si="3"/>
        <v/>
      </c>
    </row>
    <row r="156" spans="14:14">
      <c r="N156" t="str">
        <f t="shared" si="3"/>
        <v/>
      </c>
    </row>
    <row r="157" spans="14:14">
      <c r="N157" t="str">
        <f t="shared" si="3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5B9CE6-4D71-433E-944D-98A7019A1D6A}"/>
</file>

<file path=customXml/itemProps2.xml><?xml version="1.0" encoding="utf-8"?>
<ds:datastoreItem xmlns:ds="http://schemas.openxmlformats.org/officeDocument/2006/customXml" ds:itemID="{62D6F427-87BF-4C39-8720-80CF9F292012}"/>
</file>

<file path=customXml/itemProps3.xml><?xml version="1.0" encoding="utf-8"?>
<ds:datastoreItem xmlns:ds="http://schemas.openxmlformats.org/officeDocument/2006/customXml" ds:itemID="{161BB8B7-CDE3-456E-9619-675B4AF20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Linlin Jing</dc:creator>
  <cp:keywords/>
  <dc:description/>
  <cp:lastModifiedBy>Stephani Kish</cp:lastModifiedBy>
  <cp:revision/>
  <dcterms:created xsi:type="dcterms:W3CDTF">2014-07-08T20:19:25Z</dcterms:created>
  <dcterms:modified xsi:type="dcterms:W3CDTF">2022-03-21T13:10:34Z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