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MO-59065\"/>
    </mc:Choice>
  </mc:AlternateContent>
  <xr:revisionPtr revIDLastSave="0" documentId="8_{BDF6E4E1-509A-45CC-9559-F8663242CE7D}" xr6:coauthVersionLast="47" xr6:coauthVersionMax="47" xr10:uidLastSave="{00000000-0000-0000-0000-000000000000}"/>
  <bookViews>
    <workbookView xWindow="-120" yWindow="-120" windowWidth="29040" windowHeight="15840" activeTab="2"/>
  </bookViews>
  <sheets>
    <sheet name="PMO59065_ActionCodes" sheetId="3" r:id="rId1"/>
    <sheet name="PMO59065_StatusCodes" sheetId="2" r:id="rId2"/>
    <sheet name="PMO59065_RoomRateType" sheetId="4" r:id="rId3"/>
    <sheet name="Courtyard " sheetId="1" r:id="rId4"/>
  </sheets>
  <definedNames>
    <definedName name="LIST">#N/A</definedName>
    <definedName name="LIST1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W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Y10" i="1"/>
  <c r="W11" i="1"/>
  <c r="Y11" i="1"/>
  <c r="W12" i="1"/>
  <c r="Y12" i="1"/>
  <c r="W13" i="1"/>
  <c r="X13" i="1"/>
  <c r="Y13" i="1"/>
  <c r="W14" i="1"/>
  <c r="Y14" i="1"/>
  <c r="W15" i="1"/>
  <c r="X15" i="1"/>
  <c r="Y15" i="1"/>
  <c r="W16" i="1"/>
  <c r="X16" i="1"/>
  <c r="Y16" i="1"/>
  <c r="W17" i="1"/>
  <c r="Y17" i="1"/>
  <c r="W18" i="1"/>
  <c r="X18" i="1"/>
  <c r="Y18" i="1"/>
  <c r="W19" i="1"/>
  <c r="X19" i="1"/>
  <c r="Y19" i="1"/>
  <c r="W20" i="1"/>
  <c r="X20" i="1"/>
  <c r="Y20" i="1"/>
  <c r="Y2" i="1"/>
  <c r="W2" i="1"/>
  <c r="S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M2" i="1"/>
  <c r="L2" i="1"/>
  <c r="K2" i="1"/>
  <c r="J2" i="1"/>
  <c r="I2" i="1"/>
  <c r="H2" i="1"/>
  <c r="Q3" i="1"/>
  <c r="S3" i="1"/>
  <c r="Q4" i="1"/>
  <c r="T4" i="1"/>
  <c r="Q5" i="1"/>
  <c r="S5" i="1"/>
  <c r="Q6" i="1"/>
  <c r="S6" i="1"/>
  <c r="Q7" i="1"/>
  <c r="S7" i="1"/>
  <c r="Q8" i="1"/>
  <c r="S8" i="1"/>
  <c r="Q9" i="1"/>
  <c r="U9" i="1"/>
  <c r="Q10" i="1"/>
  <c r="S10" i="1"/>
  <c r="Q11" i="1"/>
  <c r="S11" i="1"/>
  <c r="Q12" i="1"/>
  <c r="T12" i="1"/>
  <c r="Q13" i="1"/>
  <c r="S13" i="1"/>
  <c r="Q14" i="1"/>
  <c r="S14" i="1"/>
  <c r="Q15" i="1"/>
  <c r="S15" i="1"/>
  <c r="Q16" i="1"/>
  <c r="S16" i="1"/>
  <c r="Q17" i="1"/>
  <c r="U17" i="1"/>
  <c r="Q18" i="1"/>
  <c r="S18" i="1"/>
  <c r="Q19" i="1"/>
  <c r="S19" i="1"/>
  <c r="Q20" i="1"/>
  <c r="T20" i="1"/>
  <c r="Q2" i="1"/>
  <c r="U2" i="1"/>
  <c r="N23" i="1"/>
  <c r="N24" i="1"/>
  <c r="X2" i="1"/>
  <c r="N25" i="1"/>
  <c r="N26" i="1"/>
  <c r="T9" i="1"/>
  <c r="N27" i="1"/>
  <c r="N28" i="1"/>
  <c r="N29" i="1"/>
  <c r="N30" i="1"/>
  <c r="N31" i="1"/>
  <c r="X4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X10" i="1"/>
  <c r="N55" i="1"/>
  <c r="N56" i="1"/>
  <c r="N57" i="1"/>
  <c r="N58" i="1"/>
  <c r="N59" i="1"/>
  <c r="N60" i="1"/>
  <c r="N61" i="1"/>
  <c r="N62" i="1"/>
  <c r="N63" i="1"/>
  <c r="N64" i="1"/>
  <c r="N65" i="1"/>
  <c r="X11" i="1"/>
  <c r="N66" i="1"/>
  <c r="N67" i="1"/>
  <c r="N68" i="1"/>
  <c r="X12" i="1"/>
  <c r="N69" i="1"/>
  <c r="N70" i="1"/>
  <c r="N71" i="1"/>
  <c r="N72" i="1"/>
  <c r="N73" i="1"/>
  <c r="N74" i="1"/>
  <c r="X14" i="1"/>
  <c r="N75" i="1"/>
  <c r="N76" i="1"/>
  <c r="N77" i="1"/>
  <c r="N78" i="1"/>
  <c r="N79" i="1"/>
  <c r="X17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22" i="1"/>
  <c r="P3" i="4"/>
  <c r="Q3" i="4"/>
  <c r="R3" i="4"/>
  <c r="P4" i="4"/>
  <c r="Q4" i="4"/>
  <c r="R4" i="4"/>
  <c r="P5" i="4"/>
  <c r="Q5" i="4"/>
  <c r="R5" i="4"/>
  <c r="P6" i="4"/>
  <c r="Q6" i="4"/>
  <c r="R6" i="4"/>
  <c r="R2" i="4"/>
  <c r="Q2" i="4"/>
  <c r="P2" i="4"/>
  <c r="L3" i="4"/>
  <c r="M3" i="4"/>
  <c r="N3" i="4"/>
  <c r="L4" i="4"/>
  <c r="M4" i="4"/>
  <c r="N4" i="4"/>
  <c r="L5" i="4"/>
  <c r="M5" i="4"/>
  <c r="N5" i="4"/>
  <c r="L6" i="4"/>
  <c r="M6" i="4"/>
  <c r="N6" i="4"/>
  <c r="N2" i="4"/>
  <c r="M2" i="4"/>
  <c r="L2" i="4"/>
  <c r="E3" i="4"/>
  <c r="F3" i="4"/>
  <c r="G3" i="4"/>
  <c r="E4" i="4"/>
  <c r="F4" i="4"/>
  <c r="G4" i="4"/>
  <c r="E5" i="4"/>
  <c r="F5" i="4"/>
  <c r="G5" i="4"/>
  <c r="E6" i="4"/>
  <c r="F6" i="4"/>
  <c r="G6" i="4"/>
  <c r="G2" i="4"/>
  <c r="F2" i="4"/>
  <c r="E2" i="4"/>
  <c r="J3" i="2"/>
  <c r="J4" i="2"/>
  <c r="J5" i="2"/>
  <c r="J6" i="2"/>
  <c r="J7" i="2"/>
  <c r="J8" i="2"/>
  <c r="J9" i="2"/>
  <c r="J10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G2" i="2"/>
  <c r="F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" i="3"/>
  <c r="F2" i="3"/>
  <c r="E2" i="3"/>
  <c r="S20" i="1"/>
  <c r="T2" i="1"/>
  <c r="U19" i="1"/>
  <c r="S17" i="1"/>
  <c r="T14" i="1"/>
  <c r="U11" i="1"/>
  <c r="S9" i="1"/>
  <c r="T6" i="1"/>
  <c r="U3" i="1"/>
  <c r="T17" i="1"/>
  <c r="T19" i="1"/>
  <c r="U16" i="1"/>
  <c r="T11" i="1"/>
  <c r="U8" i="1"/>
  <c r="T3" i="1"/>
  <c r="U6" i="1"/>
  <c r="T16" i="1"/>
  <c r="U13" i="1"/>
  <c r="T8" i="1"/>
  <c r="U5" i="1"/>
  <c r="S4" i="1"/>
  <c r="U18" i="1"/>
  <c r="T13" i="1"/>
  <c r="U10" i="1"/>
  <c r="T5" i="1"/>
  <c r="S12" i="1"/>
  <c r="T18" i="1"/>
  <c r="U15" i="1"/>
  <c r="T10" i="1"/>
  <c r="U7" i="1"/>
  <c r="U14" i="1"/>
  <c r="U20" i="1"/>
  <c r="T15" i="1"/>
  <c r="U12" i="1"/>
  <c r="T7" i="1"/>
  <c r="U4" i="1"/>
</calcChain>
</file>

<file path=xl/sharedStrings.xml><?xml version="1.0" encoding="utf-8"?>
<sst xmlns="http://schemas.openxmlformats.org/spreadsheetml/2006/main" count="668" uniqueCount="350">
  <si>
    <t>srcDescription</t>
  </si>
  <si>
    <t>srcPayerID</t>
  </si>
  <si>
    <t>dstDescription</t>
  </si>
  <si>
    <t>dstPayerID</t>
  </si>
  <si>
    <t>Map_dstPayerID</t>
  </si>
  <si>
    <t>src_payer_type</t>
  </si>
  <si>
    <t>dst_payer_type</t>
  </si>
  <si>
    <t>dst_Care_Level_Template</t>
  </si>
  <si>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</si>
  <si>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</si>
  <si>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</si>
  <si>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</si>
  <si>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</si>
  <si>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</si>
  <si>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</si>
  <si>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</si>
  <si>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</si>
  <si>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</si>
  <si>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</si>
  <si>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</si>
  <si>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</si>
  <si>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</si>
  <si>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src_payer_code</t>
  </si>
  <si>
    <t>src_payer_code2</t>
  </si>
  <si>
    <t>src_Care_Level_Template</t>
  </si>
  <si>
    <t>dst_payer_code</t>
  </si>
  <si>
    <t>dst_payer_code2</t>
  </si>
  <si>
    <t>Couples Suite</t>
  </si>
  <si>
    <t>CPL</t>
  </si>
  <si>
    <t>1 Bedroom Suite</t>
  </si>
  <si>
    <t>1B</t>
  </si>
  <si>
    <t>Premium Private</t>
  </si>
  <si>
    <t>PREM</t>
  </si>
  <si>
    <t>2 Bedroom Suite</t>
  </si>
  <si>
    <t>2B</t>
  </si>
  <si>
    <t>Private</t>
  </si>
  <si>
    <t>P</t>
  </si>
  <si>
    <t>3 Bed Room</t>
  </si>
  <si>
    <t>3BD</t>
  </si>
  <si>
    <t>Semi</t>
  </si>
  <si>
    <t>S</t>
  </si>
  <si>
    <t>3 Bed Room II</t>
  </si>
  <si>
    <t>3BD2</t>
  </si>
  <si>
    <t>Semi-Private</t>
  </si>
  <si>
    <t>SEMI</t>
  </si>
  <si>
    <t>4 Bed Room</t>
  </si>
  <si>
    <t>4BD</t>
  </si>
  <si>
    <t>AL Deluxe One Bedroom</t>
  </si>
  <si>
    <t>AD1B</t>
  </si>
  <si>
    <t>AL Deluxe Studio</t>
  </si>
  <si>
    <t>ADXS</t>
  </si>
  <si>
    <t>AL Deluxe Two Bedroom</t>
  </si>
  <si>
    <t>AD2B</t>
  </si>
  <si>
    <t>AL Standard One Bedroom</t>
  </si>
  <si>
    <t>AS1B</t>
  </si>
  <si>
    <t>AL Standard Studio</t>
  </si>
  <si>
    <t>ASTS</t>
  </si>
  <si>
    <t>AL Standard Two Bedroom</t>
  </si>
  <si>
    <t>AS2B</t>
  </si>
  <si>
    <t>Apartment</t>
  </si>
  <si>
    <t>A</t>
  </si>
  <si>
    <t>Hospitality Room</t>
  </si>
  <si>
    <t>Hosp</t>
  </si>
  <si>
    <t>IL Deluxe One Bedroom</t>
  </si>
  <si>
    <t>ID1B</t>
  </si>
  <si>
    <t>IL Deluxe Studio</t>
  </si>
  <si>
    <t>IDXS</t>
  </si>
  <si>
    <t>IL Deluxe Two Bedroom</t>
  </si>
  <si>
    <t>D2B</t>
  </si>
  <si>
    <t>IL Standard One Bedroom</t>
  </si>
  <si>
    <t>IS1B</t>
  </si>
  <si>
    <t>IL Standard Studio</t>
  </si>
  <si>
    <t>ISTS</t>
  </si>
  <si>
    <t>IL Two Bedroom</t>
  </si>
  <si>
    <t>ID2B</t>
  </si>
  <si>
    <t>MC Private</t>
  </si>
  <si>
    <t>MCP</t>
  </si>
  <si>
    <t>MC Semi Private</t>
  </si>
  <si>
    <t>MCSP</t>
  </si>
  <si>
    <t>Private II</t>
  </si>
  <si>
    <t>P2</t>
  </si>
  <si>
    <t>Private III</t>
  </si>
  <si>
    <t>P3</t>
  </si>
  <si>
    <t>Private-Medically Necessary</t>
  </si>
  <si>
    <t>PMN</t>
  </si>
  <si>
    <t>Respite Room</t>
  </si>
  <si>
    <t>Resp</t>
  </si>
  <si>
    <t>RRS Private</t>
  </si>
  <si>
    <t>RRP</t>
  </si>
  <si>
    <t>Semi II</t>
  </si>
  <si>
    <t>S2</t>
  </si>
  <si>
    <t>Semi III</t>
  </si>
  <si>
    <t>S3</t>
  </si>
  <si>
    <t>Studio</t>
  </si>
  <si>
    <t>ST</t>
  </si>
  <si>
    <t xml:space="preserve">Transitional </t>
  </si>
  <si>
    <t>Trans</t>
  </si>
  <si>
    <t>Two Room Deluxe</t>
  </si>
  <si>
    <t>SD</t>
  </si>
  <si>
    <t>Anthem BC/BS (Non-Medicare)</t>
  </si>
  <si>
    <t>Managed Care</t>
  </si>
  <si>
    <t>ABC</t>
  </si>
  <si>
    <t>4 levels of care</t>
  </si>
  <si>
    <t>Aetna Levels</t>
  </si>
  <si>
    <t>AET</t>
  </si>
  <si>
    <t>3 Levels of Care</t>
  </si>
  <si>
    <t>Anthem Med A</t>
  </si>
  <si>
    <t>AMA</t>
  </si>
  <si>
    <t>Aetna Mycare Medicaid</t>
  </si>
  <si>
    <t>Medicaid</t>
  </si>
  <si>
    <t>AMD</t>
  </si>
  <si>
    <t>OH</t>
  </si>
  <si>
    <t>Hospice Medicaid HM</t>
  </si>
  <si>
    <t>HM</t>
  </si>
  <si>
    <t>Standard</t>
  </si>
  <si>
    <t>Anthem BC/BS Levels</t>
  </si>
  <si>
    <t>Hospice Private HP</t>
  </si>
  <si>
    <t>HP</t>
  </si>
  <si>
    <t>Assisted Living</t>
  </si>
  <si>
    <t>Other</t>
  </si>
  <si>
    <t>AL</t>
  </si>
  <si>
    <t>Humana Advantage by Levels HAL</t>
  </si>
  <si>
    <t>HAL</t>
  </si>
  <si>
    <t>Buckeye Mycare Medicaid</t>
  </si>
  <si>
    <t>BMM</t>
  </si>
  <si>
    <t>Managed Care with Levels MCL</t>
  </si>
  <si>
    <t>MCL</t>
  </si>
  <si>
    <t>5 Levels of Care</t>
  </si>
  <si>
    <t xml:space="preserve">Caresource RUG </t>
  </si>
  <si>
    <t>CAR</t>
  </si>
  <si>
    <t>Managed Care with Rugs MGR</t>
  </si>
  <si>
    <t>MGR</t>
  </si>
  <si>
    <t>RUGs IV Care Levels</t>
  </si>
  <si>
    <t>Cigna Levels</t>
  </si>
  <si>
    <t>CIG</t>
  </si>
  <si>
    <t>Medicaid Managed Care/HIP</t>
  </si>
  <si>
    <t>MMC</t>
  </si>
  <si>
    <t>Episodic Care</t>
  </si>
  <si>
    <t>EPI</t>
  </si>
  <si>
    <t>Medicaid MD</t>
  </si>
  <si>
    <t>MD</t>
  </si>
  <si>
    <t>Hospice Managed Care</t>
  </si>
  <si>
    <t>HMC</t>
  </si>
  <si>
    <t>Medicaid Pending MP</t>
  </si>
  <si>
    <t>MP</t>
  </si>
  <si>
    <t>Hospice Medicaid</t>
  </si>
  <si>
    <t>HMD</t>
  </si>
  <si>
    <t>Medicare A MCA</t>
  </si>
  <si>
    <t>Medicare A</t>
  </si>
  <si>
    <t>MCA</t>
  </si>
  <si>
    <t>Hospice Medicaid - (Other Bill Form)</t>
  </si>
  <si>
    <t>OTH</t>
  </si>
  <si>
    <t>Outpatient Insurance Therapy OIT</t>
  </si>
  <si>
    <t>Outpatient</t>
  </si>
  <si>
    <t>OIT</t>
  </si>
  <si>
    <t>Hospice Medicaid - (Statement)</t>
  </si>
  <si>
    <t>MI-ST</t>
  </si>
  <si>
    <t>Outpatient Medicare B OPB</t>
  </si>
  <si>
    <t>OPB</t>
  </si>
  <si>
    <t>Hospice Medicaid - OHIO</t>
  </si>
  <si>
    <t>Private Insurance PI</t>
  </si>
  <si>
    <t>PI</t>
  </si>
  <si>
    <t>Hospice Medicaid Michigan</t>
  </si>
  <si>
    <t>MI</t>
  </si>
  <si>
    <t>Private Outpatient Therapy</t>
  </si>
  <si>
    <t>PO</t>
  </si>
  <si>
    <t>Hospice Medicaid Pending</t>
  </si>
  <si>
    <t>HMP</t>
  </si>
  <si>
    <t>Private Pay PP</t>
  </si>
  <si>
    <t>PP</t>
  </si>
  <si>
    <t>Hospice Medicaid Pending Michigan</t>
  </si>
  <si>
    <t>UHC Med A</t>
  </si>
  <si>
    <t>UHA</t>
  </si>
  <si>
    <t>Hospice Other</t>
  </si>
  <si>
    <t>HO</t>
  </si>
  <si>
    <t>VA Hospice VAH</t>
  </si>
  <si>
    <t>VAH</t>
  </si>
  <si>
    <t>Hospice Private</t>
  </si>
  <si>
    <t>Veteran's Administration VA</t>
  </si>
  <si>
    <t>VA</t>
  </si>
  <si>
    <t>Humana RUG</t>
  </si>
  <si>
    <t>HUM</t>
  </si>
  <si>
    <t>Independent Living</t>
  </si>
  <si>
    <t>IL</t>
  </si>
  <si>
    <t>Indigent</t>
  </si>
  <si>
    <t>I</t>
  </si>
  <si>
    <t>Insurance Outpatient</t>
  </si>
  <si>
    <t>INO</t>
  </si>
  <si>
    <t>Managed Care IU Health</t>
  </si>
  <si>
    <t>MGI</t>
  </si>
  <si>
    <t>Managed Care Levels</t>
  </si>
  <si>
    <t>MGD</t>
  </si>
  <si>
    <t>Managed Care with Rugs</t>
  </si>
  <si>
    <t>MCR</t>
  </si>
  <si>
    <t>Managed Medicaid IN</t>
  </si>
  <si>
    <t>MDM</t>
  </si>
  <si>
    <t>Managed Medicaid MI</t>
  </si>
  <si>
    <t>MIS</t>
  </si>
  <si>
    <t>Managed Medicaid MI - Skilled</t>
  </si>
  <si>
    <t>MIL</t>
  </si>
  <si>
    <t>Managed Medicaid OH</t>
  </si>
  <si>
    <t>Managed Medicaid OH - Vent</t>
  </si>
  <si>
    <t>OH-V</t>
  </si>
  <si>
    <t>Managed Medicaid OH Skilled</t>
  </si>
  <si>
    <t>MDS</t>
  </si>
  <si>
    <t>OHcare</t>
  </si>
  <si>
    <t>Managed Medicaid OH-Non Paid</t>
  </si>
  <si>
    <t>MDN</t>
  </si>
  <si>
    <t>Medicaid LOC</t>
  </si>
  <si>
    <t>LOC</t>
  </si>
  <si>
    <t>Medicaid LOC Ohio</t>
  </si>
  <si>
    <t>Medicaid Michgan</t>
  </si>
  <si>
    <t>Medicaid Ohio</t>
  </si>
  <si>
    <t>Medicaid Ohio - Aetna</t>
  </si>
  <si>
    <t>OHA</t>
  </si>
  <si>
    <t>Medicaid Ohio - Buckeye</t>
  </si>
  <si>
    <t>OHB</t>
  </si>
  <si>
    <t>Medicaid Ohio - Molina</t>
  </si>
  <si>
    <t>OHM</t>
  </si>
  <si>
    <t>Medicaid Ohio - Paramount</t>
  </si>
  <si>
    <t>PAR</t>
  </si>
  <si>
    <t>Medicaid Ohio - United Healthcare</t>
  </si>
  <si>
    <t>UHC</t>
  </si>
  <si>
    <t>Medicaid Ohio - Vent</t>
  </si>
  <si>
    <t>OHVENT</t>
  </si>
  <si>
    <t>Medicaid Pending</t>
  </si>
  <si>
    <t>MDP</t>
  </si>
  <si>
    <t>Medicaid Pending Ohio</t>
  </si>
  <si>
    <t>Medicaid Waiver ALF</t>
  </si>
  <si>
    <t>MW</t>
  </si>
  <si>
    <t>Medicare A - OHIO</t>
  </si>
  <si>
    <t>Medicare ACO</t>
  </si>
  <si>
    <t>ACO</t>
  </si>
  <si>
    <t>Medicare C</t>
  </si>
  <si>
    <t>MCC</t>
  </si>
  <si>
    <t>Medicare Replacement</t>
  </si>
  <si>
    <t>MR</t>
  </si>
  <si>
    <t>Mgd Care/Insurance</t>
  </si>
  <si>
    <t>INS</t>
  </si>
  <si>
    <t>Outpatient Medicare B</t>
  </si>
  <si>
    <t>Outpatient Private Pay</t>
  </si>
  <si>
    <t>OPP</t>
  </si>
  <si>
    <t xml:space="preserve">Pace </t>
  </si>
  <si>
    <t>PC</t>
  </si>
  <si>
    <t>Pace ALF</t>
  </si>
  <si>
    <t>PCA</t>
  </si>
  <si>
    <t>Private Deviation</t>
  </si>
  <si>
    <t>PPD</t>
  </si>
  <si>
    <t>Private Pay</t>
  </si>
  <si>
    <t>Veterans Administration</t>
  </si>
  <si>
    <t>Actual Admission</t>
  </si>
  <si>
    <t>AA</t>
  </si>
  <si>
    <t>Discharge Date</t>
  </si>
  <si>
    <t>DD</t>
  </si>
  <si>
    <t>Discharge AMA Date</t>
  </si>
  <si>
    <t>Deceased Date (Facility)</t>
  </si>
  <si>
    <t>DE</t>
  </si>
  <si>
    <t>BLC</t>
  </si>
  <si>
    <t>Bedhold/Leave Status Change</t>
  </si>
  <si>
    <t>Deceased Date (Hospital)</t>
  </si>
  <si>
    <t>DH</t>
  </si>
  <si>
    <t>CC</t>
  </si>
  <si>
    <t>Coinsurance Change</t>
  </si>
  <si>
    <t>Leave of Absence/LOA</t>
  </si>
  <si>
    <t>L</t>
  </si>
  <si>
    <t>CLC</t>
  </si>
  <si>
    <t>Care Level Change</t>
  </si>
  <si>
    <t>Liability Change</t>
  </si>
  <si>
    <t>LC</t>
  </si>
  <si>
    <t>On Line Census</t>
  </si>
  <si>
    <t>OLC</t>
  </si>
  <si>
    <t>Payer Change</t>
  </si>
  <si>
    <t>ReAdmission</t>
  </si>
  <si>
    <t>RA</t>
  </si>
  <si>
    <t>Respite - Actual Admit/ReAdmit Date</t>
  </si>
  <si>
    <t>RAA</t>
  </si>
  <si>
    <t>Room Change</t>
  </si>
  <si>
    <t>RC</t>
  </si>
  <si>
    <t>Respite - Discharge Date</t>
  </si>
  <si>
    <t>RDD</t>
  </si>
  <si>
    <t>Return from Leave/LOA</t>
  </si>
  <si>
    <t>RL</t>
  </si>
  <si>
    <t>Transfer In from Hospital</t>
  </si>
  <si>
    <t>TI</t>
  </si>
  <si>
    <t>zzzRespite - Actual Admit/ReAdmit Date</t>
  </si>
  <si>
    <t>Transfer Out to Hospital</t>
  </si>
  <si>
    <t>TO</t>
  </si>
  <si>
    <t>zzzRespite - Discharge Date</t>
  </si>
  <si>
    <t>RDE</t>
  </si>
  <si>
    <t>zzzRespite - Deceased Date (Facility)</t>
  </si>
  <si>
    <t>RDH</t>
  </si>
  <si>
    <t>zzzRespite - Deceased Date (Hospital)</t>
  </si>
  <si>
    <t>RPC</t>
  </si>
  <si>
    <t>Rate % Change</t>
  </si>
  <si>
    <t>RR</t>
  </si>
  <si>
    <t>Room Reserve</t>
  </si>
  <si>
    <t>TS</t>
  </si>
  <si>
    <t>Transfer to SNF</t>
  </si>
  <si>
    <t>Active</t>
  </si>
  <si>
    <t>STOP BILLING</t>
  </si>
  <si>
    <t>D</t>
  </si>
  <si>
    <t>BH</t>
  </si>
  <si>
    <t>Bed Hold</t>
  </si>
  <si>
    <t>Hospital Leave</t>
  </si>
  <si>
    <t>HL</t>
  </si>
  <si>
    <t>Hospital &lt; 24 hrs (Medicare only)</t>
  </si>
  <si>
    <t>HN</t>
  </si>
  <si>
    <t>DP</t>
  </si>
  <si>
    <t>Discharged Paid</t>
  </si>
  <si>
    <t>HOSPITAL NOPAY BEDHOLD</t>
  </si>
  <si>
    <t>HNP</t>
  </si>
  <si>
    <t>EP</t>
  </si>
  <si>
    <t>Expired paid</t>
  </si>
  <si>
    <t>Hospital No Charge Bedhold</t>
  </si>
  <si>
    <t>HUP</t>
  </si>
  <si>
    <t>H</t>
  </si>
  <si>
    <t>Hospital(&lt;8hrs NH)-18%</t>
  </si>
  <si>
    <t>Therapeutic Leave</t>
  </si>
  <si>
    <t>TL</t>
  </si>
  <si>
    <t>H8</t>
  </si>
  <si>
    <t>Hospital(&gt;8hrs NH)-100%</t>
  </si>
  <si>
    <t>THERAPEUTIC NOPAY BEDHOLD</t>
  </si>
  <si>
    <t>TNP</t>
  </si>
  <si>
    <t>Hospital &lt; 3 days (Medicare only)</t>
  </si>
  <si>
    <t>Therapeutic No Charge Bedhold</t>
  </si>
  <si>
    <t>TUP</t>
  </si>
  <si>
    <t>L8</t>
  </si>
  <si>
    <t>Therapeutic&gt;8hrs NH (100%)</t>
  </si>
  <si>
    <t>LV</t>
  </si>
  <si>
    <t>Therapeutic&lt;8hrs NH (18%)</t>
  </si>
  <si>
    <t>NPBH</t>
  </si>
  <si>
    <t>Non-Paid Bed Hold</t>
  </si>
  <si>
    <t>PSL</t>
  </si>
  <si>
    <t>Psychiatric Leave</t>
  </si>
  <si>
    <t xml:space="preserve">RR </t>
  </si>
  <si>
    <t>TBH</t>
  </si>
  <si>
    <t>Therapeutic Bed Hold</t>
  </si>
  <si>
    <t>TNPBH</t>
  </si>
  <si>
    <t>Therapeutic Non-Paid Bed Hold</t>
  </si>
  <si>
    <t>TPBH</t>
  </si>
  <si>
    <t>Therapeutic Paid Bed Hold</t>
  </si>
  <si>
    <t>UHL</t>
  </si>
  <si>
    <t>Unpaid Hospital Leave</t>
  </si>
  <si>
    <t>UTL</t>
  </si>
  <si>
    <t>Unpaid Therapeutic LOA</t>
  </si>
  <si>
    <t>Suggested Merge by Short Code</t>
  </si>
  <si>
    <t>Suggested Merge by Description</t>
  </si>
  <si>
    <t>Src_PayerCode_Combined</t>
  </si>
  <si>
    <t>Suggested Merge by Payer Code</t>
  </si>
  <si>
    <t>Suggested Merge by PayerID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</si>
</sst>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6" fillId="33" borderId="0" xfId="0" applyFont="1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  <xf numFmtId="0" fontId="16" fillId="0" borderId="0" xfId="0" applyFont="1" applyFill="1" applyAlignment="1">
      <alignment horizontal="center"/>
    </xf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G13" sqref="G13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1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250</v>
      </c>
      <c r="B2" t="s">
        <v>251</v>
      </c>
      <c r="C2">
        <v>1</v>
      </c>
      <c r="D2" s="1">
        <v>1</v>
      </c>
      <c r="E2">
        <f t="shared" ref="E2:E16" si="0">VLOOKUP($D2,$E$18:$H$83,1,FALSE)</f>
        <v>1</v>
      </c>
      <c r="F2" t="str">
        <f t="shared" ref="F2:F16" si="1">VLOOKUP($D2,$E$18:$H$83,2,FALSE)</f>
        <v>AA</v>
      </c>
      <c r="G2" t="str">
        <f t="shared" ref="G2:G16" si="2">VLOOKUP($D2,$E$18:$H$83,3,FALSE)</f>
        <v>Actual Admission</v>
      </c>
      <c r="J2">
        <f t="shared" ref="J2:J16" si="3">VLOOKUP($B2,$F$18:$H$83,3,FALSE)</f>
        <v>1</v>
      </c>
    </row>
    <row r="3" spans="1:10" x14ac:dyDescent="0.25">
      <c r="A3" t="s">
        <v>252</v>
      </c>
      <c r="B3" t="s">
        <v>253</v>
      </c>
      <c r="C3">
        <v>2</v>
      </c>
      <c r="D3" s="1">
        <v>2</v>
      </c>
      <c r="E3">
        <f t="shared" si="0"/>
        <v>2</v>
      </c>
      <c r="F3" t="str">
        <f t="shared" si="1"/>
        <v>DD</v>
      </c>
      <c r="G3" t="str">
        <f t="shared" si="2"/>
        <v>Discharge Date</v>
      </c>
      <c r="J3">
        <f t="shared" si="3"/>
        <v>2</v>
      </c>
    </row>
    <row r="4" spans="1:10" x14ac:dyDescent="0.25">
      <c r="A4" t="s">
        <v>255</v>
      </c>
      <c r="B4" t="s">
        <v>256</v>
      </c>
      <c r="C4">
        <v>3</v>
      </c>
      <c r="D4" s="1">
        <v>3</v>
      </c>
      <c r="E4">
        <f t="shared" si="0"/>
        <v>3</v>
      </c>
      <c r="F4" t="str">
        <f t="shared" si="1"/>
        <v>DE</v>
      </c>
      <c r="G4" t="str">
        <f t="shared" si="2"/>
        <v>Deceased Date (Facility)</v>
      </c>
      <c r="J4">
        <f t="shared" si="3"/>
        <v>3</v>
      </c>
    </row>
    <row r="5" spans="1:10" x14ac:dyDescent="0.25">
      <c r="A5" t="s">
        <v>259</v>
      </c>
      <c r="B5" t="s">
        <v>260</v>
      </c>
      <c r="C5">
        <v>37</v>
      </c>
      <c r="D5" s="1">
        <v>37</v>
      </c>
      <c r="E5">
        <f t="shared" si="0"/>
        <v>37</v>
      </c>
      <c r="F5" t="str">
        <f t="shared" si="1"/>
        <v>DH</v>
      </c>
      <c r="G5" t="str">
        <f t="shared" si="2"/>
        <v>Deceased Date (Hospital)</v>
      </c>
      <c r="J5">
        <f t="shared" si="3"/>
        <v>37</v>
      </c>
    </row>
    <row r="6" spans="1:10" x14ac:dyDescent="0.25">
      <c r="A6" t="s">
        <v>263</v>
      </c>
      <c r="B6" t="s">
        <v>264</v>
      </c>
      <c r="C6">
        <v>45</v>
      </c>
      <c r="D6" s="1">
        <v>45</v>
      </c>
      <c r="E6">
        <f t="shared" si="0"/>
        <v>45</v>
      </c>
      <c r="F6" t="str">
        <f t="shared" si="1"/>
        <v>L</v>
      </c>
      <c r="G6" t="str">
        <f t="shared" si="2"/>
        <v>Leave of Absence/LOA</v>
      </c>
      <c r="J6">
        <f t="shared" si="3"/>
        <v>45</v>
      </c>
    </row>
    <row r="7" spans="1:10" x14ac:dyDescent="0.25">
      <c r="A7" t="s">
        <v>267</v>
      </c>
      <c r="B7" t="s">
        <v>268</v>
      </c>
      <c r="C7">
        <v>57</v>
      </c>
      <c r="D7" s="1">
        <v>57</v>
      </c>
      <c r="E7">
        <f t="shared" si="0"/>
        <v>57</v>
      </c>
      <c r="F7" t="str">
        <f t="shared" si="1"/>
        <v>LC</v>
      </c>
      <c r="G7" t="str">
        <f t="shared" si="2"/>
        <v>Liability Change</v>
      </c>
      <c r="J7">
        <f t="shared" si="3"/>
        <v>57</v>
      </c>
    </row>
    <row r="8" spans="1:10" x14ac:dyDescent="0.25">
      <c r="A8" t="s">
        <v>269</v>
      </c>
      <c r="B8" t="s">
        <v>270</v>
      </c>
      <c r="C8">
        <v>76</v>
      </c>
      <c r="D8" s="1">
        <v>76</v>
      </c>
      <c r="E8">
        <f t="shared" si="0"/>
        <v>76</v>
      </c>
      <c r="F8" t="str">
        <f t="shared" si="1"/>
        <v>OLC</v>
      </c>
      <c r="G8" t="str">
        <f t="shared" si="2"/>
        <v>On Line Census</v>
      </c>
      <c r="J8">
        <f t="shared" si="3"/>
        <v>76</v>
      </c>
    </row>
    <row r="9" spans="1:10" x14ac:dyDescent="0.25">
      <c r="A9" t="s">
        <v>271</v>
      </c>
      <c r="B9" t="s">
        <v>243</v>
      </c>
      <c r="C9">
        <v>56</v>
      </c>
      <c r="D9" s="1">
        <v>56</v>
      </c>
      <c r="E9">
        <f t="shared" si="0"/>
        <v>56</v>
      </c>
      <c r="F9" t="str">
        <f t="shared" si="1"/>
        <v>PC</v>
      </c>
      <c r="G9" t="str">
        <f t="shared" si="2"/>
        <v>Payer Change</v>
      </c>
      <c r="J9">
        <f t="shared" si="3"/>
        <v>56</v>
      </c>
    </row>
    <row r="10" spans="1:10" x14ac:dyDescent="0.25">
      <c r="A10" t="s">
        <v>272</v>
      </c>
      <c r="B10" t="s">
        <v>273</v>
      </c>
      <c r="C10">
        <v>66</v>
      </c>
      <c r="D10" s="1">
        <v>66</v>
      </c>
      <c r="E10">
        <f t="shared" si="0"/>
        <v>66</v>
      </c>
      <c r="F10" t="str">
        <f t="shared" si="1"/>
        <v>RA</v>
      </c>
      <c r="G10" t="str">
        <f t="shared" si="2"/>
        <v>ReAdmission</v>
      </c>
      <c r="J10">
        <f t="shared" si="3"/>
        <v>66</v>
      </c>
    </row>
    <row r="11" spans="1:10" x14ac:dyDescent="0.25">
      <c r="A11" t="s">
        <v>274</v>
      </c>
      <c r="B11" t="s">
        <v>275</v>
      </c>
      <c r="C11">
        <v>9</v>
      </c>
      <c r="D11" s="1">
        <v>9</v>
      </c>
      <c r="E11">
        <f t="shared" si="0"/>
        <v>9</v>
      </c>
      <c r="F11" t="str">
        <f t="shared" si="1"/>
        <v>RAA</v>
      </c>
      <c r="G11" t="str">
        <f t="shared" si="2"/>
        <v>zzzRespite - Actual Admit/ReAdmit Date</v>
      </c>
      <c r="J11">
        <f t="shared" si="3"/>
        <v>9</v>
      </c>
    </row>
    <row r="12" spans="1:10" x14ac:dyDescent="0.25">
      <c r="A12" t="s">
        <v>276</v>
      </c>
      <c r="B12" t="s">
        <v>277</v>
      </c>
      <c r="C12">
        <v>8</v>
      </c>
      <c r="D12" s="1">
        <v>8</v>
      </c>
      <c r="E12">
        <f t="shared" si="0"/>
        <v>8</v>
      </c>
      <c r="F12" t="str">
        <f t="shared" si="1"/>
        <v>RC</v>
      </c>
      <c r="G12" t="str">
        <f t="shared" si="2"/>
        <v>Room Change</v>
      </c>
      <c r="J12">
        <f t="shared" si="3"/>
        <v>8</v>
      </c>
    </row>
    <row r="13" spans="1:10" x14ac:dyDescent="0.25">
      <c r="A13" t="s">
        <v>278</v>
      </c>
      <c r="B13" t="s">
        <v>279</v>
      </c>
      <c r="C13">
        <v>10</v>
      </c>
      <c r="D13" s="1">
        <v>10</v>
      </c>
      <c r="E13">
        <f t="shared" si="0"/>
        <v>10</v>
      </c>
      <c r="F13" t="str">
        <f t="shared" si="1"/>
        <v>RDD</v>
      </c>
      <c r="G13" t="str">
        <f t="shared" si="2"/>
        <v>zzzRespite - Discharge Date</v>
      </c>
      <c r="J13">
        <f t="shared" si="3"/>
        <v>10</v>
      </c>
    </row>
    <row r="14" spans="1:10" x14ac:dyDescent="0.25">
      <c r="A14" t="s">
        <v>280</v>
      </c>
      <c r="B14" t="s">
        <v>281</v>
      </c>
      <c r="C14">
        <v>46</v>
      </c>
      <c r="D14" s="1">
        <v>46</v>
      </c>
      <c r="E14">
        <f t="shared" si="0"/>
        <v>46</v>
      </c>
      <c r="F14" t="str">
        <f t="shared" si="1"/>
        <v>RL</v>
      </c>
      <c r="G14" t="str">
        <f t="shared" si="2"/>
        <v>Return from Leave/LOA</v>
      </c>
      <c r="J14">
        <f t="shared" si="3"/>
        <v>46</v>
      </c>
    </row>
    <row r="15" spans="1:10" x14ac:dyDescent="0.25">
      <c r="A15" t="s">
        <v>282</v>
      </c>
      <c r="B15" t="s">
        <v>283</v>
      </c>
      <c r="C15">
        <v>6</v>
      </c>
      <c r="D15" s="1">
        <v>6</v>
      </c>
      <c r="E15">
        <f t="shared" si="0"/>
        <v>6</v>
      </c>
      <c r="F15" t="str">
        <f t="shared" si="1"/>
        <v>TI</v>
      </c>
      <c r="G15" t="str">
        <f t="shared" si="2"/>
        <v>Transfer In from Hospital</v>
      </c>
      <c r="J15">
        <f t="shared" si="3"/>
        <v>6</v>
      </c>
    </row>
    <row r="16" spans="1:10" x14ac:dyDescent="0.25">
      <c r="A16" t="s">
        <v>285</v>
      </c>
      <c r="B16" t="s">
        <v>286</v>
      </c>
      <c r="C16">
        <v>4</v>
      </c>
      <c r="D16" s="1">
        <v>4</v>
      </c>
      <c r="E16">
        <f t="shared" si="0"/>
        <v>4</v>
      </c>
      <c r="F16" t="str">
        <f t="shared" si="1"/>
        <v>TO</v>
      </c>
      <c r="G16" t="str">
        <f t="shared" si="2"/>
        <v>Transfer Out to Hospital</v>
      </c>
      <c r="J16">
        <f t="shared" si="3"/>
        <v>4</v>
      </c>
    </row>
    <row r="17" spans="4:8" x14ac:dyDescent="0.25">
      <c r="D17" s="11"/>
    </row>
    <row r="18" spans="4:8" x14ac:dyDescent="0.25">
      <c r="D18" s="11"/>
      <c r="E18">
        <v>1</v>
      </c>
      <c r="F18" t="s">
        <v>251</v>
      </c>
      <c r="G18" t="s">
        <v>250</v>
      </c>
      <c r="H18">
        <v>1</v>
      </c>
    </row>
    <row r="19" spans="4:8" x14ac:dyDescent="0.25">
      <c r="D19" s="11"/>
      <c r="E19">
        <v>89</v>
      </c>
      <c r="F19" t="s">
        <v>107</v>
      </c>
      <c r="G19" t="s">
        <v>254</v>
      </c>
      <c r="H19">
        <v>89</v>
      </c>
    </row>
    <row r="20" spans="4:8" x14ac:dyDescent="0.25">
      <c r="D20" s="11"/>
      <c r="E20">
        <v>255</v>
      </c>
      <c r="F20" t="s">
        <v>257</v>
      </c>
      <c r="G20" t="s">
        <v>258</v>
      </c>
      <c r="H20">
        <v>255</v>
      </c>
    </row>
    <row r="21" spans="4:8" x14ac:dyDescent="0.25">
      <c r="D21" s="11"/>
      <c r="E21">
        <v>90</v>
      </c>
      <c r="F21" t="s">
        <v>261</v>
      </c>
      <c r="G21" t="s">
        <v>262</v>
      </c>
      <c r="H21">
        <v>90</v>
      </c>
    </row>
    <row r="22" spans="4:8" x14ac:dyDescent="0.25">
      <c r="D22" s="11"/>
      <c r="E22">
        <v>384</v>
      </c>
      <c r="F22" t="s">
        <v>265</v>
      </c>
      <c r="G22" t="s">
        <v>266</v>
      </c>
      <c r="H22">
        <v>384</v>
      </c>
    </row>
    <row r="23" spans="4:8" x14ac:dyDescent="0.25">
      <c r="D23" s="11"/>
      <c r="E23">
        <v>2</v>
      </c>
      <c r="F23" t="s">
        <v>253</v>
      </c>
      <c r="G23" t="s">
        <v>252</v>
      </c>
      <c r="H23">
        <v>2</v>
      </c>
    </row>
    <row r="24" spans="4:8" x14ac:dyDescent="0.25">
      <c r="D24" s="11"/>
      <c r="E24">
        <v>3</v>
      </c>
      <c r="F24" t="s">
        <v>256</v>
      </c>
      <c r="G24" t="s">
        <v>255</v>
      </c>
      <c r="H24">
        <v>3</v>
      </c>
    </row>
    <row r="25" spans="4:8" x14ac:dyDescent="0.25">
      <c r="D25" s="11"/>
      <c r="E25">
        <v>37</v>
      </c>
      <c r="F25" t="s">
        <v>260</v>
      </c>
      <c r="G25" t="s">
        <v>259</v>
      </c>
      <c r="H25">
        <v>37</v>
      </c>
    </row>
    <row r="26" spans="4:8" x14ac:dyDescent="0.25">
      <c r="D26" s="11"/>
      <c r="E26">
        <v>45</v>
      </c>
      <c r="F26" t="s">
        <v>264</v>
      </c>
      <c r="G26" t="s">
        <v>263</v>
      </c>
      <c r="H26">
        <v>45</v>
      </c>
    </row>
    <row r="27" spans="4:8" x14ac:dyDescent="0.25">
      <c r="D27" s="11"/>
      <c r="E27">
        <v>57</v>
      </c>
      <c r="F27" t="s">
        <v>268</v>
      </c>
      <c r="G27" t="s">
        <v>267</v>
      </c>
      <c r="H27">
        <v>57</v>
      </c>
    </row>
    <row r="28" spans="4:8" x14ac:dyDescent="0.25">
      <c r="D28" s="11"/>
      <c r="E28">
        <v>76</v>
      </c>
      <c r="F28" t="s">
        <v>270</v>
      </c>
      <c r="G28" t="s">
        <v>269</v>
      </c>
      <c r="H28">
        <v>76</v>
      </c>
    </row>
    <row r="29" spans="4:8" x14ac:dyDescent="0.25">
      <c r="D29" s="11"/>
      <c r="E29">
        <v>56</v>
      </c>
      <c r="F29" t="s">
        <v>243</v>
      </c>
      <c r="G29" t="s">
        <v>271</v>
      </c>
      <c r="H29">
        <v>56</v>
      </c>
    </row>
    <row r="30" spans="4:8" x14ac:dyDescent="0.25">
      <c r="D30" s="11"/>
      <c r="E30">
        <v>66</v>
      </c>
      <c r="F30" t="s">
        <v>273</v>
      </c>
      <c r="G30" t="s">
        <v>272</v>
      </c>
      <c r="H30">
        <v>66</v>
      </c>
    </row>
    <row r="31" spans="4:8" x14ac:dyDescent="0.25">
      <c r="D31" s="11"/>
      <c r="E31">
        <v>9</v>
      </c>
      <c r="F31" t="s">
        <v>275</v>
      </c>
      <c r="G31" t="s">
        <v>284</v>
      </c>
      <c r="H31">
        <v>9</v>
      </c>
    </row>
    <row r="32" spans="4:8" x14ac:dyDescent="0.25">
      <c r="D32" s="11"/>
      <c r="E32">
        <v>8</v>
      </c>
      <c r="F32" t="s">
        <v>277</v>
      </c>
      <c r="G32" t="s">
        <v>276</v>
      </c>
      <c r="H32">
        <v>8</v>
      </c>
    </row>
    <row r="33" spans="4:8" x14ac:dyDescent="0.25">
      <c r="D33" s="11"/>
      <c r="E33">
        <v>10</v>
      </c>
      <c r="F33" t="s">
        <v>279</v>
      </c>
      <c r="G33" t="s">
        <v>287</v>
      </c>
      <c r="H33">
        <v>10</v>
      </c>
    </row>
    <row r="34" spans="4:8" x14ac:dyDescent="0.25">
      <c r="D34" s="11"/>
      <c r="E34">
        <v>11</v>
      </c>
      <c r="F34" t="s">
        <v>288</v>
      </c>
      <c r="G34" t="s">
        <v>289</v>
      </c>
      <c r="H34">
        <v>11</v>
      </c>
    </row>
    <row r="35" spans="4:8" x14ac:dyDescent="0.25">
      <c r="D35" s="11"/>
      <c r="E35">
        <v>12</v>
      </c>
      <c r="F35" t="s">
        <v>290</v>
      </c>
      <c r="G35" t="s">
        <v>291</v>
      </c>
      <c r="H35">
        <v>12</v>
      </c>
    </row>
    <row r="36" spans="4:8" x14ac:dyDescent="0.25">
      <c r="D36" s="11"/>
      <c r="E36">
        <v>46</v>
      </c>
      <c r="F36" t="s">
        <v>281</v>
      </c>
      <c r="G36" t="s">
        <v>280</v>
      </c>
      <c r="H36">
        <v>46</v>
      </c>
    </row>
    <row r="37" spans="4:8" x14ac:dyDescent="0.25">
      <c r="D37" s="11"/>
      <c r="E37">
        <v>382</v>
      </c>
      <c r="F37" t="s">
        <v>292</v>
      </c>
      <c r="G37" t="s">
        <v>293</v>
      </c>
      <c r="H37">
        <v>382</v>
      </c>
    </row>
    <row r="38" spans="4:8" x14ac:dyDescent="0.25">
      <c r="D38" s="11"/>
      <c r="E38">
        <v>87</v>
      </c>
      <c r="F38" t="s">
        <v>294</v>
      </c>
      <c r="G38" t="s">
        <v>295</v>
      </c>
      <c r="H38">
        <v>87</v>
      </c>
    </row>
    <row r="39" spans="4:8" x14ac:dyDescent="0.25">
      <c r="D39" s="11"/>
      <c r="E39">
        <v>6</v>
      </c>
      <c r="F39" t="s">
        <v>283</v>
      </c>
      <c r="G39" t="s">
        <v>282</v>
      </c>
      <c r="H39">
        <v>6</v>
      </c>
    </row>
    <row r="40" spans="4:8" x14ac:dyDescent="0.25">
      <c r="D40" s="11"/>
      <c r="E40">
        <v>4</v>
      </c>
      <c r="F40" t="s">
        <v>286</v>
      </c>
      <c r="G40" t="s">
        <v>285</v>
      </c>
      <c r="H40">
        <v>4</v>
      </c>
    </row>
    <row r="41" spans="4:8" x14ac:dyDescent="0.25">
      <c r="D41" s="11"/>
      <c r="E41">
        <v>409</v>
      </c>
      <c r="F41" t="s">
        <v>296</v>
      </c>
      <c r="G41" t="s">
        <v>297</v>
      </c>
      <c r="H41">
        <v>409</v>
      </c>
    </row>
    <row r="42" spans="4:8" x14ac:dyDescent="0.25">
      <c r="D42" s="11"/>
    </row>
    <row r="43" spans="4:8" x14ac:dyDescent="0.25">
      <c r="D43" s="11"/>
    </row>
    <row r="44" spans="4:8" x14ac:dyDescent="0.25">
      <c r="D44" s="11"/>
    </row>
    <row r="45" spans="4:8" x14ac:dyDescent="0.25">
      <c r="D45" s="11"/>
    </row>
    <row r="46" spans="4:8" x14ac:dyDescent="0.25">
      <c r="D46" s="11"/>
    </row>
    <row r="47" spans="4:8" x14ac:dyDescent="0.25">
      <c r="D47" s="11"/>
    </row>
    <row r="48" spans="4:8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</sheetData>
  <conditionalFormatting sqref="D1:D1048576">
    <cfRule type="expression" dxfId="5" priority="2" stopIfTrue="1">
      <formula>ISNA(D1)</formula>
    </cfRule>
  </conditionalFormatting>
  <conditionalFormatting sqref="E18:H83">
    <cfRule type="expression" dxfId="4" priority="1" stopIfTrue="1">
      <formula>COUNTIF(LIST,$F18)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13" sqref="A13"/>
    </sheetView>
  </sheetViews>
  <sheetFormatPr defaultRowHeight="15" x14ac:dyDescent="0.25"/>
  <cols>
    <col min="1" max="1" width="31.42578125" customWidth="1"/>
    <col min="2" max="2" width="14.140625" bestFit="1" customWidth="1"/>
    <col min="3" max="3" width="11.28515625" bestFit="1" customWidth="1"/>
    <col min="4" max="4" width="15.5703125" style="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1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298</v>
      </c>
      <c r="B2" t="s">
        <v>60</v>
      </c>
      <c r="C2">
        <v>42</v>
      </c>
      <c r="D2" s="1">
        <v>42</v>
      </c>
      <c r="E2">
        <f t="shared" ref="E2:E10" si="0">VLOOKUP($D2,$E$12:$H$77,1,FALSE)</f>
        <v>42</v>
      </c>
      <c r="F2" t="str">
        <f t="shared" ref="F2:F10" si="1">VLOOKUP($D2,$E$12:$H$77,2,FALSE)</f>
        <v>A</v>
      </c>
      <c r="G2" t="str">
        <f t="shared" ref="G2:G10" si="2">VLOOKUP($D2,$E$12:$H$77,3,FALSE)</f>
        <v>Active</v>
      </c>
      <c r="J2">
        <f t="shared" ref="J2:J10" si="3">VLOOKUP($B2,$F$12:$H$77,3,FALSE)</f>
        <v>42</v>
      </c>
    </row>
    <row r="3" spans="1:10" x14ac:dyDescent="0.25">
      <c r="A3" t="s">
        <v>299</v>
      </c>
      <c r="B3" t="s">
        <v>300</v>
      </c>
      <c r="C3">
        <v>17</v>
      </c>
      <c r="D3" s="1">
        <v>17</v>
      </c>
      <c r="E3">
        <f t="shared" si="0"/>
        <v>17</v>
      </c>
      <c r="F3" t="str">
        <f t="shared" si="1"/>
        <v>D</v>
      </c>
      <c r="G3" t="str">
        <f t="shared" si="2"/>
        <v>STOP BILLING</v>
      </c>
      <c r="J3">
        <f t="shared" si="3"/>
        <v>17</v>
      </c>
    </row>
    <row r="4" spans="1:10" x14ac:dyDescent="0.25">
      <c r="A4" t="s">
        <v>303</v>
      </c>
      <c r="B4" t="s">
        <v>304</v>
      </c>
      <c r="C4">
        <v>43</v>
      </c>
      <c r="D4" s="1">
        <v>43</v>
      </c>
      <c r="E4">
        <f t="shared" si="0"/>
        <v>43</v>
      </c>
      <c r="F4" t="str">
        <f t="shared" si="1"/>
        <v>BH</v>
      </c>
      <c r="G4" t="str">
        <f t="shared" si="2"/>
        <v>Bed Hold</v>
      </c>
      <c r="J4" t="e">
        <f t="shared" si="3"/>
        <v>#N/A</v>
      </c>
    </row>
    <row r="5" spans="1:10" x14ac:dyDescent="0.25">
      <c r="A5" t="s">
        <v>305</v>
      </c>
      <c r="B5" t="s">
        <v>306</v>
      </c>
      <c r="C5">
        <v>47</v>
      </c>
      <c r="D5" s="1">
        <v>47</v>
      </c>
      <c r="E5">
        <f t="shared" si="0"/>
        <v>47</v>
      </c>
      <c r="F5" t="str">
        <f t="shared" si="1"/>
        <v>HN</v>
      </c>
      <c r="G5" t="str">
        <f t="shared" si="2"/>
        <v>Hospital &lt; 3 days (Medicare only)</v>
      </c>
      <c r="J5">
        <f t="shared" si="3"/>
        <v>47</v>
      </c>
    </row>
    <row r="6" spans="1:10" x14ac:dyDescent="0.25">
      <c r="A6" t="s">
        <v>309</v>
      </c>
      <c r="B6" t="s">
        <v>310</v>
      </c>
      <c r="C6">
        <v>126</v>
      </c>
      <c r="D6" s="1">
        <v>52</v>
      </c>
      <c r="E6">
        <f t="shared" si="0"/>
        <v>52</v>
      </c>
      <c r="F6" t="str">
        <f t="shared" si="1"/>
        <v>NPBH</v>
      </c>
      <c r="G6" t="str">
        <f t="shared" si="2"/>
        <v>Non-Paid Bed Hold</v>
      </c>
      <c r="J6" t="e">
        <f t="shared" si="3"/>
        <v>#N/A</v>
      </c>
    </row>
    <row r="7" spans="1:10" x14ac:dyDescent="0.25">
      <c r="A7" t="s">
        <v>313</v>
      </c>
      <c r="B7" t="s">
        <v>314</v>
      </c>
      <c r="C7">
        <v>52</v>
      </c>
      <c r="D7" s="1">
        <v>131</v>
      </c>
      <c r="E7">
        <f t="shared" si="0"/>
        <v>131</v>
      </c>
      <c r="F7" t="str">
        <f t="shared" si="1"/>
        <v>UHL</v>
      </c>
      <c r="G7" t="str">
        <f t="shared" si="2"/>
        <v>Unpaid Hospital Leave</v>
      </c>
      <c r="J7" t="e">
        <f t="shared" si="3"/>
        <v>#N/A</v>
      </c>
    </row>
    <row r="8" spans="1:10" x14ac:dyDescent="0.25">
      <c r="A8" t="s">
        <v>317</v>
      </c>
      <c r="B8" t="s">
        <v>318</v>
      </c>
      <c r="C8">
        <v>44</v>
      </c>
      <c r="D8" s="1">
        <v>44</v>
      </c>
      <c r="E8">
        <f t="shared" si="0"/>
        <v>44</v>
      </c>
      <c r="F8" t="str">
        <f t="shared" si="1"/>
        <v>TBH</v>
      </c>
      <c r="G8" t="str">
        <f t="shared" si="2"/>
        <v>Therapeutic Bed Hold</v>
      </c>
      <c r="J8" t="e">
        <f t="shared" si="3"/>
        <v>#N/A</v>
      </c>
    </row>
    <row r="9" spans="1:10" x14ac:dyDescent="0.25">
      <c r="A9" t="s">
        <v>321</v>
      </c>
      <c r="B9" t="s">
        <v>322</v>
      </c>
      <c r="C9">
        <v>136</v>
      </c>
      <c r="D9" s="1">
        <v>55</v>
      </c>
      <c r="E9">
        <f t="shared" si="0"/>
        <v>55</v>
      </c>
      <c r="F9" t="str">
        <f t="shared" si="1"/>
        <v>TNPBH</v>
      </c>
      <c r="G9" t="str">
        <f t="shared" si="2"/>
        <v>Therapeutic Non-Paid Bed Hold</v>
      </c>
      <c r="J9" t="e">
        <f t="shared" si="3"/>
        <v>#N/A</v>
      </c>
    </row>
    <row r="10" spans="1:10" x14ac:dyDescent="0.25">
      <c r="A10" t="s">
        <v>324</v>
      </c>
      <c r="B10" t="s">
        <v>325</v>
      </c>
      <c r="C10">
        <v>55</v>
      </c>
      <c r="D10" s="1">
        <v>121</v>
      </c>
      <c r="E10">
        <f t="shared" si="0"/>
        <v>121</v>
      </c>
      <c r="F10" t="str">
        <f t="shared" si="1"/>
        <v>UTL</v>
      </c>
      <c r="G10" t="str">
        <f t="shared" si="2"/>
        <v>Unpaid Therapeutic LOA</v>
      </c>
      <c r="J10" t="e">
        <f t="shared" si="3"/>
        <v>#N/A</v>
      </c>
    </row>
    <row r="11" spans="1:10" x14ac:dyDescent="0.25">
      <c r="D11" s="11"/>
    </row>
    <row r="12" spans="1:10" x14ac:dyDescent="0.25">
      <c r="D12" s="11"/>
      <c r="E12">
        <v>42</v>
      </c>
      <c r="F12" t="s">
        <v>60</v>
      </c>
      <c r="G12" t="s">
        <v>298</v>
      </c>
      <c r="H12">
        <v>42</v>
      </c>
    </row>
    <row r="13" spans="1:10" x14ac:dyDescent="0.25">
      <c r="D13" s="11"/>
      <c r="E13">
        <v>43</v>
      </c>
      <c r="F13" t="s">
        <v>301</v>
      </c>
      <c r="G13" t="s">
        <v>302</v>
      </c>
      <c r="H13">
        <v>43</v>
      </c>
    </row>
    <row r="14" spans="1:10" x14ac:dyDescent="0.25">
      <c r="D14" s="11"/>
      <c r="E14">
        <v>17</v>
      </c>
      <c r="F14" t="s">
        <v>300</v>
      </c>
      <c r="G14" t="s">
        <v>299</v>
      </c>
      <c r="H14">
        <v>17</v>
      </c>
    </row>
    <row r="15" spans="1:10" x14ac:dyDescent="0.25">
      <c r="D15" s="11"/>
      <c r="E15">
        <v>48</v>
      </c>
      <c r="F15" t="s">
        <v>307</v>
      </c>
      <c r="G15" t="s">
        <v>308</v>
      </c>
      <c r="H15">
        <v>48</v>
      </c>
    </row>
    <row r="16" spans="1:10" x14ac:dyDescent="0.25">
      <c r="D16" s="11"/>
      <c r="E16">
        <v>49</v>
      </c>
      <c r="F16" t="s">
        <v>311</v>
      </c>
      <c r="G16" t="s">
        <v>312</v>
      </c>
      <c r="H16">
        <v>49</v>
      </c>
    </row>
    <row r="17" spans="4:8" x14ac:dyDescent="0.25">
      <c r="D17" s="11"/>
      <c r="E17">
        <v>378</v>
      </c>
      <c r="F17" t="s">
        <v>315</v>
      </c>
      <c r="G17" t="s">
        <v>316</v>
      </c>
      <c r="H17">
        <v>378</v>
      </c>
    </row>
    <row r="18" spans="4:8" x14ac:dyDescent="0.25">
      <c r="D18" s="11"/>
      <c r="E18">
        <v>379</v>
      </c>
      <c r="F18" t="s">
        <v>319</v>
      </c>
      <c r="G18" t="s">
        <v>320</v>
      </c>
      <c r="H18">
        <v>379</v>
      </c>
    </row>
    <row r="19" spans="4:8" x14ac:dyDescent="0.25">
      <c r="D19" s="11"/>
      <c r="E19">
        <v>47</v>
      </c>
      <c r="F19" t="s">
        <v>306</v>
      </c>
      <c r="G19" t="s">
        <v>323</v>
      </c>
      <c r="H19">
        <v>47</v>
      </c>
    </row>
    <row r="20" spans="4:8" x14ac:dyDescent="0.25">
      <c r="D20" s="11"/>
      <c r="E20">
        <v>380</v>
      </c>
      <c r="F20" t="s">
        <v>326</v>
      </c>
      <c r="G20" t="s">
        <v>327</v>
      </c>
      <c r="H20">
        <v>380</v>
      </c>
    </row>
    <row r="21" spans="4:8" x14ac:dyDescent="0.25">
      <c r="D21" s="11"/>
      <c r="E21">
        <v>381</v>
      </c>
      <c r="F21" t="s">
        <v>328</v>
      </c>
      <c r="G21" t="s">
        <v>329</v>
      </c>
      <c r="H21">
        <v>381</v>
      </c>
    </row>
    <row r="22" spans="4:8" x14ac:dyDescent="0.25">
      <c r="D22" s="11"/>
      <c r="E22">
        <v>52</v>
      </c>
      <c r="F22" t="s">
        <v>330</v>
      </c>
      <c r="G22" t="s">
        <v>331</v>
      </c>
      <c r="H22">
        <v>52</v>
      </c>
    </row>
    <row r="23" spans="4:8" x14ac:dyDescent="0.25">
      <c r="D23" s="11"/>
      <c r="E23">
        <v>100</v>
      </c>
      <c r="F23" t="s">
        <v>332</v>
      </c>
      <c r="G23" t="s">
        <v>333</v>
      </c>
      <c r="H23">
        <v>100</v>
      </c>
    </row>
    <row r="24" spans="4:8" x14ac:dyDescent="0.25">
      <c r="D24" s="11"/>
      <c r="E24">
        <v>88</v>
      </c>
      <c r="F24" t="s">
        <v>334</v>
      </c>
      <c r="G24" t="s">
        <v>295</v>
      </c>
      <c r="H24">
        <v>88</v>
      </c>
    </row>
    <row r="25" spans="4:8" x14ac:dyDescent="0.25">
      <c r="D25" s="11"/>
      <c r="E25">
        <v>44</v>
      </c>
      <c r="F25" t="s">
        <v>335</v>
      </c>
      <c r="G25" t="s">
        <v>336</v>
      </c>
      <c r="H25">
        <v>44</v>
      </c>
    </row>
    <row r="26" spans="4:8" x14ac:dyDescent="0.25">
      <c r="D26" s="11"/>
      <c r="E26">
        <v>55</v>
      </c>
      <c r="F26" t="s">
        <v>337</v>
      </c>
      <c r="G26" t="s">
        <v>338</v>
      </c>
      <c r="H26">
        <v>55</v>
      </c>
    </row>
    <row r="27" spans="4:8" x14ac:dyDescent="0.25">
      <c r="D27" s="11"/>
      <c r="E27">
        <v>585</v>
      </c>
      <c r="F27" t="s">
        <v>339</v>
      </c>
      <c r="G27" t="s">
        <v>340</v>
      </c>
      <c r="H27">
        <v>585</v>
      </c>
    </row>
    <row r="28" spans="4:8" x14ac:dyDescent="0.25">
      <c r="D28" s="11"/>
      <c r="E28">
        <v>131</v>
      </c>
      <c r="F28" t="s">
        <v>341</v>
      </c>
      <c r="G28" t="s">
        <v>342</v>
      </c>
      <c r="H28">
        <v>131</v>
      </c>
    </row>
    <row r="29" spans="4:8" x14ac:dyDescent="0.25">
      <c r="D29" s="11"/>
      <c r="E29">
        <v>121</v>
      </c>
      <c r="F29" t="s">
        <v>343</v>
      </c>
      <c r="G29" t="s">
        <v>344</v>
      </c>
      <c r="H29">
        <v>121</v>
      </c>
    </row>
    <row r="30" spans="4:8" x14ac:dyDescent="0.25">
      <c r="D30" s="11"/>
    </row>
    <row r="31" spans="4:8" x14ac:dyDescent="0.25">
      <c r="D31" s="11"/>
    </row>
    <row r="32" spans="4:8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  <row r="93" spans="4:4" x14ac:dyDescent="0.25">
      <c r="D93" s="11"/>
    </row>
    <row r="94" spans="4:4" x14ac:dyDescent="0.25">
      <c r="D94" s="11"/>
    </row>
  </sheetData>
  <conditionalFormatting sqref="D1:D1048576">
    <cfRule type="expression" dxfId="3" priority="2" stopIfTrue="1">
      <formula>ISNA(D1)</formula>
    </cfRule>
  </conditionalFormatting>
  <conditionalFormatting sqref="E12:H77">
    <cfRule type="expression" dxfId="2" priority="1" stopIfTrue="1">
      <formula>COUNTIF(LIST1,$F12)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workbookViewId="0">
      <selection activeCell="F25" sqref="F25"/>
    </sheetView>
  </sheetViews>
  <sheetFormatPr defaultRowHeight="15" x14ac:dyDescent="0.25"/>
  <cols>
    <col min="1" max="1" width="26.5703125" bestFit="1" customWidth="1"/>
    <col min="2" max="2" width="26" bestFit="1" customWidth="1"/>
    <col min="3" max="3" width="14" bestFit="1" customWidth="1"/>
    <col min="4" max="4" width="22.140625" style="1" customWidth="1"/>
    <col min="5" max="5" width="22.140625" customWidth="1"/>
    <col min="6" max="6" width="34.140625" bestFit="1" customWidth="1"/>
    <col min="7" max="7" width="14" bestFit="1" customWidth="1"/>
    <col min="12" max="14" width="8.7109375" style="3" customWidth="1"/>
    <col min="16" max="18" width="8.7109375" style="5" customWidth="1"/>
  </cols>
  <sheetData>
    <row r="1" spans="1:18" x14ac:dyDescent="0.25">
      <c r="A1" t="s">
        <v>15</v>
      </c>
      <c r="B1" t="s">
        <v>16</v>
      </c>
      <c r="C1" t="s">
        <v>17</v>
      </c>
      <c r="D1" s="1" t="s">
        <v>18</v>
      </c>
      <c r="E1" t="s">
        <v>19</v>
      </c>
      <c r="F1" t="s">
        <v>20</v>
      </c>
      <c r="G1" t="s">
        <v>21</v>
      </c>
      <c r="L1" s="4" t="s">
        <v>345</v>
      </c>
      <c r="P1" s="6" t="s">
        <v>346</v>
      </c>
    </row>
    <row r="2" spans="1:18" x14ac:dyDescent="0.25">
      <c r="A2" t="s">
        <v>27</v>
      </c>
      <c r="B2" t="s">
        <v>28</v>
      </c>
      <c r="C2">
        <v>26</v>
      </c>
      <c r="D2" s="1">
        <v>2</v>
      </c>
      <c r="E2" t="str">
        <f>VLOOKUP($D2,$G$8:$I$68,2,FALSE)</f>
        <v>Semi</v>
      </c>
      <c r="F2" t="str">
        <f>VLOOKUP($D2,$G$8:$I$68,3,FALSE)</f>
        <v>S</v>
      </c>
      <c r="G2">
        <f>VLOOKUP($D2,$G$8:$I$68,1,FALSE)</f>
        <v>2</v>
      </c>
      <c r="L2" s="3" t="e">
        <f>VLOOKUP($B2,$F$8:$I$68,1,FALSE)</f>
        <v>#N/A</v>
      </c>
      <c r="M2" s="3" t="e">
        <f>VLOOKUP($B2,$F$8:$I$68,3,FALSE)</f>
        <v>#N/A</v>
      </c>
      <c r="N2" s="3" t="e">
        <f>VLOOKUP($B2,$F$8:$I$68,2,FALSE)</f>
        <v>#N/A</v>
      </c>
      <c r="P2" s="5" t="e">
        <f>VLOOKUP($A2,$E$8:$I$68,1,FALSE)</f>
        <v>#N/A</v>
      </c>
      <c r="Q2" s="5" t="e">
        <f>VLOOKUP($A2,$E$8:$I$68,2,FALSE)</f>
        <v>#N/A</v>
      </c>
      <c r="R2" s="5" t="e">
        <f>VLOOKUP($A2,$E$8:$I$68,3,FALSE)</f>
        <v>#N/A</v>
      </c>
    </row>
    <row r="3" spans="1:18" x14ac:dyDescent="0.25">
      <c r="A3" t="s">
        <v>31</v>
      </c>
      <c r="B3" t="s">
        <v>32</v>
      </c>
      <c r="C3">
        <v>25</v>
      </c>
      <c r="D3" s="1">
        <v>1</v>
      </c>
      <c r="E3" t="str">
        <f>VLOOKUP($D3,$G$8:$I$68,2,FALSE)</f>
        <v>Private</v>
      </c>
      <c r="F3" t="str">
        <f>VLOOKUP($D3,$G$8:$I$68,3,FALSE)</f>
        <v>P</v>
      </c>
      <c r="G3">
        <f>VLOOKUP($D3,$G$8:$I$68,1,FALSE)</f>
        <v>1</v>
      </c>
      <c r="L3" s="3" t="e">
        <f>VLOOKUP($B3,$F$8:$I$68,1,FALSE)</f>
        <v>#N/A</v>
      </c>
      <c r="M3" s="3" t="e">
        <f>VLOOKUP($B3,$F$8:$I$68,3,FALSE)</f>
        <v>#N/A</v>
      </c>
      <c r="N3" s="3" t="e">
        <f>VLOOKUP($B3,$F$8:$I$68,2,FALSE)</f>
        <v>#N/A</v>
      </c>
      <c r="P3" s="5" t="e">
        <f>VLOOKUP($A3,$E$8:$I$68,1,FALSE)</f>
        <v>#N/A</v>
      </c>
      <c r="Q3" s="5" t="e">
        <f>VLOOKUP($A3,$E$8:$I$68,2,FALSE)</f>
        <v>#N/A</v>
      </c>
      <c r="R3" s="5" t="e">
        <f>VLOOKUP($A3,$E$8:$I$68,3,FALSE)</f>
        <v>#N/A</v>
      </c>
    </row>
    <row r="4" spans="1:18" x14ac:dyDescent="0.25">
      <c r="A4" t="s">
        <v>35</v>
      </c>
      <c r="B4" t="s">
        <v>36</v>
      </c>
      <c r="C4">
        <v>1</v>
      </c>
      <c r="D4" s="1">
        <v>1</v>
      </c>
      <c r="E4" t="str">
        <f>VLOOKUP($D4,$G$8:$I$68,2,FALSE)</f>
        <v>Private</v>
      </c>
      <c r="F4" t="str">
        <f>VLOOKUP($D4,$G$8:$I$68,3,FALSE)</f>
        <v>P</v>
      </c>
      <c r="G4">
        <f>VLOOKUP($D4,$G$8:$I$68,1,FALSE)</f>
        <v>1</v>
      </c>
      <c r="L4" s="3" t="str">
        <f>VLOOKUP($B4,$F$8:$I$68,1,FALSE)</f>
        <v>P</v>
      </c>
      <c r="M4" s="3" t="str">
        <f>VLOOKUP($B4,$F$8:$I$68,3,FALSE)</f>
        <v>Private</v>
      </c>
      <c r="N4" s="3">
        <f>VLOOKUP($B4,$F$8:$I$68,2,FALSE)</f>
        <v>1</v>
      </c>
      <c r="P4" s="5" t="str">
        <f>VLOOKUP($A4,$E$8:$I$68,1,FALSE)</f>
        <v>Private</v>
      </c>
      <c r="Q4" s="5" t="str">
        <f>VLOOKUP($A4,$E$8:$I$68,2,FALSE)</f>
        <v>P</v>
      </c>
      <c r="R4" s="5">
        <f>VLOOKUP($A4,$E$8:$I$68,3,FALSE)</f>
        <v>1</v>
      </c>
    </row>
    <row r="5" spans="1:18" x14ac:dyDescent="0.25">
      <c r="A5" t="s">
        <v>39</v>
      </c>
      <c r="B5" t="s">
        <v>40</v>
      </c>
      <c r="C5">
        <v>2</v>
      </c>
      <c r="D5" s="1">
        <v>2</v>
      </c>
      <c r="E5" t="str">
        <f>VLOOKUP($D5,$G$8:$I$68,2,FALSE)</f>
        <v>Semi</v>
      </c>
      <c r="F5" t="str">
        <f>VLOOKUP($D5,$G$8:$I$68,3,FALSE)</f>
        <v>S</v>
      </c>
      <c r="G5">
        <f>VLOOKUP($D5,$G$8:$I$68,1,FALSE)</f>
        <v>2</v>
      </c>
      <c r="L5" s="3" t="str">
        <f>VLOOKUP($B5,$F$8:$I$68,1,FALSE)</f>
        <v>S</v>
      </c>
      <c r="M5" s="3" t="str">
        <f>VLOOKUP($B5,$F$8:$I$68,3,FALSE)</f>
        <v>Semi</v>
      </c>
      <c r="N5" s="3">
        <f>VLOOKUP($B5,$F$8:$I$68,2,FALSE)</f>
        <v>2</v>
      </c>
      <c r="P5" s="5" t="str">
        <f>VLOOKUP($A5,$E$8:$I$68,1,FALSE)</f>
        <v>Semi</v>
      </c>
      <c r="Q5" s="5" t="str">
        <f>VLOOKUP($A5,$E$8:$I$68,2,FALSE)</f>
        <v>S</v>
      </c>
      <c r="R5" s="5">
        <f>VLOOKUP($A5,$E$8:$I$68,3,FALSE)</f>
        <v>2</v>
      </c>
    </row>
    <row r="6" spans="1:18" x14ac:dyDescent="0.25">
      <c r="A6" t="s">
        <v>43</v>
      </c>
      <c r="B6" t="s">
        <v>44</v>
      </c>
      <c r="C6">
        <v>23</v>
      </c>
      <c r="D6" s="1">
        <v>2</v>
      </c>
      <c r="E6" t="str">
        <f>VLOOKUP($D6,$G$8:$I$68,2,FALSE)</f>
        <v>Semi</v>
      </c>
      <c r="F6" t="str">
        <f>VLOOKUP($D6,$G$8:$I$68,3,FALSE)</f>
        <v>S</v>
      </c>
      <c r="G6">
        <f>VLOOKUP($D6,$G$8:$I$68,1,FALSE)</f>
        <v>2</v>
      </c>
      <c r="L6" s="3" t="e">
        <f>VLOOKUP($B6,$F$8:$I$68,1,FALSE)</f>
        <v>#N/A</v>
      </c>
      <c r="M6" s="3" t="e">
        <f>VLOOKUP($B6,$F$8:$I$68,3,FALSE)</f>
        <v>#N/A</v>
      </c>
      <c r="N6" s="3" t="e">
        <f>VLOOKUP($B6,$F$8:$I$68,2,FALSE)</f>
        <v>#N/A</v>
      </c>
      <c r="P6" s="5" t="e">
        <f>VLOOKUP($A6,$E$8:$I$68,1,FALSE)</f>
        <v>#N/A</v>
      </c>
      <c r="Q6" s="5" t="e">
        <f>VLOOKUP($A6,$E$8:$I$68,2,FALSE)</f>
        <v>#N/A</v>
      </c>
      <c r="R6" s="5" t="e">
        <f>VLOOKUP($A6,$E$8:$I$68,3,FALSE)</f>
        <v>#N/A</v>
      </c>
    </row>
    <row r="7" spans="1:18" x14ac:dyDescent="0.25">
      <c r="D7" s="11"/>
    </row>
    <row r="8" spans="1:18" x14ac:dyDescent="0.25">
      <c r="D8" s="11"/>
      <c r="E8" t="s">
        <v>29</v>
      </c>
      <c r="F8" t="s">
        <v>30</v>
      </c>
      <c r="G8">
        <v>10</v>
      </c>
      <c r="H8" t="s">
        <v>29</v>
      </c>
      <c r="I8" t="s">
        <v>30</v>
      </c>
    </row>
    <row r="9" spans="1:18" x14ac:dyDescent="0.25">
      <c r="D9" s="11"/>
      <c r="E9" t="s">
        <v>33</v>
      </c>
      <c r="F9" t="s">
        <v>34</v>
      </c>
      <c r="G9">
        <v>11</v>
      </c>
      <c r="H9" t="s">
        <v>33</v>
      </c>
      <c r="I9" t="s">
        <v>34</v>
      </c>
    </row>
    <row r="10" spans="1:18" x14ac:dyDescent="0.25">
      <c r="D10" s="11"/>
      <c r="E10" t="s">
        <v>37</v>
      </c>
      <c r="F10" t="s">
        <v>38</v>
      </c>
      <c r="G10">
        <v>13</v>
      </c>
      <c r="H10" t="s">
        <v>37</v>
      </c>
      <c r="I10" t="s">
        <v>38</v>
      </c>
    </row>
    <row r="11" spans="1:18" x14ac:dyDescent="0.25">
      <c r="D11" s="11"/>
      <c r="E11" t="s">
        <v>41</v>
      </c>
      <c r="F11" t="s">
        <v>42</v>
      </c>
      <c r="G11">
        <v>163</v>
      </c>
      <c r="H11" t="s">
        <v>41</v>
      </c>
      <c r="I11" t="s">
        <v>42</v>
      </c>
    </row>
    <row r="12" spans="1:18" x14ac:dyDescent="0.25">
      <c r="D12" s="11"/>
      <c r="E12" t="s">
        <v>45</v>
      </c>
      <c r="F12" t="s">
        <v>46</v>
      </c>
      <c r="G12">
        <v>23</v>
      </c>
      <c r="H12" t="s">
        <v>45</v>
      </c>
      <c r="I12" t="s">
        <v>46</v>
      </c>
    </row>
    <row r="13" spans="1:18" x14ac:dyDescent="0.25">
      <c r="A13" s="12"/>
      <c r="D13" s="11"/>
      <c r="E13" t="s">
        <v>47</v>
      </c>
      <c r="F13" t="s">
        <v>48</v>
      </c>
      <c r="G13">
        <v>173</v>
      </c>
      <c r="H13" t="s">
        <v>47</v>
      </c>
      <c r="I13" t="s">
        <v>48</v>
      </c>
    </row>
    <row r="14" spans="1:18" x14ac:dyDescent="0.25">
      <c r="D14" s="11"/>
      <c r="E14" t="s">
        <v>49</v>
      </c>
      <c r="F14" t="s">
        <v>50</v>
      </c>
      <c r="G14">
        <v>183</v>
      </c>
      <c r="H14" t="s">
        <v>49</v>
      </c>
      <c r="I14" t="s">
        <v>50</v>
      </c>
    </row>
    <row r="15" spans="1:18" x14ac:dyDescent="0.25">
      <c r="D15" s="11"/>
      <c r="E15" t="s">
        <v>51</v>
      </c>
      <c r="F15" t="s">
        <v>52</v>
      </c>
      <c r="G15">
        <v>193</v>
      </c>
      <c r="H15" t="s">
        <v>51</v>
      </c>
      <c r="I15" t="s">
        <v>52</v>
      </c>
    </row>
    <row r="16" spans="1:18" x14ac:dyDescent="0.25">
      <c r="D16" s="11"/>
      <c r="E16" t="s">
        <v>53</v>
      </c>
      <c r="F16" t="s">
        <v>54</v>
      </c>
      <c r="G16">
        <v>203</v>
      </c>
      <c r="H16" t="s">
        <v>53</v>
      </c>
      <c r="I16" t="s">
        <v>54</v>
      </c>
    </row>
    <row r="17" spans="4:9" x14ac:dyDescent="0.25">
      <c r="D17" s="11"/>
      <c r="E17" t="s">
        <v>55</v>
      </c>
      <c r="F17" t="s">
        <v>56</v>
      </c>
      <c r="G17">
        <v>213</v>
      </c>
      <c r="H17" t="s">
        <v>55</v>
      </c>
      <c r="I17" t="s">
        <v>56</v>
      </c>
    </row>
    <row r="18" spans="4:9" x14ac:dyDescent="0.25">
      <c r="D18" s="11"/>
      <c r="E18" t="s">
        <v>57</v>
      </c>
      <c r="F18" t="s">
        <v>58</v>
      </c>
      <c r="G18">
        <v>223</v>
      </c>
      <c r="H18" t="s">
        <v>57</v>
      </c>
      <c r="I18" t="s">
        <v>58</v>
      </c>
    </row>
    <row r="19" spans="4:9" x14ac:dyDescent="0.25">
      <c r="D19" s="11"/>
      <c r="E19" t="s">
        <v>59</v>
      </c>
      <c r="F19" t="s">
        <v>60</v>
      </c>
      <c r="G19">
        <v>33</v>
      </c>
      <c r="H19" t="s">
        <v>59</v>
      </c>
      <c r="I19" t="s">
        <v>60</v>
      </c>
    </row>
    <row r="20" spans="4:9" x14ac:dyDescent="0.25">
      <c r="D20" s="11"/>
      <c r="E20" t="s">
        <v>61</v>
      </c>
      <c r="F20" t="s">
        <v>62</v>
      </c>
      <c r="G20">
        <v>113</v>
      </c>
      <c r="H20" t="s">
        <v>61</v>
      </c>
      <c r="I20" t="s">
        <v>62</v>
      </c>
    </row>
    <row r="21" spans="4:9" x14ac:dyDescent="0.25">
      <c r="D21" s="11"/>
      <c r="E21" t="s">
        <v>63</v>
      </c>
      <c r="F21" t="s">
        <v>64</v>
      </c>
      <c r="G21">
        <v>233</v>
      </c>
      <c r="H21" t="s">
        <v>63</v>
      </c>
      <c r="I21" t="s">
        <v>64</v>
      </c>
    </row>
    <row r="22" spans="4:9" x14ac:dyDescent="0.25">
      <c r="D22" s="11"/>
      <c r="E22" t="s">
        <v>65</v>
      </c>
      <c r="F22" t="s">
        <v>66</v>
      </c>
      <c r="G22">
        <v>243</v>
      </c>
      <c r="H22" t="s">
        <v>65</v>
      </c>
      <c r="I22" t="s">
        <v>66</v>
      </c>
    </row>
    <row r="23" spans="4:9" x14ac:dyDescent="0.25">
      <c r="D23" s="11"/>
      <c r="E23" t="s">
        <v>67</v>
      </c>
      <c r="F23" t="s">
        <v>68</v>
      </c>
      <c r="G23">
        <v>253</v>
      </c>
      <c r="H23" t="s">
        <v>67</v>
      </c>
      <c r="I23" t="s">
        <v>68</v>
      </c>
    </row>
    <row r="24" spans="4:9" x14ac:dyDescent="0.25">
      <c r="D24" s="11"/>
      <c r="E24" t="s">
        <v>69</v>
      </c>
      <c r="F24" t="s">
        <v>70</v>
      </c>
      <c r="G24">
        <v>263</v>
      </c>
      <c r="H24" t="s">
        <v>69</v>
      </c>
      <c r="I24" t="s">
        <v>70</v>
      </c>
    </row>
    <row r="25" spans="4:9" x14ac:dyDescent="0.25">
      <c r="D25" s="11"/>
      <c r="E25" t="s">
        <v>71</v>
      </c>
      <c r="F25" t="s">
        <v>72</v>
      </c>
      <c r="G25">
        <v>273</v>
      </c>
      <c r="H25" t="s">
        <v>71</v>
      </c>
      <c r="I25" t="s">
        <v>72</v>
      </c>
    </row>
    <row r="26" spans="4:9" x14ac:dyDescent="0.25">
      <c r="D26" s="11"/>
      <c r="E26" t="s">
        <v>73</v>
      </c>
      <c r="F26" t="s">
        <v>74</v>
      </c>
      <c r="G26">
        <v>283</v>
      </c>
      <c r="H26" t="s">
        <v>73</v>
      </c>
      <c r="I26" t="s">
        <v>74</v>
      </c>
    </row>
    <row r="27" spans="4:9" x14ac:dyDescent="0.25">
      <c r="D27" s="11"/>
      <c r="E27" t="s">
        <v>75</v>
      </c>
      <c r="F27" t="s">
        <v>76</v>
      </c>
      <c r="G27">
        <v>153</v>
      </c>
      <c r="H27" t="s">
        <v>75</v>
      </c>
      <c r="I27" t="s">
        <v>76</v>
      </c>
    </row>
    <row r="28" spans="4:9" x14ac:dyDescent="0.25">
      <c r="D28" s="11"/>
      <c r="E28" t="s">
        <v>77</v>
      </c>
      <c r="F28" t="s">
        <v>78</v>
      </c>
      <c r="G28">
        <v>143</v>
      </c>
      <c r="H28" t="s">
        <v>77</v>
      </c>
      <c r="I28" t="s">
        <v>78</v>
      </c>
    </row>
    <row r="29" spans="4:9" x14ac:dyDescent="0.25">
      <c r="D29" s="11"/>
      <c r="E29" t="s">
        <v>35</v>
      </c>
      <c r="F29" t="s">
        <v>36</v>
      </c>
      <c r="G29">
        <v>1</v>
      </c>
      <c r="H29" t="s">
        <v>35</v>
      </c>
      <c r="I29" t="s">
        <v>36</v>
      </c>
    </row>
    <row r="30" spans="4:9" x14ac:dyDescent="0.25">
      <c r="D30" s="11"/>
      <c r="E30" t="s">
        <v>79</v>
      </c>
      <c r="F30" t="s">
        <v>80</v>
      </c>
      <c r="G30">
        <v>73</v>
      </c>
      <c r="H30" t="s">
        <v>79</v>
      </c>
      <c r="I30" t="s">
        <v>80</v>
      </c>
    </row>
    <row r="31" spans="4:9" x14ac:dyDescent="0.25">
      <c r="D31" s="11"/>
      <c r="E31" t="s">
        <v>81</v>
      </c>
      <c r="F31" t="s">
        <v>82</v>
      </c>
      <c r="G31">
        <v>83</v>
      </c>
      <c r="H31" t="s">
        <v>81</v>
      </c>
      <c r="I31" t="s">
        <v>82</v>
      </c>
    </row>
    <row r="32" spans="4:9" x14ac:dyDescent="0.25">
      <c r="D32" s="11"/>
      <c r="E32" t="s">
        <v>83</v>
      </c>
      <c r="F32" t="s">
        <v>84</v>
      </c>
      <c r="G32">
        <v>4</v>
      </c>
      <c r="H32" t="s">
        <v>83</v>
      </c>
      <c r="I32" t="s">
        <v>84</v>
      </c>
    </row>
    <row r="33" spans="4:9" x14ac:dyDescent="0.25">
      <c r="D33" s="11"/>
      <c r="E33" t="s">
        <v>85</v>
      </c>
      <c r="F33" t="s">
        <v>86</v>
      </c>
      <c r="G33">
        <v>123</v>
      </c>
      <c r="H33" t="s">
        <v>85</v>
      </c>
      <c r="I33" t="s">
        <v>86</v>
      </c>
    </row>
    <row r="34" spans="4:9" x14ac:dyDescent="0.25">
      <c r="D34" s="11"/>
      <c r="E34" t="s">
        <v>87</v>
      </c>
      <c r="F34" t="s">
        <v>88</v>
      </c>
      <c r="G34">
        <v>43</v>
      </c>
      <c r="H34" t="s">
        <v>87</v>
      </c>
      <c r="I34" t="s">
        <v>88</v>
      </c>
    </row>
    <row r="35" spans="4:9" x14ac:dyDescent="0.25">
      <c r="D35" s="11"/>
      <c r="E35" t="s">
        <v>39</v>
      </c>
      <c r="F35" t="s">
        <v>40</v>
      </c>
      <c r="G35">
        <v>2</v>
      </c>
      <c r="H35" t="s">
        <v>39</v>
      </c>
      <c r="I35" t="s">
        <v>40</v>
      </c>
    </row>
    <row r="36" spans="4:9" x14ac:dyDescent="0.25">
      <c r="D36" s="11"/>
      <c r="E36" t="s">
        <v>89</v>
      </c>
      <c r="F36" t="s">
        <v>90</v>
      </c>
      <c r="G36">
        <v>93</v>
      </c>
      <c r="H36" t="s">
        <v>89</v>
      </c>
      <c r="I36" t="s">
        <v>90</v>
      </c>
    </row>
    <row r="37" spans="4:9" x14ac:dyDescent="0.25">
      <c r="D37" s="11"/>
      <c r="E37" t="s">
        <v>91</v>
      </c>
      <c r="F37" t="s">
        <v>92</v>
      </c>
      <c r="G37">
        <v>74</v>
      </c>
      <c r="H37" t="s">
        <v>91</v>
      </c>
      <c r="I37" t="s">
        <v>92</v>
      </c>
    </row>
    <row r="38" spans="4:9" x14ac:dyDescent="0.25">
      <c r="D38" s="11"/>
      <c r="E38" t="s">
        <v>93</v>
      </c>
      <c r="F38" t="s">
        <v>94</v>
      </c>
      <c r="G38">
        <v>12</v>
      </c>
      <c r="H38" t="s">
        <v>93</v>
      </c>
      <c r="I38" t="s">
        <v>94</v>
      </c>
    </row>
    <row r="39" spans="4:9" x14ac:dyDescent="0.25">
      <c r="D39" s="11"/>
      <c r="E39" t="s">
        <v>95</v>
      </c>
      <c r="F39" t="s">
        <v>96</v>
      </c>
      <c r="G39">
        <v>133</v>
      </c>
      <c r="H39" t="s">
        <v>95</v>
      </c>
      <c r="I39" t="s">
        <v>96</v>
      </c>
    </row>
    <row r="40" spans="4:9" x14ac:dyDescent="0.25">
      <c r="D40" s="11"/>
      <c r="E40" t="s">
        <v>97</v>
      </c>
      <c r="F40" t="s">
        <v>98</v>
      </c>
      <c r="G40">
        <v>103</v>
      </c>
      <c r="H40" t="s">
        <v>97</v>
      </c>
      <c r="I40" t="s">
        <v>98</v>
      </c>
    </row>
    <row r="41" spans="4:9" x14ac:dyDescent="0.25">
      <c r="D41" s="11"/>
    </row>
    <row r="42" spans="4:9" x14ac:dyDescent="0.25">
      <c r="D42" s="11"/>
    </row>
    <row r="43" spans="4:9" x14ac:dyDescent="0.25">
      <c r="D43" s="11"/>
    </row>
    <row r="44" spans="4:9" x14ac:dyDescent="0.25">
      <c r="D44" s="11"/>
    </row>
    <row r="45" spans="4:9" x14ac:dyDescent="0.25">
      <c r="D45" s="11"/>
    </row>
    <row r="46" spans="4:9" x14ac:dyDescent="0.25">
      <c r="D46" s="11"/>
    </row>
    <row r="47" spans="4:9" x14ac:dyDescent="0.25">
      <c r="D47" s="11"/>
    </row>
    <row r="48" spans="4:9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  <row r="93" spans="4:4" x14ac:dyDescent="0.25">
      <c r="D93" s="11"/>
    </row>
    <row r="94" spans="4:4" x14ac:dyDescent="0.25">
      <c r="D94" s="11"/>
    </row>
    <row r="95" spans="4:4" x14ac:dyDescent="0.25">
      <c r="D95" s="11"/>
    </row>
    <row r="96" spans="4:4" x14ac:dyDescent="0.25">
      <c r="D96" s="11"/>
    </row>
  </sheetData>
  <conditionalFormatting sqref="D1:D1048576">
    <cfRule type="expression" dxfId="1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2"/>
  <sheetViews>
    <sheetView workbookViewId="0">
      <selection activeCell="A25" sqref="A25"/>
    </sheetView>
  </sheetViews>
  <sheetFormatPr defaultRowHeight="15" x14ac:dyDescent="0.25"/>
  <cols>
    <col min="1" max="1" width="30.85546875" customWidth="1"/>
    <col min="2" max="2" width="10.285156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24" bestFit="1" customWidth="1"/>
    <col min="7" max="7" width="15.5703125" style="1" bestFit="1" customWidth="1"/>
    <col min="8" max="8" width="36.140625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3.5703125" hidden="1" customWidth="1"/>
    <col min="19" max="21" width="8.7109375" style="2" customWidth="1"/>
    <col min="23" max="25" width="8.7109375" style="10" customWidth="1"/>
  </cols>
  <sheetData>
    <row r="1" spans="1:25" s="7" customFormat="1" x14ac:dyDescent="0.25">
      <c r="A1" s="7" t="s">
        <v>0</v>
      </c>
      <c r="B1" s="7" t="s">
        <v>1</v>
      </c>
      <c r="C1" s="7" t="s">
        <v>5</v>
      </c>
      <c r="D1" s="7" t="s">
        <v>22</v>
      </c>
      <c r="E1" s="7" t="s">
        <v>23</v>
      </c>
      <c r="F1" s="7" t="s">
        <v>24</v>
      </c>
      <c r="G1" s="1" t="s">
        <v>4</v>
      </c>
      <c r="H1" s="7" t="s">
        <v>2</v>
      </c>
      <c r="I1" s="7" t="s">
        <v>3</v>
      </c>
      <c r="J1" s="7" t="s">
        <v>6</v>
      </c>
      <c r="K1" s="7" t="s">
        <v>25</v>
      </c>
      <c r="L1" s="7" t="s">
        <v>26</v>
      </c>
      <c r="M1" s="7" t="s">
        <v>7</v>
      </c>
      <c r="Q1" s="7" t="s">
        <v>347</v>
      </c>
      <c r="S1" s="8" t="s">
        <v>348</v>
      </c>
      <c r="T1" s="8"/>
      <c r="U1" s="8"/>
      <c r="W1" s="9" t="s">
        <v>349</v>
      </c>
      <c r="X1" s="9"/>
      <c r="Y1" s="9"/>
    </row>
    <row r="2" spans="1:25" x14ac:dyDescent="0.25">
      <c r="A2" t="s">
        <v>99</v>
      </c>
      <c r="B2">
        <v>47</v>
      </c>
      <c r="C2" t="s">
        <v>100</v>
      </c>
      <c r="D2" t="s">
        <v>101</v>
      </c>
      <c r="F2" t="s">
        <v>102</v>
      </c>
      <c r="G2" s="1">
        <v>47</v>
      </c>
      <c r="H2" s="7" t="str">
        <f t="shared" ref="H2:H20" si="0">VLOOKUP($G2,$I$22:$O$172,7,FALSE)</f>
        <v>Anthem BC/BS Levels</v>
      </c>
      <c r="I2" s="7">
        <f t="shared" ref="I2:I20" si="1">VLOOKUP($G2,$I$22:$O$172,1,FALSE)</f>
        <v>47</v>
      </c>
      <c r="J2" s="7" t="str">
        <f t="shared" ref="J2:J20" si="2">VLOOKUP($G2,$I$22:$O$172,2,FALSE)</f>
        <v>Managed Care</v>
      </c>
      <c r="K2" s="7" t="str">
        <f t="shared" ref="K2:K20" si="3">VLOOKUP($G2,$I$22:$O$172,3,FALSE)</f>
        <v>ABC</v>
      </c>
      <c r="L2" s="7">
        <f t="shared" ref="L2:L20" si="4">VLOOKUP($G2,$I$22:$O$172,4,FALSE)</f>
        <v>0</v>
      </c>
      <c r="M2" s="7" t="str">
        <f t="shared" ref="M2:M20" si="5">VLOOKUP($G2,$I$22:$O$172,5,FALSE)</f>
        <v>4 levels of care</v>
      </c>
      <c r="Q2" t="str">
        <f>CONCATENATE($D2,$E2)</f>
        <v>ABC</v>
      </c>
      <c r="S2" s="2">
        <f t="shared" ref="S2:S20" si="6">VLOOKUP($Q2,$N$22:$P$172,3,FALSE)</f>
        <v>47</v>
      </c>
      <c r="T2" s="2" t="str">
        <f t="shared" ref="T2:T20" si="7">VLOOKUP($Q2,$N$22:$P$172,1,FALSE)</f>
        <v>ABC</v>
      </c>
      <c r="U2" s="2" t="str">
        <f t="shared" ref="U2:U20" si="8">VLOOKUP($Q2,$N$22:$P$172,2,FALSE)</f>
        <v>Anthem BC/BS Levels</v>
      </c>
      <c r="W2" s="10">
        <f t="shared" ref="W2:W20" si="9">VLOOKUP($B2,$I$22:$P$172,1,FALSE)</f>
        <v>47</v>
      </c>
      <c r="X2" s="10" t="str">
        <f t="shared" ref="X2:X20" si="10">VLOOKUP($B2,$I$22:$P$172,6,FALSE)</f>
        <v>ABC</v>
      </c>
      <c r="Y2" s="10" t="str">
        <f t="shared" ref="Y2:Y20" si="11">VLOOKUP($B2,$I$22:$P$172,7,FALSE)</f>
        <v>Anthem BC/BS Levels</v>
      </c>
    </row>
    <row r="3" spans="1:25" x14ac:dyDescent="0.25">
      <c r="A3" t="s">
        <v>106</v>
      </c>
      <c r="B3">
        <v>298</v>
      </c>
      <c r="C3" t="s">
        <v>100</v>
      </c>
      <c r="D3" t="s">
        <v>107</v>
      </c>
      <c r="F3" t="s">
        <v>102</v>
      </c>
      <c r="G3" s="1">
        <v>47</v>
      </c>
      <c r="H3" s="7" t="str">
        <f t="shared" si="0"/>
        <v>Anthem BC/BS Levels</v>
      </c>
      <c r="I3" s="7">
        <f t="shared" si="1"/>
        <v>47</v>
      </c>
      <c r="J3" s="7" t="str">
        <f t="shared" si="2"/>
        <v>Managed Care</v>
      </c>
      <c r="K3" s="7" t="str">
        <f t="shared" si="3"/>
        <v>ABC</v>
      </c>
      <c r="L3" s="7">
        <f t="shared" si="4"/>
        <v>0</v>
      </c>
      <c r="M3" s="7" t="str">
        <f t="shared" si="5"/>
        <v>4 levels of care</v>
      </c>
      <c r="Q3" t="str">
        <f t="shared" ref="Q3:Q20" si="12">CONCATENATE($D3,$E3)</f>
        <v>AMA</v>
      </c>
      <c r="S3" s="2" t="e">
        <f t="shared" si="6"/>
        <v>#N/A</v>
      </c>
      <c r="T3" s="2" t="e">
        <f t="shared" si="7"/>
        <v>#N/A</v>
      </c>
      <c r="U3" s="2" t="e">
        <f t="shared" si="8"/>
        <v>#N/A</v>
      </c>
      <c r="W3" s="10" t="e">
        <f t="shared" si="9"/>
        <v>#N/A</v>
      </c>
      <c r="X3" s="10" t="e">
        <f t="shared" si="10"/>
        <v>#N/A</v>
      </c>
      <c r="Y3" s="10" t="e">
        <f t="shared" si="11"/>
        <v>#N/A</v>
      </c>
    </row>
    <row r="4" spans="1:25" x14ac:dyDescent="0.25">
      <c r="A4" t="s">
        <v>112</v>
      </c>
      <c r="B4">
        <v>78</v>
      </c>
      <c r="C4" t="s">
        <v>109</v>
      </c>
      <c r="D4" t="s">
        <v>113</v>
      </c>
      <c r="F4" t="s">
        <v>114</v>
      </c>
      <c r="G4" s="1">
        <v>78</v>
      </c>
      <c r="H4" s="7" t="str">
        <f t="shared" si="0"/>
        <v>Hospice Medicaid</v>
      </c>
      <c r="I4" s="7">
        <f t="shared" si="1"/>
        <v>78</v>
      </c>
      <c r="J4" s="7" t="str">
        <f t="shared" si="2"/>
        <v>Medicaid</v>
      </c>
      <c r="K4" s="7" t="str">
        <f t="shared" si="3"/>
        <v>HMD</v>
      </c>
      <c r="L4" s="7">
        <f t="shared" si="4"/>
        <v>0</v>
      </c>
      <c r="M4" s="7" t="str">
        <f t="shared" si="5"/>
        <v>Medicaid</v>
      </c>
      <c r="Q4" t="str">
        <f t="shared" si="12"/>
        <v>HM</v>
      </c>
      <c r="S4" s="2" t="e">
        <f t="shared" si="6"/>
        <v>#N/A</v>
      </c>
      <c r="T4" s="2" t="e">
        <f t="shared" si="7"/>
        <v>#N/A</v>
      </c>
      <c r="U4" s="2" t="e">
        <f t="shared" si="8"/>
        <v>#N/A</v>
      </c>
      <c r="W4" s="10">
        <f t="shared" si="9"/>
        <v>78</v>
      </c>
      <c r="X4" s="10" t="str">
        <f t="shared" si="10"/>
        <v>HMD</v>
      </c>
      <c r="Y4" s="10" t="str">
        <f t="shared" si="11"/>
        <v>Hospice Medicaid</v>
      </c>
    </row>
    <row r="5" spans="1:25" x14ac:dyDescent="0.25">
      <c r="A5" t="s">
        <v>116</v>
      </c>
      <c r="B5">
        <v>119</v>
      </c>
      <c r="C5" t="s">
        <v>35</v>
      </c>
      <c r="D5" t="s">
        <v>117</v>
      </c>
      <c r="F5" t="s">
        <v>114</v>
      </c>
      <c r="G5" s="1">
        <v>119</v>
      </c>
      <c r="H5" s="7" t="str">
        <f t="shared" si="0"/>
        <v>Hospice Private</v>
      </c>
      <c r="I5" s="7">
        <f t="shared" si="1"/>
        <v>119</v>
      </c>
      <c r="J5" s="7" t="str">
        <f t="shared" si="2"/>
        <v>Other</v>
      </c>
      <c r="K5" s="7" t="str">
        <f t="shared" si="3"/>
        <v>HP</v>
      </c>
      <c r="L5" s="7">
        <f t="shared" si="4"/>
        <v>0</v>
      </c>
      <c r="M5" s="7" t="str">
        <f t="shared" si="5"/>
        <v>Standard</v>
      </c>
      <c r="Q5" t="str">
        <f t="shared" si="12"/>
        <v>HP</v>
      </c>
      <c r="S5" s="2">
        <f t="shared" si="6"/>
        <v>119</v>
      </c>
      <c r="T5" s="2" t="str">
        <f t="shared" si="7"/>
        <v>HP</v>
      </c>
      <c r="U5" s="2" t="str">
        <f t="shared" si="8"/>
        <v>Hospice Private</v>
      </c>
      <c r="W5" s="10">
        <f t="shared" si="9"/>
        <v>119</v>
      </c>
      <c r="X5" s="10" t="str">
        <f t="shared" si="10"/>
        <v>HP</v>
      </c>
      <c r="Y5" s="10" t="str">
        <f t="shared" si="11"/>
        <v>Hospice Private</v>
      </c>
    </row>
    <row r="6" spans="1:25" x14ac:dyDescent="0.25">
      <c r="A6" t="s">
        <v>121</v>
      </c>
      <c r="B6">
        <v>358</v>
      </c>
      <c r="C6" t="s">
        <v>100</v>
      </c>
      <c r="D6" t="s">
        <v>122</v>
      </c>
      <c r="G6" s="1">
        <v>364</v>
      </c>
      <c r="H6" s="7" t="str">
        <f t="shared" si="0"/>
        <v>Medicare C</v>
      </c>
      <c r="I6" s="7">
        <f t="shared" si="1"/>
        <v>364</v>
      </c>
      <c r="J6" s="7" t="str">
        <f t="shared" si="2"/>
        <v>Managed Care</v>
      </c>
      <c r="K6" s="7" t="str">
        <f t="shared" si="3"/>
        <v>MCC</v>
      </c>
      <c r="L6" s="7">
        <f t="shared" si="4"/>
        <v>0</v>
      </c>
      <c r="M6" s="7" t="str">
        <f t="shared" si="5"/>
        <v>RUGs IV Care Levels</v>
      </c>
      <c r="Q6" t="str">
        <f t="shared" si="12"/>
        <v>HAL</v>
      </c>
      <c r="S6" s="2" t="e">
        <f t="shared" si="6"/>
        <v>#N/A</v>
      </c>
      <c r="T6" s="2" t="e">
        <f t="shared" si="7"/>
        <v>#N/A</v>
      </c>
      <c r="U6" s="2" t="e">
        <f t="shared" si="8"/>
        <v>#N/A</v>
      </c>
      <c r="W6" s="10" t="e">
        <f t="shared" si="9"/>
        <v>#N/A</v>
      </c>
      <c r="X6" s="10" t="e">
        <f t="shared" si="10"/>
        <v>#N/A</v>
      </c>
      <c r="Y6" s="10" t="e">
        <f t="shared" si="11"/>
        <v>#N/A</v>
      </c>
    </row>
    <row r="7" spans="1:25" x14ac:dyDescent="0.25">
      <c r="A7" t="s">
        <v>125</v>
      </c>
      <c r="B7">
        <v>58</v>
      </c>
      <c r="C7" t="s">
        <v>100</v>
      </c>
      <c r="D7" t="s">
        <v>126</v>
      </c>
      <c r="F7" t="s">
        <v>127</v>
      </c>
      <c r="G7" s="1">
        <v>354</v>
      </c>
      <c r="H7" s="7" t="str">
        <f t="shared" si="0"/>
        <v>Managed Care Levels</v>
      </c>
      <c r="I7" s="7">
        <f t="shared" si="1"/>
        <v>354</v>
      </c>
      <c r="J7" s="7" t="str">
        <f t="shared" si="2"/>
        <v>Managed Care</v>
      </c>
      <c r="K7" s="7" t="str">
        <f t="shared" si="3"/>
        <v>MGD</v>
      </c>
      <c r="L7" s="7">
        <f t="shared" si="4"/>
        <v>0</v>
      </c>
      <c r="M7" s="7" t="str">
        <f t="shared" si="5"/>
        <v>5 Levels of Care</v>
      </c>
      <c r="Q7" t="str">
        <f t="shared" si="12"/>
        <v>MCL</v>
      </c>
      <c r="S7" s="2" t="e">
        <f t="shared" si="6"/>
        <v>#N/A</v>
      </c>
      <c r="T7" s="2" t="e">
        <f t="shared" si="7"/>
        <v>#N/A</v>
      </c>
      <c r="U7" s="2" t="e">
        <f t="shared" si="8"/>
        <v>#N/A</v>
      </c>
      <c r="W7" s="10" t="e">
        <f t="shared" si="9"/>
        <v>#N/A</v>
      </c>
      <c r="X7" s="10" t="e">
        <f t="shared" si="10"/>
        <v>#N/A</v>
      </c>
      <c r="Y7" s="10" t="e">
        <f t="shared" si="11"/>
        <v>#N/A</v>
      </c>
    </row>
    <row r="8" spans="1:25" x14ac:dyDescent="0.25">
      <c r="A8" t="s">
        <v>130</v>
      </c>
      <c r="B8">
        <v>68</v>
      </c>
      <c r="C8" t="s">
        <v>100</v>
      </c>
      <c r="D8" t="s">
        <v>131</v>
      </c>
      <c r="F8" t="s">
        <v>132</v>
      </c>
      <c r="G8" s="1">
        <v>594</v>
      </c>
      <c r="H8" s="7" t="str">
        <f t="shared" si="0"/>
        <v>Managed Care with Rugs</v>
      </c>
      <c r="I8" s="7">
        <f t="shared" si="1"/>
        <v>594</v>
      </c>
      <c r="J8" s="7" t="str">
        <f t="shared" si="2"/>
        <v>Managed Care</v>
      </c>
      <c r="K8" s="7" t="str">
        <f t="shared" si="3"/>
        <v>MCR</v>
      </c>
      <c r="L8" s="7">
        <f t="shared" si="4"/>
        <v>0</v>
      </c>
      <c r="M8" s="7">
        <f t="shared" si="5"/>
        <v>0</v>
      </c>
      <c r="Q8" t="str">
        <f t="shared" si="12"/>
        <v>MGR</v>
      </c>
      <c r="S8" s="2" t="e">
        <f t="shared" si="6"/>
        <v>#N/A</v>
      </c>
      <c r="T8" s="2" t="e">
        <f t="shared" si="7"/>
        <v>#N/A</v>
      </c>
      <c r="U8" s="2" t="e">
        <f t="shared" si="8"/>
        <v>#N/A</v>
      </c>
      <c r="W8" s="10" t="e">
        <f t="shared" si="9"/>
        <v>#N/A</v>
      </c>
      <c r="X8" s="10" t="e">
        <f t="shared" si="10"/>
        <v>#N/A</v>
      </c>
      <c r="Y8" s="10" t="e">
        <f t="shared" si="11"/>
        <v>#N/A</v>
      </c>
    </row>
    <row r="9" spans="1:25" x14ac:dyDescent="0.25">
      <c r="A9" t="s">
        <v>135</v>
      </c>
      <c r="B9">
        <v>318</v>
      </c>
      <c r="C9" t="s">
        <v>109</v>
      </c>
      <c r="D9" t="s">
        <v>136</v>
      </c>
      <c r="F9" t="s">
        <v>114</v>
      </c>
      <c r="G9" s="1">
        <v>169</v>
      </c>
      <c r="H9" s="7" t="str">
        <f t="shared" si="0"/>
        <v>Mgd Care/Insurance</v>
      </c>
      <c r="I9" s="7">
        <f t="shared" si="1"/>
        <v>169</v>
      </c>
      <c r="J9" s="7" t="str">
        <f t="shared" si="2"/>
        <v>Other</v>
      </c>
      <c r="K9" s="7" t="str">
        <f t="shared" si="3"/>
        <v>INS</v>
      </c>
      <c r="L9" s="7">
        <f t="shared" si="4"/>
        <v>0</v>
      </c>
      <c r="M9" s="7" t="str">
        <f t="shared" si="5"/>
        <v>Standard</v>
      </c>
      <c r="Q9" t="str">
        <f t="shared" si="12"/>
        <v>MMC</v>
      </c>
      <c r="S9" s="2" t="e">
        <f t="shared" si="6"/>
        <v>#N/A</v>
      </c>
      <c r="T9" s="2" t="e">
        <f t="shared" si="7"/>
        <v>#N/A</v>
      </c>
      <c r="U9" s="2" t="e">
        <f t="shared" si="8"/>
        <v>#N/A</v>
      </c>
      <c r="W9" s="10" t="e">
        <f t="shared" si="9"/>
        <v>#N/A</v>
      </c>
      <c r="X9" s="10" t="e">
        <f t="shared" si="10"/>
        <v>#N/A</v>
      </c>
      <c r="Y9" s="10" t="e">
        <f t="shared" si="11"/>
        <v>#N/A</v>
      </c>
    </row>
    <row r="10" spans="1:25" x14ac:dyDescent="0.25">
      <c r="A10" t="s">
        <v>139</v>
      </c>
      <c r="B10">
        <v>3</v>
      </c>
      <c r="C10" t="s">
        <v>109</v>
      </c>
      <c r="D10" t="s">
        <v>140</v>
      </c>
      <c r="F10" t="s">
        <v>114</v>
      </c>
      <c r="G10" s="1">
        <v>3</v>
      </c>
      <c r="H10" s="7" t="str">
        <f t="shared" si="0"/>
        <v>Medicaid</v>
      </c>
      <c r="I10" s="7">
        <f t="shared" si="1"/>
        <v>3</v>
      </c>
      <c r="J10" s="7" t="str">
        <f t="shared" si="2"/>
        <v>Medicaid</v>
      </c>
      <c r="K10" s="7" t="str">
        <f t="shared" si="3"/>
        <v>MD</v>
      </c>
      <c r="L10" s="7">
        <f t="shared" si="4"/>
        <v>0</v>
      </c>
      <c r="M10" s="7" t="str">
        <f t="shared" si="5"/>
        <v>Medicaid</v>
      </c>
      <c r="Q10" t="str">
        <f t="shared" si="12"/>
        <v>MD</v>
      </c>
      <c r="S10" s="2">
        <f t="shared" si="6"/>
        <v>3</v>
      </c>
      <c r="T10" s="2" t="str">
        <f t="shared" si="7"/>
        <v>MD</v>
      </c>
      <c r="U10" s="2" t="str">
        <f t="shared" si="8"/>
        <v>Medicaid</v>
      </c>
      <c r="W10" s="10">
        <f t="shared" si="9"/>
        <v>3</v>
      </c>
      <c r="X10" s="10" t="str">
        <f t="shared" si="10"/>
        <v>MD</v>
      </c>
      <c r="Y10" s="10" t="str">
        <f t="shared" si="11"/>
        <v>Medicaid</v>
      </c>
    </row>
    <row r="11" spans="1:25" x14ac:dyDescent="0.25">
      <c r="A11" t="s">
        <v>143</v>
      </c>
      <c r="B11">
        <v>13</v>
      </c>
      <c r="C11" t="s">
        <v>35</v>
      </c>
      <c r="D11" t="s">
        <v>144</v>
      </c>
      <c r="F11" t="s">
        <v>114</v>
      </c>
      <c r="G11" s="1">
        <v>13</v>
      </c>
      <c r="H11" s="7" t="str">
        <f t="shared" si="0"/>
        <v>Medicaid Pending</v>
      </c>
      <c r="I11" s="7">
        <f t="shared" si="1"/>
        <v>13</v>
      </c>
      <c r="J11" s="7" t="str">
        <f t="shared" si="2"/>
        <v>Private</v>
      </c>
      <c r="K11" s="7" t="str">
        <f t="shared" si="3"/>
        <v>MDP</v>
      </c>
      <c r="L11" s="7">
        <f t="shared" si="4"/>
        <v>0</v>
      </c>
      <c r="M11" s="7" t="str">
        <f t="shared" si="5"/>
        <v>Standard</v>
      </c>
      <c r="Q11" t="str">
        <f t="shared" si="12"/>
        <v>MP</v>
      </c>
      <c r="S11" s="2" t="e">
        <f t="shared" si="6"/>
        <v>#N/A</v>
      </c>
      <c r="T11" s="2" t="e">
        <f t="shared" si="7"/>
        <v>#N/A</v>
      </c>
      <c r="U11" s="2" t="e">
        <f t="shared" si="8"/>
        <v>#N/A</v>
      </c>
      <c r="W11" s="10">
        <f t="shared" si="9"/>
        <v>13</v>
      </c>
      <c r="X11" s="10" t="str">
        <f t="shared" si="10"/>
        <v>MDP</v>
      </c>
      <c r="Y11" s="10" t="str">
        <f t="shared" si="11"/>
        <v>Medicaid Pending</v>
      </c>
    </row>
    <row r="12" spans="1:25" x14ac:dyDescent="0.25">
      <c r="A12" t="s">
        <v>147</v>
      </c>
      <c r="B12">
        <v>4</v>
      </c>
      <c r="C12" t="s">
        <v>148</v>
      </c>
      <c r="D12" t="s">
        <v>149</v>
      </c>
      <c r="F12" t="s">
        <v>132</v>
      </c>
      <c r="G12" s="1">
        <v>4</v>
      </c>
      <c r="H12" s="7" t="str">
        <f t="shared" si="0"/>
        <v>Medicare A</v>
      </c>
      <c r="I12" s="7">
        <f t="shared" si="1"/>
        <v>4</v>
      </c>
      <c r="J12" s="7" t="str">
        <f t="shared" si="2"/>
        <v>Medicare A</v>
      </c>
      <c r="K12" s="7" t="str">
        <f t="shared" si="3"/>
        <v>MCA</v>
      </c>
      <c r="L12" s="7">
        <f t="shared" si="4"/>
        <v>0</v>
      </c>
      <c r="M12" s="7" t="str">
        <f t="shared" si="5"/>
        <v>RUGs IV Care Levels</v>
      </c>
      <c r="Q12" t="str">
        <f t="shared" si="12"/>
        <v>MCA</v>
      </c>
      <c r="S12" s="2">
        <f t="shared" si="6"/>
        <v>4</v>
      </c>
      <c r="T12" s="2" t="str">
        <f t="shared" si="7"/>
        <v>MCA</v>
      </c>
      <c r="U12" s="2" t="str">
        <f t="shared" si="8"/>
        <v>Medicare A</v>
      </c>
      <c r="W12" s="10">
        <f t="shared" si="9"/>
        <v>4</v>
      </c>
      <c r="X12" s="10" t="str">
        <f t="shared" si="10"/>
        <v>MCA</v>
      </c>
      <c r="Y12" s="10" t="str">
        <f t="shared" si="11"/>
        <v>Medicare A</v>
      </c>
    </row>
    <row r="13" spans="1:25" x14ac:dyDescent="0.25">
      <c r="A13" t="s">
        <v>152</v>
      </c>
      <c r="B13">
        <v>219</v>
      </c>
      <c r="C13" t="s">
        <v>153</v>
      </c>
      <c r="D13" t="s">
        <v>154</v>
      </c>
      <c r="F13" t="s">
        <v>114</v>
      </c>
      <c r="G13" s="1">
        <v>203</v>
      </c>
      <c r="H13" s="7" t="str">
        <f t="shared" si="0"/>
        <v>Insurance Outpatient</v>
      </c>
      <c r="I13" s="7">
        <f t="shared" si="1"/>
        <v>203</v>
      </c>
      <c r="J13" s="7" t="str">
        <f t="shared" si="2"/>
        <v>Outpatient</v>
      </c>
      <c r="K13" s="7" t="str">
        <f t="shared" si="3"/>
        <v>INO</v>
      </c>
      <c r="L13" s="7">
        <f t="shared" si="4"/>
        <v>0</v>
      </c>
      <c r="M13" s="7">
        <f t="shared" si="5"/>
        <v>0</v>
      </c>
      <c r="Q13" t="str">
        <f t="shared" si="12"/>
        <v>OIT</v>
      </c>
      <c r="S13" s="2" t="e">
        <f t="shared" si="6"/>
        <v>#N/A</v>
      </c>
      <c r="T13" s="2" t="e">
        <f t="shared" si="7"/>
        <v>#N/A</v>
      </c>
      <c r="U13" s="2" t="e">
        <f t="shared" si="8"/>
        <v>#N/A</v>
      </c>
      <c r="W13" s="10" t="e">
        <f t="shared" si="9"/>
        <v>#N/A</v>
      </c>
      <c r="X13" s="10" t="e">
        <f t="shared" si="10"/>
        <v>#N/A</v>
      </c>
      <c r="Y13" s="10" t="e">
        <f t="shared" si="11"/>
        <v>#N/A</v>
      </c>
    </row>
    <row r="14" spans="1:25" x14ac:dyDescent="0.25">
      <c r="A14" t="s">
        <v>157</v>
      </c>
      <c r="B14">
        <v>42</v>
      </c>
      <c r="C14" t="s">
        <v>153</v>
      </c>
      <c r="D14" t="s">
        <v>158</v>
      </c>
      <c r="G14" s="1">
        <v>42</v>
      </c>
      <c r="H14" s="7" t="str">
        <f t="shared" si="0"/>
        <v>Outpatient Medicare B</v>
      </c>
      <c r="I14" s="7">
        <f t="shared" si="1"/>
        <v>42</v>
      </c>
      <c r="J14" s="7" t="str">
        <f t="shared" si="2"/>
        <v>Outpatient</v>
      </c>
      <c r="K14" s="7" t="str">
        <f t="shared" si="3"/>
        <v>OPB</v>
      </c>
      <c r="L14" s="7">
        <f t="shared" si="4"/>
        <v>0</v>
      </c>
      <c r="M14" s="7">
        <f t="shared" si="5"/>
        <v>0</v>
      </c>
      <c r="Q14" t="str">
        <f t="shared" si="12"/>
        <v>OPB</v>
      </c>
      <c r="S14" s="2">
        <f t="shared" si="6"/>
        <v>42</v>
      </c>
      <c r="T14" s="2" t="str">
        <f t="shared" si="7"/>
        <v>OPB</v>
      </c>
      <c r="U14" s="2" t="str">
        <f t="shared" si="8"/>
        <v>Outpatient Medicare B</v>
      </c>
      <c r="W14" s="10">
        <f t="shared" si="9"/>
        <v>42</v>
      </c>
      <c r="X14" s="10" t="str">
        <f t="shared" si="10"/>
        <v>OPB</v>
      </c>
      <c r="Y14" s="10" t="str">
        <f t="shared" si="11"/>
        <v>Outpatient Medicare B</v>
      </c>
    </row>
    <row r="15" spans="1:25" x14ac:dyDescent="0.25">
      <c r="A15" t="s">
        <v>160</v>
      </c>
      <c r="B15">
        <v>178</v>
      </c>
      <c r="C15" t="s">
        <v>100</v>
      </c>
      <c r="D15" t="s">
        <v>161</v>
      </c>
      <c r="F15" t="s">
        <v>114</v>
      </c>
      <c r="G15" s="1">
        <v>169</v>
      </c>
      <c r="H15" s="7" t="str">
        <f t="shared" si="0"/>
        <v>Mgd Care/Insurance</v>
      </c>
      <c r="I15" s="7">
        <f t="shared" si="1"/>
        <v>169</v>
      </c>
      <c r="J15" s="7" t="str">
        <f t="shared" si="2"/>
        <v>Other</v>
      </c>
      <c r="K15" s="7" t="str">
        <f t="shared" si="3"/>
        <v>INS</v>
      </c>
      <c r="L15" s="7">
        <f t="shared" si="4"/>
        <v>0</v>
      </c>
      <c r="M15" s="7" t="str">
        <f t="shared" si="5"/>
        <v>Standard</v>
      </c>
      <c r="Q15" t="str">
        <f t="shared" si="12"/>
        <v>PI</v>
      </c>
      <c r="S15" s="2" t="e">
        <f t="shared" si="6"/>
        <v>#N/A</v>
      </c>
      <c r="T15" s="2" t="e">
        <f t="shared" si="7"/>
        <v>#N/A</v>
      </c>
      <c r="U15" s="2" t="e">
        <f t="shared" si="8"/>
        <v>#N/A</v>
      </c>
      <c r="W15" s="10" t="e">
        <f t="shared" si="9"/>
        <v>#N/A</v>
      </c>
      <c r="X15" s="10" t="e">
        <f t="shared" si="10"/>
        <v>#N/A</v>
      </c>
      <c r="Y15" s="10" t="e">
        <f t="shared" si="11"/>
        <v>#N/A</v>
      </c>
    </row>
    <row r="16" spans="1:25" x14ac:dyDescent="0.25">
      <c r="A16" t="s">
        <v>164</v>
      </c>
      <c r="B16">
        <v>288</v>
      </c>
      <c r="C16" t="s">
        <v>153</v>
      </c>
      <c r="D16" t="s">
        <v>165</v>
      </c>
      <c r="F16" t="s">
        <v>114</v>
      </c>
      <c r="G16" s="1">
        <v>475</v>
      </c>
      <c r="H16" s="7" t="str">
        <f t="shared" si="0"/>
        <v>Outpatient Private Pay</v>
      </c>
      <c r="I16" s="7">
        <f t="shared" si="1"/>
        <v>475</v>
      </c>
      <c r="J16" s="7" t="str">
        <f t="shared" si="2"/>
        <v>Outpatient</v>
      </c>
      <c r="K16" s="7" t="str">
        <f t="shared" si="3"/>
        <v>OPP</v>
      </c>
      <c r="L16" s="7">
        <f t="shared" si="4"/>
        <v>0</v>
      </c>
      <c r="M16" s="7">
        <f t="shared" si="5"/>
        <v>0</v>
      </c>
      <c r="Q16" t="str">
        <f t="shared" si="12"/>
        <v>PO</v>
      </c>
      <c r="S16" s="2" t="e">
        <f t="shared" si="6"/>
        <v>#N/A</v>
      </c>
      <c r="T16" s="2" t="e">
        <f t="shared" si="7"/>
        <v>#N/A</v>
      </c>
      <c r="U16" s="2" t="e">
        <f t="shared" si="8"/>
        <v>#N/A</v>
      </c>
      <c r="W16" s="10" t="e">
        <f t="shared" si="9"/>
        <v>#N/A</v>
      </c>
      <c r="X16" s="10" t="e">
        <f t="shared" si="10"/>
        <v>#N/A</v>
      </c>
      <c r="Y16" s="10" t="e">
        <f t="shared" si="11"/>
        <v>#N/A</v>
      </c>
    </row>
    <row r="17" spans="1:25" x14ac:dyDescent="0.25">
      <c r="A17" t="s">
        <v>168</v>
      </c>
      <c r="B17">
        <v>1</v>
      </c>
      <c r="C17" t="s">
        <v>35</v>
      </c>
      <c r="D17" t="s">
        <v>169</v>
      </c>
      <c r="F17" t="s">
        <v>114</v>
      </c>
      <c r="G17" s="1">
        <v>1</v>
      </c>
      <c r="H17" s="7" t="str">
        <f t="shared" si="0"/>
        <v>Private Pay</v>
      </c>
      <c r="I17" s="7">
        <f t="shared" si="1"/>
        <v>1</v>
      </c>
      <c r="J17" s="7" t="str">
        <f t="shared" si="2"/>
        <v>Private</v>
      </c>
      <c r="K17" s="7" t="str">
        <f t="shared" si="3"/>
        <v>P</v>
      </c>
      <c r="L17" s="7">
        <f t="shared" si="4"/>
        <v>0</v>
      </c>
      <c r="M17" s="7" t="str">
        <f t="shared" si="5"/>
        <v>Standard</v>
      </c>
      <c r="Q17" t="str">
        <f t="shared" si="12"/>
        <v>PP</v>
      </c>
      <c r="S17" s="2" t="e">
        <f t="shared" si="6"/>
        <v>#N/A</v>
      </c>
      <c r="T17" s="2" t="e">
        <f t="shared" si="7"/>
        <v>#N/A</v>
      </c>
      <c r="U17" s="2" t="e">
        <f t="shared" si="8"/>
        <v>#N/A</v>
      </c>
      <c r="W17" s="10">
        <f t="shared" si="9"/>
        <v>1</v>
      </c>
      <c r="X17" s="10" t="str">
        <f t="shared" si="10"/>
        <v>P</v>
      </c>
      <c r="Y17" s="10" t="str">
        <f t="shared" si="11"/>
        <v>Private Pay</v>
      </c>
    </row>
    <row r="18" spans="1:25" x14ac:dyDescent="0.25">
      <c r="A18" t="s">
        <v>171</v>
      </c>
      <c r="B18">
        <v>328</v>
      </c>
      <c r="C18" t="s">
        <v>100</v>
      </c>
      <c r="D18" t="s">
        <v>172</v>
      </c>
      <c r="F18" t="s">
        <v>132</v>
      </c>
      <c r="G18" s="1">
        <v>594</v>
      </c>
      <c r="H18" s="7" t="str">
        <f t="shared" si="0"/>
        <v>Managed Care with Rugs</v>
      </c>
      <c r="I18" s="7">
        <f t="shared" si="1"/>
        <v>594</v>
      </c>
      <c r="J18" s="7" t="str">
        <f t="shared" si="2"/>
        <v>Managed Care</v>
      </c>
      <c r="K18" s="7" t="str">
        <f t="shared" si="3"/>
        <v>MCR</v>
      </c>
      <c r="L18" s="7">
        <f t="shared" si="4"/>
        <v>0</v>
      </c>
      <c r="M18" s="7">
        <f t="shared" si="5"/>
        <v>0</v>
      </c>
      <c r="Q18" t="str">
        <f t="shared" si="12"/>
        <v>UHA</v>
      </c>
      <c r="S18" s="2" t="e">
        <f t="shared" si="6"/>
        <v>#N/A</v>
      </c>
      <c r="T18" s="2" t="e">
        <f t="shared" si="7"/>
        <v>#N/A</v>
      </c>
      <c r="U18" s="2" t="e">
        <f t="shared" si="8"/>
        <v>#N/A</v>
      </c>
      <c r="W18" s="10" t="e">
        <f t="shared" si="9"/>
        <v>#N/A</v>
      </c>
      <c r="X18" s="10" t="e">
        <f t="shared" si="10"/>
        <v>#N/A</v>
      </c>
      <c r="Y18" s="10" t="e">
        <f t="shared" si="11"/>
        <v>#N/A</v>
      </c>
    </row>
    <row r="19" spans="1:25" x14ac:dyDescent="0.25">
      <c r="A19" t="s">
        <v>175</v>
      </c>
      <c r="B19">
        <v>348</v>
      </c>
      <c r="C19" t="s">
        <v>100</v>
      </c>
      <c r="D19" t="s">
        <v>176</v>
      </c>
      <c r="F19" t="s">
        <v>127</v>
      </c>
      <c r="G19" s="1">
        <v>12</v>
      </c>
      <c r="H19" s="7" t="str">
        <f t="shared" si="0"/>
        <v>Veterans Administration</v>
      </c>
      <c r="I19" s="7">
        <f t="shared" si="1"/>
        <v>12</v>
      </c>
      <c r="J19" s="7" t="str">
        <f t="shared" si="2"/>
        <v>Other</v>
      </c>
      <c r="K19" s="7" t="str">
        <f t="shared" si="3"/>
        <v>VA</v>
      </c>
      <c r="L19" s="7">
        <f t="shared" si="4"/>
        <v>0</v>
      </c>
      <c r="M19" s="7" t="str">
        <f t="shared" si="5"/>
        <v>Standard</v>
      </c>
      <c r="Q19" t="str">
        <f t="shared" si="12"/>
        <v>VAH</v>
      </c>
      <c r="S19" s="2" t="e">
        <f t="shared" si="6"/>
        <v>#N/A</v>
      </c>
      <c r="T19" s="2" t="e">
        <f t="shared" si="7"/>
        <v>#N/A</v>
      </c>
      <c r="U19" s="2" t="e">
        <f t="shared" si="8"/>
        <v>#N/A</v>
      </c>
      <c r="W19" s="10" t="e">
        <f t="shared" si="9"/>
        <v>#N/A</v>
      </c>
      <c r="X19" s="10" t="e">
        <f t="shared" si="10"/>
        <v>#N/A</v>
      </c>
      <c r="Y19" s="10" t="e">
        <f t="shared" si="11"/>
        <v>#N/A</v>
      </c>
    </row>
    <row r="20" spans="1:25" x14ac:dyDescent="0.25">
      <c r="A20" t="s">
        <v>178</v>
      </c>
      <c r="B20">
        <v>198</v>
      </c>
      <c r="C20" t="s">
        <v>100</v>
      </c>
      <c r="D20" t="s">
        <v>179</v>
      </c>
      <c r="F20" t="s">
        <v>127</v>
      </c>
      <c r="G20" s="1">
        <v>12</v>
      </c>
      <c r="H20" s="7" t="str">
        <f t="shared" si="0"/>
        <v>Veterans Administration</v>
      </c>
      <c r="I20" s="7">
        <f t="shared" si="1"/>
        <v>12</v>
      </c>
      <c r="J20" s="7" t="str">
        <f t="shared" si="2"/>
        <v>Other</v>
      </c>
      <c r="K20" s="7" t="str">
        <f t="shared" si="3"/>
        <v>VA</v>
      </c>
      <c r="L20" s="7">
        <f t="shared" si="4"/>
        <v>0</v>
      </c>
      <c r="M20" s="7" t="str">
        <f t="shared" si="5"/>
        <v>Standard</v>
      </c>
      <c r="Q20" t="str">
        <f t="shared" si="12"/>
        <v>VA</v>
      </c>
      <c r="S20" s="2">
        <f t="shared" si="6"/>
        <v>12</v>
      </c>
      <c r="T20" s="2" t="str">
        <f t="shared" si="7"/>
        <v>VA</v>
      </c>
      <c r="U20" s="2" t="str">
        <f t="shared" si="8"/>
        <v>Veterans Administration</v>
      </c>
      <c r="W20" s="10" t="e">
        <f t="shared" si="9"/>
        <v>#N/A</v>
      </c>
      <c r="X20" s="10" t="e">
        <f t="shared" si="10"/>
        <v>#N/A</v>
      </c>
      <c r="Y20" s="10" t="e">
        <f t="shared" si="11"/>
        <v>#N/A</v>
      </c>
    </row>
    <row r="21" spans="1:25" x14ac:dyDescent="0.25">
      <c r="G21" s="11"/>
      <c r="H21" s="7"/>
      <c r="I21" s="7"/>
      <c r="J21" s="7"/>
      <c r="K21" s="7"/>
      <c r="L21" s="7"/>
      <c r="M21" s="7"/>
    </row>
    <row r="22" spans="1:25" x14ac:dyDescent="0.25">
      <c r="G22" s="11"/>
      <c r="H22" t="s">
        <v>103</v>
      </c>
      <c r="I22">
        <v>434</v>
      </c>
      <c r="J22" t="s">
        <v>100</v>
      </c>
      <c r="K22" t="s">
        <v>104</v>
      </c>
      <c r="M22" t="s">
        <v>105</v>
      </c>
      <c r="N22" t="str">
        <f>CONCATENATE($K22,$L22)</f>
        <v>AET</v>
      </c>
      <c r="O22" t="s">
        <v>103</v>
      </c>
      <c r="P22">
        <v>434</v>
      </c>
    </row>
    <row r="23" spans="1:25" x14ac:dyDescent="0.25">
      <c r="G23" s="11"/>
      <c r="H23" t="s">
        <v>108</v>
      </c>
      <c r="I23">
        <v>1244</v>
      </c>
      <c r="J23" t="s">
        <v>109</v>
      </c>
      <c r="K23" t="s">
        <v>110</v>
      </c>
      <c r="L23" t="s">
        <v>111</v>
      </c>
      <c r="N23" t="str">
        <f t="shared" ref="N23:N86" si="13">CONCATENATE($K23,$L23)</f>
        <v>AMDOH</v>
      </c>
      <c r="O23" t="s">
        <v>108</v>
      </c>
      <c r="P23">
        <v>1244</v>
      </c>
    </row>
    <row r="24" spans="1:25" x14ac:dyDescent="0.25">
      <c r="G24" s="11"/>
      <c r="H24" t="s">
        <v>115</v>
      </c>
      <c r="I24">
        <v>47</v>
      </c>
      <c r="J24" t="s">
        <v>100</v>
      </c>
      <c r="K24" t="s">
        <v>101</v>
      </c>
      <c r="M24" t="s">
        <v>102</v>
      </c>
      <c r="N24" t="str">
        <f t="shared" si="13"/>
        <v>ABC</v>
      </c>
      <c r="O24" t="s">
        <v>115</v>
      </c>
      <c r="P24">
        <v>47</v>
      </c>
    </row>
    <row r="25" spans="1:25" x14ac:dyDescent="0.25">
      <c r="G25" s="11"/>
      <c r="H25" t="s">
        <v>118</v>
      </c>
      <c r="I25">
        <v>384</v>
      </c>
      <c r="J25" t="s">
        <v>119</v>
      </c>
      <c r="K25" t="s">
        <v>120</v>
      </c>
      <c r="N25" t="str">
        <f t="shared" si="13"/>
        <v>AL</v>
      </c>
      <c r="O25" t="s">
        <v>118</v>
      </c>
      <c r="P25">
        <v>384</v>
      </c>
    </row>
    <row r="26" spans="1:25" x14ac:dyDescent="0.25">
      <c r="G26" s="11"/>
      <c r="H26" t="s">
        <v>123</v>
      </c>
      <c r="I26">
        <v>1264</v>
      </c>
      <c r="J26" t="s">
        <v>109</v>
      </c>
      <c r="K26" t="s">
        <v>124</v>
      </c>
      <c r="L26" t="s">
        <v>111</v>
      </c>
      <c r="N26" t="str">
        <f t="shared" si="13"/>
        <v>BMMOH</v>
      </c>
      <c r="O26" t="s">
        <v>123</v>
      </c>
      <c r="P26">
        <v>1264</v>
      </c>
    </row>
    <row r="27" spans="1:25" x14ac:dyDescent="0.25">
      <c r="G27" s="11"/>
      <c r="H27" t="s">
        <v>128</v>
      </c>
      <c r="I27">
        <v>734</v>
      </c>
      <c r="J27" t="s">
        <v>100</v>
      </c>
      <c r="K27" t="s">
        <v>129</v>
      </c>
      <c r="N27" t="str">
        <f t="shared" si="13"/>
        <v>CAR</v>
      </c>
      <c r="O27" t="s">
        <v>128</v>
      </c>
      <c r="P27">
        <v>734</v>
      </c>
    </row>
    <row r="28" spans="1:25" x14ac:dyDescent="0.25">
      <c r="G28" s="11"/>
      <c r="H28" t="s">
        <v>133</v>
      </c>
      <c r="I28">
        <v>435</v>
      </c>
      <c r="J28" t="s">
        <v>100</v>
      </c>
      <c r="K28" t="s">
        <v>134</v>
      </c>
      <c r="M28" t="s">
        <v>102</v>
      </c>
      <c r="N28" t="str">
        <f t="shared" si="13"/>
        <v>CIG</v>
      </c>
      <c r="O28" t="s">
        <v>133</v>
      </c>
      <c r="P28">
        <v>435</v>
      </c>
    </row>
    <row r="29" spans="1:25" x14ac:dyDescent="0.25">
      <c r="G29" s="11"/>
      <c r="H29" t="s">
        <v>137</v>
      </c>
      <c r="I29">
        <v>1085</v>
      </c>
      <c r="J29" t="s">
        <v>100</v>
      </c>
      <c r="K29" t="s">
        <v>138</v>
      </c>
      <c r="N29" t="str">
        <f t="shared" si="13"/>
        <v>EPI</v>
      </c>
      <c r="O29" t="s">
        <v>137</v>
      </c>
      <c r="P29">
        <v>1085</v>
      </c>
    </row>
    <row r="30" spans="1:25" x14ac:dyDescent="0.25">
      <c r="G30" s="11"/>
      <c r="H30" t="s">
        <v>141</v>
      </c>
      <c r="I30">
        <v>754</v>
      </c>
      <c r="J30" t="s">
        <v>100</v>
      </c>
      <c r="K30" t="s">
        <v>142</v>
      </c>
      <c r="N30" t="str">
        <f t="shared" si="13"/>
        <v>HMC</v>
      </c>
      <c r="O30" t="s">
        <v>141</v>
      </c>
      <c r="P30">
        <v>754</v>
      </c>
    </row>
    <row r="31" spans="1:25" x14ac:dyDescent="0.25">
      <c r="G31" s="11"/>
      <c r="H31" t="s">
        <v>145</v>
      </c>
      <c r="I31">
        <v>78</v>
      </c>
      <c r="J31" t="s">
        <v>109</v>
      </c>
      <c r="K31" t="s">
        <v>146</v>
      </c>
      <c r="M31" t="s">
        <v>109</v>
      </c>
      <c r="N31" t="str">
        <f t="shared" si="13"/>
        <v>HMD</v>
      </c>
      <c r="O31" t="s">
        <v>145</v>
      </c>
      <c r="P31">
        <v>78</v>
      </c>
    </row>
    <row r="32" spans="1:25" x14ac:dyDescent="0.25">
      <c r="G32" s="11"/>
      <c r="H32" t="s">
        <v>150</v>
      </c>
      <c r="I32">
        <v>1054</v>
      </c>
      <c r="J32" t="s">
        <v>109</v>
      </c>
      <c r="K32" t="s">
        <v>146</v>
      </c>
      <c r="L32" t="s">
        <v>151</v>
      </c>
      <c r="N32" t="str">
        <f t="shared" si="13"/>
        <v>HMDOTH</v>
      </c>
      <c r="O32" t="s">
        <v>150</v>
      </c>
      <c r="P32">
        <v>1054</v>
      </c>
    </row>
    <row r="33" spans="7:16" x14ac:dyDescent="0.25">
      <c r="G33" s="11"/>
      <c r="H33" t="s">
        <v>155</v>
      </c>
      <c r="I33">
        <v>1044</v>
      </c>
      <c r="J33" t="s">
        <v>109</v>
      </c>
      <c r="K33" t="s">
        <v>146</v>
      </c>
      <c r="L33" t="s">
        <v>156</v>
      </c>
      <c r="N33" t="str">
        <f t="shared" si="13"/>
        <v>HMDMI-ST</v>
      </c>
      <c r="O33" t="s">
        <v>155</v>
      </c>
      <c r="P33">
        <v>1044</v>
      </c>
    </row>
    <row r="34" spans="7:16" x14ac:dyDescent="0.25">
      <c r="G34" s="11"/>
      <c r="H34" t="s">
        <v>159</v>
      </c>
      <c r="I34">
        <v>664</v>
      </c>
      <c r="J34" t="s">
        <v>109</v>
      </c>
      <c r="K34" t="s">
        <v>146</v>
      </c>
      <c r="L34" t="s">
        <v>111</v>
      </c>
      <c r="N34" t="str">
        <f t="shared" si="13"/>
        <v>HMDOH</v>
      </c>
      <c r="O34" t="s">
        <v>159</v>
      </c>
      <c r="P34">
        <v>664</v>
      </c>
    </row>
    <row r="35" spans="7:16" x14ac:dyDescent="0.25">
      <c r="G35" s="11"/>
      <c r="H35" t="s">
        <v>162</v>
      </c>
      <c r="I35">
        <v>1094</v>
      </c>
      <c r="J35" t="s">
        <v>109</v>
      </c>
      <c r="K35" t="s">
        <v>146</v>
      </c>
      <c r="L35" t="s">
        <v>163</v>
      </c>
      <c r="N35" t="str">
        <f t="shared" si="13"/>
        <v>HMDMI</v>
      </c>
      <c r="O35" t="s">
        <v>162</v>
      </c>
      <c r="P35">
        <v>1094</v>
      </c>
    </row>
    <row r="36" spans="7:16" x14ac:dyDescent="0.25">
      <c r="G36" s="11"/>
      <c r="H36" t="s">
        <v>166</v>
      </c>
      <c r="I36">
        <v>425</v>
      </c>
      <c r="J36" t="s">
        <v>109</v>
      </c>
      <c r="K36" t="s">
        <v>167</v>
      </c>
      <c r="M36" t="s">
        <v>109</v>
      </c>
      <c r="N36" t="str">
        <f t="shared" si="13"/>
        <v>HMP</v>
      </c>
      <c r="O36" t="s">
        <v>166</v>
      </c>
      <c r="P36">
        <v>425</v>
      </c>
    </row>
    <row r="37" spans="7:16" x14ac:dyDescent="0.25">
      <c r="G37" s="11"/>
      <c r="H37" t="s">
        <v>170</v>
      </c>
      <c r="I37">
        <v>1114</v>
      </c>
      <c r="J37" t="s">
        <v>109</v>
      </c>
      <c r="K37" t="s">
        <v>167</v>
      </c>
      <c r="L37" t="s">
        <v>163</v>
      </c>
      <c r="N37" t="str">
        <f t="shared" si="13"/>
        <v>HMPMI</v>
      </c>
      <c r="O37" t="s">
        <v>170</v>
      </c>
      <c r="P37">
        <v>1114</v>
      </c>
    </row>
    <row r="38" spans="7:16" x14ac:dyDescent="0.25">
      <c r="G38" s="11"/>
      <c r="H38" t="s">
        <v>173</v>
      </c>
      <c r="I38">
        <v>1134</v>
      </c>
      <c r="J38" t="s">
        <v>119</v>
      </c>
      <c r="K38" t="s">
        <v>174</v>
      </c>
      <c r="N38" t="str">
        <f t="shared" si="13"/>
        <v>HO</v>
      </c>
      <c r="O38" t="s">
        <v>173</v>
      </c>
      <c r="P38">
        <v>1134</v>
      </c>
    </row>
    <row r="39" spans="7:16" x14ac:dyDescent="0.25">
      <c r="G39" s="11"/>
      <c r="H39" t="s">
        <v>177</v>
      </c>
      <c r="I39">
        <v>119</v>
      </c>
      <c r="J39" t="s">
        <v>119</v>
      </c>
      <c r="K39" t="s">
        <v>117</v>
      </c>
      <c r="M39" t="s">
        <v>114</v>
      </c>
      <c r="N39" t="str">
        <f t="shared" si="13"/>
        <v>HP</v>
      </c>
      <c r="O39" t="s">
        <v>177</v>
      </c>
      <c r="P39">
        <v>119</v>
      </c>
    </row>
    <row r="40" spans="7:16" x14ac:dyDescent="0.25">
      <c r="G40" s="11"/>
      <c r="H40" t="s">
        <v>180</v>
      </c>
      <c r="I40">
        <v>484</v>
      </c>
      <c r="J40" t="s">
        <v>100</v>
      </c>
      <c r="K40" t="s">
        <v>181</v>
      </c>
      <c r="M40" t="s">
        <v>132</v>
      </c>
      <c r="N40" t="str">
        <f t="shared" si="13"/>
        <v>HUM</v>
      </c>
      <c r="O40" t="s">
        <v>180</v>
      </c>
      <c r="P40">
        <v>484</v>
      </c>
    </row>
    <row r="41" spans="7:16" x14ac:dyDescent="0.25">
      <c r="G41" s="11"/>
      <c r="H41" t="s">
        <v>182</v>
      </c>
      <c r="I41">
        <v>244</v>
      </c>
      <c r="J41" t="s">
        <v>35</v>
      </c>
      <c r="K41" t="s">
        <v>183</v>
      </c>
      <c r="M41" t="s">
        <v>114</v>
      </c>
      <c r="N41" t="str">
        <f t="shared" si="13"/>
        <v>IL</v>
      </c>
      <c r="O41" t="s">
        <v>182</v>
      </c>
      <c r="P41">
        <v>244</v>
      </c>
    </row>
    <row r="42" spans="7:16" x14ac:dyDescent="0.25">
      <c r="G42" s="11"/>
      <c r="H42" t="s">
        <v>184</v>
      </c>
      <c r="I42">
        <v>344</v>
      </c>
      <c r="J42" t="s">
        <v>119</v>
      </c>
      <c r="K42" t="s">
        <v>185</v>
      </c>
      <c r="N42" t="str">
        <f t="shared" si="13"/>
        <v>I</v>
      </c>
      <c r="O42" t="s">
        <v>184</v>
      </c>
      <c r="P42">
        <v>344</v>
      </c>
    </row>
    <row r="43" spans="7:16" x14ac:dyDescent="0.25">
      <c r="G43" s="11"/>
      <c r="H43" t="s">
        <v>186</v>
      </c>
      <c r="I43">
        <v>203</v>
      </c>
      <c r="J43" t="s">
        <v>153</v>
      </c>
      <c r="K43" t="s">
        <v>187</v>
      </c>
      <c r="N43" t="str">
        <f t="shared" si="13"/>
        <v>INO</v>
      </c>
      <c r="O43" t="s">
        <v>186</v>
      </c>
      <c r="P43">
        <v>203</v>
      </c>
    </row>
    <row r="44" spans="7:16" x14ac:dyDescent="0.25">
      <c r="G44" s="11"/>
      <c r="H44" t="s">
        <v>188</v>
      </c>
      <c r="I44">
        <v>994</v>
      </c>
      <c r="J44" t="s">
        <v>100</v>
      </c>
      <c r="K44" t="s">
        <v>189</v>
      </c>
      <c r="N44" t="str">
        <f t="shared" si="13"/>
        <v>MGI</v>
      </c>
      <c r="O44" t="s">
        <v>188</v>
      </c>
      <c r="P44">
        <v>994</v>
      </c>
    </row>
    <row r="45" spans="7:16" x14ac:dyDescent="0.25">
      <c r="G45" s="11"/>
      <c r="H45" t="s">
        <v>190</v>
      </c>
      <c r="I45">
        <v>354</v>
      </c>
      <c r="J45" t="s">
        <v>100</v>
      </c>
      <c r="K45" t="s">
        <v>191</v>
      </c>
      <c r="M45" t="s">
        <v>127</v>
      </c>
      <c r="N45" t="str">
        <f t="shared" si="13"/>
        <v>MGD</v>
      </c>
      <c r="O45" t="s">
        <v>190</v>
      </c>
      <c r="P45">
        <v>354</v>
      </c>
    </row>
    <row r="46" spans="7:16" x14ac:dyDescent="0.25">
      <c r="G46" s="11"/>
      <c r="H46" t="s">
        <v>192</v>
      </c>
      <c r="I46">
        <v>594</v>
      </c>
      <c r="J46" t="s">
        <v>100</v>
      </c>
      <c r="K46" t="s">
        <v>193</v>
      </c>
      <c r="N46" t="str">
        <f t="shared" si="13"/>
        <v>MCR</v>
      </c>
      <c r="O46" t="s">
        <v>192</v>
      </c>
      <c r="P46">
        <v>594</v>
      </c>
    </row>
    <row r="47" spans="7:16" x14ac:dyDescent="0.25">
      <c r="G47" s="11"/>
      <c r="H47" t="s">
        <v>194</v>
      </c>
      <c r="I47">
        <v>224</v>
      </c>
      <c r="J47" t="s">
        <v>109</v>
      </c>
      <c r="K47" t="s">
        <v>195</v>
      </c>
      <c r="M47" t="s">
        <v>109</v>
      </c>
      <c r="N47" t="str">
        <f t="shared" si="13"/>
        <v>MDM</v>
      </c>
      <c r="O47" t="s">
        <v>194</v>
      </c>
      <c r="P47">
        <v>224</v>
      </c>
    </row>
    <row r="48" spans="7:16" x14ac:dyDescent="0.25">
      <c r="G48" s="11"/>
      <c r="H48" t="s">
        <v>196</v>
      </c>
      <c r="I48">
        <v>1174</v>
      </c>
      <c r="J48" t="s">
        <v>109</v>
      </c>
      <c r="K48" t="s">
        <v>195</v>
      </c>
      <c r="L48" t="s">
        <v>197</v>
      </c>
      <c r="N48" t="str">
        <f t="shared" si="13"/>
        <v>MDMMIS</v>
      </c>
      <c r="O48" t="s">
        <v>196</v>
      </c>
      <c r="P48">
        <v>1174</v>
      </c>
    </row>
    <row r="49" spans="7:16" x14ac:dyDescent="0.25">
      <c r="G49" s="11"/>
      <c r="H49" t="s">
        <v>198</v>
      </c>
      <c r="I49">
        <v>1154</v>
      </c>
      <c r="J49" t="s">
        <v>109</v>
      </c>
      <c r="K49" t="s">
        <v>195</v>
      </c>
      <c r="L49" t="s">
        <v>199</v>
      </c>
      <c r="N49" t="str">
        <f t="shared" si="13"/>
        <v>MDMMIL</v>
      </c>
      <c r="O49" t="s">
        <v>198</v>
      </c>
      <c r="P49">
        <v>1154</v>
      </c>
    </row>
    <row r="50" spans="7:16" x14ac:dyDescent="0.25">
      <c r="G50" s="11"/>
      <c r="H50" t="s">
        <v>200</v>
      </c>
      <c r="I50">
        <v>684</v>
      </c>
      <c r="J50" t="s">
        <v>109</v>
      </c>
      <c r="K50" t="s">
        <v>195</v>
      </c>
      <c r="L50" t="s">
        <v>111</v>
      </c>
      <c r="N50" t="str">
        <f t="shared" si="13"/>
        <v>MDMOH</v>
      </c>
      <c r="O50" t="s">
        <v>200</v>
      </c>
      <c r="P50">
        <v>684</v>
      </c>
    </row>
    <row r="51" spans="7:16" x14ac:dyDescent="0.25">
      <c r="G51" s="11"/>
      <c r="H51" t="s">
        <v>201</v>
      </c>
      <c r="I51">
        <v>964</v>
      </c>
      <c r="J51" t="s">
        <v>109</v>
      </c>
      <c r="K51" t="s">
        <v>195</v>
      </c>
      <c r="L51" t="s">
        <v>202</v>
      </c>
      <c r="N51" t="str">
        <f t="shared" si="13"/>
        <v>MDMOH-V</v>
      </c>
      <c r="O51" t="s">
        <v>201</v>
      </c>
      <c r="P51">
        <v>964</v>
      </c>
    </row>
    <row r="52" spans="7:16" x14ac:dyDescent="0.25">
      <c r="G52" s="11"/>
      <c r="H52" t="s">
        <v>203</v>
      </c>
      <c r="I52">
        <v>814</v>
      </c>
      <c r="J52" t="s">
        <v>100</v>
      </c>
      <c r="K52" t="s">
        <v>204</v>
      </c>
      <c r="L52" t="s">
        <v>205</v>
      </c>
      <c r="N52" t="str">
        <f t="shared" si="13"/>
        <v>MDSOHcare</v>
      </c>
      <c r="O52" t="s">
        <v>203</v>
      </c>
      <c r="P52">
        <v>814</v>
      </c>
    </row>
    <row r="53" spans="7:16" x14ac:dyDescent="0.25">
      <c r="G53" s="11"/>
      <c r="H53" t="s">
        <v>206</v>
      </c>
      <c r="I53">
        <v>1214</v>
      </c>
      <c r="J53" t="s">
        <v>109</v>
      </c>
      <c r="K53" t="s">
        <v>207</v>
      </c>
      <c r="L53" t="s">
        <v>111</v>
      </c>
      <c r="N53" t="str">
        <f t="shared" si="13"/>
        <v>MDNOH</v>
      </c>
      <c r="O53" t="s">
        <v>206</v>
      </c>
      <c r="P53">
        <v>1214</v>
      </c>
    </row>
    <row r="54" spans="7:16" x14ac:dyDescent="0.25">
      <c r="G54" s="11"/>
      <c r="H54" t="s">
        <v>109</v>
      </c>
      <c r="I54">
        <v>3</v>
      </c>
      <c r="J54" t="s">
        <v>109</v>
      </c>
      <c r="K54" t="s">
        <v>140</v>
      </c>
      <c r="M54" t="s">
        <v>109</v>
      </c>
      <c r="N54" t="str">
        <f t="shared" si="13"/>
        <v>MD</v>
      </c>
      <c r="O54" t="s">
        <v>109</v>
      </c>
      <c r="P54">
        <v>3</v>
      </c>
    </row>
    <row r="55" spans="7:16" x14ac:dyDescent="0.25">
      <c r="G55" s="11"/>
      <c r="H55" t="s">
        <v>208</v>
      </c>
      <c r="I55">
        <v>264</v>
      </c>
      <c r="J55" t="s">
        <v>109</v>
      </c>
      <c r="K55" t="s">
        <v>209</v>
      </c>
      <c r="M55" t="s">
        <v>109</v>
      </c>
      <c r="N55" t="str">
        <f t="shared" si="13"/>
        <v>LOC</v>
      </c>
      <c r="O55" t="s">
        <v>208</v>
      </c>
      <c r="P55">
        <v>264</v>
      </c>
    </row>
    <row r="56" spans="7:16" x14ac:dyDescent="0.25">
      <c r="G56" s="11"/>
      <c r="H56" t="s">
        <v>210</v>
      </c>
      <c r="I56">
        <v>904</v>
      </c>
      <c r="J56" t="s">
        <v>109</v>
      </c>
      <c r="K56" t="s">
        <v>209</v>
      </c>
      <c r="L56" t="s">
        <v>111</v>
      </c>
      <c r="N56" t="str">
        <f t="shared" si="13"/>
        <v>LOCOH</v>
      </c>
      <c r="O56" t="s">
        <v>210</v>
      </c>
      <c r="P56">
        <v>904</v>
      </c>
    </row>
    <row r="57" spans="7:16" x14ac:dyDescent="0.25">
      <c r="G57" s="11"/>
      <c r="H57" t="s">
        <v>211</v>
      </c>
      <c r="I57">
        <v>1014</v>
      </c>
      <c r="J57" t="s">
        <v>109</v>
      </c>
      <c r="K57" t="s">
        <v>140</v>
      </c>
      <c r="L57" t="s">
        <v>163</v>
      </c>
      <c r="N57" t="str">
        <f t="shared" si="13"/>
        <v>MDMI</v>
      </c>
      <c r="O57" t="s">
        <v>211</v>
      </c>
      <c r="P57">
        <v>1014</v>
      </c>
    </row>
    <row r="58" spans="7:16" x14ac:dyDescent="0.25">
      <c r="G58" s="11"/>
      <c r="H58" t="s">
        <v>212</v>
      </c>
      <c r="I58">
        <v>504</v>
      </c>
      <c r="J58" t="s">
        <v>109</v>
      </c>
      <c r="K58" t="s">
        <v>140</v>
      </c>
      <c r="L58" t="s">
        <v>111</v>
      </c>
      <c r="N58" t="str">
        <f t="shared" si="13"/>
        <v>MDOH</v>
      </c>
      <c r="O58" t="s">
        <v>212</v>
      </c>
      <c r="P58">
        <v>504</v>
      </c>
    </row>
    <row r="59" spans="7:16" x14ac:dyDescent="0.25">
      <c r="G59" s="11"/>
      <c r="H59" t="s">
        <v>213</v>
      </c>
      <c r="I59">
        <v>544</v>
      </c>
      <c r="J59" t="s">
        <v>119</v>
      </c>
      <c r="K59" t="s">
        <v>140</v>
      </c>
      <c r="L59" t="s">
        <v>214</v>
      </c>
      <c r="N59" t="str">
        <f t="shared" si="13"/>
        <v>MDOHA</v>
      </c>
      <c r="O59" t="s">
        <v>213</v>
      </c>
      <c r="P59">
        <v>544</v>
      </c>
    </row>
    <row r="60" spans="7:16" x14ac:dyDescent="0.25">
      <c r="G60" s="11"/>
      <c r="H60" t="s">
        <v>215</v>
      </c>
      <c r="I60">
        <v>524</v>
      </c>
      <c r="J60" t="s">
        <v>119</v>
      </c>
      <c r="K60" t="s">
        <v>140</v>
      </c>
      <c r="L60" t="s">
        <v>216</v>
      </c>
      <c r="N60" t="str">
        <f t="shared" si="13"/>
        <v>MDOHB</v>
      </c>
      <c r="O60" t="s">
        <v>215</v>
      </c>
      <c r="P60">
        <v>524</v>
      </c>
    </row>
    <row r="61" spans="7:16" x14ac:dyDescent="0.25">
      <c r="G61" s="11"/>
      <c r="H61" t="s">
        <v>217</v>
      </c>
      <c r="I61">
        <v>564</v>
      </c>
      <c r="J61" t="s">
        <v>119</v>
      </c>
      <c r="K61" t="s">
        <v>140</v>
      </c>
      <c r="L61" t="s">
        <v>218</v>
      </c>
      <c r="N61" t="str">
        <f t="shared" si="13"/>
        <v>MDOHM</v>
      </c>
      <c r="O61" t="s">
        <v>217</v>
      </c>
      <c r="P61">
        <v>564</v>
      </c>
    </row>
    <row r="62" spans="7:16" x14ac:dyDescent="0.25">
      <c r="G62" s="11"/>
      <c r="H62" t="s">
        <v>219</v>
      </c>
      <c r="I62">
        <v>704</v>
      </c>
      <c r="J62" t="s">
        <v>119</v>
      </c>
      <c r="K62" t="s">
        <v>140</v>
      </c>
      <c r="L62" t="s">
        <v>220</v>
      </c>
      <c r="N62" t="str">
        <f t="shared" si="13"/>
        <v>MDPAR</v>
      </c>
      <c r="O62" t="s">
        <v>219</v>
      </c>
      <c r="P62">
        <v>704</v>
      </c>
    </row>
    <row r="63" spans="7:16" x14ac:dyDescent="0.25">
      <c r="G63" s="11"/>
      <c r="H63" t="s">
        <v>221</v>
      </c>
      <c r="I63">
        <v>724</v>
      </c>
      <c r="J63" t="s">
        <v>119</v>
      </c>
      <c r="K63" t="s">
        <v>140</v>
      </c>
      <c r="L63" t="s">
        <v>222</v>
      </c>
      <c r="N63" t="str">
        <f t="shared" si="13"/>
        <v>MDUHC</v>
      </c>
      <c r="O63" t="s">
        <v>221</v>
      </c>
      <c r="P63">
        <v>724</v>
      </c>
    </row>
    <row r="64" spans="7:16" x14ac:dyDescent="0.25">
      <c r="G64" s="11"/>
      <c r="H64" t="s">
        <v>223</v>
      </c>
      <c r="I64">
        <v>944</v>
      </c>
      <c r="J64" t="s">
        <v>109</v>
      </c>
      <c r="K64" t="s">
        <v>140</v>
      </c>
      <c r="L64" t="s">
        <v>224</v>
      </c>
      <c r="N64" t="str">
        <f t="shared" si="13"/>
        <v>MDOHVENT</v>
      </c>
      <c r="O64" t="s">
        <v>223</v>
      </c>
      <c r="P64">
        <v>944</v>
      </c>
    </row>
    <row r="65" spans="7:16" x14ac:dyDescent="0.25">
      <c r="G65" s="11"/>
      <c r="H65" t="s">
        <v>225</v>
      </c>
      <c r="I65">
        <v>13</v>
      </c>
      <c r="J65" t="s">
        <v>35</v>
      </c>
      <c r="K65" t="s">
        <v>226</v>
      </c>
      <c r="M65" t="s">
        <v>114</v>
      </c>
      <c r="N65" t="str">
        <f t="shared" si="13"/>
        <v>MDP</v>
      </c>
      <c r="O65" t="s">
        <v>225</v>
      </c>
      <c r="P65">
        <v>13</v>
      </c>
    </row>
    <row r="66" spans="7:16" x14ac:dyDescent="0.25">
      <c r="G66" s="11"/>
      <c r="H66" t="s">
        <v>227</v>
      </c>
      <c r="I66">
        <v>526</v>
      </c>
      <c r="J66" t="s">
        <v>35</v>
      </c>
      <c r="K66" t="s">
        <v>226</v>
      </c>
      <c r="L66" t="s">
        <v>111</v>
      </c>
      <c r="N66" t="str">
        <f t="shared" si="13"/>
        <v>MDPOH</v>
      </c>
      <c r="O66" t="s">
        <v>227</v>
      </c>
      <c r="P66">
        <v>526</v>
      </c>
    </row>
    <row r="67" spans="7:16" x14ac:dyDescent="0.25">
      <c r="G67" s="11"/>
      <c r="H67" t="s">
        <v>228</v>
      </c>
      <c r="I67">
        <v>924</v>
      </c>
      <c r="J67" t="s">
        <v>109</v>
      </c>
      <c r="K67" t="s">
        <v>229</v>
      </c>
      <c r="N67" t="str">
        <f t="shared" si="13"/>
        <v>MW</v>
      </c>
      <c r="O67" t="s">
        <v>228</v>
      </c>
      <c r="P67">
        <v>924</v>
      </c>
    </row>
    <row r="68" spans="7:16" x14ac:dyDescent="0.25">
      <c r="G68" s="11"/>
      <c r="H68" t="s">
        <v>148</v>
      </c>
      <c r="I68">
        <v>4</v>
      </c>
      <c r="J68" t="s">
        <v>148</v>
      </c>
      <c r="K68" t="s">
        <v>149</v>
      </c>
      <c r="M68" t="s">
        <v>132</v>
      </c>
      <c r="N68" t="str">
        <f t="shared" si="13"/>
        <v>MCA</v>
      </c>
      <c r="O68" t="s">
        <v>148</v>
      </c>
      <c r="P68">
        <v>4</v>
      </c>
    </row>
    <row r="69" spans="7:16" x14ac:dyDescent="0.25">
      <c r="G69" s="11"/>
      <c r="H69" t="s">
        <v>230</v>
      </c>
      <c r="I69">
        <v>624</v>
      </c>
      <c r="J69" t="s">
        <v>100</v>
      </c>
      <c r="K69" t="s">
        <v>149</v>
      </c>
      <c r="L69" t="s">
        <v>111</v>
      </c>
      <c r="N69" t="str">
        <f t="shared" si="13"/>
        <v>MCAOH</v>
      </c>
      <c r="O69" t="s">
        <v>230</v>
      </c>
      <c r="P69">
        <v>624</v>
      </c>
    </row>
    <row r="70" spans="7:16" x14ac:dyDescent="0.25">
      <c r="G70" s="11"/>
      <c r="H70" t="s">
        <v>231</v>
      </c>
      <c r="I70">
        <v>374</v>
      </c>
      <c r="J70" t="s">
        <v>148</v>
      </c>
      <c r="K70" t="s">
        <v>232</v>
      </c>
      <c r="M70" t="s">
        <v>132</v>
      </c>
      <c r="N70" t="str">
        <f t="shared" si="13"/>
        <v>ACO</v>
      </c>
      <c r="O70" t="s">
        <v>231</v>
      </c>
      <c r="P70">
        <v>374</v>
      </c>
    </row>
    <row r="71" spans="7:16" x14ac:dyDescent="0.25">
      <c r="G71" s="11"/>
      <c r="H71" t="s">
        <v>233</v>
      </c>
      <c r="I71">
        <v>364</v>
      </c>
      <c r="J71" t="s">
        <v>100</v>
      </c>
      <c r="K71" t="s">
        <v>234</v>
      </c>
      <c r="M71" t="s">
        <v>132</v>
      </c>
      <c r="N71" t="str">
        <f t="shared" si="13"/>
        <v>MCC</v>
      </c>
      <c r="O71" t="s">
        <v>233</v>
      </c>
      <c r="P71">
        <v>364</v>
      </c>
    </row>
    <row r="72" spans="7:16" x14ac:dyDescent="0.25">
      <c r="G72" s="11"/>
      <c r="H72" t="s">
        <v>235</v>
      </c>
      <c r="I72">
        <v>188</v>
      </c>
      <c r="J72" t="s">
        <v>100</v>
      </c>
      <c r="K72" t="s">
        <v>236</v>
      </c>
      <c r="M72" t="s">
        <v>132</v>
      </c>
      <c r="N72" t="str">
        <f t="shared" si="13"/>
        <v>MR</v>
      </c>
      <c r="O72" t="s">
        <v>235</v>
      </c>
      <c r="P72">
        <v>188</v>
      </c>
    </row>
    <row r="73" spans="7:16" x14ac:dyDescent="0.25">
      <c r="G73" s="11"/>
      <c r="H73" t="s">
        <v>237</v>
      </c>
      <c r="I73">
        <v>169</v>
      </c>
      <c r="J73" t="s">
        <v>119</v>
      </c>
      <c r="K73" t="s">
        <v>238</v>
      </c>
      <c r="M73" t="s">
        <v>114</v>
      </c>
      <c r="N73" t="str">
        <f t="shared" si="13"/>
        <v>INS</v>
      </c>
      <c r="O73" t="s">
        <v>237</v>
      </c>
      <c r="P73">
        <v>169</v>
      </c>
    </row>
    <row r="74" spans="7:16" x14ac:dyDescent="0.25">
      <c r="G74" s="11"/>
      <c r="H74" t="s">
        <v>239</v>
      </c>
      <c r="I74">
        <v>42</v>
      </c>
      <c r="J74" t="s">
        <v>153</v>
      </c>
      <c r="K74" t="s">
        <v>158</v>
      </c>
      <c r="N74" t="str">
        <f t="shared" si="13"/>
        <v>OPB</v>
      </c>
      <c r="O74" t="s">
        <v>239</v>
      </c>
      <c r="P74">
        <v>42</v>
      </c>
    </row>
    <row r="75" spans="7:16" x14ac:dyDescent="0.25">
      <c r="G75" s="11"/>
      <c r="H75" t="s">
        <v>240</v>
      </c>
      <c r="I75">
        <v>475</v>
      </c>
      <c r="J75" t="s">
        <v>153</v>
      </c>
      <c r="K75" t="s">
        <v>241</v>
      </c>
      <c r="N75" t="str">
        <f t="shared" si="13"/>
        <v>OPP</v>
      </c>
      <c r="O75" t="s">
        <v>240</v>
      </c>
      <c r="P75">
        <v>475</v>
      </c>
    </row>
    <row r="76" spans="7:16" x14ac:dyDescent="0.25">
      <c r="G76" s="11"/>
      <c r="H76" t="s">
        <v>242</v>
      </c>
      <c r="I76">
        <v>844</v>
      </c>
      <c r="J76" t="s">
        <v>100</v>
      </c>
      <c r="K76" t="s">
        <v>243</v>
      </c>
      <c r="N76" t="str">
        <f t="shared" si="13"/>
        <v>PC</v>
      </c>
      <c r="O76" t="s">
        <v>242</v>
      </c>
      <c r="P76">
        <v>844</v>
      </c>
    </row>
    <row r="77" spans="7:16" x14ac:dyDescent="0.25">
      <c r="G77" s="11"/>
      <c r="H77" t="s">
        <v>244</v>
      </c>
      <c r="I77">
        <v>854</v>
      </c>
      <c r="J77" t="s">
        <v>100</v>
      </c>
      <c r="K77" t="s">
        <v>245</v>
      </c>
      <c r="N77" t="str">
        <f t="shared" si="13"/>
        <v>PCA</v>
      </c>
      <c r="O77" t="s">
        <v>244</v>
      </c>
      <c r="P77">
        <v>854</v>
      </c>
    </row>
    <row r="78" spans="7:16" x14ac:dyDescent="0.25">
      <c r="G78" s="11"/>
      <c r="H78" t="s">
        <v>246</v>
      </c>
      <c r="I78">
        <v>234</v>
      </c>
      <c r="J78" t="s">
        <v>35</v>
      </c>
      <c r="K78" t="s">
        <v>247</v>
      </c>
      <c r="M78" t="s">
        <v>114</v>
      </c>
      <c r="N78" t="str">
        <f t="shared" si="13"/>
        <v>PPD</v>
      </c>
      <c r="O78" t="s">
        <v>246</v>
      </c>
      <c r="P78">
        <v>234</v>
      </c>
    </row>
    <row r="79" spans="7:16" x14ac:dyDescent="0.25">
      <c r="G79" s="11"/>
      <c r="H79" t="s">
        <v>248</v>
      </c>
      <c r="I79">
        <v>1</v>
      </c>
      <c r="J79" t="s">
        <v>35</v>
      </c>
      <c r="K79" t="s">
        <v>36</v>
      </c>
      <c r="M79" t="s">
        <v>114</v>
      </c>
      <c r="N79" t="str">
        <f t="shared" si="13"/>
        <v>P</v>
      </c>
      <c r="O79" t="s">
        <v>248</v>
      </c>
      <c r="P79">
        <v>1</v>
      </c>
    </row>
    <row r="80" spans="7:16" x14ac:dyDescent="0.25">
      <c r="G80" s="11"/>
      <c r="H80" t="s">
        <v>249</v>
      </c>
      <c r="I80">
        <v>12</v>
      </c>
      <c r="J80" t="s">
        <v>119</v>
      </c>
      <c r="K80" t="s">
        <v>179</v>
      </c>
      <c r="M80" t="s">
        <v>114</v>
      </c>
      <c r="N80" t="str">
        <f t="shared" si="13"/>
        <v>VA</v>
      </c>
      <c r="O80" t="s">
        <v>249</v>
      </c>
      <c r="P80">
        <v>12</v>
      </c>
    </row>
    <row r="81" spans="7:14" x14ac:dyDescent="0.25">
      <c r="G81" s="11"/>
      <c r="N81" t="str">
        <f t="shared" si="13"/>
        <v/>
      </c>
    </row>
    <row r="82" spans="7:14" x14ac:dyDescent="0.25">
      <c r="G82" s="11"/>
      <c r="N82" t="str">
        <f t="shared" si="13"/>
        <v/>
      </c>
    </row>
    <row r="83" spans="7:14" x14ac:dyDescent="0.25">
      <c r="G83" s="11"/>
      <c r="N83" t="str">
        <f t="shared" si="13"/>
        <v/>
      </c>
    </row>
    <row r="84" spans="7:14" x14ac:dyDescent="0.25">
      <c r="G84" s="11"/>
      <c r="N84" t="str">
        <f t="shared" si="13"/>
        <v/>
      </c>
    </row>
    <row r="85" spans="7:14" x14ac:dyDescent="0.25">
      <c r="G85" s="11"/>
      <c r="N85" t="str">
        <f t="shared" si="13"/>
        <v/>
      </c>
    </row>
    <row r="86" spans="7:14" x14ac:dyDescent="0.25">
      <c r="G86" s="11"/>
      <c r="N86" t="str">
        <f t="shared" si="13"/>
        <v/>
      </c>
    </row>
    <row r="87" spans="7:14" x14ac:dyDescent="0.25">
      <c r="G87" s="11"/>
      <c r="N87" t="str">
        <f t="shared" ref="N87:N150" si="14">CONCATENATE($K87,$L87)</f>
        <v/>
      </c>
    </row>
    <row r="88" spans="7:14" x14ac:dyDescent="0.25">
      <c r="G88" s="11"/>
      <c r="N88" t="str">
        <f t="shared" si="14"/>
        <v/>
      </c>
    </row>
    <row r="89" spans="7:14" x14ac:dyDescent="0.25">
      <c r="G89" s="11"/>
      <c r="N89" t="str">
        <f t="shared" si="14"/>
        <v/>
      </c>
    </row>
    <row r="90" spans="7:14" x14ac:dyDescent="0.25">
      <c r="G90" s="11"/>
      <c r="N90" t="str">
        <f t="shared" si="14"/>
        <v/>
      </c>
    </row>
    <row r="91" spans="7:14" x14ac:dyDescent="0.25">
      <c r="G91" s="11"/>
      <c r="N91" t="str">
        <f t="shared" si="14"/>
        <v/>
      </c>
    </row>
    <row r="92" spans="7:14" x14ac:dyDescent="0.25">
      <c r="G92" s="11"/>
      <c r="N92" t="str">
        <f t="shared" si="14"/>
        <v/>
      </c>
    </row>
    <row r="93" spans="7:14" x14ac:dyDescent="0.25">
      <c r="G93" s="11"/>
      <c r="N93" t="str">
        <f t="shared" si="14"/>
        <v/>
      </c>
    </row>
    <row r="94" spans="7:14" x14ac:dyDescent="0.25">
      <c r="G94" s="11"/>
      <c r="N94" t="str">
        <f t="shared" si="14"/>
        <v/>
      </c>
    </row>
    <row r="95" spans="7:14" x14ac:dyDescent="0.25">
      <c r="G95" s="11"/>
      <c r="N95" t="str">
        <f t="shared" si="14"/>
        <v/>
      </c>
    </row>
    <row r="96" spans="7:14" x14ac:dyDescent="0.25">
      <c r="G96" s="11"/>
      <c r="N96" t="str">
        <f t="shared" si="14"/>
        <v/>
      </c>
    </row>
    <row r="97" spans="7:14" x14ac:dyDescent="0.25">
      <c r="G97" s="11"/>
      <c r="N97" t="str">
        <f t="shared" si="14"/>
        <v/>
      </c>
    </row>
    <row r="98" spans="7:14" x14ac:dyDescent="0.25">
      <c r="G98" s="11"/>
      <c r="N98" t="str">
        <f t="shared" si="14"/>
        <v/>
      </c>
    </row>
    <row r="99" spans="7:14" x14ac:dyDescent="0.25">
      <c r="G99" s="11"/>
      <c r="N99" t="str">
        <f t="shared" si="14"/>
        <v/>
      </c>
    </row>
    <row r="100" spans="7:14" x14ac:dyDescent="0.25">
      <c r="G100" s="11"/>
      <c r="N100" t="str">
        <f t="shared" si="14"/>
        <v/>
      </c>
    </row>
    <row r="101" spans="7:14" x14ac:dyDescent="0.25">
      <c r="G101" s="11"/>
      <c r="N101" t="str">
        <f t="shared" si="14"/>
        <v/>
      </c>
    </row>
    <row r="102" spans="7:14" x14ac:dyDescent="0.25">
      <c r="G102" s="11"/>
      <c r="N102" t="str">
        <f t="shared" si="14"/>
        <v/>
      </c>
    </row>
    <row r="103" spans="7:14" x14ac:dyDescent="0.25">
      <c r="G103" s="11"/>
      <c r="N103" t="str">
        <f t="shared" si="14"/>
        <v/>
      </c>
    </row>
    <row r="104" spans="7:14" x14ac:dyDescent="0.25">
      <c r="G104" s="11"/>
      <c r="N104" t="str">
        <f t="shared" si="14"/>
        <v/>
      </c>
    </row>
    <row r="105" spans="7:14" x14ac:dyDescent="0.25">
      <c r="G105" s="11"/>
      <c r="N105" t="str">
        <f t="shared" si="14"/>
        <v/>
      </c>
    </row>
    <row r="106" spans="7:14" x14ac:dyDescent="0.25">
      <c r="G106" s="11"/>
      <c r="N106" t="str">
        <f t="shared" si="14"/>
        <v/>
      </c>
    </row>
    <row r="107" spans="7:14" x14ac:dyDescent="0.25">
      <c r="G107" s="11"/>
      <c r="N107" t="str">
        <f t="shared" si="14"/>
        <v/>
      </c>
    </row>
    <row r="108" spans="7:14" x14ac:dyDescent="0.25">
      <c r="G108" s="11"/>
      <c r="N108" t="str">
        <f t="shared" si="14"/>
        <v/>
      </c>
    </row>
    <row r="109" spans="7:14" x14ac:dyDescent="0.25">
      <c r="G109" s="11"/>
      <c r="N109" t="str">
        <f t="shared" si="14"/>
        <v/>
      </c>
    </row>
    <row r="110" spans="7:14" x14ac:dyDescent="0.25">
      <c r="G110" s="11"/>
      <c r="N110" t="str">
        <f t="shared" si="14"/>
        <v/>
      </c>
    </row>
    <row r="111" spans="7:14" x14ac:dyDescent="0.25">
      <c r="G111" s="11"/>
      <c r="N111" t="str">
        <f t="shared" si="14"/>
        <v/>
      </c>
    </row>
    <row r="112" spans="7:14" x14ac:dyDescent="0.25">
      <c r="G112" s="11"/>
      <c r="N112" t="str">
        <f t="shared" si="14"/>
        <v/>
      </c>
    </row>
    <row r="113" spans="7:14" x14ac:dyDescent="0.25">
      <c r="G113" s="11"/>
      <c r="N113" t="str">
        <f t="shared" si="14"/>
        <v/>
      </c>
    </row>
    <row r="114" spans="7:14" x14ac:dyDescent="0.25">
      <c r="G114" s="11"/>
      <c r="N114" t="str">
        <f t="shared" si="14"/>
        <v/>
      </c>
    </row>
    <row r="115" spans="7:14" x14ac:dyDescent="0.25">
      <c r="G115" s="11"/>
      <c r="N115" t="str">
        <f t="shared" si="14"/>
        <v/>
      </c>
    </row>
    <row r="116" spans="7:14" x14ac:dyDescent="0.25">
      <c r="G116" s="11"/>
      <c r="N116" t="str">
        <f t="shared" si="14"/>
        <v/>
      </c>
    </row>
    <row r="117" spans="7:14" x14ac:dyDescent="0.25">
      <c r="G117" s="11"/>
      <c r="N117" t="str">
        <f t="shared" si="14"/>
        <v/>
      </c>
    </row>
    <row r="118" spans="7:14" x14ac:dyDescent="0.25">
      <c r="G118" s="11"/>
      <c r="N118" t="str">
        <f t="shared" si="14"/>
        <v/>
      </c>
    </row>
    <row r="119" spans="7:14" x14ac:dyDescent="0.25">
      <c r="G119" s="11"/>
      <c r="N119" t="str">
        <f t="shared" si="14"/>
        <v/>
      </c>
    </row>
    <row r="120" spans="7:14" x14ac:dyDescent="0.25">
      <c r="G120" s="11"/>
      <c r="N120" t="str">
        <f t="shared" si="14"/>
        <v/>
      </c>
    </row>
    <row r="121" spans="7:14" x14ac:dyDescent="0.25">
      <c r="G121" s="11"/>
      <c r="N121" t="str">
        <f t="shared" si="14"/>
        <v/>
      </c>
    </row>
    <row r="122" spans="7:14" x14ac:dyDescent="0.25">
      <c r="G122" s="11"/>
      <c r="N122" t="str">
        <f t="shared" si="14"/>
        <v/>
      </c>
    </row>
    <row r="123" spans="7:14" x14ac:dyDescent="0.25">
      <c r="G123" s="11"/>
      <c r="N123" t="str">
        <f t="shared" si="14"/>
        <v/>
      </c>
    </row>
    <row r="124" spans="7:14" x14ac:dyDescent="0.25">
      <c r="G124" s="11"/>
      <c r="N124" t="str">
        <f t="shared" si="14"/>
        <v/>
      </c>
    </row>
    <row r="125" spans="7:14" x14ac:dyDescent="0.25">
      <c r="G125" s="11"/>
      <c r="N125" t="str">
        <f t="shared" si="14"/>
        <v/>
      </c>
    </row>
    <row r="126" spans="7:14" x14ac:dyDescent="0.25">
      <c r="G126" s="11"/>
      <c r="N126" t="str">
        <f t="shared" si="14"/>
        <v/>
      </c>
    </row>
    <row r="127" spans="7:14" x14ac:dyDescent="0.25">
      <c r="G127" s="11"/>
      <c r="N127" t="str">
        <f t="shared" si="14"/>
        <v/>
      </c>
    </row>
    <row r="128" spans="7:14" x14ac:dyDescent="0.25">
      <c r="G128" s="11"/>
      <c r="N128" t="str">
        <f t="shared" si="14"/>
        <v/>
      </c>
    </row>
    <row r="129" spans="7:14" x14ac:dyDescent="0.25">
      <c r="G129" s="11"/>
      <c r="N129" t="str">
        <f t="shared" si="14"/>
        <v/>
      </c>
    </row>
    <row r="130" spans="7:14" x14ac:dyDescent="0.25">
      <c r="G130" s="11"/>
      <c r="N130" t="str">
        <f t="shared" si="14"/>
        <v/>
      </c>
    </row>
    <row r="131" spans="7:14" x14ac:dyDescent="0.25">
      <c r="G131" s="11"/>
      <c r="N131" t="str">
        <f t="shared" si="14"/>
        <v/>
      </c>
    </row>
    <row r="132" spans="7:14" x14ac:dyDescent="0.25">
      <c r="G132" s="11"/>
      <c r="N132" t="str">
        <f t="shared" si="14"/>
        <v/>
      </c>
    </row>
    <row r="133" spans="7:14" x14ac:dyDescent="0.25">
      <c r="G133" s="11"/>
      <c r="N133" t="str">
        <f t="shared" si="14"/>
        <v/>
      </c>
    </row>
    <row r="134" spans="7:14" x14ac:dyDescent="0.25">
      <c r="G134" s="11"/>
      <c r="N134" t="str">
        <f t="shared" si="14"/>
        <v/>
      </c>
    </row>
    <row r="135" spans="7:14" x14ac:dyDescent="0.25">
      <c r="G135" s="11"/>
      <c r="N135" t="str">
        <f t="shared" si="14"/>
        <v/>
      </c>
    </row>
    <row r="136" spans="7:14" x14ac:dyDescent="0.25">
      <c r="G136" s="11"/>
      <c r="N136" t="str">
        <f t="shared" si="14"/>
        <v/>
      </c>
    </row>
    <row r="137" spans="7:14" x14ac:dyDescent="0.25">
      <c r="G137" s="11"/>
      <c r="N137" t="str">
        <f t="shared" si="14"/>
        <v/>
      </c>
    </row>
    <row r="138" spans="7:14" x14ac:dyDescent="0.25">
      <c r="G138" s="11"/>
      <c r="N138" t="str">
        <f t="shared" si="14"/>
        <v/>
      </c>
    </row>
    <row r="139" spans="7:14" x14ac:dyDescent="0.25">
      <c r="G139" s="11"/>
      <c r="N139" t="str">
        <f t="shared" si="14"/>
        <v/>
      </c>
    </row>
    <row r="140" spans="7:14" x14ac:dyDescent="0.25">
      <c r="G140" s="11"/>
      <c r="N140" t="str">
        <f t="shared" si="14"/>
        <v/>
      </c>
    </row>
    <row r="141" spans="7:14" x14ac:dyDescent="0.25">
      <c r="G141" s="11"/>
      <c r="N141" t="str">
        <f t="shared" si="14"/>
        <v/>
      </c>
    </row>
    <row r="142" spans="7:14" x14ac:dyDescent="0.25">
      <c r="G142" s="11"/>
      <c r="N142" t="str">
        <f t="shared" si="14"/>
        <v/>
      </c>
    </row>
    <row r="143" spans="7:14" x14ac:dyDescent="0.25">
      <c r="G143" s="11"/>
      <c r="N143" t="str">
        <f t="shared" si="14"/>
        <v/>
      </c>
    </row>
    <row r="144" spans="7:14" x14ac:dyDescent="0.25">
      <c r="G144" s="11"/>
      <c r="N144" t="str">
        <f t="shared" si="14"/>
        <v/>
      </c>
    </row>
    <row r="145" spans="7:14" x14ac:dyDescent="0.25">
      <c r="G145" s="11"/>
      <c r="N145" t="str">
        <f t="shared" si="14"/>
        <v/>
      </c>
    </row>
    <row r="146" spans="7:14" x14ac:dyDescent="0.25">
      <c r="G146" s="11"/>
      <c r="N146" t="str">
        <f t="shared" si="14"/>
        <v/>
      </c>
    </row>
    <row r="147" spans="7:14" x14ac:dyDescent="0.25">
      <c r="G147" s="11"/>
      <c r="N147" t="str">
        <f t="shared" si="14"/>
        <v/>
      </c>
    </row>
    <row r="148" spans="7:14" x14ac:dyDescent="0.25">
      <c r="G148" s="11"/>
      <c r="N148" t="str">
        <f t="shared" si="14"/>
        <v/>
      </c>
    </row>
    <row r="149" spans="7:14" x14ac:dyDescent="0.25">
      <c r="G149" s="11"/>
      <c r="N149" t="str">
        <f t="shared" si="14"/>
        <v/>
      </c>
    </row>
    <row r="150" spans="7:14" x14ac:dyDescent="0.25">
      <c r="G150" s="11"/>
      <c r="N150" t="str">
        <f t="shared" si="14"/>
        <v/>
      </c>
    </row>
    <row r="151" spans="7:14" x14ac:dyDescent="0.25">
      <c r="G151" s="11"/>
      <c r="N151" t="str">
        <f t="shared" ref="N151:N172" si="15">CONCATENATE($K151,$L151)</f>
        <v/>
      </c>
    </row>
    <row r="152" spans="7:14" x14ac:dyDescent="0.25">
      <c r="G152" s="11"/>
      <c r="N152" t="str">
        <f t="shared" si="15"/>
        <v/>
      </c>
    </row>
    <row r="153" spans="7:14" x14ac:dyDescent="0.25">
      <c r="G153" s="11"/>
      <c r="N153" t="str">
        <f t="shared" si="15"/>
        <v/>
      </c>
    </row>
    <row r="154" spans="7:14" x14ac:dyDescent="0.25">
      <c r="G154" s="11"/>
      <c r="N154" t="str">
        <f t="shared" si="15"/>
        <v/>
      </c>
    </row>
    <row r="155" spans="7:14" x14ac:dyDescent="0.25">
      <c r="G155" s="11"/>
      <c r="N155" t="str">
        <f t="shared" si="15"/>
        <v/>
      </c>
    </row>
    <row r="156" spans="7:14" x14ac:dyDescent="0.25">
      <c r="G156" s="11"/>
      <c r="N156" t="str">
        <f t="shared" si="15"/>
        <v/>
      </c>
    </row>
    <row r="157" spans="7:14" x14ac:dyDescent="0.25">
      <c r="G157" s="11"/>
      <c r="N157" t="str">
        <f t="shared" si="15"/>
        <v/>
      </c>
    </row>
    <row r="158" spans="7:14" x14ac:dyDescent="0.25">
      <c r="G158" s="11"/>
      <c r="N158" t="str">
        <f t="shared" si="15"/>
        <v/>
      </c>
    </row>
    <row r="159" spans="7:14" x14ac:dyDescent="0.25">
      <c r="G159" s="11"/>
      <c r="N159" t="str">
        <f t="shared" si="15"/>
        <v/>
      </c>
    </row>
    <row r="160" spans="7:14" x14ac:dyDescent="0.25">
      <c r="G160" s="11"/>
      <c r="N160" t="str">
        <f t="shared" si="15"/>
        <v/>
      </c>
    </row>
    <row r="161" spans="7:14" x14ac:dyDescent="0.25">
      <c r="G161" s="11"/>
      <c r="N161" t="str">
        <f t="shared" si="15"/>
        <v/>
      </c>
    </row>
    <row r="162" spans="7:14" x14ac:dyDescent="0.25">
      <c r="G162" s="11"/>
      <c r="N162" t="str">
        <f t="shared" si="15"/>
        <v/>
      </c>
    </row>
    <row r="163" spans="7:14" x14ac:dyDescent="0.25">
      <c r="G163" s="11"/>
      <c r="N163" t="str">
        <f t="shared" si="15"/>
        <v/>
      </c>
    </row>
    <row r="164" spans="7:14" x14ac:dyDescent="0.25">
      <c r="G164" s="11"/>
      <c r="N164" t="str">
        <f t="shared" si="15"/>
        <v/>
      </c>
    </row>
    <row r="165" spans="7:14" x14ac:dyDescent="0.25">
      <c r="G165" s="11"/>
      <c r="N165" t="str">
        <f t="shared" si="15"/>
        <v/>
      </c>
    </row>
    <row r="166" spans="7:14" x14ac:dyDescent="0.25">
      <c r="G166" s="11"/>
      <c r="N166" t="str">
        <f t="shared" si="15"/>
        <v/>
      </c>
    </row>
    <row r="167" spans="7:14" x14ac:dyDescent="0.25">
      <c r="G167" s="11"/>
      <c r="N167" t="str">
        <f t="shared" si="15"/>
        <v/>
      </c>
    </row>
    <row r="168" spans="7:14" x14ac:dyDescent="0.25">
      <c r="G168" s="11"/>
      <c r="N168" t="str">
        <f t="shared" si="15"/>
        <v/>
      </c>
    </row>
    <row r="169" spans="7:14" x14ac:dyDescent="0.25">
      <c r="N169" t="str">
        <f t="shared" si="15"/>
        <v/>
      </c>
    </row>
    <row r="170" spans="7:14" x14ac:dyDescent="0.25">
      <c r="N170" t="str">
        <f t="shared" si="15"/>
        <v/>
      </c>
    </row>
    <row r="171" spans="7:14" x14ac:dyDescent="0.25">
      <c r="N171" t="str">
        <f t="shared" si="15"/>
        <v/>
      </c>
    </row>
    <row r="172" spans="7:14" x14ac:dyDescent="0.25">
      <c r="N172" t="str">
        <f t="shared" si="15"/>
        <v/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896B68-98AF-4562-B989-EE7B96E238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D6FDBA-253E-46F5-90F0-D1A4C8D1A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767368-DE06-4AF5-BCE1-6EED45B840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PMO59065_ActionCodes</vt:lpstr>
      <vt:lpstr>PMO59065_StatusCodes</vt:lpstr>
      <vt:lpstr>PMO59065_RoomRateType</vt:lpstr>
      <vt:lpstr>Courtyard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Jing</dc:creator>
  <cp:lastModifiedBy>Dinesh Gunalapan</cp:lastModifiedBy>
  <dcterms:created xsi:type="dcterms:W3CDTF">2014-07-08T20:19:25Z</dcterms:created>
  <dcterms:modified xsi:type="dcterms:W3CDTF">2022-01-14T19:06:58Z</dcterms:modified>
</cp:coreProperties>
</file>