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va\Desktop\Projlab\Projlab\"/>
    </mc:Choice>
  </mc:AlternateContent>
  <bookViews>
    <workbookView xWindow="0" yWindow="0" windowWidth="15240" windowHeight="568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K32" i="1"/>
  <c r="L32" i="1"/>
  <c r="M32" i="1"/>
  <c r="N32" i="1"/>
  <c r="J32" i="1"/>
  <c r="E32" i="1"/>
  <c r="F32" i="1"/>
  <c r="G32" i="1"/>
  <c r="D32" i="1"/>
  <c r="N29" i="1"/>
  <c r="M29" i="1"/>
  <c r="L29" i="1"/>
  <c r="K29" i="1"/>
  <c r="J29" i="1"/>
  <c r="G29" i="1"/>
  <c r="F29" i="1"/>
  <c r="E29" i="1"/>
  <c r="D29" i="1"/>
  <c r="C29" i="1"/>
  <c r="H29" i="1" s="1"/>
  <c r="K19" i="1"/>
  <c r="L19" i="1"/>
  <c r="M19" i="1"/>
  <c r="N19" i="1"/>
  <c r="J19" i="1"/>
  <c r="D19" i="1"/>
  <c r="E19" i="1"/>
  <c r="F19" i="1"/>
  <c r="G19" i="1"/>
  <c r="C19" i="1"/>
  <c r="H19" i="1" s="1"/>
  <c r="D30" i="1" l="1"/>
  <c r="E30" i="1"/>
  <c r="G30" i="1"/>
  <c r="F30" i="1"/>
  <c r="J30" i="1"/>
  <c r="K30" i="1"/>
  <c r="O19" i="1"/>
  <c r="L30" i="1"/>
  <c r="M30" i="1"/>
  <c r="N30" i="1"/>
  <c r="O29" i="1"/>
  <c r="C30" i="1"/>
  <c r="J20" i="1"/>
  <c r="K20" i="1"/>
  <c r="L20" i="1"/>
  <c r="F20" i="1"/>
  <c r="E20" i="1"/>
  <c r="D20" i="1"/>
  <c r="C20" i="1"/>
  <c r="G20" i="1"/>
  <c r="N20" i="1"/>
  <c r="M20" i="1"/>
  <c r="L6" i="1"/>
  <c r="N9" i="1"/>
  <c r="M9" i="1"/>
  <c r="K9" i="1"/>
  <c r="J9" i="1"/>
  <c r="N8" i="1"/>
  <c r="M8" i="1"/>
  <c r="L8" i="1"/>
  <c r="K8" i="1"/>
  <c r="J8" i="1"/>
  <c r="N7" i="1"/>
  <c r="M7" i="1"/>
  <c r="L7" i="1"/>
  <c r="K7" i="1"/>
  <c r="J7" i="1"/>
  <c r="N6" i="1"/>
  <c r="M6" i="1"/>
  <c r="K6" i="1"/>
  <c r="J6" i="1"/>
  <c r="N5" i="1"/>
  <c r="M5" i="1"/>
  <c r="L5" i="1"/>
  <c r="K5" i="1"/>
  <c r="E6" i="1"/>
  <c r="E7" i="1"/>
  <c r="E8" i="1"/>
  <c r="F9" i="1"/>
  <c r="G9" i="1"/>
  <c r="D9" i="1"/>
  <c r="C9" i="1"/>
  <c r="G8" i="1"/>
  <c r="F8" i="1"/>
  <c r="D8" i="1"/>
  <c r="C8" i="1"/>
  <c r="G7" i="1"/>
  <c r="F7" i="1"/>
  <c r="D7" i="1"/>
  <c r="C7" i="1"/>
  <c r="G6" i="1"/>
  <c r="F6" i="1"/>
  <c r="D6" i="1"/>
  <c r="C6" i="1"/>
  <c r="C10" i="1" s="1"/>
  <c r="G5" i="1"/>
  <c r="F5" i="1"/>
  <c r="E5" i="1"/>
  <c r="D5" i="1"/>
  <c r="K10" i="1" l="1"/>
  <c r="E10" i="1"/>
  <c r="E11" i="1" s="1"/>
  <c r="E34" i="1" s="1"/>
  <c r="G10" i="1"/>
  <c r="C11" i="1"/>
  <c r="C34" i="1" s="1"/>
  <c r="D10" i="1"/>
  <c r="F10" i="1"/>
  <c r="M10" i="1"/>
  <c r="N10" i="1"/>
  <c r="J10" i="1"/>
  <c r="L10" i="1"/>
  <c r="G11" i="1"/>
  <c r="G34" i="1" s="1"/>
  <c r="L11" i="1" l="1"/>
  <c r="L34" i="1" s="1"/>
  <c r="D11" i="1"/>
  <c r="D34" i="1" s="1"/>
  <c r="H10" i="1"/>
  <c r="F11" i="1"/>
  <c r="F34" i="1" s="1"/>
  <c r="N11" i="1"/>
  <c r="N34" i="1" s="1"/>
  <c r="J11" i="1"/>
  <c r="J34" i="1" s="1"/>
  <c r="O10" i="1"/>
  <c r="M11" i="1"/>
  <c r="M34" i="1" s="1"/>
  <c r="K11" i="1"/>
  <c r="K34" i="1" s="1"/>
</calcChain>
</file>

<file path=xl/sharedStrings.xml><?xml version="1.0" encoding="utf-8"?>
<sst xmlns="http://schemas.openxmlformats.org/spreadsheetml/2006/main" count="47" uniqueCount="13">
  <si>
    <t>mocsi</t>
  </si>
  <si>
    <t>zsiros</t>
  </si>
  <si>
    <t>horváth</t>
  </si>
  <si>
    <t>bottlik</t>
  </si>
  <si>
    <t>holub</t>
  </si>
  <si>
    <t>SZUM</t>
  </si>
  <si>
    <t>valós</t>
  </si>
  <si>
    <t>SKELETON</t>
  </si>
  <si>
    <t>PROTO</t>
  </si>
  <si>
    <t>GRAFIKA</t>
  </si>
  <si>
    <t>FINAL %</t>
  </si>
  <si>
    <t>AKT %</t>
  </si>
  <si>
    <t>leadott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</si>
</sst>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5" borderId="0" xfId="0" applyFont="1" applyFill="1"/>
    <xf numFmtId="0" fontId="0" fillId="5" borderId="3" xfId="0" applyFill="1" applyBorder="1"/>
    <xf numFmtId="0" fontId="0" fillId="5" borderId="0" xfId="0" applyFill="1" applyBorder="1" applyAlignment="1">
      <alignment horizontal="center"/>
    </xf>
    <xf numFmtId="10" fontId="0" fillId="0" borderId="0" xfId="0" applyNumberFormat="1"/>
    <xf numFmtId="10" fontId="1" fillId="2" borderId="0" xfId="1" applyNumberFormat="1"/>
    <xf numFmtId="10" fontId="1" fillId="2" borderId="0" xfId="1" applyNumberFormat="1" applyBorder="1"/>
  </cellXfs>
  <cellStyles count="2">
    <cellStyle name="Jó" xfId="1" builtinId="26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4"/>
  <sheetViews>
    <sheetView tabSelected="1" zoomScaleNormal="100" workbookViewId="0">
      <selection activeCell="P5" sqref="P5"/>
    </sheetView>
  </sheetViews>
  <sheetFormatPr defaultRowHeight="15" x14ac:dyDescent="0.25"/>
  <cols>
    <col min="9" max="9" width="13.28515625" bestFit="1" customWidth="1"/>
  </cols>
  <sheetData>
    <row r="2" spans="2:15" x14ac:dyDescent="0.25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2:15" x14ac:dyDescent="0.25">
      <c r="B3" s="2"/>
      <c r="C3" s="2"/>
      <c r="D3" s="2" t="s">
        <v>12</v>
      </c>
      <c r="E3" s="2"/>
      <c r="F3" s="2"/>
      <c r="G3" s="2"/>
      <c r="H3" s="7"/>
      <c r="I3" s="7"/>
      <c r="J3" s="2"/>
      <c r="K3" s="2"/>
      <c r="L3" s="2" t="s">
        <v>6</v>
      </c>
      <c r="M3" s="2"/>
      <c r="N3" s="2"/>
      <c r="O3" s="2"/>
    </row>
    <row r="4" spans="2:15" x14ac:dyDescent="0.25">
      <c r="B4" s="1"/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7"/>
      <c r="I4" s="8"/>
      <c r="J4" s="1" t="s">
        <v>0</v>
      </c>
      <c r="K4" s="1" t="s">
        <v>1</v>
      </c>
      <c r="L4" s="1" t="s">
        <v>2</v>
      </c>
      <c r="M4" s="1" t="s">
        <v>3</v>
      </c>
      <c r="N4" s="1" t="s">
        <v>4</v>
      </c>
      <c r="O4" s="7"/>
    </row>
    <row r="5" spans="2:15" x14ac:dyDescent="0.25">
      <c r="B5" s="4">
        <v>2</v>
      </c>
      <c r="C5" s="4">
        <v>1.5</v>
      </c>
      <c r="D5" s="4">
        <f>1.5+2+1+1+0.5</f>
        <v>6</v>
      </c>
      <c r="E5" s="4">
        <f>1</f>
        <v>1</v>
      </c>
      <c r="F5" s="4">
        <f>1.5+2+1+0.5</f>
        <v>5</v>
      </c>
      <c r="G5" s="4">
        <f>1.5</f>
        <v>1.5</v>
      </c>
      <c r="H5" s="9"/>
      <c r="I5" s="10"/>
      <c r="J5" s="4">
        <v>1.5</v>
      </c>
      <c r="K5" s="4">
        <f>1.5+2+1+1+0.5</f>
        <v>6</v>
      </c>
      <c r="L5" s="4">
        <f>1</f>
        <v>1</v>
      </c>
      <c r="M5" s="4">
        <f>1.5+2+1+0.5</f>
        <v>5</v>
      </c>
      <c r="N5" s="4">
        <f>1.5</f>
        <v>1.5</v>
      </c>
      <c r="O5" s="7"/>
    </row>
    <row r="6" spans="2:15" x14ac:dyDescent="0.25">
      <c r="B6" s="5">
        <v>3</v>
      </c>
      <c r="C6" s="5">
        <f>1.5+2+11.5+3.5</f>
        <v>18.5</v>
      </c>
      <c r="D6" s="5">
        <f>1.5+3.5+11.5+3</f>
        <v>19.5</v>
      </c>
      <c r="E6" s="5">
        <f>1.5+3.5</f>
        <v>5</v>
      </c>
      <c r="F6" s="5">
        <f>1.5+3.5</f>
        <v>5</v>
      </c>
      <c r="G6" s="5">
        <f>1.5</f>
        <v>1.5</v>
      </c>
      <c r="H6" s="11"/>
      <c r="I6" s="12"/>
      <c r="J6" s="5">
        <f>1.5+2+11.5+3.5</f>
        <v>18.5</v>
      </c>
      <c r="K6" s="5">
        <f>1.5+3.5+11.5+3</f>
        <v>19.5</v>
      </c>
      <c r="L6" s="5">
        <f>1.5+1</f>
        <v>2.5</v>
      </c>
      <c r="M6" s="5">
        <f>1.5+3.5</f>
        <v>5</v>
      </c>
      <c r="N6" s="5">
        <f>1.5</f>
        <v>1.5</v>
      </c>
      <c r="O6" s="7"/>
    </row>
    <row r="7" spans="2:15" x14ac:dyDescent="0.25">
      <c r="B7" s="5">
        <v>4</v>
      </c>
      <c r="C7" s="5">
        <f>4+2</f>
        <v>6</v>
      </c>
      <c r="D7" s="5">
        <f>0</f>
        <v>0</v>
      </c>
      <c r="E7" s="5">
        <f>4+2+1</f>
        <v>7</v>
      </c>
      <c r="F7" s="5">
        <f>3</f>
        <v>3</v>
      </c>
      <c r="G7" s="5">
        <f>2+1</f>
        <v>3</v>
      </c>
      <c r="H7" s="11"/>
      <c r="I7" s="12"/>
      <c r="J7" s="5">
        <f>4+2</f>
        <v>6</v>
      </c>
      <c r="K7" s="5">
        <f>0</f>
        <v>0</v>
      </c>
      <c r="L7" s="5">
        <f>4+2+1</f>
        <v>7</v>
      </c>
      <c r="M7" s="5">
        <f>3</f>
        <v>3</v>
      </c>
      <c r="N7" s="5">
        <f>2+1</f>
        <v>3</v>
      </c>
      <c r="O7" s="7"/>
    </row>
    <row r="8" spans="2:15" x14ac:dyDescent="0.25">
      <c r="B8" s="5">
        <v>5</v>
      </c>
      <c r="C8" s="5">
        <f>0</f>
        <v>0</v>
      </c>
      <c r="D8" s="5">
        <f>3+5</f>
        <v>8</v>
      </c>
      <c r="E8" s="5">
        <f>4+3</f>
        <v>7</v>
      </c>
      <c r="F8" s="5">
        <f>3</f>
        <v>3</v>
      </c>
      <c r="G8" s="5">
        <f>1.5+1.5+3</f>
        <v>6</v>
      </c>
      <c r="H8" s="11"/>
      <c r="I8" s="12"/>
      <c r="J8" s="5">
        <f>0</f>
        <v>0</v>
      </c>
      <c r="K8" s="5">
        <f>3+5</f>
        <v>8</v>
      </c>
      <c r="L8" s="5">
        <f>4+3</f>
        <v>7</v>
      </c>
      <c r="M8" s="5">
        <f>3</f>
        <v>3</v>
      </c>
      <c r="N8" s="5">
        <f>1.5+1.5+3</f>
        <v>6</v>
      </c>
      <c r="O8" s="7"/>
    </row>
    <row r="9" spans="2:15" x14ac:dyDescent="0.25">
      <c r="B9" s="5">
        <v>6</v>
      </c>
      <c r="C9" s="5">
        <f>11+6+7+5</f>
        <v>29</v>
      </c>
      <c r="D9" s="5">
        <f>9+7+5</f>
        <v>21</v>
      </c>
      <c r="E9" s="5">
        <v>5</v>
      </c>
      <c r="F9" s="5">
        <f>5+5+1</f>
        <v>11</v>
      </c>
      <c r="G9" s="5">
        <f>4+5+1+1+1+5</f>
        <v>17</v>
      </c>
      <c r="H9" s="11"/>
      <c r="I9" s="12"/>
      <c r="J9" s="5">
        <f>11+6+7+5</f>
        <v>29</v>
      </c>
      <c r="K9" s="5">
        <f>9+7+5</f>
        <v>21</v>
      </c>
      <c r="L9" s="5">
        <v>0</v>
      </c>
      <c r="M9" s="5">
        <f>5+5+1</f>
        <v>11</v>
      </c>
      <c r="N9" s="5">
        <f>4+5+1+1+1+5</f>
        <v>17</v>
      </c>
      <c r="O9" s="7"/>
    </row>
    <row r="10" spans="2:15" x14ac:dyDescent="0.25">
      <c r="B10" s="6" t="s">
        <v>5</v>
      </c>
      <c r="C10" s="6">
        <f>SUM(C5:C9)</f>
        <v>55</v>
      </c>
      <c r="D10" s="6">
        <f t="shared" ref="D10:F10" si="0">SUM(D5:D9)</f>
        <v>54.5</v>
      </c>
      <c r="E10" s="6">
        <f t="shared" si="0"/>
        <v>25</v>
      </c>
      <c r="F10" s="6">
        <f t="shared" si="0"/>
        <v>27</v>
      </c>
      <c r="G10" s="6">
        <f>SUM(G5:G9)</f>
        <v>29</v>
      </c>
      <c r="H10" s="13">
        <f>SUM(C10:G10)</f>
        <v>190.5</v>
      </c>
      <c r="I10" s="13" t="s">
        <v>5</v>
      </c>
      <c r="J10" s="6">
        <f>SUM(J5:J9)</f>
        <v>55</v>
      </c>
      <c r="K10" s="6">
        <f t="shared" ref="K10" si="1">SUM(K5:K9)</f>
        <v>54.5</v>
      </c>
      <c r="L10" s="6">
        <f t="shared" ref="L10" si="2">SUM(L5:L9)</f>
        <v>17.5</v>
      </c>
      <c r="M10" s="6">
        <f t="shared" ref="M10" si="3">SUM(M5:M9)</f>
        <v>27</v>
      </c>
      <c r="N10" s="6">
        <f>SUM(N5:N9)</f>
        <v>29</v>
      </c>
      <c r="O10" s="8">
        <f>SUM(J10:N10)</f>
        <v>183</v>
      </c>
    </row>
    <row r="11" spans="2:15" x14ac:dyDescent="0.25">
      <c r="C11" s="18">
        <f>C10/SUM($C$10:$G$10)</f>
        <v>0.28871391076115488</v>
      </c>
      <c r="D11" s="18">
        <f>D10/SUM($C$10:$G$10)</f>
        <v>0.28608923884514437</v>
      </c>
      <c r="E11" s="18">
        <f>E10/SUM($C$10:$G$10)</f>
        <v>0.13123359580052493</v>
      </c>
      <c r="F11" s="18">
        <f>F10/SUM($C$10:$G$10)</f>
        <v>0.14173228346456693</v>
      </c>
      <c r="G11" s="18">
        <f>G10/SUM($C$10:$G$10)</f>
        <v>0.15223097112860892</v>
      </c>
      <c r="H11" s="18"/>
      <c r="I11" s="18"/>
      <c r="J11" s="18">
        <f>J10/SUM($J$10:$N$10)</f>
        <v>0.30054644808743169</v>
      </c>
      <c r="K11" s="18">
        <f>K10/SUM($J$10:$N$10)</f>
        <v>0.29781420765027322</v>
      </c>
      <c r="L11" s="18">
        <f>L10/SUM($J$10:$N$10)</f>
        <v>9.5628415300546443E-2</v>
      </c>
      <c r="M11" s="18">
        <f>M10/SUM($J$10:$N$10)</f>
        <v>0.14754098360655737</v>
      </c>
      <c r="N11" s="18">
        <f>N10/SUM($J$10:$N$10)</f>
        <v>0.15846994535519127</v>
      </c>
      <c r="O11" s="7"/>
    </row>
    <row r="12" spans="2:15" x14ac:dyDescent="0.25">
      <c r="H12" s="7"/>
      <c r="I12" s="7"/>
      <c r="O12" s="7"/>
    </row>
    <row r="13" spans="2:15" x14ac:dyDescent="0.25">
      <c r="B13" s="3" t="s">
        <v>8</v>
      </c>
      <c r="C13" s="3"/>
      <c r="D13" s="3"/>
      <c r="E13" s="3"/>
      <c r="F13" s="3"/>
      <c r="G13" s="3"/>
      <c r="H13" s="14"/>
      <c r="I13" s="14"/>
      <c r="J13" s="3"/>
      <c r="K13" s="3"/>
      <c r="L13" s="3"/>
      <c r="M13" s="3"/>
      <c r="N13" s="3"/>
      <c r="O13" s="3"/>
    </row>
    <row r="14" spans="2:15" x14ac:dyDescent="0.25">
      <c r="B14" s="2"/>
      <c r="C14" s="2"/>
      <c r="D14" s="2" t="s">
        <v>12</v>
      </c>
      <c r="E14" s="2"/>
      <c r="F14" s="2"/>
      <c r="G14" s="2"/>
      <c r="H14" s="7"/>
      <c r="I14" s="7"/>
      <c r="J14" s="2"/>
      <c r="K14" s="2"/>
      <c r="L14" s="2" t="s">
        <v>6</v>
      </c>
      <c r="M14" s="2"/>
      <c r="N14" s="2"/>
      <c r="O14" s="2"/>
    </row>
    <row r="15" spans="2:15" x14ac:dyDescent="0.25">
      <c r="B15" s="1"/>
      <c r="C15" s="1" t="s">
        <v>0</v>
      </c>
      <c r="D15" s="1" t="s">
        <v>1</v>
      </c>
      <c r="E15" s="1" t="s">
        <v>2</v>
      </c>
      <c r="F15" s="1" t="s">
        <v>3</v>
      </c>
      <c r="G15" s="1" t="s">
        <v>4</v>
      </c>
      <c r="H15" s="7"/>
      <c r="I15" s="8"/>
      <c r="J15" s="1" t="s">
        <v>0</v>
      </c>
      <c r="K15" s="1" t="s">
        <v>1</v>
      </c>
      <c r="L15" s="1" t="s">
        <v>2</v>
      </c>
      <c r="M15" s="1" t="s">
        <v>3</v>
      </c>
      <c r="N15" s="1" t="s">
        <v>4</v>
      </c>
      <c r="O15" s="7"/>
    </row>
    <row r="16" spans="2:15" x14ac:dyDescent="0.25">
      <c r="B16" s="4">
        <v>7</v>
      </c>
      <c r="C16" s="4">
        <v>1</v>
      </c>
      <c r="D16" s="4">
        <v>2</v>
      </c>
      <c r="E16" s="4">
        <v>1</v>
      </c>
      <c r="F16" s="4">
        <v>5</v>
      </c>
      <c r="G16" s="4">
        <v>1</v>
      </c>
      <c r="H16" s="9"/>
      <c r="I16" s="10"/>
      <c r="J16" s="4">
        <v>1</v>
      </c>
      <c r="K16" s="4">
        <v>2</v>
      </c>
      <c r="L16" s="4">
        <v>1</v>
      </c>
      <c r="M16" s="4">
        <v>5</v>
      </c>
      <c r="N16" s="4">
        <v>1</v>
      </c>
      <c r="O16" s="7"/>
    </row>
    <row r="17" spans="2:15" x14ac:dyDescent="0.25">
      <c r="B17" s="5">
        <v>8</v>
      </c>
      <c r="C17" s="5">
        <v>17.5</v>
      </c>
      <c r="D17" s="5">
        <v>23.5</v>
      </c>
      <c r="E17" s="5">
        <v>0</v>
      </c>
      <c r="F17" s="5">
        <v>0</v>
      </c>
      <c r="G17" s="5">
        <v>0</v>
      </c>
      <c r="H17" s="11"/>
      <c r="I17" s="12"/>
      <c r="J17" s="5">
        <v>17.5</v>
      </c>
      <c r="K17" s="5">
        <v>23.5</v>
      </c>
      <c r="L17" s="5">
        <v>0</v>
      </c>
      <c r="M17" s="5">
        <v>0</v>
      </c>
      <c r="N17" s="5">
        <v>0</v>
      </c>
      <c r="O17" s="7"/>
    </row>
    <row r="18" spans="2:15" x14ac:dyDescent="0.25">
      <c r="B18" s="5">
        <v>9</v>
      </c>
      <c r="C18" s="5">
        <v>0</v>
      </c>
      <c r="D18" s="5">
        <v>3.5</v>
      </c>
      <c r="E18" s="5">
        <v>0</v>
      </c>
      <c r="F18" s="5">
        <v>1</v>
      </c>
      <c r="G18" s="5">
        <v>3</v>
      </c>
      <c r="H18" s="11"/>
      <c r="I18" s="12"/>
      <c r="J18" s="5">
        <v>0</v>
      </c>
      <c r="K18" s="5">
        <v>3.5</v>
      </c>
      <c r="L18" s="5">
        <v>0</v>
      </c>
      <c r="M18" s="5">
        <v>1</v>
      </c>
      <c r="N18" s="5">
        <v>3</v>
      </c>
      <c r="O18" s="7"/>
    </row>
    <row r="19" spans="2:15" x14ac:dyDescent="0.25">
      <c r="B19" s="6" t="s">
        <v>5</v>
      </c>
      <c r="C19" s="6">
        <f>SUM(C16:C18)</f>
        <v>18.5</v>
      </c>
      <c r="D19" s="6">
        <f t="shared" ref="D19:G19" si="4">SUM(D16:D18)</f>
        <v>29</v>
      </c>
      <c r="E19" s="6">
        <f t="shared" si="4"/>
        <v>1</v>
      </c>
      <c r="F19" s="6">
        <f t="shared" si="4"/>
        <v>6</v>
      </c>
      <c r="G19" s="6">
        <f t="shared" si="4"/>
        <v>4</v>
      </c>
      <c r="H19" s="13">
        <f>SUM(C19:G19)</f>
        <v>58.5</v>
      </c>
      <c r="I19" s="13" t="s">
        <v>5</v>
      </c>
      <c r="J19" s="6">
        <f>SUM(J16:J18)</f>
        <v>18.5</v>
      </c>
      <c r="K19" s="6">
        <f t="shared" ref="K19:N19" si="5">SUM(K16:K18)</f>
        <v>29</v>
      </c>
      <c r="L19" s="6">
        <f t="shared" si="5"/>
        <v>1</v>
      </c>
      <c r="M19" s="6">
        <f t="shared" si="5"/>
        <v>6</v>
      </c>
      <c r="N19" s="6">
        <f t="shared" si="5"/>
        <v>4</v>
      </c>
      <c r="O19" s="8">
        <f>SUM(J19:N19)</f>
        <v>58.5</v>
      </c>
    </row>
    <row r="20" spans="2:15" x14ac:dyDescent="0.25">
      <c r="B20" s="1"/>
      <c r="C20" s="18">
        <f>C19/SUM($C$19:$G$19)</f>
        <v>0.31623931623931623</v>
      </c>
      <c r="D20" s="18">
        <f>D19/SUM($C$19:$G$19)</f>
        <v>0.49572649572649574</v>
      </c>
      <c r="E20" s="18">
        <f>E19/SUM($C$19:$G$19)</f>
        <v>1.7094017094017096E-2</v>
      </c>
      <c r="F20" s="18">
        <f>F19/SUM($C$19:$G$19)</f>
        <v>0.10256410256410256</v>
      </c>
      <c r="G20" s="18">
        <f>G19/SUM($C$19:$G$19)</f>
        <v>6.8376068376068383E-2</v>
      </c>
      <c r="H20" s="18"/>
      <c r="I20" s="18"/>
      <c r="J20" s="18">
        <f>J19/SUM($J$19:$N$19)</f>
        <v>0.31623931623931623</v>
      </c>
      <c r="K20" s="18">
        <f>K19/SUM($J$19:$N$19)</f>
        <v>0.49572649572649574</v>
      </c>
      <c r="L20" s="18">
        <f>L19/SUM($J$19:$N$19)</f>
        <v>1.7094017094017096E-2</v>
      </c>
      <c r="M20" s="18">
        <f>M19/SUM($J$19:$N$19)</f>
        <v>0.10256410256410256</v>
      </c>
      <c r="N20" s="18">
        <f>N19/SUM($J$19:$N$19)</f>
        <v>6.8376068376068383E-2</v>
      </c>
      <c r="O20" s="7"/>
    </row>
    <row r="21" spans="2:15" x14ac:dyDescent="0.25">
      <c r="H21" s="7"/>
      <c r="I21" s="7"/>
      <c r="O21" s="7"/>
    </row>
    <row r="22" spans="2:15" x14ac:dyDescent="0.25">
      <c r="H22" s="7"/>
      <c r="I22" s="7"/>
      <c r="O22" s="7"/>
    </row>
    <row r="23" spans="2:15" x14ac:dyDescent="0.25">
      <c r="B23" s="3" t="s">
        <v>9</v>
      </c>
      <c r="C23" s="3"/>
      <c r="D23" s="3"/>
      <c r="E23" s="3"/>
      <c r="F23" s="3"/>
      <c r="G23" s="3"/>
      <c r="H23" s="14"/>
      <c r="I23" s="14"/>
      <c r="J23" s="3"/>
      <c r="K23" s="3"/>
      <c r="L23" s="3"/>
      <c r="M23" s="3"/>
      <c r="N23" s="3"/>
      <c r="O23" s="3"/>
    </row>
    <row r="24" spans="2:15" x14ac:dyDescent="0.25">
      <c r="B24" s="2"/>
      <c r="C24" s="2"/>
      <c r="D24" s="2" t="s">
        <v>12</v>
      </c>
      <c r="E24" s="2"/>
      <c r="F24" s="2"/>
      <c r="G24" s="2"/>
      <c r="H24" s="7"/>
      <c r="I24" s="7"/>
      <c r="J24" s="2"/>
      <c r="K24" s="2"/>
      <c r="L24" s="2" t="s">
        <v>6</v>
      </c>
      <c r="M24" s="2"/>
      <c r="N24" s="2"/>
      <c r="O24" s="2"/>
    </row>
    <row r="25" spans="2:15" x14ac:dyDescent="0.25">
      <c r="B25" s="1"/>
      <c r="C25" s="1" t="s">
        <v>0</v>
      </c>
      <c r="D25" s="1" t="s">
        <v>1</v>
      </c>
      <c r="E25" s="1" t="s">
        <v>2</v>
      </c>
      <c r="F25" s="1" t="s">
        <v>3</v>
      </c>
      <c r="G25" s="1" t="s">
        <v>4</v>
      </c>
      <c r="H25" s="7"/>
      <c r="I25" s="8"/>
      <c r="J25" s="1" t="s">
        <v>0</v>
      </c>
      <c r="K25" s="1" t="s">
        <v>1</v>
      </c>
      <c r="L25" s="1" t="s">
        <v>2</v>
      </c>
      <c r="M25" s="1" t="s">
        <v>3</v>
      </c>
      <c r="N25" s="1" t="s">
        <v>4</v>
      </c>
      <c r="O25" s="7"/>
    </row>
    <row r="26" spans="2:15" x14ac:dyDescent="0.25">
      <c r="B26" s="4">
        <v>10</v>
      </c>
      <c r="C26" s="4"/>
      <c r="D26" s="4"/>
      <c r="E26" s="4"/>
      <c r="F26" s="4"/>
      <c r="G26" s="4"/>
      <c r="H26" s="9"/>
      <c r="I26" s="10"/>
      <c r="J26" s="4"/>
      <c r="K26" s="4"/>
      <c r="L26" s="4"/>
      <c r="M26" s="4"/>
      <c r="N26" s="4"/>
      <c r="O26" s="7"/>
    </row>
    <row r="27" spans="2:15" x14ac:dyDescent="0.25">
      <c r="B27" s="5">
        <v>11</v>
      </c>
      <c r="C27" s="5"/>
      <c r="D27" s="5"/>
      <c r="E27" s="5"/>
      <c r="F27" s="5"/>
      <c r="G27" s="5"/>
      <c r="H27" s="11"/>
      <c r="I27" s="12"/>
      <c r="J27" s="5"/>
      <c r="K27" s="5"/>
      <c r="L27" s="5"/>
      <c r="M27" s="5"/>
      <c r="N27" s="5"/>
      <c r="O27" s="7"/>
    </row>
    <row r="28" spans="2:15" x14ac:dyDescent="0.25">
      <c r="B28" s="6">
        <v>12</v>
      </c>
      <c r="C28" s="6"/>
      <c r="D28" s="6"/>
      <c r="E28" s="6"/>
      <c r="F28" s="6"/>
      <c r="G28" s="6"/>
      <c r="H28" s="15"/>
      <c r="I28" s="13"/>
      <c r="J28" s="6"/>
      <c r="K28" s="6"/>
      <c r="L28" s="6"/>
      <c r="M28" s="6"/>
      <c r="N28" s="6"/>
      <c r="O28" s="7"/>
    </row>
    <row r="29" spans="2:15" x14ac:dyDescent="0.25">
      <c r="B29" s="1" t="s">
        <v>5</v>
      </c>
      <c r="C29" s="1">
        <f>SUM(C26:C28)</f>
        <v>0</v>
      </c>
      <c r="D29" s="1">
        <f t="shared" ref="D29" si="6">SUM(D26:D28)</f>
        <v>0</v>
      </c>
      <c r="E29" s="1">
        <f t="shared" ref="E29" si="7">SUM(E26:E28)</f>
        <v>0</v>
      </c>
      <c r="F29" s="1">
        <f t="shared" ref="F29" si="8">SUM(F26:F28)</f>
        <v>0</v>
      </c>
      <c r="G29" s="1">
        <f t="shared" ref="G29" si="9">SUM(G26:G28)</f>
        <v>0</v>
      </c>
      <c r="H29" s="16">
        <f>SUM(C29:G29)</f>
        <v>0</v>
      </c>
      <c r="I29" s="16" t="s">
        <v>5</v>
      </c>
      <c r="J29" s="1">
        <f>SUM(J26:J28)</f>
        <v>0</v>
      </c>
      <c r="K29" s="1">
        <f t="shared" ref="K29" si="10">SUM(K26:K28)</f>
        <v>0</v>
      </c>
      <c r="L29" s="1">
        <f t="shared" ref="L29" si="11">SUM(L26:L28)</f>
        <v>0</v>
      </c>
      <c r="M29" s="1">
        <f t="shared" ref="M29" si="12">SUM(M26:M28)</f>
        <v>0</v>
      </c>
      <c r="N29" s="1">
        <f t="shared" ref="N29" si="13">SUM(N26:N28)</f>
        <v>0</v>
      </c>
      <c r="O29" s="8">
        <f>SUM(J29:N29)</f>
        <v>0</v>
      </c>
    </row>
    <row r="30" spans="2:15" x14ac:dyDescent="0.25">
      <c r="B30" s="1"/>
      <c r="C30" s="18">
        <f>C29/SUM($C$19:$G$19)</f>
        <v>0</v>
      </c>
      <c r="D30" s="18">
        <f>D29/SUM($C$19:$G$19)</f>
        <v>0</v>
      </c>
      <c r="E30" s="18">
        <f>E29/SUM($C$19:$G$19)</f>
        <v>0</v>
      </c>
      <c r="F30" s="18">
        <f>F29/SUM($C$19:$G$19)</f>
        <v>0</v>
      </c>
      <c r="G30" s="18">
        <f>G29/SUM($C$19:$G$19)</f>
        <v>0</v>
      </c>
      <c r="H30" s="19"/>
      <c r="I30" s="19"/>
      <c r="J30" s="18">
        <f>J29/SUM($J$19:$N$19)</f>
        <v>0</v>
      </c>
      <c r="K30" s="18">
        <f>K29/SUM($J$19:$N$19)</f>
        <v>0</v>
      </c>
      <c r="L30" s="18">
        <f>L29/SUM($J$19:$N$19)</f>
        <v>0</v>
      </c>
      <c r="M30" s="18">
        <f>M29/SUM($J$19:$N$19)</f>
        <v>0</v>
      </c>
      <c r="N30" s="18">
        <f>N29/SUM($J$19:$N$19)</f>
        <v>0</v>
      </c>
      <c r="O30" s="7"/>
    </row>
    <row r="32" spans="2:15" x14ac:dyDescent="0.25">
      <c r="B32" t="s">
        <v>11</v>
      </c>
      <c r="C32">
        <f>(C19+C10)/(SUM($C10:$G10)+SUM($C19:$G19))</f>
        <v>0.29518072289156627</v>
      </c>
      <c r="D32">
        <f>(D19+D10)/(SUM($C10:$G10)+SUM($C19:$G19))</f>
        <v>0.3353413654618474</v>
      </c>
      <c r="E32">
        <f t="shared" ref="E32:G32" si="14">(E19+E10)/(SUM($C10:$G10)+SUM($C19:$G19))</f>
        <v>0.10441767068273092</v>
      </c>
      <c r="F32">
        <f t="shared" si="14"/>
        <v>0.13253012048192772</v>
      </c>
      <c r="G32">
        <f t="shared" si="14"/>
        <v>0.13253012048192772</v>
      </c>
      <c r="J32">
        <f>(J19+J10)/(SUM($J10:$N10)+SUM($J19:$N19))</f>
        <v>0.30434782608695654</v>
      </c>
      <c r="K32">
        <f t="shared" ref="K32:N32" si="15">(K19+K10)/(SUM($J10:$N10)+SUM($J19:$N19))</f>
        <v>0.34575569358178054</v>
      </c>
      <c r="L32">
        <f t="shared" si="15"/>
        <v>7.6604554865424432E-2</v>
      </c>
      <c r="M32">
        <f t="shared" si="15"/>
        <v>0.13664596273291926</v>
      </c>
      <c r="N32">
        <f t="shared" si="15"/>
        <v>0.13664596273291926</v>
      </c>
    </row>
    <row r="34" spans="2:14" x14ac:dyDescent="0.25">
      <c r="B34" t="s">
        <v>10</v>
      </c>
      <c r="C34" s="17">
        <f>0.2*C11+0.5*C20+0.3*C30</f>
        <v>0.21586244027188908</v>
      </c>
      <c r="D34" s="17">
        <f>0.2*D11+0.5*D20+0.3*D30</f>
        <v>0.30508109563227676</v>
      </c>
      <c r="E34" s="17">
        <f>0.2*E11+0.5*E20+0.3*E30</f>
        <v>3.4793727707113531E-2</v>
      </c>
      <c r="F34" s="17">
        <f>0.2*F11+0.5*F20+0.3*F30</f>
        <v>7.9628507974964666E-2</v>
      </c>
      <c r="G34" s="17">
        <f>0.2*G11+0.5*G20+0.3*G30</f>
        <v>6.4634228413755976E-2</v>
      </c>
      <c r="H34" s="17"/>
      <c r="I34" s="17"/>
      <c r="J34" s="17">
        <f>0.2*J11+0.5*J20+0.3*J30</f>
        <v>0.21822894773714446</v>
      </c>
      <c r="K34" s="17">
        <f>0.2*K11+0.5*K20+0.3*K30</f>
        <v>0.30742608939330252</v>
      </c>
      <c r="L34" s="17">
        <f>0.2*L11+0.5*L20+0.3*L30</f>
        <v>2.7672691607117838E-2</v>
      </c>
      <c r="M34" s="17">
        <f>0.2*M11+0.5*M20+0.3*M30</f>
        <v>8.0790248003362763E-2</v>
      </c>
      <c r="N34" s="17">
        <f>0.2*N11+0.5*N20+0.3*N30</f>
        <v>6.5882023259072442E-2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</dc:creator>
  <cp:lastModifiedBy>Nova</cp:lastModifiedBy>
  <dcterms:created xsi:type="dcterms:W3CDTF">2018-03-19T04:46:38Z</dcterms:created>
  <dcterms:modified xsi:type="dcterms:W3CDTF">2018-04-25T18:15:13Z</dcterms:modified>
</cp:coreProperties>
</file>