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tin Romero\Escritorio\Programación Financiera\Actualización 2025\Sector Real y Precios 2025\Cuentas Nacionales 2017\"/>
    </mc:Choice>
  </mc:AlternateContent>
  <xr:revisionPtr revIDLastSave="0" documentId="13_ncr:1_{A4261AFA-FF38-4856-B7E2-C4582ADBBA7B}" xr6:coauthVersionLast="47" xr6:coauthVersionMax="47" xr10:uidLastSave="{00000000-0000-0000-0000-000000000000}"/>
  <bookViews>
    <workbookView xWindow="-120" yWindow="-120" windowWidth="29040" windowHeight="15840" xr2:uid="{480210B4-583E-46E4-A8C3-BA36223A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D33" i="1" l="1"/>
  <c r="BC33" i="1"/>
  <c r="BB33" i="1"/>
  <c r="BA33" i="1"/>
  <c r="BA45" i="1" s="1"/>
  <c r="AZ33" i="1"/>
  <c r="AY33" i="1"/>
  <c r="AX33" i="1"/>
  <c r="AW33" i="1"/>
  <c r="BD45" i="1"/>
  <c r="BC45" i="1"/>
  <c r="BB45" i="1"/>
  <c r="AZ45" i="1"/>
  <c r="AY45" i="1"/>
  <c r="AX45" i="1"/>
  <c r="AW45" i="1"/>
  <c r="BD40" i="1"/>
  <c r="BC40" i="1"/>
  <c r="BB40" i="1"/>
  <c r="BA40" i="1"/>
  <c r="AZ40" i="1"/>
  <c r="AY40" i="1"/>
  <c r="AX40" i="1"/>
  <c r="AW40" i="1"/>
  <c r="BD29" i="1"/>
  <c r="BC29" i="1"/>
  <c r="BB29" i="1"/>
  <c r="BA29" i="1"/>
  <c r="AZ29" i="1"/>
  <c r="AY29" i="1"/>
  <c r="AX29" i="1"/>
  <c r="AW29" i="1"/>
  <c r="BD22" i="1" l="1"/>
  <c r="BC22" i="1"/>
  <c r="BB22" i="1"/>
  <c r="BA22" i="1"/>
  <c r="AZ22" i="1"/>
  <c r="AY22" i="1"/>
  <c r="AX22" i="1"/>
  <c r="AW22" i="1"/>
  <c r="BD17" i="1"/>
  <c r="BC17" i="1"/>
  <c r="BB17" i="1"/>
  <c r="BA17" i="1"/>
  <c r="AZ17" i="1"/>
  <c r="AY17" i="1"/>
  <c r="AX17" i="1"/>
  <c r="AW17" i="1"/>
  <c r="BD6" i="1"/>
  <c r="BC6" i="1"/>
  <c r="BB6" i="1"/>
  <c r="BA6" i="1"/>
  <c r="AZ6" i="1"/>
  <c r="AY6" i="1"/>
  <c r="AX6" i="1"/>
  <c r="AW6" i="1"/>
  <c r="BD10" i="1"/>
  <c r="BC10" i="1"/>
  <c r="BB10" i="1"/>
  <c r="BA10" i="1"/>
  <c r="AZ10" i="1"/>
  <c r="AY10" i="1"/>
  <c r="AX10" i="1"/>
  <c r="AW10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AR33" i="1"/>
  <c r="AP33" i="1"/>
  <c r="AJ33" i="1"/>
  <c r="AH33" i="1"/>
  <c r="AB33" i="1"/>
  <c r="Z33" i="1"/>
  <c r="AU33" i="1"/>
  <c r="AT33" i="1"/>
  <c r="AS33" i="1"/>
  <c r="AQ33" i="1"/>
  <c r="AO33" i="1"/>
  <c r="AN33" i="1"/>
  <c r="AM33" i="1"/>
  <c r="AL33" i="1"/>
  <c r="AK33" i="1"/>
  <c r="AI33" i="1"/>
  <c r="AG33" i="1"/>
  <c r="AF33" i="1"/>
  <c r="AE33" i="1"/>
  <c r="AD33" i="1"/>
  <c r="AC33" i="1"/>
  <c r="AA33" i="1"/>
  <c r="Y33" i="1"/>
  <c r="X33" i="1"/>
  <c r="W33" i="1"/>
  <c r="V33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C45" i="1" s="1"/>
  <c r="AB29" i="1"/>
  <c r="AA29" i="1"/>
  <c r="Z29" i="1"/>
  <c r="Y29" i="1"/>
  <c r="X29" i="1"/>
  <c r="W29" i="1"/>
  <c r="V29" i="1"/>
  <c r="AU46" i="1"/>
  <c r="AT46" i="1"/>
  <c r="AS46" i="1"/>
  <c r="AQ46" i="1"/>
  <c r="AO46" i="1"/>
  <c r="AN46" i="1"/>
  <c r="AM46" i="1"/>
  <c r="AL46" i="1"/>
  <c r="AK46" i="1"/>
  <c r="AI46" i="1"/>
  <c r="AG46" i="1"/>
  <c r="AF46" i="1"/>
  <c r="AE46" i="1"/>
  <c r="AD46" i="1"/>
  <c r="AC46" i="1"/>
  <c r="AA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U45" i="1"/>
  <c r="M45" i="1"/>
  <c r="E45" i="1"/>
  <c r="R45" i="1"/>
  <c r="J45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AB22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F22" i="1" s="1"/>
  <c r="E10" i="1"/>
  <c r="D10" i="1"/>
  <c r="C10" i="1"/>
  <c r="AU6" i="1"/>
  <c r="AT6" i="1"/>
  <c r="AT22" i="1" s="1"/>
  <c r="AS6" i="1"/>
  <c r="AS22" i="1" s="1"/>
  <c r="AR6" i="1"/>
  <c r="AR22" i="1" s="1"/>
  <c r="AQ6" i="1"/>
  <c r="AQ22" i="1" s="1"/>
  <c r="AP6" i="1"/>
  <c r="AP22" i="1" s="1"/>
  <c r="AO6" i="1"/>
  <c r="AN6" i="1"/>
  <c r="AN22" i="1" s="1"/>
  <c r="AM6" i="1"/>
  <c r="AM22" i="1" s="1"/>
  <c r="AL6" i="1"/>
  <c r="AL22" i="1" s="1"/>
  <c r="AK6" i="1"/>
  <c r="AK22" i="1" s="1"/>
  <c r="AJ6" i="1"/>
  <c r="AJ22" i="1" s="1"/>
  <c r="AI6" i="1"/>
  <c r="AI22" i="1" s="1"/>
  <c r="AH6" i="1"/>
  <c r="AH22" i="1" s="1"/>
  <c r="AG6" i="1"/>
  <c r="AF6" i="1"/>
  <c r="AF22" i="1" s="1"/>
  <c r="AE6" i="1"/>
  <c r="AE22" i="1" s="1"/>
  <c r="AD6" i="1"/>
  <c r="AD22" i="1" s="1"/>
  <c r="AC6" i="1"/>
  <c r="AC22" i="1" s="1"/>
  <c r="AB6" i="1"/>
  <c r="AA6" i="1"/>
  <c r="AA22" i="1" s="1"/>
  <c r="Z6" i="1"/>
  <c r="Z22" i="1" s="1"/>
  <c r="Y6" i="1"/>
  <c r="X6" i="1"/>
  <c r="X22" i="1" s="1"/>
  <c r="W6" i="1"/>
  <c r="W22" i="1" s="1"/>
  <c r="V6" i="1"/>
  <c r="V22" i="1" s="1"/>
  <c r="U6" i="1"/>
  <c r="U22" i="1" s="1"/>
  <c r="T6" i="1"/>
  <c r="T22" i="1" s="1"/>
  <c r="S6" i="1"/>
  <c r="S22" i="1" s="1"/>
  <c r="R6" i="1"/>
  <c r="R22" i="1" s="1"/>
  <c r="Q6" i="1"/>
  <c r="P6" i="1"/>
  <c r="P22" i="1" s="1"/>
  <c r="O6" i="1"/>
  <c r="O22" i="1" s="1"/>
  <c r="N6" i="1"/>
  <c r="N22" i="1" s="1"/>
  <c r="M6" i="1"/>
  <c r="M22" i="1" s="1"/>
  <c r="L6" i="1"/>
  <c r="L22" i="1" s="1"/>
  <c r="K6" i="1"/>
  <c r="K22" i="1" s="1"/>
  <c r="J6" i="1"/>
  <c r="J22" i="1" s="1"/>
  <c r="I6" i="1"/>
  <c r="H6" i="1"/>
  <c r="H22" i="1" s="1"/>
  <c r="G6" i="1"/>
  <c r="G22" i="1" s="1"/>
  <c r="F6" i="1"/>
  <c r="E6" i="1"/>
  <c r="E22" i="1" s="1"/>
  <c r="D6" i="1"/>
  <c r="D22" i="1" s="1"/>
  <c r="C6" i="1"/>
  <c r="C22" i="1" s="1"/>
  <c r="AD45" i="1" l="1"/>
  <c r="C45" i="1"/>
  <c r="K45" i="1"/>
  <c r="S45" i="1"/>
  <c r="D45" i="1"/>
  <c r="L45" i="1"/>
  <c r="Q45" i="1"/>
  <c r="AU22" i="1"/>
  <c r="I22" i="1"/>
  <c r="Q22" i="1"/>
  <c r="Y22" i="1"/>
  <c r="AG22" i="1"/>
  <c r="AO22" i="1"/>
  <c r="AA45" i="1"/>
  <c r="AI45" i="1"/>
  <c r="AQ45" i="1"/>
  <c r="G45" i="1"/>
  <c r="O45" i="1"/>
  <c r="T45" i="1"/>
  <c r="I45" i="1"/>
  <c r="F45" i="1"/>
  <c r="N45" i="1"/>
  <c r="H45" i="1"/>
  <c r="P45" i="1"/>
  <c r="AE45" i="1"/>
  <c r="AG45" i="1"/>
  <c r="AO45" i="1"/>
  <c r="AS45" i="1"/>
  <c r="W45" i="1"/>
  <c r="AM45" i="1"/>
  <c r="AP45" i="1"/>
  <c r="AK45" i="1"/>
  <c r="AU45" i="1"/>
  <c r="X45" i="1"/>
  <c r="Y45" i="1"/>
  <c r="AT45" i="1"/>
  <c r="AH45" i="1"/>
  <c r="AB45" i="1"/>
  <c r="AJ45" i="1"/>
  <c r="AR45" i="1"/>
  <c r="AN45" i="1"/>
  <c r="AL45" i="1"/>
  <c r="Z45" i="1"/>
  <c r="AR46" i="1"/>
  <c r="AF45" i="1"/>
  <c r="AJ46" i="1"/>
  <c r="AB46" i="1"/>
  <c r="V45" i="1"/>
  <c r="Z46" i="1"/>
  <c r="AH46" i="1"/>
  <c r="AP4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Martin Romero Cuevas</author>
  </authors>
  <commentList>
    <comment ref="B15" authorId="0" shapeId="0" xr:uid="{89295971-3CC6-4C5A-B368-37E6F6FABD7C}">
      <text>
        <r>
          <rPr>
            <b/>
            <sz val="9"/>
            <color indexed="81"/>
            <rFont val="Tahoma"/>
            <family val="2"/>
          </rPr>
          <t>Jose Martin Romero Cuevas:</t>
        </r>
        <r>
          <rPr>
            <sz val="9"/>
            <color indexed="81"/>
            <rFont val="Tahoma"/>
            <family val="2"/>
          </rPr>
          <t xml:space="preserve">
Nueva categoría disponible solo en Ctas Nales 2017</t>
        </r>
      </text>
    </comment>
  </commentList>
</comments>
</file>

<file path=xl/sharedStrings.xml><?xml version="1.0" encoding="utf-8"?>
<sst xmlns="http://schemas.openxmlformats.org/spreadsheetml/2006/main" count="37" uniqueCount="21">
  <si>
    <t>Consumo</t>
  </si>
  <si>
    <t xml:space="preserve">   Privado</t>
  </si>
  <si>
    <t xml:space="preserve">   Público 1/</t>
  </si>
  <si>
    <t>Inversión interna bruta</t>
  </si>
  <si>
    <t xml:space="preserve">   Formación bruta de capital</t>
  </si>
  <si>
    <t xml:space="preserve">     Privado</t>
  </si>
  <si>
    <t xml:space="preserve">     Público 2/</t>
  </si>
  <si>
    <t xml:space="preserve">   Variación de existencias</t>
  </si>
  <si>
    <t>Exportaciones netas de  b.s. no factoriales</t>
  </si>
  <si>
    <t xml:space="preserve">   Exportaciones de b.s. no factoriales</t>
  </si>
  <si>
    <t xml:space="preserve">   Importaciones de b.s. no factoriales</t>
  </si>
  <si>
    <t>Producto interno bruto</t>
  </si>
  <si>
    <t>PIB nominal</t>
  </si>
  <si>
    <t>Check PIB</t>
  </si>
  <si>
    <t>Check FBCF</t>
  </si>
  <si>
    <t>En millones de Bs de 1990</t>
  </si>
  <si>
    <t>PIB real</t>
  </si>
  <si>
    <t>Año de referencia 2017</t>
  </si>
  <si>
    <t xml:space="preserve">  Adquisición menos disposición de objetos valiosos</t>
  </si>
  <si>
    <t>En millones de Bs corrientes</t>
  </si>
  <si>
    <t>En millones de Bs encadenados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</si>
</sst>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dd\-mmm\-yy_)"/>
    <numFmt numFmtId="165" formatCode="#,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10"/>
      <name val="Arial Narrow"/>
      <family val="2"/>
    </font>
    <font>
      <b/>
      <u/>
      <sz val="10"/>
      <name val="Arial Narrow"/>
      <family val="2"/>
    </font>
    <font>
      <b/>
      <sz val="10"/>
      <color indexed="16"/>
      <name val="Arial Narrow"/>
      <family val="2"/>
    </font>
    <font>
      <b/>
      <u/>
      <sz val="10"/>
      <color indexed="16"/>
      <name val="Arial Narrow"/>
      <family val="2"/>
    </font>
    <font>
      <b/>
      <sz val="10"/>
      <color indexed="16"/>
      <name val="Times New Roman"/>
      <family val="1"/>
    </font>
    <font>
      <sz val="10"/>
      <color indexed="16"/>
      <name val="Arial"/>
      <family val="2"/>
    </font>
    <font>
      <sz val="10"/>
      <color indexed="16"/>
      <name val="Arial Narrow"/>
      <family val="2"/>
    </font>
    <font>
      <i/>
      <sz val="10"/>
      <color rgb="FF0000FF"/>
      <name val="Arial Narrow"/>
      <family val="2"/>
    </font>
    <font>
      <i/>
      <sz val="11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3" fontId="5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165" fontId="7" fillId="0" borderId="0" xfId="0" applyNumberFormat="1" applyFont="1"/>
    <xf numFmtId="0" fontId="8" fillId="0" borderId="0" xfId="0" applyFont="1"/>
    <xf numFmtId="0" fontId="9" fillId="0" borderId="0" xfId="0" applyFont="1"/>
    <xf numFmtId="0" fontId="3" fillId="0" borderId="0" xfId="0" applyFont="1"/>
    <xf numFmtId="3" fontId="3" fillId="0" borderId="0" xfId="0" applyNumberFormat="1" applyFont="1"/>
    <xf numFmtId="3" fontId="9" fillId="0" borderId="0" xfId="0" applyNumberFormat="1" applyFont="1"/>
    <xf numFmtId="3" fontId="5" fillId="2" borderId="0" xfId="0" applyNumberFormat="1" applyFont="1" applyFill="1"/>
    <xf numFmtId="3" fontId="9" fillId="2" borderId="0" xfId="0" applyNumberFormat="1" applyFont="1" applyFill="1"/>
    <xf numFmtId="0" fontId="1" fillId="3" borderId="0" xfId="0" applyFont="1" applyFill="1"/>
    <xf numFmtId="0" fontId="1" fillId="0" borderId="0" xfId="0" applyFont="1" applyFill="1"/>
    <xf numFmtId="0" fontId="0" fillId="0" borderId="0" xfId="0" applyFill="1"/>
    <xf numFmtId="0" fontId="10" fillId="0" borderId="0" xfId="0" applyFont="1"/>
    <xf numFmtId="41" fontId="11" fillId="0" borderId="0" xfId="0" applyNumberFormat="1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692-E51F-48CA-A5CD-48F60B735179}">
  <dimension ref="B1:BD46"/>
  <sheetViews>
    <sheetView tabSelected="1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baseColWidth="10" defaultRowHeight="15" x14ac:dyDescent="0.25"/>
  <cols>
    <col min="2" max="2" width="29.5703125" bestFit="1" customWidth="1"/>
    <col min="3" max="17" width="9" customWidth="1"/>
    <col min="18" max="22" width="10.85546875" customWidth="1"/>
    <col min="48" max="48" width="4.140625" customWidth="1"/>
  </cols>
  <sheetData>
    <row r="1" spans="2:56" x14ac:dyDescent="0.25">
      <c r="AW1" s="15" t="s">
        <v>17</v>
      </c>
    </row>
    <row r="2" spans="2:56" x14ac:dyDescent="0.25">
      <c r="B2" s="15" t="s">
        <v>12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7"/>
    </row>
    <row r="3" spans="2:56" x14ac:dyDescent="0.25">
      <c r="B3" s="1"/>
      <c r="C3" s="2">
        <v>1980</v>
      </c>
      <c r="D3" s="2">
        <v>1981</v>
      </c>
      <c r="E3" s="2">
        <v>1982</v>
      </c>
      <c r="F3" s="2">
        <v>1983</v>
      </c>
      <c r="G3" s="2">
        <v>1984</v>
      </c>
      <c r="H3" s="2">
        <v>1985</v>
      </c>
      <c r="I3" s="2">
        <v>1986</v>
      </c>
      <c r="J3" s="2">
        <v>1987</v>
      </c>
      <c r="K3" s="2">
        <v>1988</v>
      </c>
      <c r="L3" s="2">
        <v>1989</v>
      </c>
      <c r="M3" s="2">
        <v>1990</v>
      </c>
      <c r="N3" s="2">
        <v>1991</v>
      </c>
      <c r="O3" s="2">
        <v>1992</v>
      </c>
      <c r="P3" s="2">
        <v>1993</v>
      </c>
      <c r="Q3" s="2">
        <v>1994</v>
      </c>
      <c r="R3" s="2">
        <v>1995</v>
      </c>
      <c r="S3" s="2">
        <v>1996</v>
      </c>
      <c r="T3" s="2">
        <v>1997</v>
      </c>
      <c r="U3" s="2">
        <v>1998</v>
      </c>
      <c r="V3" s="2">
        <v>1999</v>
      </c>
      <c r="W3" s="2">
        <v>2000</v>
      </c>
      <c r="X3" s="2">
        <v>2001</v>
      </c>
      <c r="Y3" s="2">
        <v>2002</v>
      </c>
      <c r="Z3" s="2">
        <v>2003</v>
      </c>
      <c r="AA3" s="2">
        <v>2004</v>
      </c>
      <c r="AB3" s="2">
        <v>2005</v>
      </c>
      <c r="AC3" s="2">
        <v>2006</v>
      </c>
      <c r="AD3" s="2">
        <v>2007</v>
      </c>
      <c r="AE3" s="2">
        <v>2008</v>
      </c>
      <c r="AF3" s="2">
        <v>2009</v>
      </c>
      <c r="AG3" s="2">
        <v>2010</v>
      </c>
      <c r="AH3" s="2">
        <v>2011</v>
      </c>
      <c r="AI3" s="2">
        <v>2012</v>
      </c>
      <c r="AJ3" s="2">
        <v>2013</v>
      </c>
      <c r="AK3" s="2">
        <v>2014</v>
      </c>
      <c r="AL3" s="2">
        <v>2015</v>
      </c>
      <c r="AM3" s="2">
        <v>2016</v>
      </c>
      <c r="AN3" s="2">
        <v>2017</v>
      </c>
      <c r="AO3" s="2">
        <v>2018</v>
      </c>
      <c r="AP3" s="2">
        <v>2019</v>
      </c>
      <c r="AQ3" s="2">
        <v>2020</v>
      </c>
      <c r="AR3" s="2">
        <v>2021</v>
      </c>
      <c r="AS3" s="2">
        <v>2022</v>
      </c>
      <c r="AT3" s="2">
        <v>2023</v>
      </c>
      <c r="AU3" s="2">
        <v>2024</v>
      </c>
      <c r="AV3" s="2"/>
      <c r="AW3" s="2">
        <v>2017</v>
      </c>
      <c r="AX3" s="2">
        <v>2018</v>
      </c>
      <c r="AY3" s="2">
        <v>2019</v>
      </c>
      <c r="AZ3" s="2">
        <v>2020</v>
      </c>
      <c r="BA3" s="2">
        <v>2021</v>
      </c>
      <c r="BB3" s="2">
        <v>2022</v>
      </c>
      <c r="BC3" s="2">
        <v>2023</v>
      </c>
      <c r="BD3" s="2">
        <v>2024</v>
      </c>
    </row>
    <row r="4" spans="2:56" x14ac:dyDescent="0.25">
      <c r="B4" s="3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5"/>
      <c r="X4" s="5"/>
      <c r="Y4" s="6"/>
      <c r="Z4" s="7"/>
      <c r="AA4" s="6"/>
      <c r="AB4" s="8"/>
      <c r="AC4" s="8"/>
      <c r="AD4" s="9"/>
      <c r="AE4" s="10"/>
      <c r="AF4" s="10"/>
      <c r="AG4" s="10"/>
      <c r="AH4" s="10"/>
      <c r="AI4" s="10"/>
      <c r="AJ4" s="10"/>
      <c r="AK4" s="10"/>
      <c r="AL4" s="10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3" t="s">
        <v>19</v>
      </c>
      <c r="AX4" s="11"/>
      <c r="AY4" s="11"/>
      <c r="AZ4" s="11"/>
      <c r="BA4" s="11"/>
      <c r="BB4" s="11"/>
      <c r="BC4" s="11"/>
      <c r="BD4" s="11"/>
    </row>
    <row r="5" spans="2:5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2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2:56" x14ac:dyDescent="0.25">
      <c r="B6" s="10" t="s">
        <v>0</v>
      </c>
      <c r="C6" s="13">
        <f>+C7+C8</f>
        <v>9.0253865568269406E-2</v>
      </c>
      <c r="D6" s="13">
        <f t="shared" ref="D6:AU6" si="0">+D7+D8</f>
        <v>0.12082337825768226</v>
      </c>
      <c r="E6" s="13">
        <f t="shared" si="0"/>
        <v>0.30364146685015486</v>
      </c>
      <c r="F6" s="13">
        <f t="shared" si="0"/>
        <v>1.0360405859002324</v>
      </c>
      <c r="G6" s="13">
        <f t="shared" si="0"/>
        <v>15.959947798014664</v>
      </c>
      <c r="H6" s="13">
        <f t="shared" si="0"/>
        <v>1995.3480751544712</v>
      </c>
      <c r="I6" s="13">
        <f t="shared" si="0"/>
        <v>6911.5275346431281</v>
      </c>
      <c r="J6" s="13">
        <f t="shared" si="0"/>
        <v>8117.2279449425614</v>
      </c>
      <c r="K6" s="13">
        <f t="shared" si="0"/>
        <v>9767.1542021363457</v>
      </c>
      <c r="L6" s="13">
        <f t="shared" si="0"/>
        <v>11306.549990259984</v>
      </c>
      <c r="M6" s="13">
        <f t="shared" si="0"/>
        <v>13685.301151975844</v>
      </c>
      <c r="N6" s="13">
        <f t="shared" si="0"/>
        <v>17201.410754359455</v>
      </c>
      <c r="O6" s="13">
        <f t="shared" si="0"/>
        <v>20322.229475658467</v>
      </c>
      <c r="P6" s="13">
        <f t="shared" si="0"/>
        <v>22683.693184667034</v>
      </c>
      <c r="Q6" s="13">
        <f t="shared" si="0"/>
        <v>25194.127304946014</v>
      </c>
      <c r="R6" s="13">
        <f t="shared" si="0"/>
        <v>28815.299386753664</v>
      </c>
      <c r="S6" s="13">
        <f t="shared" si="0"/>
        <v>33203.164399999994</v>
      </c>
      <c r="T6" s="13">
        <f t="shared" si="0"/>
        <v>36903.331529798626</v>
      </c>
      <c r="U6" s="13">
        <f t="shared" si="0"/>
        <v>41801.699498865521</v>
      </c>
      <c r="V6" s="13">
        <f t="shared" si="0"/>
        <v>44127.720991116046</v>
      </c>
      <c r="W6" s="13">
        <f t="shared" si="0"/>
        <v>47205.495666923656</v>
      </c>
      <c r="X6" s="13">
        <f t="shared" si="0"/>
        <v>48957.313606345757</v>
      </c>
      <c r="Y6" s="13">
        <f t="shared" si="0"/>
        <v>50893.178447279322</v>
      </c>
      <c r="Z6" s="13">
        <f t="shared" si="0"/>
        <v>54187.622680970766</v>
      </c>
      <c r="AA6" s="13">
        <f t="shared" si="0"/>
        <v>58601.362541412447</v>
      </c>
      <c r="AB6" s="13">
        <f t="shared" si="0"/>
        <v>63384.465809865324</v>
      </c>
      <c r="AC6" s="13">
        <f t="shared" si="0"/>
        <v>70764.23851374643</v>
      </c>
      <c r="AD6" s="13">
        <f t="shared" si="0"/>
        <v>79609.557948764777</v>
      </c>
      <c r="AE6" s="13">
        <f t="shared" si="0"/>
        <v>91125.202620907468</v>
      </c>
      <c r="AF6" s="13">
        <f t="shared" si="0"/>
        <v>97637.707961873821</v>
      </c>
      <c r="AG6" s="13">
        <f t="shared" si="0"/>
        <v>104964.25013778143</v>
      </c>
      <c r="AH6" s="13">
        <f t="shared" si="0"/>
        <v>123811.66061673423</v>
      </c>
      <c r="AI6" s="13">
        <f t="shared" si="0"/>
        <v>136516.35645512765</v>
      </c>
      <c r="AJ6" s="13">
        <f t="shared" si="0"/>
        <v>156833.25263054069</v>
      </c>
      <c r="AK6" s="13">
        <f t="shared" si="0"/>
        <v>177032.2932654364</v>
      </c>
      <c r="AL6" s="13">
        <f t="shared" si="0"/>
        <v>195913.09731076023</v>
      </c>
      <c r="AM6" s="13">
        <f t="shared" si="0"/>
        <v>202560.82500658641</v>
      </c>
      <c r="AN6" s="13">
        <f t="shared" si="0"/>
        <v>219467.45263326855</v>
      </c>
      <c r="AO6" s="13">
        <f t="shared" si="0"/>
        <v>235337.84248043058</v>
      </c>
      <c r="AP6" s="13">
        <f t="shared" si="0"/>
        <v>244685.50882472523</v>
      </c>
      <c r="AQ6" s="13">
        <f t="shared" si="0"/>
        <v>225725.36082806415</v>
      </c>
      <c r="AR6" s="13">
        <f t="shared" si="0"/>
        <v>241736.64576018142</v>
      </c>
      <c r="AS6" s="13">
        <f t="shared" si="0"/>
        <v>261267.94625983093</v>
      </c>
      <c r="AT6" s="13">
        <f t="shared" si="0"/>
        <v>273763.20068616094</v>
      </c>
      <c r="AU6" s="13">
        <f t="shared" si="0"/>
        <v>289618.37307770277</v>
      </c>
      <c r="AV6" s="13"/>
      <c r="AW6" s="13">
        <f t="shared" ref="AW6" si="1">+AW7+AW8</f>
        <v>260621.35701934181</v>
      </c>
      <c r="AX6" s="13">
        <f t="shared" ref="AX6" si="2">+AX7+AX8</f>
        <v>274947.82546645374</v>
      </c>
      <c r="AY6" s="13">
        <f t="shared" ref="AY6" si="3">+AY7+AY8</f>
        <v>281434.8377995757</v>
      </c>
      <c r="AZ6" s="13">
        <f t="shared" ref="AZ6" si="4">+AZ7+AZ8</f>
        <v>252929.23172271799</v>
      </c>
      <c r="BA6" s="13">
        <f t="shared" ref="BA6" si="5">+BA7+BA8</f>
        <v>273851.04808896757</v>
      </c>
      <c r="BB6" s="13">
        <f t="shared" ref="BB6" si="6">+BB7+BB8</f>
        <v>295421.20767267968</v>
      </c>
      <c r="BC6" s="13">
        <f t="shared" ref="BC6" si="7">+BC7+BC8</f>
        <v>310382.90623286646</v>
      </c>
      <c r="BD6" s="13">
        <f t="shared" ref="BD6" si="8">+BD7+BD8</f>
        <v>326747.31543149328</v>
      </c>
    </row>
    <row r="7" spans="2:56" x14ac:dyDescent="0.25">
      <c r="B7" s="10" t="s">
        <v>1</v>
      </c>
      <c r="C7" s="14">
        <v>7.4853865568269409E-2</v>
      </c>
      <c r="D7" s="14">
        <v>0.10162337825768226</v>
      </c>
      <c r="E7" s="14">
        <v>0.26134146685015486</v>
      </c>
      <c r="F7" s="14">
        <v>0.92264058590023235</v>
      </c>
      <c r="G7" s="14">
        <v>13.384947798014664</v>
      </c>
      <c r="H7" s="14">
        <v>1745.4510751544713</v>
      </c>
      <c r="I7" s="14">
        <v>6192.5965346431285</v>
      </c>
      <c r="J7" s="14">
        <v>7123.2129449425611</v>
      </c>
      <c r="K7" s="14">
        <v>8536.7842021363467</v>
      </c>
      <c r="L7" s="14">
        <v>9790.8139902599833</v>
      </c>
      <c r="M7" s="14">
        <v>11869.886151975843</v>
      </c>
      <c r="N7" s="14">
        <v>14891.257754359454</v>
      </c>
      <c r="O7" s="14">
        <v>17488.916475658469</v>
      </c>
      <c r="P7" s="14">
        <v>19413.422184667033</v>
      </c>
      <c r="Q7" s="14">
        <v>21444.454304946015</v>
      </c>
      <c r="R7" s="14">
        <v>24440.155386753664</v>
      </c>
      <c r="S7" s="14">
        <v>28200.555399999997</v>
      </c>
      <c r="T7" s="14">
        <v>31113.364529798626</v>
      </c>
      <c r="U7" s="14">
        <v>35144.093498865521</v>
      </c>
      <c r="V7" s="14">
        <v>37001.621991116044</v>
      </c>
      <c r="W7" s="14">
        <v>39655.456666923659</v>
      </c>
      <c r="X7" s="14">
        <v>40499.252606345755</v>
      </c>
      <c r="Y7" s="14">
        <v>41842.206447279321</v>
      </c>
      <c r="Z7" s="14">
        <v>43960.301160970768</v>
      </c>
      <c r="AA7" s="14">
        <v>47281.175732187199</v>
      </c>
      <c r="AB7" s="14">
        <v>51080.251809865324</v>
      </c>
      <c r="AC7" s="14">
        <v>57594.546513746434</v>
      </c>
      <c r="AD7" s="14">
        <v>65127.854948764776</v>
      </c>
      <c r="AE7" s="14">
        <v>75100.239294507468</v>
      </c>
      <c r="AF7" s="14">
        <v>79733.207278357426</v>
      </c>
      <c r="AG7" s="14">
        <v>85894.379137781434</v>
      </c>
      <c r="AH7" s="14">
        <v>100909.76939738603</v>
      </c>
      <c r="AI7" s="14">
        <v>111363.57342091521</v>
      </c>
      <c r="AJ7" s="14">
        <v>127509.1696619148</v>
      </c>
      <c r="AK7" s="14">
        <v>143499.68879238746</v>
      </c>
      <c r="AL7" s="14">
        <v>156018.42035772122</v>
      </c>
      <c r="AM7" s="14">
        <v>161615.43060700537</v>
      </c>
      <c r="AN7" s="14">
        <v>175349.96299147702</v>
      </c>
      <c r="AO7" s="14">
        <v>186548.61262656789</v>
      </c>
      <c r="AP7" s="14">
        <v>193415.54732883384</v>
      </c>
      <c r="AQ7" s="14">
        <v>175764.46486392355</v>
      </c>
      <c r="AR7" s="14">
        <v>187746.57980732815</v>
      </c>
      <c r="AS7" s="14">
        <v>203216.03948304761</v>
      </c>
      <c r="AT7" s="14">
        <v>213611.80771401754</v>
      </c>
      <c r="AU7" s="14">
        <v>227747.34206898155</v>
      </c>
      <c r="AV7" s="14"/>
      <c r="AW7" s="14">
        <v>212397.00107719109</v>
      </c>
      <c r="AX7" s="14">
        <v>221159.47702841493</v>
      </c>
      <c r="AY7" s="14">
        <v>226807.13557560151</v>
      </c>
      <c r="AZ7" s="14">
        <v>198525.55526214826</v>
      </c>
      <c r="BA7" s="14">
        <v>217652.37191287032</v>
      </c>
      <c r="BB7" s="14">
        <v>237731.8379724898</v>
      </c>
      <c r="BC7" s="14">
        <v>249430.32343300217</v>
      </c>
      <c r="BD7" s="14">
        <v>264046.60762738832</v>
      </c>
    </row>
    <row r="8" spans="2:56" x14ac:dyDescent="0.25">
      <c r="B8" s="10" t="s">
        <v>2</v>
      </c>
      <c r="C8" s="14">
        <v>1.54E-2</v>
      </c>
      <c r="D8" s="14">
        <v>1.9199999999999998E-2</v>
      </c>
      <c r="E8" s="14">
        <v>4.2299999999999997E-2</v>
      </c>
      <c r="F8" s="14">
        <v>0.1134</v>
      </c>
      <c r="G8" s="14">
        <v>2.5750000000000002</v>
      </c>
      <c r="H8" s="14">
        <v>249.89699999999999</v>
      </c>
      <c r="I8" s="14">
        <v>718.93100000000004</v>
      </c>
      <c r="J8" s="14">
        <v>994.01499999999999</v>
      </c>
      <c r="K8" s="14">
        <v>1230.3699999999999</v>
      </c>
      <c r="L8" s="14">
        <v>1515.7360000000001</v>
      </c>
      <c r="M8" s="14">
        <v>1815.415</v>
      </c>
      <c r="N8" s="14">
        <v>2310.1529999999998</v>
      </c>
      <c r="O8" s="14">
        <v>2833.3130000000001</v>
      </c>
      <c r="P8" s="14">
        <v>3270.2710000000002</v>
      </c>
      <c r="Q8" s="14">
        <v>3749.6729999999998</v>
      </c>
      <c r="R8" s="14">
        <v>4375.1440000000002</v>
      </c>
      <c r="S8" s="14">
        <v>5002.6090000000004</v>
      </c>
      <c r="T8" s="14">
        <v>5789.9669999999996</v>
      </c>
      <c r="U8" s="14">
        <v>6657.6059999999998</v>
      </c>
      <c r="V8" s="14">
        <v>7126.0990000000002</v>
      </c>
      <c r="W8" s="14">
        <v>7550.0390000000007</v>
      </c>
      <c r="X8" s="14">
        <v>8458.0609999999997</v>
      </c>
      <c r="Y8" s="14">
        <v>9050.9719999999998</v>
      </c>
      <c r="Z8" s="14">
        <v>10227.32152</v>
      </c>
      <c r="AA8" s="14">
        <v>11320.186809225248</v>
      </c>
      <c r="AB8" s="14">
        <v>12304.214</v>
      </c>
      <c r="AC8" s="14">
        <v>13169.691999999999</v>
      </c>
      <c r="AD8" s="14">
        <v>14481.703000000001</v>
      </c>
      <c r="AE8" s="14">
        <v>16024.963326400002</v>
      </c>
      <c r="AF8" s="14">
        <v>17904.500683516399</v>
      </c>
      <c r="AG8" s="14">
        <v>19069.870999999999</v>
      </c>
      <c r="AH8" s="14">
        <v>22901.891219348199</v>
      </c>
      <c r="AI8" s="14">
        <v>25152.783034212443</v>
      </c>
      <c r="AJ8" s="14">
        <v>29324.082968625895</v>
      </c>
      <c r="AK8" s="14">
        <v>33532.604473048945</v>
      </c>
      <c r="AL8" s="14">
        <v>39894.67695303903</v>
      </c>
      <c r="AM8" s="14">
        <v>40945.39439958104</v>
      </c>
      <c r="AN8" s="14">
        <v>44117.489641791544</v>
      </c>
      <c r="AO8" s="14">
        <v>48789.2298538627</v>
      </c>
      <c r="AP8" s="14">
        <v>51269.961495891381</v>
      </c>
      <c r="AQ8" s="14">
        <v>49960.895964140604</v>
      </c>
      <c r="AR8" s="14">
        <v>53990.065952853263</v>
      </c>
      <c r="AS8" s="14">
        <v>58051.906776783326</v>
      </c>
      <c r="AT8" s="14">
        <v>60151.392972143389</v>
      </c>
      <c r="AU8" s="14">
        <v>61871.031008721198</v>
      </c>
      <c r="AV8" s="14"/>
      <c r="AW8" s="14">
        <v>48224.355942150716</v>
      </c>
      <c r="AX8" s="14">
        <v>53788.348438038804</v>
      </c>
      <c r="AY8" s="14">
        <v>54627.702223974215</v>
      </c>
      <c r="AZ8" s="14">
        <v>54403.676460569739</v>
      </c>
      <c r="BA8" s="14">
        <v>56198.676176097266</v>
      </c>
      <c r="BB8" s="14">
        <v>57689.369700189854</v>
      </c>
      <c r="BC8" s="14">
        <v>60952.582799864314</v>
      </c>
      <c r="BD8" s="14">
        <v>62700.707804104946</v>
      </c>
    </row>
    <row r="9" spans="2:56" x14ac:dyDescent="0.25">
      <c r="B9" s="10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2:56" x14ac:dyDescent="0.25">
      <c r="B10" s="10" t="s">
        <v>3</v>
      </c>
      <c r="C10" s="13">
        <f>+C11+C14</f>
        <v>1.8510868371893308E-2</v>
      </c>
      <c r="D10" s="13">
        <f t="shared" ref="D10:AW10" si="9">+D11+D14</f>
        <v>2.3187696542576266E-2</v>
      </c>
      <c r="E10" s="13">
        <f t="shared" si="9"/>
        <v>5.6000302371727553E-2</v>
      </c>
      <c r="F10" s="13">
        <f t="shared" si="9"/>
        <v>0.16627875463788727</v>
      </c>
      <c r="G10" s="13">
        <f t="shared" si="9"/>
        <v>3.8058534849481189</v>
      </c>
      <c r="H10" s="13">
        <f t="shared" si="9"/>
        <v>460.5561632980606</v>
      </c>
      <c r="I10" s="13">
        <f t="shared" si="9"/>
        <v>1031.8027936898625</v>
      </c>
      <c r="J10" s="13">
        <f t="shared" si="9"/>
        <v>1206.8623060603193</v>
      </c>
      <c r="K10" s="13">
        <f t="shared" si="9"/>
        <v>1510.6930441793781</v>
      </c>
      <c r="L10" s="13">
        <f t="shared" si="9"/>
        <v>1470.9135943538763</v>
      </c>
      <c r="M10" s="13">
        <f t="shared" si="9"/>
        <v>1935.3240199718298</v>
      </c>
      <c r="N10" s="13">
        <f t="shared" si="9"/>
        <v>2980.358751476635</v>
      </c>
      <c r="O10" s="13">
        <f t="shared" si="9"/>
        <v>3677.2934603991434</v>
      </c>
      <c r="P10" s="13">
        <f t="shared" si="9"/>
        <v>4051.3287251854786</v>
      </c>
      <c r="Q10" s="13">
        <f t="shared" si="9"/>
        <v>3971.6725743479146</v>
      </c>
      <c r="R10" s="13">
        <f t="shared" si="9"/>
        <v>4913.9155443260897</v>
      </c>
      <c r="S10" s="13">
        <f t="shared" si="9"/>
        <v>6094.9084000000003</v>
      </c>
      <c r="T10" s="13">
        <f t="shared" si="9"/>
        <v>8175.5109301949042</v>
      </c>
      <c r="U10" s="13">
        <f t="shared" si="9"/>
        <v>11053.117760156261</v>
      </c>
      <c r="V10" s="13">
        <f t="shared" si="9"/>
        <v>9039.8058580277811</v>
      </c>
      <c r="W10" s="13">
        <f t="shared" si="9"/>
        <v>9421.6349271107138</v>
      </c>
      <c r="X10" s="13">
        <f t="shared" si="9"/>
        <v>7675.0375015930249</v>
      </c>
      <c r="Y10" s="13">
        <f t="shared" si="9"/>
        <v>9236.2003747441649</v>
      </c>
      <c r="Z10" s="13">
        <f t="shared" si="9"/>
        <v>8191.2414445419217</v>
      </c>
      <c r="AA10" s="13">
        <f t="shared" si="9"/>
        <v>7673.9835168917707</v>
      </c>
      <c r="AB10" s="13">
        <f t="shared" si="9"/>
        <v>10978.68354162156</v>
      </c>
      <c r="AC10" s="13">
        <f t="shared" si="9"/>
        <v>12721.135621678975</v>
      </c>
      <c r="AD10" s="13">
        <f t="shared" si="9"/>
        <v>15643.648984969814</v>
      </c>
      <c r="AE10" s="13">
        <f t="shared" si="9"/>
        <v>21185.062715067401</v>
      </c>
      <c r="AF10" s="13">
        <f t="shared" si="9"/>
        <v>20658.563646689327</v>
      </c>
      <c r="AG10" s="13">
        <f t="shared" si="9"/>
        <v>23448.523292674083</v>
      </c>
      <c r="AH10" s="13">
        <f t="shared" si="9"/>
        <v>32939.702489606396</v>
      </c>
      <c r="AI10" s="13">
        <f t="shared" si="9"/>
        <v>33075.689846207955</v>
      </c>
      <c r="AJ10" s="13">
        <f t="shared" si="9"/>
        <v>40290.201467238046</v>
      </c>
      <c r="AK10" s="13">
        <f t="shared" si="9"/>
        <v>47957.826870683915</v>
      </c>
      <c r="AL10" s="13">
        <f t="shared" si="9"/>
        <v>46247.673452678209</v>
      </c>
      <c r="AM10" s="13">
        <f t="shared" si="9"/>
        <v>49386.500798133107</v>
      </c>
      <c r="AN10" s="13">
        <f t="shared" si="9"/>
        <v>57591.586329526363</v>
      </c>
      <c r="AO10" s="13">
        <f t="shared" si="9"/>
        <v>57337.701340262662</v>
      </c>
      <c r="AP10" s="13">
        <f t="shared" si="9"/>
        <v>56164.133625418581</v>
      </c>
      <c r="AQ10" s="13">
        <f t="shared" si="9"/>
        <v>39936.373965384875</v>
      </c>
      <c r="AR10" s="13">
        <f t="shared" si="9"/>
        <v>46880.80375484941</v>
      </c>
      <c r="AS10" s="13">
        <f t="shared" si="9"/>
        <v>50531.429939716785</v>
      </c>
      <c r="AT10" s="13">
        <f t="shared" si="9"/>
        <v>54944.75821157953</v>
      </c>
      <c r="AU10" s="13">
        <f t="shared" si="9"/>
        <v>43080.711521311438</v>
      </c>
      <c r="AV10" s="13"/>
      <c r="AW10" s="13">
        <f>+AW11+AW14+AW15</f>
        <v>77360.415746100829</v>
      </c>
      <c r="AX10" s="13">
        <f t="shared" ref="AX10:BD10" si="10">+AX11+AX14+AX15</f>
        <v>80388.511157353874</v>
      </c>
      <c r="AY10" s="13">
        <f t="shared" si="10"/>
        <v>76956.961421798202</v>
      </c>
      <c r="AZ10" s="13">
        <f t="shared" si="10"/>
        <v>50490.614130934577</v>
      </c>
      <c r="BA10" s="13">
        <f t="shared" si="10"/>
        <v>58844.663555866377</v>
      </c>
      <c r="BB10" s="13">
        <f t="shared" si="10"/>
        <v>63526.57955964822</v>
      </c>
      <c r="BC10" s="13">
        <f t="shared" si="10"/>
        <v>68657.91213689775</v>
      </c>
      <c r="BD10" s="13">
        <f t="shared" si="10"/>
        <v>68060.464188765502</v>
      </c>
    </row>
    <row r="11" spans="2:56" x14ac:dyDescent="0.25">
      <c r="B11" s="10" t="s">
        <v>4</v>
      </c>
      <c r="C11" s="13">
        <v>1.8824490262417816E-2</v>
      </c>
      <c r="D11" s="13">
        <v>2.3364553053070454E-2</v>
      </c>
      <c r="E11" s="13">
        <v>5.3717158567152465E-2</v>
      </c>
      <c r="F11" s="13">
        <v>0.15737905624864959</v>
      </c>
      <c r="G11" s="13">
        <v>2.936264929954095</v>
      </c>
      <c r="H11" s="13">
        <v>342.23150062252006</v>
      </c>
      <c r="I11" s="13">
        <v>1018.3078226318872</v>
      </c>
      <c r="J11" s="13">
        <v>1079.7689732872088</v>
      </c>
      <c r="K11" s="13">
        <v>1372.42911</v>
      </c>
      <c r="L11" s="13">
        <v>1522.1665</v>
      </c>
      <c r="M11" s="13">
        <v>1939.4245556000001</v>
      </c>
      <c r="N11" s="13">
        <v>2771.1019999999999</v>
      </c>
      <c r="O11" s="13">
        <v>3591.7106100000001</v>
      </c>
      <c r="P11" s="13">
        <v>4075.9363774950984</v>
      </c>
      <c r="Q11" s="13">
        <v>4104.4050160485413</v>
      </c>
      <c r="R11" s="13">
        <v>5007.243754965064</v>
      </c>
      <c r="S11" s="13">
        <v>6072.0664000000006</v>
      </c>
      <c r="T11" s="13">
        <v>7899.4047156580536</v>
      </c>
      <c r="U11" s="13">
        <v>10840.874240559526</v>
      </c>
      <c r="V11" s="13">
        <v>9196.5400736268639</v>
      </c>
      <c r="W11" s="13">
        <v>9288.6980933132254</v>
      </c>
      <c r="X11" s="13">
        <v>7491.2567875392215</v>
      </c>
      <c r="Y11" s="13">
        <v>8870.5843999999997</v>
      </c>
      <c r="Z11" s="13">
        <v>7839.5315070549059</v>
      </c>
      <c r="AA11" s="13">
        <v>8137.2880885917239</v>
      </c>
      <c r="AB11" s="13">
        <v>10006.046230820821</v>
      </c>
      <c r="AC11" s="13">
        <v>13116.888439723807</v>
      </c>
      <c r="AD11" s="13">
        <v>16625.263533389458</v>
      </c>
      <c r="AE11" s="13">
        <v>20818.125979867043</v>
      </c>
      <c r="AF11" s="13">
        <v>20059.667842310591</v>
      </c>
      <c r="AG11" s="13">
        <v>22849.077365648911</v>
      </c>
      <c r="AH11" s="13">
        <v>31526.855916541004</v>
      </c>
      <c r="AI11" s="13">
        <v>34366.836824462429</v>
      </c>
      <c r="AJ11" s="13">
        <v>40379.932995341303</v>
      </c>
      <c r="AK11" s="13">
        <v>47839.840871531029</v>
      </c>
      <c r="AL11" s="13">
        <v>48732.719978453199</v>
      </c>
      <c r="AM11" s="13">
        <v>48479.144316639125</v>
      </c>
      <c r="AN11" s="13">
        <v>55124.326661515224</v>
      </c>
      <c r="AO11" s="13">
        <v>56139.901360531774</v>
      </c>
      <c r="AP11" s="13">
        <v>53621.557277564862</v>
      </c>
      <c r="AQ11" s="13">
        <v>39414.986015423936</v>
      </c>
      <c r="AR11" s="13">
        <v>46432.865158067449</v>
      </c>
      <c r="AS11" s="13">
        <v>51216.220766572107</v>
      </c>
      <c r="AT11" s="13">
        <v>54471.098779596403</v>
      </c>
      <c r="AU11" s="13">
        <v>50613.634674977744</v>
      </c>
      <c r="AV11" s="13"/>
      <c r="AW11" s="13">
        <v>73365.902399310129</v>
      </c>
      <c r="AX11" s="13">
        <v>76353.29495073577</v>
      </c>
      <c r="AY11" s="13">
        <v>77674.895710163575</v>
      </c>
      <c r="AZ11" s="13">
        <v>46179.011955355243</v>
      </c>
      <c r="BA11" s="13">
        <v>56384.912683321694</v>
      </c>
      <c r="BB11" s="13">
        <v>61202.075101430994</v>
      </c>
      <c r="BC11" s="13">
        <v>64044.874286136255</v>
      </c>
      <c r="BD11" s="13">
        <v>62985.592345566511</v>
      </c>
    </row>
    <row r="12" spans="2:56" x14ac:dyDescent="0.25">
      <c r="B12" s="10" t="s">
        <v>5</v>
      </c>
      <c r="C12" s="14"/>
      <c r="D12" s="14"/>
      <c r="E12" s="14"/>
      <c r="F12" s="14"/>
      <c r="G12" s="14"/>
      <c r="H12" s="14"/>
      <c r="I12" s="14"/>
      <c r="J12" s="14"/>
      <c r="K12" s="14">
        <v>430.82499999999999</v>
      </c>
      <c r="L12" s="14">
        <v>458.06599999999997</v>
      </c>
      <c r="M12" s="14">
        <v>764.47400000000005</v>
      </c>
      <c r="N12" s="14">
        <v>1107.125</v>
      </c>
      <c r="O12" s="14">
        <v>1454.355</v>
      </c>
      <c r="P12" s="14">
        <v>1885.7929999999999</v>
      </c>
      <c r="Q12" s="14">
        <v>1760.999</v>
      </c>
      <c r="R12" s="14">
        <v>2444.203</v>
      </c>
      <c r="S12" s="14">
        <v>3345.0720000000001</v>
      </c>
      <c r="T12" s="14">
        <v>5450.2749999999996</v>
      </c>
      <c r="U12" s="14">
        <v>8353.8160000000007</v>
      </c>
      <c r="V12" s="14">
        <v>6467.692</v>
      </c>
      <c r="W12" s="14">
        <v>6658.027093313226</v>
      </c>
      <c r="X12" s="14">
        <v>4600.1747875392202</v>
      </c>
      <c r="Y12" s="14">
        <v>5738.6133999999993</v>
      </c>
      <c r="Z12" s="14">
        <v>4637.3005070549061</v>
      </c>
      <c r="AA12" s="14">
        <v>3553.4850885917231</v>
      </c>
      <c r="AB12" s="14">
        <v>4717.696576686365</v>
      </c>
      <c r="AC12" s="14">
        <v>5668.5159744703005</v>
      </c>
      <c r="AD12" s="14">
        <v>6914.9970034064954</v>
      </c>
      <c r="AE12" s="14">
        <v>8998.6677203805903</v>
      </c>
      <c r="AF12" s="14">
        <v>8488.7772577148462</v>
      </c>
      <c r="AG12" s="14">
        <v>9819.5052055781071</v>
      </c>
      <c r="AH12" s="14">
        <v>14012.417284891153</v>
      </c>
      <c r="AI12" s="14">
        <v>14657.216078263897</v>
      </c>
      <c r="AJ12" s="14">
        <v>16416.289274544477</v>
      </c>
      <c r="AK12" s="14">
        <v>19542.461652701764</v>
      </c>
      <c r="AL12" s="14">
        <v>17912.175003887056</v>
      </c>
      <c r="AM12" s="14">
        <v>18123.863638097308</v>
      </c>
      <c r="AN12" s="14">
        <v>19442.016053005605</v>
      </c>
      <c r="AO12" s="14">
        <v>19146.652411912306</v>
      </c>
      <c r="AP12" s="14">
        <v>18394.582409416402</v>
      </c>
      <c r="AQ12" s="14">
        <v>13650.899476745371</v>
      </c>
      <c r="AR12" s="14">
        <v>16493.539381479066</v>
      </c>
      <c r="AS12" s="14">
        <v>17926.727623836799</v>
      </c>
      <c r="AT12" s="14">
        <v>18859.573752722517</v>
      </c>
      <c r="AU12" s="14">
        <v>17290.021966921086</v>
      </c>
      <c r="AV12" s="14"/>
      <c r="AW12" s="14"/>
      <c r="AX12" s="14"/>
      <c r="AY12" s="14"/>
      <c r="AZ12" s="14"/>
      <c r="BA12" s="14"/>
      <c r="BB12" s="14"/>
      <c r="BC12" s="14"/>
      <c r="BD12" s="14"/>
    </row>
    <row r="13" spans="2:56" x14ac:dyDescent="0.25">
      <c r="B13" s="10" t="s">
        <v>6</v>
      </c>
      <c r="C13" s="14"/>
      <c r="D13" s="14"/>
      <c r="E13" s="14"/>
      <c r="F13" s="14"/>
      <c r="G13" s="14"/>
      <c r="H13" s="14"/>
      <c r="I13" s="14"/>
      <c r="J13" s="14"/>
      <c r="K13" s="14">
        <v>941.60400000000004</v>
      </c>
      <c r="L13" s="14">
        <v>1064.1010000000001</v>
      </c>
      <c r="M13" s="14">
        <v>1174.951</v>
      </c>
      <c r="N13" s="14">
        <v>1663.9770000000001</v>
      </c>
      <c r="O13" s="14">
        <v>2137.3560000000002</v>
      </c>
      <c r="P13" s="14">
        <v>2190.143</v>
      </c>
      <c r="Q13" s="14">
        <v>2343.4059999999999</v>
      </c>
      <c r="R13" s="14">
        <v>2563.0410000000002</v>
      </c>
      <c r="S13" s="14">
        <v>2726.9940000000001</v>
      </c>
      <c r="T13" s="14">
        <v>2449.13</v>
      </c>
      <c r="U13" s="14">
        <v>2487.058</v>
      </c>
      <c r="V13" s="14">
        <v>2728.848</v>
      </c>
      <c r="W13" s="14">
        <v>2630.6710000000003</v>
      </c>
      <c r="X13" s="14">
        <v>2891.0820000000008</v>
      </c>
      <c r="Y13" s="14">
        <v>3131.9709999999995</v>
      </c>
      <c r="Z13" s="14">
        <v>3202.2309999999998</v>
      </c>
      <c r="AA13" s="14">
        <v>4583.8030000000008</v>
      </c>
      <c r="AB13" s="14">
        <v>5288.3496541344557</v>
      </c>
      <c r="AC13" s="14">
        <v>7448.3724652535075</v>
      </c>
      <c r="AD13" s="14">
        <v>9710.2665299829623</v>
      </c>
      <c r="AE13" s="14">
        <v>11819.458259486451</v>
      </c>
      <c r="AF13" s="14">
        <v>11570.890584595745</v>
      </c>
      <c r="AG13" s="14">
        <v>13029.572160070804</v>
      </c>
      <c r="AH13" s="14">
        <v>17514.438631649849</v>
      </c>
      <c r="AI13" s="14">
        <v>19709.620746198529</v>
      </c>
      <c r="AJ13" s="14">
        <v>23963.643720796827</v>
      </c>
      <c r="AK13" s="14">
        <v>28297.379218829265</v>
      </c>
      <c r="AL13" s="14">
        <v>30820.544974566139</v>
      </c>
      <c r="AM13" s="14">
        <v>30355.280678541814</v>
      </c>
      <c r="AN13" s="14">
        <v>35682.310608509615</v>
      </c>
      <c r="AO13" s="14">
        <v>36993.248948619468</v>
      </c>
      <c r="AP13" s="14">
        <v>35226.974868148456</v>
      </c>
      <c r="AQ13" s="14">
        <v>25764.086538678566</v>
      </c>
      <c r="AR13" s="14">
        <v>29939.325776588386</v>
      </c>
      <c r="AS13" s="14">
        <v>33289.493142735308</v>
      </c>
      <c r="AT13" s="14">
        <v>35611.525026873889</v>
      </c>
      <c r="AU13" s="14">
        <v>33323.612708056658</v>
      </c>
      <c r="AV13" s="14"/>
      <c r="AW13" s="14"/>
      <c r="AX13" s="14"/>
      <c r="AY13" s="14"/>
      <c r="AZ13" s="14"/>
      <c r="BA13" s="14"/>
      <c r="BB13" s="14"/>
      <c r="BC13" s="14"/>
      <c r="BD13" s="14"/>
    </row>
    <row r="14" spans="2:56" x14ac:dyDescent="0.25">
      <c r="B14" s="10" t="s">
        <v>7</v>
      </c>
      <c r="C14" s="14">
        <v>-3.1362189052450666E-4</v>
      </c>
      <c r="D14" s="14">
        <v>-1.7685651049418962E-4</v>
      </c>
      <c r="E14" s="14">
        <v>2.283143804575085E-3</v>
      </c>
      <c r="F14" s="14">
        <v>8.8996983892376917E-3</v>
      </c>
      <c r="G14" s="14">
        <v>0.86958855499402388</v>
      </c>
      <c r="H14" s="14">
        <v>118.32466267554051</v>
      </c>
      <c r="I14" s="14">
        <v>13.494971057975292</v>
      </c>
      <c r="J14" s="14">
        <v>127.09333277311038</v>
      </c>
      <c r="K14" s="14">
        <v>138.26393417937808</v>
      </c>
      <c r="L14" s="14">
        <v>-51.252905646123679</v>
      </c>
      <c r="M14" s="14">
        <v>-4.1005356281702099</v>
      </c>
      <c r="N14" s="14">
        <v>209.25675147663492</v>
      </c>
      <c r="O14" s="14">
        <v>85.582850399143567</v>
      </c>
      <c r="P14" s="14">
        <v>-24.607652309619947</v>
      </c>
      <c r="Q14" s="14">
        <v>-132.73244170062682</v>
      </c>
      <c r="R14" s="14">
        <v>-93.328210638974127</v>
      </c>
      <c r="S14" s="14">
        <v>22.841999999999999</v>
      </c>
      <c r="T14" s="14">
        <v>276.10621453685059</v>
      </c>
      <c r="U14" s="14">
        <v>212.24351959673572</v>
      </c>
      <c r="V14" s="14">
        <v>-156.7342155990828</v>
      </c>
      <c r="W14" s="14">
        <v>132.93683379748816</v>
      </c>
      <c r="X14" s="14">
        <v>183.78071405380328</v>
      </c>
      <c r="Y14" s="14">
        <v>365.61597474416476</v>
      </c>
      <c r="Z14" s="14">
        <v>351.70993748701579</v>
      </c>
      <c r="AA14" s="14">
        <v>-463.30457169995344</v>
      </c>
      <c r="AB14" s="14">
        <v>972.63731080073887</v>
      </c>
      <c r="AC14" s="14">
        <v>-395.75281804483097</v>
      </c>
      <c r="AD14" s="14">
        <v>-981.61454841964337</v>
      </c>
      <c r="AE14" s="14">
        <v>366.93673520035821</v>
      </c>
      <c r="AF14" s="14">
        <v>598.89580437873587</v>
      </c>
      <c r="AG14" s="14">
        <v>599.44592702517264</v>
      </c>
      <c r="AH14" s="14">
        <v>1412.8465730653902</v>
      </c>
      <c r="AI14" s="14">
        <v>-1291.1469782544718</v>
      </c>
      <c r="AJ14" s="14">
        <v>-89.731528103259294</v>
      </c>
      <c r="AK14" s="14">
        <v>117.98599915288922</v>
      </c>
      <c r="AL14" s="14">
        <v>-2485.0465257749897</v>
      </c>
      <c r="AM14" s="14">
        <v>907.35648149398344</v>
      </c>
      <c r="AN14" s="14">
        <v>2467.2596680111365</v>
      </c>
      <c r="AO14" s="14">
        <v>1197.7999797308855</v>
      </c>
      <c r="AP14" s="14">
        <v>2542.5763478537165</v>
      </c>
      <c r="AQ14" s="14">
        <v>521.3879499609377</v>
      </c>
      <c r="AR14" s="14">
        <v>447.93859678196168</v>
      </c>
      <c r="AS14" s="14">
        <v>-684.79082685532239</v>
      </c>
      <c r="AT14" s="14">
        <v>473.6594319831263</v>
      </c>
      <c r="AU14" s="14">
        <v>-7532.9231536663046</v>
      </c>
      <c r="AV14" s="14"/>
      <c r="AW14" s="14">
        <v>3306.8217787295198</v>
      </c>
      <c r="AX14" s="14">
        <v>3311.7576785321539</v>
      </c>
      <c r="AY14" s="14">
        <v>-1551.1851771100648</v>
      </c>
      <c r="AZ14" s="14">
        <v>4092.7715012487251</v>
      </c>
      <c r="BA14" s="14">
        <v>2370.3349060842424</v>
      </c>
      <c r="BB14" s="14">
        <v>1870.0128210467951</v>
      </c>
      <c r="BC14" s="14">
        <v>2230.9205674854852</v>
      </c>
      <c r="BD14" s="14">
        <v>-3380.7678963056478</v>
      </c>
    </row>
    <row r="15" spans="2:56" x14ac:dyDescent="0.25">
      <c r="B15" s="20" t="s">
        <v>18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>
        <v>687.69156806118599</v>
      </c>
      <c r="AX15" s="14">
        <v>723.45852808593997</v>
      </c>
      <c r="AY15" s="14">
        <v>833.25088874469304</v>
      </c>
      <c r="AZ15" s="14">
        <v>218.83067433061183</v>
      </c>
      <c r="BA15" s="14">
        <v>89.415966460439407</v>
      </c>
      <c r="BB15" s="14">
        <v>454.49163717043444</v>
      </c>
      <c r="BC15" s="14">
        <v>2382.1172832760112</v>
      </c>
      <c r="BD15" s="14">
        <v>8455.6397395046351</v>
      </c>
    </row>
    <row r="16" spans="2:56" x14ac:dyDescent="0.25">
      <c r="B16" s="10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</row>
    <row r="17" spans="2:56" x14ac:dyDescent="0.25">
      <c r="B17" s="10" t="s">
        <v>8</v>
      </c>
      <c r="C17" s="13">
        <f>+C18-C19</f>
        <v>2.4944669772003422E-3</v>
      </c>
      <c r="D17" s="13">
        <f t="shared" ref="D17:AU17" si="11">+D18-D19</f>
        <v>4.5112111320201598E-4</v>
      </c>
      <c r="E17" s="13">
        <f t="shared" si="11"/>
        <v>-1.2170928821968602E-3</v>
      </c>
      <c r="F17" s="13">
        <f t="shared" si="11"/>
        <v>5.3730530317906033E-2</v>
      </c>
      <c r="G17" s="13">
        <f t="shared" si="11"/>
        <v>-0.4188623975018082</v>
      </c>
      <c r="H17" s="13">
        <f t="shared" si="11"/>
        <v>-89.746568391501796</v>
      </c>
      <c r="I17" s="13">
        <f t="shared" si="11"/>
        <v>-333.56149742296566</v>
      </c>
      <c r="J17" s="13">
        <f t="shared" si="11"/>
        <v>-389.69217020596852</v>
      </c>
      <c r="K17" s="13">
        <f t="shared" si="11"/>
        <v>-472.34710573197435</v>
      </c>
      <c r="L17" s="13">
        <f t="shared" si="11"/>
        <v>-83.558054729638116</v>
      </c>
      <c r="M17" s="13">
        <f t="shared" si="11"/>
        <v>-177.48924391546871</v>
      </c>
      <c r="N17" s="13">
        <f t="shared" si="11"/>
        <v>-1049.6412269471502</v>
      </c>
      <c r="O17" s="13">
        <f t="shared" si="11"/>
        <v>-1985.5168921071281</v>
      </c>
      <c r="P17" s="13">
        <f t="shared" si="11"/>
        <v>-2276.0526322232172</v>
      </c>
      <c r="Q17" s="13">
        <f t="shared" si="11"/>
        <v>-1529.4579320676185</v>
      </c>
      <c r="R17" s="13">
        <f t="shared" si="11"/>
        <v>-1494.1419966153353</v>
      </c>
      <c r="S17" s="13">
        <f t="shared" si="11"/>
        <v>-1761.4259999999995</v>
      </c>
      <c r="T17" s="13">
        <f t="shared" si="11"/>
        <v>-3434.976373755977</v>
      </c>
      <c r="U17" s="13">
        <f t="shared" si="11"/>
        <v>-6032.4915976972588</v>
      </c>
      <c r="V17" s="13">
        <f t="shared" si="11"/>
        <v>-5011.3520010318425</v>
      </c>
      <c r="W17" s="13">
        <f t="shared" si="11"/>
        <v>-4698.6379721399753</v>
      </c>
      <c r="X17" s="13">
        <f t="shared" si="11"/>
        <v>-2842.0247879529179</v>
      </c>
      <c r="Y17" s="13">
        <f t="shared" si="11"/>
        <v>-3447.0508769772441</v>
      </c>
      <c r="Z17" s="13">
        <f t="shared" si="11"/>
        <v>-474.41559026147843</v>
      </c>
      <c r="AA17" s="13">
        <f t="shared" si="11"/>
        <v>3350.7670755254076</v>
      </c>
      <c r="AB17" s="13">
        <f t="shared" si="11"/>
        <v>2660.6680110515335</v>
      </c>
      <c r="AC17" s="13">
        <f t="shared" si="11"/>
        <v>8262.4211424715322</v>
      </c>
      <c r="AD17" s="13">
        <f t="shared" si="11"/>
        <v>7755.9755125115335</v>
      </c>
      <c r="AE17" s="13">
        <f t="shared" si="11"/>
        <v>8383.4988154669263</v>
      </c>
      <c r="AF17" s="13">
        <f t="shared" si="11"/>
        <v>3430.4735738547897</v>
      </c>
      <c r="AG17" s="13">
        <f t="shared" si="11"/>
        <v>9462.7946108261676</v>
      </c>
      <c r="AH17" s="13">
        <f t="shared" si="11"/>
        <v>9480.1998106562751</v>
      </c>
      <c r="AI17" s="13">
        <f t="shared" si="11"/>
        <v>17561.831305885149</v>
      </c>
      <c r="AJ17" s="13">
        <f t="shared" si="11"/>
        <v>14732.577565906657</v>
      </c>
      <c r="AK17" s="13">
        <f t="shared" si="11"/>
        <v>3013.5390306686313</v>
      </c>
      <c r="AL17" s="13">
        <f t="shared" si="11"/>
        <v>-14129.400868865428</v>
      </c>
      <c r="AM17" s="13">
        <f t="shared" si="11"/>
        <v>-17414.143762300257</v>
      </c>
      <c r="AN17" s="13">
        <f t="shared" si="11"/>
        <v>-17874.321600319134</v>
      </c>
      <c r="AO17" s="13">
        <f t="shared" si="11"/>
        <v>-14287.896621103326</v>
      </c>
      <c r="AP17" s="13">
        <f t="shared" si="11"/>
        <v>-18262.961599588394</v>
      </c>
      <c r="AQ17" s="13">
        <f t="shared" si="11"/>
        <v>-12549.514100750137</v>
      </c>
      <c r="AR17" s="13">
        <f t="shared" si="11"/>
        <v>-9411.2177013441978</v>
      </c>
      <c r="AS17" s="13">
        <f t="shared" si="11"/>
        <v>-7702.1415128396766</v>
      </c>
      <c r="AT17" s="13">
        <f t="shared" si="11"/>
        <v>-16822.358656817858</v>
      </c>
      <c r="AU17" s="13">
        <f t="shared" si="11"/>
        <v>-10505.659189606478</v>
      </c>
      <c r="AV17" s="13"/>
      <c r="AW17" s="13">
        <f t="shared" ref="AW17" si="12">+AW18-AW19</f>
        <v>-20623.165158984732</v>
      </c>
      <c r="AX17" s="13">
        <f t="shared" ref="AX17" si="13">+AX18-AX19</f>
        <v>-20795.328243173615</v>
      </c>
      <c r="AY17" s="13">
        <f t="shared" ref="AY17" si="14">+AY18-AY19</f>
        <v>-19410.391984269139</v>
      </c>
      <c r="AZ17" s="13">
        <f t="shared" ref="AZ17" si="15">+AZ18-AZ19</f>
        <v>-11031.597861416296</v>
      </c>
      <c r="BA17" s="13">
        <f t="shared" ref="BA17" si="16">+BA18-BA19</f>
        <v>-1859.4751278540207</v>
      </c>
      <c r="BB17" s="13">
        <f t="shared" ref="BB17" si="17">+BB18-BB19</f>
        <v>-6820.5309279165231</v>
      </c>
      <c r="BC17" s="13">
        <f t="shared" ref="BC17" si="18">+BC18-BC19</f>
        <v>-17369.988404705349</v>
      </c>
      <c r="BD17" s="13">
        <f t="shared" ref="BD17" si="19">+BD18-BD19</f>
        <v>-15577.806908649465</v>
      </c>
    </row>
    <row r="18" spans="2:56" x14ac:dyDescent="0.25">
      <c r="B18" s="10" t="s">
        <v>9</v>
      </c>
      <c r="C18" s="14">
        <v>2.728912282508459E-2</v>
      </c>
      <c r="D18" s="14">
        <v>3.3610608988989897E-2</v>
      </c>
      <c r="E18" s="14">
        <v>0.10417379132463483</v>
      </c>
      <c r="F18" s="14">
        <v>0.35567287889032262</v>
      </c>
      <c r="G18" s="14">
        <v>4.576492052164725</v>
      </c>
      <c r="H18" s="14">
        <v>450.75146206307465</v>
      </c>
      <c r="I18" s="14">
        <v>1622.7080392513662</v>
      </c>
      <c r="J18" s="14">
        <v>1753.8648149555911</v>
      </c>
      <c r="K18" s="14">
        <v>2027.9164990693334</v>
      </c>
      <c r="L18" s="14">
        <v>2855.9022985587085</v>
      </c>
      <c r="M18" s="14">
        <v>3517.4803121216019</v>
      </c>
      <c r="N18" s="14">
        <v>4109.4561696406408</v>
      </c>
      <c r="O18" s="14">
        <v>4412.8751516658522</v>
      </c>
      <c r="P18" s="14">
        <v>4666.9585219595219</v>
      </c>
      <c r="Q18" s="14">
        <v>5986.9468878367179</v>
      </c>
      <c r="R18" s="14">
        <v>7269.4672249352989</v>
      </c>
      <c r="S18" s="14">
        <v>8476.4770000000008</v>
      </c>
      <c r="T18" s="14">
        <v>8791.2711853139954</v>
      </c>
      <c r="U18" s="14">
        <v>9223.3824249113495</v>
      </c>
      <c r="V18" s="14">
        <v>8129.1954041465397</v>
      </c>
      <c r="W18" s="14">
        <v>9489.7995046844753</v>
      </c>
      <c r="X18" s="14">
        <v>10743.084348507104</v>
      </c>
      <c r="Y18" s="14">
        <v>12262.912913505788</v>
      </c>
      <c r="Z18" s="14">
        <v>15847.993473027906</v>
      </c>
      <c r="AA18" s="14">
        <v>21680.450988057615</v>
      </c>
      <c r="AB18" s="14">
        <v>27380.5366941266</v>
      </c>
      <c r="AC18" s="14">
        <v>38324.626875025402</v>
      </c>
      <c r="AD18" s="14">
        <v>43053.364316136307</v>
      </c>
      <c r="AE18" s="14">
        <v>54199.412789871458</v>
      </c>
      <c r="AF18" s="14">
        <v>43483.988505103516</v>
      </c>
      <c r="AG18" s="14">
        <v>56787.439137220594</v>
      </c>
      <c r="AH18" s="14">
        <v>73294.325118179884</v>
      </c>
      <c r="AI18" s="14">
        <v>88273.365913113405</v>
      </c>
      <c r="AJ18" s="14">
        <v>93412.577415844935</v>
      </c>
      <c r="AK18" s="14">
        <v>98709.824839853434</v>
      </c>
      <c r="AL18" s="14">
        <v>70389.39831010699</v>
      </c>
      <c r="AM18" s="14">
        <v>57432.498585307709</v>
      </c>
      <c r="AN18" s="14">
        <v>64547.736159723747</v>
      </c>
      <c r="AO18" s="14">
        <v>72349.595119067002</v>
      </c>
      <c r="AP18" s="14">
        <v>70554.157793104358</v>
      </c>
      <c r="AQ18" s="14">
        <v>51312.402168652305</v>
      </c>
      <c r="AR18" s="14">
        <v>77690.099803206278</v>
      </c>
      <c r="AS18" s="14">
        <v>99170.836513329952</v>
      </c>
      <c r="AT18" s="14">
        <v>79631.37940954855</v>
      </c>
      <c r="AU18" s="14">
        <v>69249.574287773561</v>
      </c>
      <c r="AV18" s="14"/>
      <c r="AW18" s="14">
        <v>62008.275240699571</v>
      </c>
      <c r="AX18" s="14">
        <v>68096.019420509212</v>
      </c>
      <c r="AY18" s="14">
        <v>67957.094012746267</v>
      </c>
      <c r="AZ18" s="14">
        <v>49331.023450598936</v>
      </c>
      <c r="BA18" s="14">
        <v>77920.256336672101</v>
      </c>
      <c r="BB18" s="14">
        <v>97870.219663173004</v>
      </c>
      <c r="BC18" s="14">
        <v>81024.427224444982</v>
      </c>
      <c r="BD18" s="14">
        <v>81288.181437754261</v>
      </c>
    </row>
    <row r="19" spans="2:56" x14ac:dyDescent="0.25">
      <c r="B19" s="10" t="s">
        <v>10</v>
      </c>
      <c r="C19" s="14">
        <v>2.4794655847884248E-2</v>
      </c>
      <c r="D19" s="14">
        <v>3.3159487875787881E-2</v>
      </c>
      <c r="E19" s="14">
        <v>0.10539088420683169</v>
      </c>
      <c r="F19" s="14">
        <v>0.30194234857241659</v>
      </c>
      <c r="G19" s="14">
        <v>4.9953544496665332</v>
      </c>
      <c r="H19" s="14">
        <v>540.49803045457645</v>
      </c>
      <c r="I19" s="14">
        <v>1956.2695366743319</v>
      </c>
      <c r="J19" s="14">
        <v>2143.5569851615596</v>
      </c>
      <c r="K19" s="14">
        <v>2500.2636048013078</v>
      </c>
      <c r="L19" s="14">
        <v>2939.4603532883466</v>
      </c>
      <c r="M19" s="14">
        <v>3694.9695560370706</v>
      </c>
      <c r="N19" s="14">
        <v>5159.0973965877911</v>
      </c>
      <c r="O19" s="14">
        <v>6398.3920437729803</v>
      </c>
      <c r="P19" s="14">
        <v>6943.0111541827391</v>
      </c>
      <c r="Q19" s="14">
        <v>7516.4048199043364</v>
      </c>
      <c r="R19" s="14">
        <v>8763.6092215506342</v>
      </c>
      <c r="S19" s="14">
        <v>10237.903</v>
      </c>
      <c r="T19" s="14">
        <v>12226.247559069972</v>
      </c>
      <c r="U19" s="14">
        <v>15255.874022608608</v>
      </c>
      <c r="V19" s="14">
        <v>13140.547405178382</v>
      </c>
      <c r="W19" s="14">
        <v>14188.437476824451</v>
      </c>
      <c r="X19" s="14">
        <v>13585.109136460022</v>
      </c>
      <c r="Y19" s="14">
        <v>15709.963790483032</v>
      </c>
      <c r="Z19" s="14">
        <v>16322.409063289384</v>
      </c>
      <c r="AA19" s="14">
        <v>18329.683912532208</v>
      </c>
      <c r="AB19" s="14">
        <v>24719.868683075067</v>
      </c>
      <c r="AC19" s="14">
        <v>30062.20573255387</v>
      </c>
      <c r="AD19" s="14">
        <v>35297.388803624774</v>
      </c>
      <c r="AE19" s="14">
        <v>45815.913974404531</v>
      </c>
      <c r="AF19" s="14">
        <v>40053.514931248726</v>
      </c>
      <c r="AG19" s="14">
        <v>47324.644526394426</v>
      </c>
      <c r="AH19" s="14">
        <v>63814.125307523609</v>
      </c>
      <c r="AI19" s="14">
        <v>70711.534607228255</v>
      </c>
      <c r="AJ19" s="14">
        <v>78679.999849938278</v>
      </c>
      <c r="AK19" s="14">
        <v>95696.285809184803</v>
      </c>
      <c r="AL19" s="14">
        <v>84518.799178972418</v>
      </c>
      <c r="AM19" s="14">
        <v>74846.642347607965</v>
      </c>
      <c r="AN19" s="14">
        <v>82422.057760042881</v>
      </c>
      <c r="AO19" s="14">
        <v>86637.491740170328</v>
      </c>
      <c r="AP19" s="14">
        <v>88817.119392692752</v>
      </c>
      <c r="AQ19" s="14">
        <v>63861.916269402442</v>
      </c>
      <c r="AR19" s="14">
        <v>87101.317504550476</v>
      </c>
      <c r="AS19" s="14">
        <v>106872.97802616963</v>
      </c>
      <c r="AT19" s="14">
        <v>96453.738066366408</v>
      </c>
      <c r="AU19" s="14">
        <v>79755.233477380039</v>
      </c>
      <c r="AV19" s="14"/>
      <c r="AW19" s="14">
        <v>82631.440399684303</v>
      </c>
      <c r="AX19" s="14">
        <v>88891.347663682827</v>
      </c>
      <c r="AY19" s="14">
        <v>87367.485997015407</v>
      </c>
      <c r="AZ19" s="14">
        <v>60362.621312015232</v>
      </c>
      <c r="BA19" s="14">
        <v>79779.731464526121</v>
      </c>
      <c r="BB19" s="14">
        <v>104690.75059108953</v>
      </c>
      <c r="BC19" s="14">
        <v>98394.415629150331</v>
      </c>
      <c r="BD19" s="14">
        <v>96865.988346403727</v>
      </c>
    </row>
    <row r="20" spans="2:56" x14ac:dyDescent="0.25">
      <c r="B20" s="10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2:56" x14ac:dyDescent="0.25">
      <c r="B21" s="10" t="s">
        <v>11</v>
      </c>
      <c r="C21" s="13">
        <v>0.11125920091736306</v>
      </c>
      <c r="D21" s="13">
        <v>0.14446219591346054</v>
      </c>
      <c r="E21" s="13">
        <v>0.35842467633968556</v>
      </c>
      <c r="F21" s="13">
        <v>1.2560498708560257</v>
      </c>
      <c r="G21" s="13">
        <v>19.346938885460975</v>
      </c>
      <c r="H21" s="13">
        <v>2366.1576700610299</v>
      </c>
      <c r="I21" s="13">
        <v>7609.7688309100249</v>
      </c>
      <c r="J21" s="13">
        <v>8934.3980807969128</v>
      </c>
      <c r="K21" s="13">
        <v>10805.500140583752</v>
      </c>
      <c r="L21" s="13">
        <v>12693.905529884221</v>
      </c>
      <c r="M21" s="13">
        <v>15443.135928032203</v>
      </c>
      <c r="N21" s="13">
        <v>19132.12827888894</v>
      </c>
      <c r="O21" s="13">
        <v>22014.006043950481</v>
      </c>
      <c r="P21" s="13">
        <v>24458.969277629294</v>
      </c>
      <c r="Q21" s="13">
        <v>27636.341947226312</v>
      </c>
      <c r="R21" s="13">
        <v>32235.072934464417</v>
      </c>
      <c r="S21" s="13">
        <v>37536.646799999995</v>
      </c>
      <c r="T21" s="13">
        <v>41643.866086237547</v>
      </c>
      <c r="U21" s="13">
        <v>46822.325661324525</v>
      </c>
      <c r="V21" s="13">
        <v>48156.174848111987</v>
      </c>
      <c r="W21" s="13">
        <v>51928.492621894402</v>
      </c>
      <c r="X21" s="13">
        <v>53790.326319985863</v>
      </c>
      <c r="Y21" s="13">
        <v>56682.327945046243</v>
      </c>
      <c r="Z21" s="13">
        <v>61904.448535251206</v>
      </c>
      <c r="AA21" s="13">
        <v>69626.113133829625</v>
      </c>
      <c r="AB21" s="13">
        <v>77023.817362538408</v>
      </c>
      <c r="AC21" s="13">
        <v>91747.795277896934</v>
      </c>
      <c r="AD21" s="13">
        <v>103009.18244624612</v>
      </c>
      <c r="AE21" s="13">
        <v>120693.76415144179</v>
      </c>
      <c r="AF21" s="13">
        <v>121726.74518241793</v>
      </c>
      <c r="AG21" s="13">
        <v>137875.56804128169</v>
      </c>
      <c r="AH21" s="13">
        <v>166231.56291699692</v>
      </c>
      <c r="AI21" s="13">
        <v>187153.87760722078</v>
      </c>
      <c r="AJ21" s="13">
        <v>211856.0316636854</v>
      </c>
      <c r="AK21" s="13">
        <v>228003.65916678892</v>
      </c>
      <c r="AL21" s="13">
        <v>228031.369894573</v>
      </c>
      <c r="AM21" s="13">
        <v>234533.18204241927</v>
      </c>
      <c r="AN21" s="13">
        <v>259184.71736247581</v>
      </c>
      <c r="AO21" s="13">
        <v>278387.64719958993</v>
      </c>
      <c r="AP21" s="13">
        <v>282586.68085055542</v>
      </c>
      <c r="AQ21" s="13">
        <v>253112.2206926989</v>
      </c>
      <c r="AR21" s="13">
        <v>279206.23181368667</v>
      </c>
      <c r="AS21" s="13">
        <v>304097.23468670808</v>
      </c>
      <c r="AT21" s="13">
        <v>311885.60024092259</v>
      </c>
      <c r="AU21" s="13">
        <v>322193.4254094077</v>
      </c>
      <c r="AV21" s="13"/>
      <c r="AW21" s="13">
        <v>317358.60760645795</v>
      </c>
      <c r="AX21" s="13">
        <v>334541.00838063401</v>
      </c>
      <c r="AY21" s="13">
        <v>338981.40723710484</v>
      </c>
      <c r="AZ21" s="13">
        <v>292388.24799223628</v>
      </c>
      <c r="BA21" s="13">
        <v>330836.23651697987</v>
      </c>
      <c r="BB21" s="13">
        <v>352127.25630441139</v>
      </c>
      <c r="BC21" s="13">
        <v>361670.82996505883</v>
      </c>
      <c r="BD21" s="13">
        <v>379229.97271160921</v>
      </c>
    </row>
    <row r="22" spans="2:56" x14ac:dyDescent="0.25">
      <c r="B22" s="18" t="s">
        <v>13</v>
      </c>
      <c r="C22" s="19">
        <f>+C6+C10+C17-C21</f>
        <v>0</v>
      </c>
      <c r="D22" s="19">
        <f t="shared" ref="D22:AU22" si="20">+D6+D10+D17-D21</f>
        <v>0</v>
      </c>
      <c r="E22" s="19">
        <f t="shared" si="20"/>
        <v>0</v>
      </c>
      <c r="F22" s="19">
        <f t="shared" si="20"/>
        <v>0</v>
      </c>
      <c r="G22" s="19">
        <f t="shared" si="20"/>
        <v>0</v>
      </c>
      <c r="H22" s="19">
        <f t="shared" si="20"/>
        <v>0</v>
      </c>
      <c r="I22" s="19">
        <f t="shared" si="20"/>
        <v>0</v>
      </c>
      <c r="J22" s="19">
        <f t="shared" si="20"/>
        <v>0</v>
      </c>
      <c r="K22" s="19">
        <f t="shared" si="20"/>
        <v>0</v>
      </c>
      <c r="L22" s="19">
        <f t="shared" si="20"/>
        <v>0</v>
      </c>
      <c r="M22" s="19">
        <f t="shared" si="20"/>
        <v>0</v>
      </c>
      <c r="N22" s="19">
        <f t="shared" si="20"/>
        <v>0</v>
      </c>
      <c r="O22" s="19">
        <f t="shared" si="20"/>
        <v>0</v>
      </c>
      <c r="P22" s="19">
        <f t="shared" si="20"/>
        <v>0</v>
      </c>
      <c r="Q22" s="19">
        <f t="shared" si="20"/>
        <v>0</v>
      </c>
      <c r="R22" s="19">
        <f t="shared" si="20"/>
        <v>0</v>
      </c>
      <c r="S22" s="19">
        <f t="shared" si="20"/>
        <v>0</v>
      </c>
      <c r="T22" s="19">
        <f t="shared" si="20"/>
        <v>0</v>
      </c>
      <c r="U22" s="19">
        <f t="shared" si="20"/>
        <v>0</v>
      </c>
      <c r="V22" s="19">
        <f t="shared" si="20"/>
        <v>0</v>
      </c>
      <c r="W22" s="19">
        <f t="shared" si="20"/>
        <v>0</v>
      </c>
      <c r="X22" s="19">
        <f t="shared" si="20"/>
        <v>0</v>
      </c>
      <c r="Y22" s="19">
        <f t="shared" si="20"/>
        <v>0</v>
      </c>
      <c r="Z22" s="19">
        <f t="shared" si="20"/>
        <v>0</v>
      </c>
      <c r="AA22" s="19">
        <f t="shared" si="20"/>
        <v>0</v>
      </c>
      <c r="AB22" s="19">
        <f t="shared" si="20"/>
        <v>0</v>
      </c>
      <c r="AC22" s="19">
        <f t="shared" si="20"/>
        <v>0</v>
      </c>
      <c r="AD22" s="19">
        <f t="shared" si="20"/>
        <v>0</v>
      </c>
      <c r="AE22" s="19">
        <f t="shared" si="20"/>
        <v>0</v>
      </c>
      <c r="AF22" s="19">
        <f t="shared" si="20"/>
        <v>0</v>
      </c>
      <c r="AG22" s="19">
        <f t="shared" si="20"/>
        <v>0</v>
      </c>
      <c r="AH22" s="19">
        <f t="shared" si="20"/>
        <v>0</v>
      </c>
      <c r="AI22" s="19">
        <f t="shared" si="20"/>
        <v>0</v>
      </c>
      <c r="AJ22" s="19">
        <f t="shared" si="20"/>
        <v>0</v>
      </c>
      <c r="AK22" s="19">
        <f t="shared" si="20"/>
        <v>0</v>
      </c>
      <c r="AL22" s="19">
        <f t="shared" si="20"/>
        <v>0</v>
      </c>
      <c r="AM22" s="19">
        <f t="shared" si="20"/>
        <v>0</v>
      </c>
      <c r="AN22" s="19">
        <f t="shared" si="20"/>
        <v>0</v>
      </c>
      <c r="AO22" s="19">
        <f t="shared" si="20"/>
        <v>0</v>
      </c>
      <c r="AP22" s="19">
        <f t="shared" si="20"/>
        <v>0</v>
      </c>
      <c r="AQ22" s="19">
        <f t="shared" si="20"/>
        <v>0</v>
      </c>
      <c r="AR22" s="19">
        <f t="shared" si="20"/>
        <v>0</v>
      </c>
      <c r="AS22" s="19">
        <f t="shared" si="20"/>
        <v>0</v>
      </c>
      <c r="AT22" s="19">
        <f t="shared" si="20"/>
        <v>0</v>
      </c>
      <c r="AU22" s="19">
        <f t="shared" si="20"/>
        <v>0</v>
      </c>
      <c r="AV22" s="19"/>
      <c r="AW22" s="19">
        <f t="shared" ref="AW22" si="21">+AW6+AW10+AW17-AW21</f>
        <v>0</v>
      </c>
      <c r="AX22" s="19">
        <f t="shared" ref="AX22" si="22">+AX6+AX10+AX17-AX21</f>
        <v>0</v>
      </c>
      <c r="AY22" s="19">
        <f t="shared" ref="AY22" si="23">+AY6+AY10+AY17-AY21</f>
        <v>0</v>
      </c>
      <c r="AZ22" s="19">
        <f t="shared" ref="AZ22" si="24">+AZ6+AZ10+AZ17-AZ21</f>
        <v>0</v>
      </c>
      <c r="BA22" s="19">
        <f t="shared" ref="BA22" si="25">+BA6+BA10+BA17-BA21</f>
        <v>0</v>
      </c>
      <c r="BB22" s="19">
        <f t="shared" ref="BB22" si="26">+BB6+BB10+BB17-BB21</f>
        <v>0</v>
      </c>
      <c r="BC22" s="19">
        <f t="shared" ref="BC22" si="27">+BC6+BC10+BC17-BC21</f>
        <v>0</v>
      </c>
      <c r="BD22" s="19">
        <f t="shared" ref="BD22" si="28">+BD6+BD10+BD17-BD21</f>
        <v>0</v>
      </c>
    </row>
    <row r="23" spans="2:56" x14ac:dyDescent="0.25">
      <c r="B23" s="18" t="s">
        <v>14</v>
      </c>
      <c r="K23" s="19">
        <f>+K11-K12-K13</f>
        <v>1.0999999994965037E-4</v>
      </c>
      <c r="L23" s="19">
        <f t="shared" ref="L23:AU23" si="29">+L11-L12-L13</f>
        <v>-5.0000000010186341E-4</v>
      </c>
      <c r="M23" s="19">
        <f t="shared" si="29"/>
        <v>-4.4440000010581571E-4</v>
      </c>
      <c r="N23" s="19">
        <f t="shared" si="29"/>
        <v>0</v>
      </c>
      <c r="O23" s="19">
        <f t="shared" si="29"/>
        <v>-3.9000000015221303E-4</v>
      </c>
      <c r="P23" s="19">
        <f t="shared" si="29"/>
        <v>3.7749509829154704E-4</v>
      </c>
      <c r="Q23" s="19">
        <f t="shared" si="29"/>
        <v>1.6048541510826908E-5</v>
      </c>
      <c r="R23" s="19">
        <f t="shared" si="29"/>
        <v>-2.4503493614247418E-4</v>
      </c>
      <c r="S23" s="19">
        <f t="shared" si="29"/>
        <v>4.0000000035433914E-4</v>
      </c>
      <c r="T23" s="19">
        <f t="shared" si="29"/>
        <v>-2.8434194609872065E-4</v>
      </c>
      <c r="U23" s="19">
        <f t="shared" si="29"/>
        <v>2.4055952508206246E-4</v>
      </c>
      <c r="V23" s="19">
        <f t="shared" si="29"/>
        <v>7.3626863922982011E-5</v>
      </c>
      <c r="W23" s="19">
        <f t="shared" si="29"/>
        <v>0</v>
      </c>
      <c r="X23" s="19">
        <f t="shared" si="29"/>
        <v>0</v>
      </c>
      <c r="Y23" s="19">
        <f t="shared" si="29"/>
        <v>0</v>
      </c>
      <c r="Z23" s="19">
        <f t="shared" si="29"/>
        <v>0</v>
      </c>
      <c r="AA23" s="19">
        <f t="shared" si="29"/>
        <v>0</v>
      </c>
      <c r="AB23" s="19">
        <f t="shared" si="29"/>
        <v>0</v>
      </c>
      <c r="AC23" s="19">
        <f t="shared" si="29"/>
        <v>0</v>
      </c>
      <c r="AD23" s="19">
        <f t="shared" si="29"/>
        <v>0</v>
      </c>
      <c r="AE23" s="19">
        <f t="shared" si="29"/>
        <v>0</v>
      </c>
      <c r="AF23" s="19">
        <f t="shared" si="29"/>
        <v>0</v>
      </c>
      <c r="AG23" s="19">
        <f t="shared" si="29"/>
        <v>0</v>
      </c>
      <c r="AH23" s="19">
        <f t="shared" si="29"/>
        <v>0</v>
      </c>
      <c r="AI23" s="19">
        <f t="shared" si="29"/>
        <v>0</v>
      </c>
      <c r="AJ23" s="19">
        <f t="shared" si="29"/>
        <v>0</v>
      </c>
      <c r="AK23" s="19">
        <f t="shared" si="29"/>
        <v>0</v>
      </c>
      <c r="AL23" s="19">
        <f t="shared" si="29"/>
        <v>0</v>
      </c>
      <c r="AM23" s="19">
        <f t="shared" si="29"/>
        <v>0</v>
      </c>
      <c r="AN23" s="19">
        <f t="shared" si="29"/>
        <v>0</v>
      </c>
      <c r="AO23" s="19">
        <f t="shared" si="29"/>
        <v>0</v>
      </c>
      <c r="AP23" s="19">
        <f t="shared" si="29"/>
        <v>0</v>
      </c>
      <c r="AQ23" s="19">
        <f t="shared" si="29"/>
        <v>0</v>
      </c>
      <c r="AR23" s="19">
        <f t="shared" si="29"/>
        <v>0</v>
      </c>
      <c r="AS23" s="19">
        <f t="shared" si="29"/>
        <v>0</v>
      </c>
      <c r="AT23" s="19">
        <f t="shared" si="29"/>
        <v>0</v>
      </c>
      <c r="AU23" s="19">
        <f t="shared" si="29"/>
        <v>0</v>
      </c>
      <c r="AV23" s="19"/>
      <c r="AW23" s="19"/>
      <c r="AX23" s="19"/>
      <c r="AY23" s="19"/>
      <c r="AZ23" s="19"/>
      <c r="BA23" s="19"/>
      <c r="BB23" s="19"/>
      <c r="BC23" s="19"/>
      <c r="BD23" s="19"/>
    </row>
    <row r="25" spans="2:56" x14ac:dyDescent="0.25">
      <c r="B25" s="15" t="s">
        <v>16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2:56" x14ac:dyDescent="0.25">
      <c r="B26" s="1"/>
      <c r="C26" s="2">
        <v>1980</v>
      </c>
      <c r="D26" s="2">
        <v>1981</v>
      </c>
      <c r="E26" s="2">
        <v>1982</v>
      </c>
      <c r="F26" s="2">
        <v>1983</v>
      </c>
      <c r="G26" s="2">
        <v>1984</v>
      </c>
      <c r="H26" s="2">
        <v>1985</v>
      </c>
      <c r="I26" s="2">
        <v>1986</v>
      </c>
      <c r="J26" s="2">
        <v>1987</v>
      </c>
      <c r="K26" s="2">
        <v>1988</v>
      </c>
      <c r="L26" s="2">
        <v>1989</v>
      </c>
      <c r="M26" s="2">
        <v>1990</v>
      </c>
      <c r="N26" s="2">
        <v>1991</v>
      </c>
      <c r="O26" s="2">
        <v>1992</v>
      </c>
      <c r="P26" s="2">
        <v>1993</v>
      </c>
      <c r="Q26" s="2">
        <v>1994</v>
      </c>
      <c r="R26" s="2">
        <v>1995</v>
      </c>
      <c r="S26" s="2">
        <v>1996</v>
      </c>
      <c r="T26" s="2">
        <v>1997</v>
      </c>
      <c r="U26" s="2">
        <v>1998</v>
      </c>
      <c r="V26" s="2">
        <v>1999</v>
      </c>
      <c r="W26" s="2">
        <v>2000</v>
      </c>
      <c r="X26" s="2">
        <v>2001</v>
      </c>
      <c r="Y26" s="2">
        <v>2002</v>
      </c>
      <c r="Z26" s="2">
        <v>2003</v>
      </c>
      <c r="AA26" s="2">
        <v>2004</v>
      </c>
      <c r="AB26" s="2">
        <v>2005</v>
      </c>
      <c r="AC26" s="2">
        <v>2006</v>
      </c>
      <c r="AD26" s="2">
        <v>2007</v>
      </c>
      <c r="AE26" s="2">
        <v>2008</v>
      </c>
      <c r="AF26" s="2">
        <v>2009</v>
      </c>
      <c r="AG26" s="2">
        <v>2010</v>
      </c>
      <c r="AH26" s="2">
        <v>2011</v>
      </c>
      <c r="AI26" s="2">
        <v>2012</v>
      </c>
      <c r="AJ26" s="2">
        <v>2013</v>
      </c>
      <c r="AK26" s="2">
        <v>2014</v>
      </c>
      <c r="AL26" s="2">
        <v>2015</v>
      </c>
      <c r="AM26" s="2">
        <v>2016</v>
      </c>
      <c r="AN26" s="2">
        <v>2017</v>
      </c>
      <c r="AO26" s="2">
        <v>2018</v>
      </c>
      <c r="AP26" s="2">
        <v>2019</v>
      </c>
      <c r="AQ26" s="2">
        <v>2020</v>
      </c>
      <c r="AR26" s="2">
        <v>2021</v>
      </c>
      <c r="AS26" s="2">
        <v>2022</v>
      </c>
      <c r="AT26" s="2">
        <v>2023</v>
      </c>
      <c r="AU26" s="2">
        <v>2024</v>
      </c>
      <c r="AV26" s="2"/>
      <c r="AW26" s="2">
        <v>2017</v>
      </c>
      <c r="AX26" s="2">
        <v>2018</v>
      </c>
      <c r="AY26" s="2">
        <v>2019</v>
      </c>
      <c r="AZ26" s="2">
        <v>2020</v>
      </c>
      <c r="BA26" s="2">
        <v>2021</v>
      </c>
      <c r="BB26" s="2">
        <v>2022</v>
      </c>
      <c r="BC26" s="2">
        <v>2023</v>
      </c>
      <c r="BD26" s="2">
        <v>2024</v>
      </c>
    </row>
    <row r="27" spans="2:56" x14ac:dyDescent="0.25">
      <c r="B27" s="3" t="s">
        <v>15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5"/>
      <c r="X27" s="5"/>
      <c r="Y27" s="6"/>
      <c r="Z27" s="7"/>
      <c r="AA27" s="6"/>
      <c r="AB27" s="8"/>
      <c r="AC27" s="8"/>
      <c r="AD27" s="9"/>
      <c r="AE27" s="10"/>
      <c r="AF27" s="10"/>
      <c r="AG27" s="10"/>
      <c r="AH27" s="10"/>
      <c r="AI27" s="10"/>
      <c r="AJ27" s="10"/>
      <c r="AK27" s="10"/>
      <c r="AL27" s="10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3" t="s">
        <v>20</v>
      </c>
      <c r="AX27" s="11"/>
      <c r="AY27" s="11"/>
      <c r="AZ27" s="11"/>
      <c r="BA27" s="11"/>
      <c r="BB27" s="11"/>
      <c r="BC27" s="11"/>
      <c r="BD27" s="11"/>
    </row>
    <row r="28" spans="2:5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2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</row>
    <row r="29" spans="2:56" x14ac:dyDescent="0.25">
      <c r="B29" s="10" t="s">
        <v>0</v>
      </c>
      <c r="C29" s="13">
        <f t="shared" ref="C29:U29" si="30">+C30+C31</f>
        <v>13158.358251713169</v>
      </c>
      <c r="D29" s="13">
        <f t="shared" si="30"/>
        <v>13400.19486797173</v>
      </c>
      <c r="E29" s="13">
        <f t="shared" si="30"/>
        <v>12891.29082458566</v>
      </c>
      <c r="F29" s="13">
        <f t="shared" si="30"/>
        <v>12122.885038196226</v>
      </c>
      <c r="G29" s="13">
        <f t="shared" si="30"/>
        <v>12204.137829448171</v>
      </c>
      <c r="H29" s="13">
        <f t="shared" si="30"/>
        <v>12431.471609286116</v>
      </c>
      <c r="I29" s="13">
        <f t="shared" si="30"/>
        <v>12648.730384734175</v>
      </c>
      <c r="J29" s="13">
        <f t="shared" si="30"/>
        <v>12917.061419679358</v>
      </c>
      <c r="K29" s="13">
        <f t="shared" si="30"/>
        <v>13081.939243859582</v>
      </c>
      <c r="L29" s="13">
        <f t="shared" si="30"/>
        <v>13299.133472763728</v>
      </c>
      <c r="M29" s="13">
        <f t="shared" si="30"/>
        <v>13685.301151975844</v>
      </c>
      <c r="N29" s="13">
        <f t="shared" si="30"/>
        <v>14140.432594816895</v>
      </c>
      <c r="O29" s="13">
        <f t="shared" si="30"/>
        <v>14645.768425947994</v>
      </c>
      <c r="P29" s="13">
        <f t="shared" si="30"/>
        <v>15117.318290370609</v>
      </c>
      <c r="Q29" s="13">
        <f t="shared" si="30"/>
        <v>15564.768028894068</v>
      </c>
      <c r="R29" s="13">
        <f t="shared" si="30"/>
        <v>16099.237375506364</v>
      </c>
      <c r="S29" s="13">
        <f t="shared" si="30"/>
        <v>16610.534</v>
      </c>
      <c r="T29" s="13">
        <f t="shared" si="30"/>
        <v>17465.757009366389</v>
      </c>
      <c r="U29" s="13">
        <f t="shared" si="30"/>
        <v>18349.485159850155</v>
      </c>
      <c r="V29" s="13">
        <f>+V30+V31</f>
        <v>18867.184881296325</v>
      </c>
      <c r="W29" s="13">
        <f t="shared" ref="W29:BD29" si="31">+W30+W31</f>
        <v>19296.126831418489</v>
      </c>
      <c r="X29" s="13">
        <f t="shared" si="31"/>
        <v>19581.578856631902</v>
      </c>
      <c r="Y29" s="13">
        <f t="shared" si="31"/>
        <v>20018.916808643102</v>
      </c>
      <c r="Z29" s="13">
        <f t="shared" si="31"/>
        <v>20441.77924390326</v>
      </c>
      <c r="AA29" s="13">
        <f t="shared" si="31"/>
        <v>21043.316022398423</v>
      </c>
      <c r="AB29" s="13">
        <f t="shared" si="31"/>
        <v>21744.692839058014</v>
      </c>
      <c r="AC29" s="13">
        <f t="shared" si="31"/>
        <v>22606.117676039637</v>
      </c>
      <c r="AD29" s="13">
        <f t="shared" si="31"/>
        <v>23536.324121784564</v>
      </c>
      <c r="AE29" s="13">
        <f t="shared" si="31"/>
        <v>24776.443597542573</v>
      </c>
      <c r="AF29" s="13">
        <f t="shared" si="31"/>
        <v>25691.408327579185</v>
      </c>
      <c r="AG29" s="13">
        <f t="shared" si="31"/>
        <v>26681.900721530143</v>
      </c>
      <c r="AH29" s="13">
        <f t="shared" si="31"/>
        <v>28142.921716140037</v>
      </c>
      <c r="AI29" s="13">
        <f t="shared" si="31"/>
        <v>29449.742426614288</v>
      </c>
      <c r="AJ29" s="13">
        <f t="shared" si="31"/>
        <v>31330.036130852099</v>
      </c>
      <c r="AK29" s="13">
        <f t="shared" si="31"/>
        <v>33085.044812810316</v>
      </c>
      <c r="AL29" s="13">
        <f t="shared" si="31"/>
        <v>34990.731759875409</v>
      </c>
      <c r="AM29" s="13">
        <f t="shared" si="31"/>
        <v>36086.151174057937</v>
      </c>
      <c r="AN29" s="13">
        <f t="shared" si="31"/>
        <v>37804.04070827629</v>
      </c>
      <c r="AO29" s="13">
        <f t="shared" si="31"/>
        <v>39476.10145067743</v>
      </c>
      <c r="AP29" s="13">
        <f t="shared" si="31"/>
        <v>40931.905630697103</v>
      </c>
      <c r="AQ29" s="13">
        <f t="shared" si="31"/>
        <v>38018.504129367444</v>
      </c>
      <c r="AR29" s="13">
        <f t="shared" si="31"/>
        <v>40052.00396611372</v>
      </c>
      <c r="AS29" s="13">
        <f t="shared" si="31"/>
        <v>41422.457016959728</v>
      </c>
      <c r="AT29" s="13">
        <f t="shared" si="31"/>
        <v>42688.691275175945</v>
      </c>
      <c r="AU29" s="13">
        <f t="shared" si="31"/>
        <v>42804.763291515017</v>
      </c>
      <c r="AV29" s="13"/>
      <c r="AW29" s="13">
        <f t="shared" si="31"/>
        <v>260621.35701934181</v>
      </c>
      <c r="AX29" s="13">
        <f t="shared" si="31"/>
        <v>268892.14553630003</v>
      </c>
      <c r="AY29" s="13">
        <f t="shared" si="31"/>
        <v>273888.88006387063</v>
      </c>
      <c r="AZ29" s="13">
        <f t="shared" si="31"/>
        <v>247500.70289300403</v>
      </c>
      <c r="BA29" s="13">
        <f t="shared" si="31"/>
        <v>265091.54771626857</v>
      </c>
      <c r="BB29" s="13">
        <f t="shared" si="31"/>
        <v>278474.91030088637</v>
      </c>
      <c r="BC29" s="13">
        <f t="shared" si="31"/>
        <v>286515.81985381636</v>
      </c>
      <c r="BD29" s="13">
        <f t="shared" si="31"/>
        <v>290759.95869647659</v>
      </c>
    </row>
    <row r="30" spans="2:56" x14ac:dyDescent="0.25">
      <c r="B30" s="10" t="s">
        <v>1</v>
      </c>
      <c r="C30" s="14">
        <v>10804.472085498008</v>
      </c>
      <c r="D30" s="14">
        <v>10849.053041027739</v>
      </c>
      <c r="E30" s="14">
        <v>10414.38722480574</v>
      </c>
      <c r="F30" s="14">
        <v>9937.0176113904454</v>
      </c>
      <c r="G30" s="14">
        <v>9934.9888536810904</v>
      </c>
      <c r="H30" s="14">
        <v>10330.2396577258</v>
      </c>
      <c r="I30" s="14">
        <v>10844.192384734175</v>
      </c>
      <c r="J30" s="14">
        <v>11181.302419679358</v>
      </c>
      <c r="K30" s="14">
        <v>11280.821243859582</v>
      </c>
      <c r="L30" s="14">
        <v>11482.159472763728</v>
      </c>
      <c r="M30" s="14">
        <v>11869.886151975843</v>
      </c>
      <c r="N30" s="14">
        <v>12264.367594816895</v>
      </c>
      <c r="O30" s="14">
        <v>12700.433425947993</v>
      </c>
      <c r="P30" s="14">
        <v>13122.712290370609</v>
      </c>
      <c r="Q30" s="14">
        <v>13507.684028894069</v>
      </c>
      <c r="R30" s="14">
        <v>13905.760375506363</v>
      </c>
      <c r="S30" s="14">
        <v>14359.906000000001</v>
      </c>
      <c r="T30" s="14">
        <v>15139.505009366389</v>
      </c>
      <c r="U30" s="14">
        <v>15934.817048921044</v>
      </c>
      <c r="V30" s="14">
        <v>16375.000609152588</v>
      </c>
      <c r="W30" s="14">
        <v>16752.141831418488</v>
      </c>
      <c r="X30" s="14">
        <v>16964.766476631903</v>
      </c>
      <c r="Y30" s="14">
        <v>17311.638808643103</v>
      </c>
      <c r="Z30" s="14">
        <v>17637.775973903259</v>
      </c>
      <c r="AA30" s="14">
        <v>18151.034800030575</v>
      </c>
      <c r="AB30" s="14">
        <v>18755.349212783152</v>
      </c>
      <c r="AC30" s="14">
        <v>19518.920676039637</v>
      </c>
      <c r="AD30" s="14">
        <v>20332.797121784562</v>
      </c>
      <c r="AE30" s="14">
        <v>21447.626610532894</v>
      </c>
      <c r="AF30" s="14">
        <v>22235.429361921186</v>
      </c>
      <c r="AG30" s="14">
        <v>23119.867296336903</v>
      </c>
      <c r="AH30" s="14">
        <v>24322.887637361517</v>
      </c>
      <c r="AI30" s="14">
        <v>25443.089792751292</v>
      </c>
      <c r="AJ30" s="14">
        <v>26951.15625534147</v>
      </c>
      <c r="AK30" s="14">
        <v>28411.942014246422</v>
      </c>
      <c r="AL30" s="14">
        <v>29889.224670999967</v>
      </c>
      <c r="AM30" s="14">
        <v>30904.697535289473</v>
      </c>
      <c r="AN30" s="14">
        <v>32366.729629845478</v>
      </c>
      <c r="AO30" s="14">
        <v>33758.922069753018</v>
      </c>
      <c r="AP30" s="14">
        <v>34999.859849066408</v>
      </c>
      <c r="AQ30" s="14">
        <v>32250.375442023724</v>
      </c>
      <c r="AR30" s="14">
        <v>33973.030704970908</v>
      </c>
      <c r="AS30" s="14">
        <v>35115.805622716529</v>
      </c>
      <c r="AT30" s="14">
        <v>36231.081939888543</v>
      </c>
      <c r="AU30" s="14">
        <v>36442.566988937804</v>
      </c>
      <c r="AV30" s="14"/>
      <c r="AW30" s="14">
        <v>212397.00107719109</v>
      </c>
      <c r="AX30" s="14">
        <v>219030.95938182448</v>
      </c>
      <c r="AY30" s="14">
        <v>223162.74225646231</v>
      </c>
      <c r="AZ30" s="14">
        <v>197884.88457959038</v>
      </c>
      <c r="BA30" s="14">
        <v>213313.00294229007</v>
      </c>
      <c r="BB30" s="14">
        <v>225847.60872396399</v>
      </c>
      <c r="BC30" s="14">
        <v>231711.17544622984</v>
      </c>
      <c r="BD30" s="14">
        <v>235638.32408273363</v>
      </c>
    </row>
    <row r="31" spans="2:56" x14ac:dyDescent="0.25">
      <c r="B31" s="10" t="s">
        <v>2</v>
      </c>
      <c r="C31" s="14">
        <v>2353.8861662151608</v>
      </c>
      <c r="D31" s="14">
        <v>2551.1418269439914</v>
      </c>
      <c r="E31" s="14">
        <v>2476.903599779921</v>
      </c>
      <c r="F31" s="14">
        <v>2185.8674268057803</v>
      </c>
      <c r="G31" s="14">
        <v>2269.1489757670806</v>
      </c>
      <c r="H31" s="14">
        <v>2101.2319515603167</v>
      </c>
      <c r="I31" s="14">
        <v>1804.538</v>
      </c>
      <c r="J31" s="14">
        <v>1735.759</v>
      </c>
      <c r="K31" s="14">
        <v>1801.1179999999999</v>
      </c>
      <c r="L31" s="14">
        <v>1816.9739999999999</v>
      </c>
      <c r="M31" s="14">
        <v>1815.415</v>
      </c>
      <c r="N31" s="14">
        <v>1876.0650000000001</v>
      </c>
      <c r="O31" s="14">
        <v>1945.335</v>
      </c>
      <c r="P31" s="14">
        <v>1994.606</v>
      </c>
      <c r="Q31" s="14">
        <v>2057.0839999999998</v>
      </c>
      <c r="R31" s="14">
        <v>2193.4769999999999</v>
      </c>
      <c r="S31" s="14">
        <v>2250.6280000000002</v>
      </c>
      <c r="T31" s="14">
        <v>2326.252</v>
      </c>
      <c r="U31" s="14">
        <v>2414.6681109291117</v>
      </c>
      <c r="V31" s="14">
        <v>2492.1842721437383</v>
      </c>
      <c r="W31" s="14">
        <v>2543.9850000000001</v>
      </c>
      <c r="X31" s="14">
        <v>2616.8123799999998</v>
      </c>
      <c r="Y31" s="14">
        <v>2707.2779999999998</v>
      </c>
      <c r="Z31" s="14">
        <v>2804.0032700000002</v>
      </c>
      <c r="AA31" s="14">
        <v>2892.2812223678498</v>
      </c>
      <c r="AB31" s="14">
        <v>2989.3436262748601</v>
      </c>
      <c r="AC31" s="14">
        <v>3087.1970000000001</v>
      </c>
      <c r="AD31" s="14">
        <v>3203.527</v>
      </c>
      <c r="AE31" s="14">
        <v>3328.8169870096804</v>
      </c>
      <c r="AF31" s="14">
        <v>3455.9789656580001</v>
      </c>
      <c r="AG31" s="14">
        <v>3562.03342519324</v>
      </c>
      <c r="AH31" s="14">
        <v>3820.0340787785203</v>
      </c>
      <c r="AI31" s="14">
        <v>4006.6526338629956</v>
      </c>
      <c r="AJ31" s="14">
        <v>4378.87987551063</v>
      </c>
      <c r="AK31" s="14">
        <v>4673.1027985638948</v>
      </c>
      <c r="AL31" s="14">
        <v>5101.5070888754399</v>
      </c>
      <c r="AM31" s="14">
        <v>5181.4536387684648</v>
      </c>
      <c r="AN31" s="14">
        <v>5437.3110784308128</v>
      </c>
      <c r="AO31" s="14">
        <v>5717.17938092441</v>
      </c>
      <c r="AP31" s="14">
        <v>5932.0457816306953</v>
      </c>
      <c r="AQ31" s="14">
        <v>5768.1286873437184</v>
      </c>
      <c r="AR31" s="14">
        <v>6078.9732611428126</v>
      </c>
      <c r="AS31" s="14">
        <v>6306.6513942432011</v>
      </c>
      <c r="AT31" s="14">
        <v>6457.6093352874041</v>
      </c>
      <c r="AU31" s="14">
        <v>6362.1963025772166</v>
      </c>
      <c r="AV31" s="14"/>
      <c r="AW31" s="14">
        <v>48224.355942150716</v>
      </c>
      <c r="AX31" s="14">
        <v>49861.186154475574</v>
      </c>
      <c r="AY31" s="14">
        <v>50726.137807408319</v>
      </c>
      <c r="AZ31" s="14">
        <v>49615.818313413656</v>
      </c>
      <c r="BA31" s="14">
        <v>51778.544773978472</v>
      </c>
      <c r="BB31" s="14">
        <v>52627.301576922378</v>
      </c>
      <c r="BC31" s="14">
        <v>54804.644407586522</v>
      </c>
      <c r="BD31" s="14">
        <v>55121.634613742986</v>
      </c>
    </row>
    <row r="32" spans="2:56" x14ac:dyDescent="0.25">
      <c r="B32" s="10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</row>
    <row r="33" spans="2:56" x14ac:dyDescent="0.25">
      <c r="B33" s="10" t="s">
        <v>3</v>
      </c>
      <c r="C33" s="13">
        <f t="shared" ref="C33:U33" si="32">+C34+C37</f>
        <v>1917.7460185226582</v>
      </c>
      <c r="D33" s="13">
        <f t="shared" si="32"/>
        <v>1902.7600454552357</v>
      </c>
      <c r="E33" s="13">
        <f t="shared" si="32"/>
        <v>1455.4025774351721</v>
      </c>
      <c r="F33" s="13">
        <f t="shared" si="32"/>
        <v>1293.2765136068344</v>
      </c>
      <c r="G33" s="13">
        <f t="shared" si="32"/>
        <v>1801.4607999145542</v>
      </c>
      <c r="H33" s="13">
        <f t="shared" si="32"/>
        <v>2284.6679040744634</v>
      </c>
      <c r="I33" s="13">
        <f t="shared" si="32"/>
        <v>1587.847660031211</v>
      </c>
      <c r="J33" s="13">
        <f t="shared" si="32"/>
        <v>1865.9665458221662</v>
      </c>
      <c r="K33" s="13">
        <f t="shared" si="32"/>
        <v>1937.4491571081517</v>
      </c>
      <c r="L33" s="13">
        <f t="shared" si="32"/>
        <v>1644.5065238781722</v>
      </c>
      <c r="M33" s="13">
        <f t="shared" si="32"/>
        <v>1935.3240199718298</v>
      </c>
      <c r="N33" s="13">
        <f t="shared" si="32"/>
        <v>2502.1228646401892</v>
      </c>
      <c r="O33" s="13">
        <f t="shared" si="32"/>
        <v>2635.3041288376617</v>
      </c>
      <c r="P33" s="13">
        <f t="shared" si="32"/>
        <v>2633.4824201814008</v>
      </c>
      <c r="Q33" s="13">
        <f t="shared" si="32"/>
        <v>2354.2721845042747</v>
      </c>
      <c r="R33" s="13">
        <f t="shared" si="32"/>
        <v>2644.0537122349097</v>
      </c>
      <c r="S33" s="13">
        <f t="shared" si="32"/>
        <v>3140.81</v>
      </c>
      <c r="T33" s="13">
        <f t="shared" si="32"/>
        <v>4090.3876035586454</v>
      </c>
      <c r="U33" s="13">
        <f t="shared" si="32"/>
        <v>5256.5606109300215</v>
      </c>
      <c r="V33" s="13">
        <f>+V34+V37</f>
        <v>4270.318893429845</v>
      </c>
      <c r="W33" s="13">
        <f t="shared" ref="W33:BD33" si="33">+W34+W37</f>
        <v>3955.2813869099855</v>
      </c>
      <c r="X33" s="13">
        <f t="shared" si="33"/>
        <v>3264.3278832639467</v>
      </c>
      <c r="Y33" s="13">
        <f t="shared" si="33"/>
        <v>3847.3772215138574</v>
      </c>
      <c r="Z33" s="13">
        <f t="shared" si="33"/>
        <v>3353.8430177860059</v>
      </c>
      <c r="AA33" s="13">
        <f t="shared" si="33"/>
        <v>2956.5822116751265</v>
      </c>
      <c r="AB33" s="13">
        <f t="shared" si="33"/>
        <v>3750.8853529089956</v>
      </c>
      <c r="AC33" s="13">
        <f t="shared" si="33"/>
        <v>3559.9624271951261</v>
      </c>
      <c r="AD33" s="13">
        <f t="shared" si="33"/>
        <v>3953.5689617696812</v>
      </c>
      <c r="AE33" s="13">
        <f t="shared" si="33"/>
        <v>5112.4920370204054</v>
      </c>
      <c r="AF33" s="13">
        <f t="shared" si="33"/>
        <v>5310.7930276236048</v>
      </c>
      <c r="AG33" s="13">
        <f t="shared" si="33"/>
        <v>5690.3565240563148</v>
      </c>
      <c r="AH33" s="13">
        <f t="shared" si="33"/>
        <v>7161.4072098291763</v>
      </c>
      <c r="AI33" s="13">
        <f t="shared" si="33"/>
        <v>6688.0433050020893</v>
      </c>
      <c r="AJ33" s="13">
        <f t="shared" si="33"/>
        <v>7761.1103290758174</v>
      </c>
      <c r="AK33" s="13">
        <f t="shared" si="33"/>
        <v>8732.0283062055041</v>
      </c>
      <c r="AL33" s="13">
        <f t="shared" si="33"/>
        <v>8803.2708969243831</v>
      </c>
      <c r="AM33" s="13">
        <f t="shared" si="33"/>
        <v>9671.4529658011161</v>
      </c>
      <c r="AN33" s="13">
        <f t="shared" si="33"/>
        <v>11204.631336775987</v>
      </c>
      <c r="AO33" s="13">
        <f t="shared" si="33"/>
        <v>11154.177710838807</v>
      </c>
      <c r="AP33" s="13">
        <f t="shared" si="33"/>
        <v>11219.410866965525</v>
      </c>
      <c r="AQ33" s="13">
        <f t="shared" si="33"/>
        <v>8354.2996654467588</v>
      </c>
      <c r="AR33" s="13">
        <f t="shared" si="33"/>
        <v>9318.2628593727168</v>
      </c>
      <c r="AS33" s="13">
        <f t="shared" si="33"/>
        <v>9095.7124873213543</v>
      </c>
      <c r="AT33" s="13">
        <f t="shared" si="33"/>
        <v>10154.063862465506</v>
      </c>
      <c r="AU33" s="13">
        <f t="shared" si="33"/>
        <v>8039.2716517017398</v>
      </c>
      <c r="AV33" s="13"/>
      <c r="AW33" s="13">
        <f>+AW34+AW37+AW38</f>
        <v>77360.415746100829</v>
      </c>
      <c r="AX33" s="13">
        <f t="shared" ref="AX33:BD33" si="34">+AX34+AX37+AX38</f>
        <v>80637.731489851634</v>
      </c>
      <c r="AY33" s="13">
        <f t="shared" si="34"/>
        <v>78906.768788472284</v>
      </c>
      <c r="AZ33" s="13">
        <f t="shared" si="34"/>
        <v>53103.976026429802</v>
      </c>
      <c r="BA33" s="13">
        <f t="shared" si="34"/>
        <v>59635.841700387071</v>
      </c>
      <c r="BB33" s="13">
        <f t="shared" si="34"/>
        <v>61760.577987698816</v>
      </c>
      <c r="BC33" s="13">
        <f t="shared" si="34"/>
        <v>65209.648178727934</v>
      </c>
      <c r="BD33" s="13">
        <f t="shared" si="34"/>
        <v>56677.434152503803</v>
      </c>
    </row>
    <row r="34" spans="2:56" x14ac:dyDescent="0.25">
      <c r="B34" s="10" t="s">
        <v>4</v>
      </c>
      <c r="C34" s="13">
        <v>1963.2224573115118</v>
      </c>
      <c r="D34" s="13">
        <v>1922.2210769864596</v>
      </c>
      <c r="E34" s="13">
        <v>1395.6594212724322</v>
      </c>
      <c r="F34" s="13">
        <v>1222.8581296163597</v>
      </c>
      <c r="G34" s="13">
        <v>1313.0443130567687</v>
      </c>
      <c r="H34" s="13">
        <v>1499.4593930582848</v>
      </c>
      <c r="I34" s="13">
        <v>1560.4517208159448</v>
      </c>
      <c r="J34" s="13">
        <v>1644.1203953921561</v>
      </c>
      <c r="K34" s="13">
        <v>1742.2995099656969</v>
      </c>
      <c r="L34" s="13">
        <v>1706.846387</v>
      </c>
      <c r="M34" s="13">
        <v>1939.4245556000001</v>
      </c>
      <c r="N34" s="13">
        <v>2309.2275499999996</v>
      </c>
      <c r="O34" s="13">
        <v>2587.8704234340307</v>
      </c>
      <c r="P34" s="13">
        <v>2655.8945060049809</v>
      </c>
      <c r="Q34" s="13">
        <v>2442.9409089832916</v>
      </c>
      <c r="R34" s="13">
        <v>2780.084100648905</v>
      </c>
      <c r="S34" s="13">
        <v>3106.1410000000001</v>
      </c>
      <c r="T34" s="13">
        <v>3937.4385001544824</v>
      </c>
      <c r="U34" s="13">
        <v>5087.8302359174604</v>
      </c>
      <c r="V34" s="13">
        <v>4310.6034758046062</v>
      </c>
      <c r="W34" s="13">
        <v>3927.0062836400257</v>
      </c>
      <c r="X34" s="13">
        <v>3084.7010845757382</v>
      </c>
      <c r="Y34" s="13">
        <v>3655.6122986382479</v>
      </c>
      <c r="Z34" s="13">
        <v>3259.1382791807227</v>
      </c>
      <c r="AA34" s="13">
        <v>3222.7102807770657</v>
      </c>
      <c r="AB34" s="13">
        <v>3437.5586296529195</v>
      </c>
      <c r="AC34" s="13">
        <v>3757.082440788251</v>
      </c>
      <c r="AD34" s="13">
        <v>4232.1144761463302</v>
      </c>
      <c r="AE34" s="13">
        <v>5022.3649258699133</v>
      </c>
      <c r="AF34" s="13">
        <v>5167.4612027689145</v>
      </c>
      <c r="AG34" s="13">
        <v>5553.1491407554895</v>
      </c>
      <c r="AH34" s="13">
        <v>6870.0209631405532</v>
      </c>
      <c r="AI34" s="13">
        <v>7043.5336467633733</v>
      </c>
      <c r="AJ34" s="13">
        <v>7869.5303067238738</v>
      </c>
      <c r="AK34" s="13">
        <v>8649.2495986712129</v>
      </c>
      <c r="AL34" s="13">
        <v>9081.2287265547384</v>
      </c>
      <c r="AM34" s="13">
        <v>9391.3659756773304</v>
      </c>
      <c r="AN34" s="13">
        <v>10496.844999999999</v>
      </c>
      <c r="AO34" s="13">
        <v>10835.838706984561</v>
      </c>
      <c r="AP34" s="13">
        <v>10460.754188736555</v>
      </c>
      <c r="AQ34" s="13">
        <v>7749.528446511451</v>
      </c>
      <c r="AR34" s="13">
        <v>8672.7237219581766</v>
      </c>
      <c r="AS34" s="13">
        <v>9158.0889370668501</v>
      </c>
      <c r="AT34" s="13">
        <v>9681.3154254860019</v>
      </c>
      <c r="AU34" s="13">
        <v>8854.7896867677537</v>
      </c>
      <c r="AV34" s="13"/>
      <c r="AW34" s="13">
        <v>73365.902399310129</v>
      </c>
      <c r="AX34" s="13">
        <v>76585.181517874007</v>
      </c>
      <c r="AY34" s="13">
        <v>80103.180763376295</v>
      </c>
      <c r="AZ34" s="13">
        <v>47866.956094137029</v>
      </c>
      <c r="BA34" s="13">
        <v>57334.992534034456</v>
      </c>
      <c r="BB34" s="13">
        <v>59640.875403282087</v>
      </c>
      <c r="BC34" s="13">
        <v>61416.153077379793</v>
      </c>
      <c r="BD34" s="13">
        <v>54752.362376761303</v>
      </c>
    </row>
    <row r="35" spans="2:56" x14ac:dyDescent="0.25">
      <c r="B35" s="10" t="s">
        <v>5</v>
      </c>
      <c r="C35" s="14"/>
      <c r="D35" s="14"/>
      <c r="E35" s="14"/>
      <c r="F35" s="14"/>
      <c r="G35" s="14"/>
      <c r="H35" s="14"/>
      <c r="I35" s="14"/>
      <c r="J35" s="14"/>
      <c r="K35" s="14">
        <v>522.99300000000005</v>
      </c>
      <c r="L35" s="14">
        <v>504.97699999999998</v>
      </c>
      <c r="M35" s="14">
        <v>764.47400000000005</v>
      </c>
      <c r="N35" s="14">
        <v>944.81299999999999</v>
      </c>
      <c r="O35" s="14">
        <v>1068.269</v>
      </c>
      <c r="P35" s="14">
        <v>1241.404</v>
      </c>
      <c r="Q35" s="14">
        <v>1061.0719999999999</v>
      </c>
      <c r="R35" s="14">
        <v>1365.2429999999999</v>
      </c>
      <c r="S35" s="14">
        <v>1708.9059999999999</v>
      </c>
      <c r="T35" s="14">
        <v>2731.0169999999998</v>
      </c>
      <c r="U35" s="14">
        <v>3920.6059726666363</v>
      </c>
      <c r="V35" s="14">
        <v>3031.5370056620391</v>
      </c>
      <c r="W35" s="14">
        <v>2814.8309652983976</v>
      </c>
      <c r="X35" s="14">
        <v>1894.2301083529512</v>
      </c>
      <c r="Y35" s="14">
        <v>2488.9049803375942</v>
      </c>
      <c r="Z35" s="14">
        <v>2125.5549036609759</v>
      </c>
      <c r="AA35" s="14">
        <v>1723.8299022660819</v>
      </c>
      <c r="AB35" s="14">
        <v>1809.3415648071611</v>
      </c>
      <c r="AC35" s="14">
        <v>1875.5441222918648</v>
      </c>
      <c r="AD35" s="14">
        <v>1957.4409640080301</v>
      </c>
      <c r="AE35" s="14">
        <v>2350.8248248506056</v>
      </c>
      <c r="AF35" s="14">
        <v>2363.4649831014171</v>
      </c>
      <c r="AG35" s="14">
        <v>2509.7151747862026</v>
      </c>
      <c r="AH35" s="14">
        <v>3295.8036408457156</v>
      </c>
      <c r="AI35" s="14">
        <v>3190.0336880722307</v>
      </c>
      <c r="AJ35" s="14">
        <v>3426.2113403170479</v>
      </c>
      <c r="AK35" s="14">
        <v>3727.5452285007077</v>
      </c>
      <c r="AL35" s="14">
        <v>3741.6495714405733</v>
      </c>
      <c r="AM35" s="14">
        <v>3923.5067642606023</v>
      </c>
      <c r="AN35" s="14">
        <v>4229.3619300986875</v>
      </c>
      <c r="AO35" s="14">
        <v>4320.8354491286964</v>
      </c>
      <c r="AP35" s="14">
        <v>4132.2498032024869</v>
      </c>
      <c r="AQ35" s="14">
        <v>3005.35447856564</v>
      </c>
      <c r="AR35" s="14">
        <v>3304.4933660947381</v>
      </c>
      <c r="AS35" s="14">
        <v>3404.9098605654331</v>
      </c>
      <c r="AT35" s="14">
        <v>3608.1814024196228</v>
      </c>
      <c r="AU35" s="14">
        <v>3182.0390482433827</v>
      </c>
      <c r="AV35" s="14"/>
      <c r="AW35" s="14"/>
      <c r="AX35" s="14"/>
      <c r="AY35" s="14"/>
      <c r="AZ35" s="14"/>
      <c r="BA35" s="14"/>
      <c r="BB35" s="14"/>
      <c r="BC35" s="14"/>
      <c r="BD35" s="14"/>
    </row>
    <row r="36" spans="2:56" x14ac:dyDescent="0.25">
      <c r="B36" s="10" t="s">
        <v>6</v>
      </c>
      <c r="C36" s="14"/>
      <c r="D36" s="14"/>
      <c r="E36" s="14"/>
      <c r="F36" s="14"/>
      <c r="G36" s="14"/>
      <c r="H36" s="14"/>
      <c r="I36" s="14"/>
      <c r="J36" s="14"/>
      <c r="K36" s="14">
        <v>1219.307</v>
      </c>
      <c r="L36" s="14">
        <v>1201.8689999999999</v>
      </c>
      <c r="M36" s="14">
        <v>1174.951</v>
      </c>
      <c r="N36" s="14">
        <v>1364.415</v>
      </c>
      <c r="O36" s="14">
        <v>1519.6010000000001</v>
      </c>
      <c r="P36" s="14">
        <v>1414.491</v>
      </c>
      <c r="Q36" s="14">
        <v>1381.8689999999999</v>
      </c>
      <c r="R36" s="14">
        <v>1414.8409999999999</v>
      </c>
      <c r="S36" s="14">
        <v>1397.2349999999999</v>
      </c>
      <c r="T36" s="14">
        <v>1206.422</v>
      </c>
      <c r="U36" s="14">
        <v>1167.2240273333634</v>
      </c>
      <c r="V36" s="14">
        <v>1279.0659943379608</v>
      </c>
      <c r="W36" s="14">
        <v>1112.1754032060162</v>
      </c>
      <c r="X36" s="14">
        <v>1190.4709762227872</v>
      </c>
      <c r="Y36" s="14">
        <v>1166.7070196624059</v>
      </c>
      <c r="Z36" s="14">
        <v>1133.5833755197468</v>
      </c>
      <c r="AA36" s="14">
        <v>1498.8803785109837</v>
      </c>
      <c r="AB36" s="14">
        <v>1628.2170648457595</v>
      </c>
      <c r="AC36" s="14">
        <v>1881.5383184963837</v>
      </c>
      <c r="AD36" s="14">
        <v>2274.6735121382999</v>
      </c>
      <c r="AE36" s="14">
        <v>2671.5401010193082</v>
      </c>
      <c r="AF36" s="14">
        <v>2803.9962196674969</v>
      </c>
      <c r="AG36" s="14">
        <v>3043.4339659692869</v>
      </c>
      <c r="AH36" s="14">
        <v>3574.2173222948372</v>
      </c>
      <c r="AI36" s="14">
        <v>3853.4999586911426</v>
      </c>
      <c r="AJ36" s="14">
        <v>4443.3189664068268</v>
      </c>
      <c r="AK36" s="14">
        <v>4921.7043701705061</v>
      </c>
      <c r="AL36" s="14">
        <v>5339.5791551141656</v>
      </c>
      <c r="AM36" s="14">
        <v>5467.8592114167268</v>
      </c>
      <c r="AN36" s="14">
        <v>6267.4830699013128</v>
      </c>
      <c r="AO36" s="14">
        <v>6515.0032578558648</v>
      </c>
      <c r="AP36" s="14">
        <v>6328.5043855340673</v>
      </c>
      <c r="AQ36" s="14">
        <v>4744.1739679458115</v>
      </c>
      <c r="AR36" s="14">
        <v>5368.2303558634312</v>
      </c>
      <c r="AS36" s="14">
        <v>5753.1790765014157</v>
      </c>
      <c r="AT36" s="14">
        <v>6073.1340230663782</v>
      </c>
      <c r="AU36" s="14">
        <v>5672.7506385243669</v>
      </c>
      <c r="AV36" s="14"/>
      <c r="AW36" s="14"/>
      <c r="AX36" s="14"/>
      <c r="AY36" s="14"/>
      <c r="AZ36" s="14"/>
      <c r="BA36" s="14"/>
      <c r="BB36" s="14"/>
      <c r="BC36" s="14"/>
      <c r="BD36" s="14"/>
    </row>
    <row r="37" spans="2:56" x14ac:dyDescent="0.25">
      <c r="B37" s="10" t="s">
        <v>7</v>
      </c>
      <c r="C37" s="14">
        <v>-45.476438788853663</v>
      </c>
      <c r="D37" s="14">
        <v>-19.461031531223803</v>
      </c>
      <c r="E37" s="14">
        <v>59.743156162740043</v>
      </c>
      <c r="F37" s="14">
        <v>70.418383990474595</v>
      </c>
      <c r="G37" s="14">
        <v>488.41648685778557</v>
      </c>
      <c r="H37" s="14">
        <v>785.20851101617859</v>
      </c>
      <c r="I37" s="14">
        <v>27.395939215266264</v>
      </c>
      <c r="J37" s="14">
        <v>221.84615043001014</v>
      </c>
      <c r="K37" s="14">
        <v>195.14964714245468</v>
      </c>
      <c r="L37" s="14">
        <v>-62.339863121827946</v>
      </c>
      <c r="M37" s="14">
        <v>-4.1005356281702099</v>
      </c>
      <c r="N37" s="14">
        <v>192.89531464018975</v>
      </c>
      <c r="O37" s="14">
        <v>47.433705403631123</v>
      </c>
      <c r="P37" s="14">
        <v>-22.41208582357994</v>
      </c>
      <c r="Q37" s="14">
        <v>-88.668724479016703</v>
      </c>
      <c r="R37" s="14">
        <v>-136.03038841399507</v>
      </c>
      <c r="S37" s="14">
        <v>34.668999999999997</v>
      </c>
      <c r="T37" s="14">
        <v>152.94910340416286</v>
      </c>
      <c r="U37" s="14">
        <v>168.7303750125607</v>
      </c>
      <c r="V37" s="14">
        <v>-40.284582374761264</v>
      </c>
      <c r="W37" s="14">
        <v>28.275103269959754</v>
      </c>
      <c r="X37" s="14">
        <v>179.62679868820854</v>
      </c>
      <c r="Y37" s="14">
        <v>191.76492287560961</v>
      </c>
      <c r="Z37" s="14">
        <v>94.704738605283026</v>
      </c>
      <c r="AA37" s="14">
        <v>-266.12806910193922</v>
      </c>
      <c r="AB37" s="14">
        <v>313.32672325607626</v>
      </c>
      <c r="AC37" s="14">
        <v>-197.12001359312492</v>
      </c>
      <c r="AD37" s="14">
        <v>-278.5455143766489</v>
      </c>
      <c r="AE37" s="14">
        <v>90.127111150491686</v>
      </c>
      <c r="AF37" s="14">
        <v>143.33182485469035</v>
      </c>
      <c r="AG37" s="14">
        <v>137.20738330082497</v>
      </c>
      <c r="AH37" s="14">
        <v>291.38624668862309</v>
      </c>
      <c r="AI37" s="14">
        <v>-355.49034176128418</v>
      </c>
      <c r="AJ37" s="14">
        <v>-108.4199776480561</v>
      </c>
      <c r="AK37" s="14">
        <v>82.778707534291712</v>
      </c>
      <c r="AL37" s="14">
        <v>-277.95782963035441</v>
      </c>
      <c r="AM37" s="14">
        <v>280.08699012378554</v>
      </c>
      <c r="AN37" s="14">
        <v>707.78633677598816</v>
      </c>
      <c r="AO37" s="14">
        <v>318.33900385424613</v>
      </c>
      <c r="AP37" s="14">
        <v>758.65667822896989</v>
      </c>
      <c r="AQ37" s="14">
        <v>604.77121893530807</v>
      </c>
      <c r="AR37" s="14">
        <v>645.53913741453925</v>
      </c>
      <c r="AS37" s="14">
        <v>-62.376449745496267</v>
      </c>
      <c r="AT37" s="14">
        <v>472.74843697950428</v>
      </c>
      <c r="AU37" s="14">
        <v>-815.51803506601414</v>
      </c>
      <c r="AV37" s="14"/>
      <c r="AW37" s="14">
        <v>3306.8217787295198</v>
      </c>
      <c r="AX37" s="14">
        <v>3334.792539886359</v>
      </c>
      <c r="AY37" s="14">
        <v>-1944.4134861251937</v>
      </c>
      <c r="AZ37" s="14">
        <v>5075.276140262753</v>
      </c>
      <c r="BA37" s="14">
        <v>2237.6177001149681</v>
      </c>
      <c r="BB37" s="14">
        <v>1803.4027202144266</v>
      </c>
      <c r="BC37" s="14">
        <v>2245.3270383858908</v>
      </c>
      <c r="BD37" s="14">
        <v>-2575.7990782083953</v>
      </c>
    </row>
    <row r="38" spans="2:56" x14ac:dyDescent="0.25">
      <c r="B38" s="20" t="s">
        <v>18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>
        <v>687.69156806118599</v>
      </c>
      <c r="AX38" s="14">
        <v>717.75743209127006</v>
      </c>
      <c r="AY38" s="14">
        <v>748.00151122118996</v>
      </c>
      <c r="AZ38" s="14">
        <v>161.743792030023</v>
      </c>
      <c r="BA38" s="14">
        <v>63.231466237646366</v>
      </c>
      <c r="BB38" s="14">
        <v>316.29986420229903</v>
      </c>
      <c r="BC38" s="14">
        <v>1548.1680629622495</v>
      </c>
      <c r="BD38" s="14">
        <v>4500.8708539508989</v>
      </c>
    </row>
    <row r="39" spans="2:56" x14ac:dyDescent="0.25">
      <c r="B39" s="10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</row>
    <row r="40" spans="2:56" x14ac:dyDescent="0.25">
      <c r="B40" s="10" t="s">
        <v>8</v>
      </c>
      <c r="C40" s="13">
        <f t="shared" ref="C40:U40" si="35">+C41-C42</f>
        <v>185.12407276222484</v>
      </c>
      <c r="D40" s="13">
        <f t="shared" si="35"/>
        <v>0.33587392781555536</v>
      </c>
      <c r="E40" s="13">
        <f t="shared" si="35"/>
        <v>353.8408669147052</v>
      </c>
      <c r="F40" s="13">
        <f t="shared" si="35"/>
        <v>690.15927554546874</v>
      </c>
      <c r="G40" s="13">
        <f t="shared" si="35"/>
        <v>72.415650784421814</v>
      </c>
      <c r="H40" s="13">
        <f t="shared" si="35"/>
        <v>-874.12762600805377</v>
      </c>
      <c r="I40" s="13">
        <f t="shared" si="35"/>
        <v>-750.84351438613066</v>
      </c>
      <c r="J40" s="13">
        <f t="shared" si="35"/>
        <v>-965.07443966284563</v>
      </c>
      <c r="K40" s="13">
        <f t="shared" si="35"/>
        <v>-799.40179910598226</v>
      </c>
      <c r="L40" s="13">
        <f t="shared" si="35"/>
        <v>-184.69727957146097</v>
      </c>
      <c r="M40" s="13">
        <f t="shared" si="35"/>
        <v>-177.48924391546871</v>
      </c>
      <c r="N40" s="13">
        <f t="shared" si="35"/>
        <v>-386.10268413258927</v>
      </c>
      <c r="O40" s="13">
        <f t="shared" si="35"/>
        <v>-756.957552564465</v>
      </c>
      <c r="P40" s="13">
        <f t="shared" si="35"/>
        <v>-521.22228114255449</v>
      </c>
      <c r="Q40" s="13">
        <f t="shared" si="35"/>
        <v>114.68833561252268</v>
      </c>
      <c r="R40" s="13">
        <f t="shared" si="35"/>
        <v>134.10507363338729</v>
      </c>
      <c r="S40" s="13">
        <f t="shared" si="35"/>
        <v>-50.640000000000327</v>
      </c>
      <c r="T40" s="13">
        <f t="shared" si="35"/>
        <v>-879.42661456690348</v>
      </c>
      <c r="U40" s="13">
        <f t="shared" si="35"/>
        <v>-1889.4222908628026</v>
      </c>
      <c r="V40" s="13">
        <f>+V41-V42</f>
        <v>-1328.175205247172</v>
      </c>
      <c r="W40" s="13">
        <f t="shared" ref="W40:BD40" si="36">+W41-W42</f>
        <v>-895.14291161257643</v>
      </c>
      <c r="X40" s="13">
        <f t="shared" si="36"/>
        <v>-113.2068538770227</v>
      </c>
      <c r="Y40" s="13">
        <f t="shared" si="36"/>
        <v>-568.55792688187648</v>
      </c>
      <c r="Z40" s="13">
        <f t="shared" si="36"/>
        <v>133.79464054264372</v>
      </c>
      <c r="AA40" s="13">
        <f t="shared" si="36"/>
        <v>928.16396151739627</v>
      </c>
      <c r="AB40" s="13">
        <f t="shared" si="36"/>
        <v>534.66159670493471</v>
      </c>
      <c r="AC40" s="13">
        <f t="shared" si="36"/>
        <v>1112.8325627774448</v>
      </c>
      <c r="AD40" s="13">
        <f t="shared" si="36"/>
        <v>1034.1340392419606</v>
      </c>
      <c r="AE40" s="13">
        <f t="shared" si="36"/>
        <v>388.89067125012116</v>
      </c>
      <c r="AF40" s="13">
        <f t="shared" si="36"/>
        <v>292.05140710206615</v>
      </c>
      <c r="AG40" s="13">
        <f t="shared" si="36"/>
        <v>213.42256411633934</v>
      </c>
      <c r="AH40" s="13">
        <f t="shared" si="36"/>
        <v>-1022.8602596664696</v>
      </c>
      <c r="AI40" s="13">
        <f t="shared" si="36"/>
        <v>-100.32570323669643</v>
      </c>
      <c r="AJ40" s="13">
        <f t="shared" si="36"/>
        <v>-604.57659692798188</v>
      </c>
      <c r="AK40" s="13">
        <f t="shared" si="36"/>
        <v>-1228.9172927193213</v>
      </c>
      <c r="AL40" s="13">
        <f t="shared" si="36"/>
        <v>-1234.4041078448372</v>
      </c>
      <c r="AM40" s="13">
        <f t="shared" si="36"/>
        <v>-1383.297999999997</v>
      </c>
      <c r="AN40" s="13">
        <f t="shared" si="36"/>
        <v>-2772.7722179587781</v>
      </c>
      <c r="AO40" s="13">
        <f t="shared" si="36"/>
        <v>-2441.5489987159381</v>
      </c>
      <c r="AP40" s="13">
        <f t="shared" si="36"/>
        <v>-2894.3839692378624</v>
      </c>
      <c r="AQ40" s="13">
        <f t="shared" si="36"/>
        <v>-1419.8851064523042</v>
      </c>
      <c r="AR40" s="13">
        <f t="shared" si="36"/>
        <v>-1670.1077131494694</v>
      </c>
      <c r="AS40" s="13">
        <f t="shared" si="36"/>
        <v>-1098.0951122686893</v>
      </c>
      <c r="AT40" s="13">
        <f t="shared" si="36"/>
        <v>-1899.5712308549173</v>
      </c>
      <c r="AU40" s="13">
        <f t="shared" si="36"/>
        <v>470.62848336760362</v>
      </c>
      <c r="AV40" s="13"/>
      <c r="AW40" s="13">
        <f t="shared" si="36"/>
        <v>-20623.165158984732</v>
      </c>
      <c r="AX40" s="13">
        <f t="shared" si="36"/>
        <v>-23069.15786334021</v>
      </c>
      <c r="AY40" s="13">
        <f t="shared" si="36"/>
        <v>-21519.085164796663</v>
      </c>
      <c r="AZ40" s="13">
        <f t="shared" si="36"/>
        <v>-11042.438674673227</v>
      </c>
      <c r="BA40" s="13">
        <f t="shared" si="36"/>
        <v>-6366.3584857456153</v>
      </c>
      <c r="BB40" s="13">
        <f t="shared" si="36"/>
        <v>-10078.991549155486</v>
      </c>
      <c r="BC40" s="13">
        <f t="shared" si="36"/>
        <v>-12730.565430460803</v>
      </c>
      <c r="BD40" s="13">
        <f t="shared" si="36"/>
        <v>-14151.343076678764</v>
      </c>
    </row>
    <row r="41" spans="2:56" x14ac:dyDescent="0.25">
      <c r="B41" s="10" t="s">
        <v>9</v>
      </c>
      <c r="C41" s="14">
        <v>2888.7653884063993</v>
      </c>
      <c r="D41" s="14">
        <v>2926.1180494475529</v>
      </c>
      <c r="E41" s="14">
        <v>2542.1591112401875</v>
      </c>
      <c r="F41" s="14">
        <v>2590.5698453981099</v>
      </c>
      <c r="G41" s="14">
        <v>2433.438756186154</v>
      </c>
      <c r="H41" s="14">
        <v>1977.3624082968311</v>
      </c>
      <c r="I41" s="14">
        <v>2355.6809328250456</v>
      </c>
      <c r="J41" s="14">
        <v>2381.7081253965866</v>
      </c>
      <c r="K41" s="14">
        <v>2541.4946866490295</v>
      </c>
      <c r="L41" s="14">
        <v>3166.9489344489416</v>
      </c>
      <c r="M41" s="14">
        <v>3517.4803121216019</v>
      </c>
      <c r="N41" s="14">
        <v>3774.0382511829721</v>
      </c>
      <c r="O41" s="14">
        <v>3816.0360390102524</v>
      </c>
      <c r="P41" s="14">
        <v>4018.4614027332545</v>
      </c>
      <c r="Q41" s="14">
        <v>4625.1084804440261</v>
      </c>
      <c r="R41" s="14">
        <v>5046.8392544215531</v>
      </c>
      <c r="S41" s="14">
        <v>5252.1779999999999</v>
      </c>
      <c r="T41" s="14">
        <v>5141.3456033947568</v>
      </c>
      <c r="U41" s="14">
        <v>5474.6297379329244</v>
      </c>
      <c r="V41" s="14">
        <v>4773.614518572781</v>
      </c>
      <c r="W41" s="14">
        <v>5491.595341519499</v>
      </c>
      <c r="X41" s="14">
        <v>5951.6387395832207</v>
      </c>
      <c r="Y41" s="14">
        <v>6290.4797822203745</v>
      </c>
      <c r="Z41" s="14">
        <v>7055.5942242848741</v>
      </c>
      <c r="AA41" s="14">
        <v>8228.2724780836088</v>
      </c>
      <c r="AB41" s="14">
        <v>8914.2071560972909</v>
      </c>
      <c r="AC41" s="14">
        <v>9924.7959794743056</v>
      </c>
      <c r="AD41" s="14">
        <v>10231.389604661301</v>
      </c>
      <c r="AE41" s="14">
        <v>10453.874677079719</v>
      </c>
      <c r="AF41" s="14">
        <v>9329.4915786171277</v>
      </c>
      <c r="AG41" s="14">
        <v>10248.691938262526</v>
      </c>
      <c r="AH41" s="14">
        <v>10719.430326778402</v>
      </c>
      <c r="AI41" s="14">
        <v>12144.641344119987</v>
      </c>
      <c r="AJ41" s="14">
        <v>12641.951766712542</v>
      </c>
      <c r="AK41" s="14">
        <v>14015.558152483696</v>
      </c>
      <c r="AL41" s="14">
        <v>13186.019406734227</v>
      </c>
      <c r="AM41" s="14">
        <v>12432.525</v>
      </c>
      <c r="AN41" s="14">
        <v>11814.068342338071</v>
      </c>
      <c r="AO41" s="14">
        <v>12427.219632917455</v>
      </c>
      <c r="AP41" s="14">
        <v>12201.082898620314</v>
      </c>
      <c r="AQ41" s="14">
        <v>9907.296737765093</v>
      </c>
      <c r="AR41" s="14">
        <v>11435.209077264752</v>
      </c>
      <c r="AS41" s="14">
        <v>13160.822589080108</v>
      </c>
      <c r="AT41" s="14">
        <v>12006.646142434869</v>
      </c>
      <c r="AU41" s="14">
        <v>11835.712175368197</v>
      </c>
      <c r="AV41" s="14"/>
      <c r="AW41" s="14">
        <v>62008.275240699571</v>
      </c>
      <c r="AX41" s="14">
        <v>63181.473866953194</v>
      </c>
      <c r="AY41" s="14">
        <v>64092.38101452573</v>
      </c>
      <c r="AZ41" s="14">
        <v>48766.449430271517</v>
      </c>
      <c r="BA41" s="14">
        <v>67025.471019141973</v>
      </c>
      <c r="BB41" s="14">
        <v>74404.968352006297</v>
      </c>
      <c r="BC41" s="14">
        <v>68336.57416500611</v>
      </c>
      <c r="BD41" s="14">
        <v>58449.118304241856</v>
      </c>
    </row>
    <row r="42" spans="2:56" x14ac:dyDescent="0.25">
      <c r="B42" s="10" t="s">
        <v>10</v>
      </c>
      <c r="C42" s="14">
        <v>2703.6413156441745</v>
      </c>
      <c r="D42" s="14">
        <v>2925.7821755197374</v>
      </c>
      <c r="E42" s="14">
        <v>2188.3182443254823</v>
      </c>
      <c r="F42" s="14">
        <v>1900.4105698526412</v>
      </c>
      <c r="G42" s="14">
        <v>2361.0231054017322</v>
      </c>
      <c r="H42" s="14">
        <v>2851.4900343048848</v>
      </c>
      <c r="I42" s="14">
        <v>3106.5244472111763</v>
      </c>
      <c r="J42" s="14">
        <v>3346.7825650594323</v>
      </c>
      <c r="K42" s="14">
        <v>3340.8964857550118</v>
      </c>
      <c r="L42" s="14">
        <v>3351.6462140204026</v>
      </c>
      <c r="M42" s="14">
        <v>3694.9695560370706</v>
      </c>
      <c r="N42" s="14">
        <v>4160.1409353155614</v>
      </c>
      <c r="O42" s="14">
        <v>4572.9935915747174</v>
      </c>
      <c r="P42" s="14">
        <v>4539.683683875809</v>
      </c>
      <c r="Q42" s="14">
        <v>4510.4201448315034</v>
      </c>
      <c r="R42" s="14">
        <v>4912.7341807881658</v>
      </c>
      <c r="S42" s="14">
        <v>5302.8180000000002</v>
      </c>
      <c r="T42" s="14">
        <v>6020.7722179616603</v>
      </c>
      <c r="U42" s="14">
        <v>7364.052028795727</v>
      </c>
      <c r="V42" s="14">
        <v>6101.789723819953</v>
      </c>
      <c r="W42" s="14">
        <v>6386.7382531320754</v>
      </c>
      <c r="X42" s="14">
        <v>6064.8455934602434</v>
      </c>
      <c r="Y42" s="14">
        <v>6859.037709102251</v>
      </c>
      <c r="Z42" s="14">
        <v>6921.7995837422304</v>
      </c>
      <c r="AA42" s="14">
        <v>7300.1085165662125</v>
      </c>
      <c r="AB42" s="14">
        <v>8379.5455593923562</v>
      </c>
      <c r="AC42" s="14">
        <v>8811.9634166968608</v>
      </c>
      <c r="AD42" s="14">
        <v>9197.2555654193402</v>
      </c>
      <c r="AE42" s="14">
        <v>10064.984005829598</v>
      </c>
      <c r="AF42" s="14">
        <v>9037.4401715150616</v>
      </c>
      <c r="AG42" s="14">
        <v>10035.269374146186</v>
      </c>
      <c r="AH42" s="14">
        <v>11742.290586444871</v>
      </c>
      <c r="AI42" s="14">
        <v>12244.967047356684</v>
      </c>
      <c r="AJ42" s="14">
        <v>13246.528363640524</v>
      </c>
      <c r="AK42" s="14">
        <v>15244.475445203017</v>
      </c>
      <c r="AL42" s="14">
        <v>14420.423514579064</v>
      </c>
      <c r="AM42" s="14">
        <v>13815.822999999997</v>
      </c>
      <c r="AN42" s="14">
        <v>14586.840560296849</v>
      </c>
      <c r="AO42" s="14">
        <v>14868.768631633393</v>
      </c>
      <c r="AP42" s="14">
        <v>15095.466867858177</v>
      </c>
      <c r="AQ42" s="14">
        <v>11327.181844217397</v>
      </c>
      <c r="AR42" s="14">
        <v>13105.316790414221</v>
      </c>
      <c r="AS42" s="14">
        <v>14258.917701348797</v>
      </c>
      <c r="AT42" s="14">
        <v>13906.217373289786</v>
      </c>
      <c r="AU42" s="14">
        <v>11365.083692000593</v>
      </c>
      <c r="AV42" s="14"/>
      <c r="AW42" s="14">
        <v>82631.440399684303</v>
      </c>
      <c r="AX42" s="14">
        <v>86250.631730293404</v>
      </c>
      <c r="AY42" s="14">
        <v>85611.466179322393</v>
      </c>
      <c r="AZ42" s="14">
        <v>59808.888104944745</v>
      </c>
      <c r="BA42" s="14">
        <v>73391.829504887588</v>
      </c>
      <c r="BB42" s="14">
        <v>84483.959901161783</v>
      </c>
      <c r="BC42" s="14">
        <v>81067.139595466913</v>
      </c>
      <c r="BD42" s="14">
        <v>72600.46138092062</v>
      </c>
    </row>
    <row r="43" spans="2:56" x14ac:dyDescent="0.25">
      <c r="B43" s="10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</row>
    <row r="44" spans="2:56" x14ac:dyDescent="0.25">
      <c r="B44" s="10" t="s">
        <v>11</v>
      </c>
      <c r="C44" s="13">
        <v>15261.228342998051</v>
      </c>
      <c r="D44" s="13">
        <v>15303.290787354783</v>
      </c>
      <c r="E44" s="13">
        <v>14700.534268935537</v>
      </c>
      <c r="F44" s="13">
        <v>14106.320827348529</v>
      </c>
      <c r="G44" s="13">
        <v>14078.014280147148</v>
      </c>
      <c r="H44" s="13">
        <v>13842.011887352526</v>
      </c>
      <c r="I44" s="13">
        <v>13485.734530379254</v>
      </c>
      <c r="J44" s="13">
        <v>13817.953525838677</v>
      </c>
      <c r="K44" s="13">
        <v>14219.98660186175</v>
      </c>
      <c r="L44" s="13">
        <v>14758.94271707044</v>
      </c>
      <c r="M44" s="13">
        <v>15443.135928032203</v>
      </c>
      <c r="N44" s="13">
        <v>16256.452775324495</v>
      </c>
      <c r="O44" s="13">
        <v>16524.115002221188</v>
      </c>
      <c r="P44" s="13">
        <v>17229.578429409456</v>
      </c>
      <c r="Q44" s="13">
        <v>18033.728549010866</v>
      </c>
      <c r="R44" s="13">
        <v>18877.396161374658</v>
      </c>
      <c r="S44" s="13">
        <v>19700.704000000002</v>
      </c>
      <c r="T44" s="13">
        <v>20676.717998358134</v>
      </c>
      <c r="U44" s="13">
        <v>21716.623479917376</v>
      </c>
      <c r="V44" s="13">
        <v>21809.328569479003</v>
      </c>
      <c r="W44" s="13">
        <v>22356.265306715904</v>
      </c>
      <c r="X44" s="13">
        <v>22732.699886018825</v>
      </c>
      <c r="Y44" s="13">
        <v>23297.736103275081</v>
      </c>
      <c r="Z44" s="13">
        <v>23929.416902231911</v>
      </c>
      <c r="AA44" s="13">
        <v>24928.062195590948</v>
      </c>
      <c r="AB44" s="13">
        <v>26030.239788671948</v>
      </c>
      <c r="AC44" s="13">
        <v>27278.912666012206</v>
      </c>
      <c r="AD44" s="13">
        <v>28524.027122796208</v>
      </c>
      <c r="AE44" s="13">
        <v>30277.826305813112</v>
      </c>
      <c r="AF44" s="13">
        <v>31294.252762304859</v>
      </c>
      <c r="AG44" s="13">
        <v>32585.6798097028</v>
      </c>
      <c r="AH44" s="13">
        <v>34281.468666302746</v>
      </c>
      <c r="AI44" s="13">
        <v>36037.460028379675</v>
      </c>
      <c r="AJ44" s="13">
        <v>38486.569862999939</v>
      </c>
      <c r="AK44" s="13">
        <v>40588.15582629649</v>
      </c>
      <c r="AL44" s="13">
        <v>42559.598548954957</v>
      </c>
      <c r="AM44" s="13">
        <v>44374.306139859051</v>
      </c>
      <c r="AN44" s="13">
        <v>46235.899827093497</v>
      </c>
      <c r="AO44" s="13">
        <v>48188.730162800297</v>
      </c>
      <c r="AP44" s="13">
        <v>49256.932528424753</v>
      </c>
      <c r="AQ44" s="13">
        <v>44952.91868836189</v>
      </c>
      <c r="AR44" s="13">
        <v>47700.159112336973</v>
      </c>
      <c r="AS44" s="13">
        <v>49420.0743920124</v>
      </c>
      <c r="AT44" s="13">
        <v>50943.183906786537</v>
      </c>
      <c r="AU44" s="13">
        <v>51314.66342658436</v>
      </c>
      <c r="AV44" s="13"/>
      <c r="AW44" s="13">
        <v>317358.60760645795</v>
      </c>
      <c r="AX44" s="13">
        <v>326460.71916281147</v>
      </c>
      <c r="AY44" s="13">
        <v>331379.57154522662</v>
      </c>
      <c r="AZ44" s="13">
        <v>289229.84963294357</v>
      </c>
      <c r="BA44" s="13">
        <v>318236.85256416642</v>
      </c>
      <c r="BB44" s="13">
        <v>330162.5171161574</v>
      </c>
      <c r="BC44" s="13">
        <v>338470.61410571204</v>
      </c>
      <c r="BD44" s="13">
        <v>334668.38429648784</v>
      </c>
    </row>
    <row r="45" spans="2:56" x14ac:dyDescent="0.25">
      <c r="B45" s="18" t="s">
        <v>13</v>
      </c>
      <c r="C45" s="19">
        <f>+C29+C33+C40-C44</f>
        <v>0</v>
      </c>
      <c r="D45" s="19">
        <f t="shared" ref="D45" si="37">+D29+D33+D40-D44</f>
        <v>0</v>
      </c>
      <c r="E45" s="19">
        <f t="shared" ref="E45" si="38">+E29+E33+E40-E44</f>
        <v>0</v>
      </c>
      <c r="F45" s="19">
        <f t="shared" ref="F45" si="39">+F29+F33+F40-F44</f>
        <v>0</v>
      </c>
      <c r="G45" s="19">
        <f t="shared" ref="G45" si="40">+G29+G33+G40-G44</f>
        <v>0</v>
      </c>
      <c r="H45" s="19">
        <f t="shared" ref="H45" si="41">+H29+H33+H40-H44</f>
        <v>0</v>
      </c>
      <c r="I45" s="19">
        <f t="shared" ref="I45" si="42">+I29+I33+I40-I44</f>
        <v>0</v>
      </c>
      <c r="J45" s="19">
        <f t="shared" ref="J45" si="43">+J29+J33+J40-J44</f>
        <v>0</v>
      </c>
      <c r="K45" s="19">
        <f t="shared" ref="K45" si="44">+K29+K33+K40-K44</f>
        <v>0</v>
      </c>
      <c r="L45" s="19">
        <f t="shared" ref="L45" si="45">+L29+L33+L40-L44</f>
        <v>0</v>
      </c>
      <c r="M45" s="19">
        <f t="shared" ref="M45" si="46">+M29+M33+M40-M44</f>
        <v>0</v>
      </c>
      <c r="N45" s="19">
        <f t="shared" ref="N45" si="47">+N29+N33+N40-N44</f>
        <v>0</v>
      </c>
      <c r="O45" s="19">
        <f t="shared" ref="O45" si="48">+O29+O33+O40-O44</f>
        <v>0</v>
      </c>
      <c r="P45" s="19">
        <f t="shared" ref="P45" si="49">+P29+P33+P40-P44</f>
        <v>0</v>
      </c>
      <c r="Q45" s="19">
        <f t="shared" ref="Q45" si="50">+Q29+Q33+Q40-Q44</f>
        <v>0</v>
      </c>
      <c r="R45" s="19">
        <f t="shared" ref="R45" si="51">+R29+R33+R40-R44</f>
        <v>0</v>
      </c>
      <c r="S45" s="19">
        <f t="shared" ref="S45" si="52">+S29+S33+S40-S44</f>
        <v>0</v>
      </c>
      <c r="T45" s="19">
        <f t="shared" ref="T45" si="53">+T29+T33+T40-T44</f>
        <v>0</v>
      </c>
      <c r="U45" s="19">
        <f t="shared" ref="U45" si="54">+U29+U33+U40-U44</f>
        <v>0</v>
      </c>
      <c r="V45" s="19">
        <f t="shared" ref="V45" si="55">+V29+V33+V40-V44</f>
        <v>0</v>
      </c>
      <c r="W45" s="19">
        <f t="shared" ref="W45" si="56">+W29+W33+W40-W44</f>
        <v>0</v>
      </c>
      <c r="X45" s="19">
        <f t="shared" ref="X45" si="57">+X29+X33+X40-X44</f>
        <v>0</v>
      </c>
      <c r="Y45" s="19">
        <f t="shared" ref="Y45" si="58">+Y29+Y33+Y40-Y44</f>
        <v>0</v>
      </c>
      <c r="Z45" s="19">
        <f t="shared" ref="Z45" si="59">+Z29+Z33+Z40-Z44</f>
        <v>0</v>
      </c>
      <c r="AA45" s="19">
        <f t="shared" ref="AA45" si="60">+AA29+AA33+AA40-AA44</f>
        <v>0</v>
      </c>
      <c r="AB45" s="19">
        <f t="shared" ref="AB45" si="61">+AB29+AB33+AB40-AB44</f>
        <v>0</v>
      </c>
      <c r="AC45" s="19">
        <f t="shared" ref="AC45" si="62">+AC29+AC33+AC40-AC44</f>
        <v>0</v>
      </c>
      <c r="AD45" s="19">
        <f t="shared" ref="AD45" si="63">+AD29+AD33+AD40-AD44</f>
        <v>0</v>
      </c>
      <c r="AE45" s="19">
        <f t="shared" ref="AE45" si="64">+AE29+AE33+AE40-AE44</f>
        <v>0</v>
      </c>
      <c r="AF45" s="19">
        <f t="shared" ref="AF45" si="65">+AF29+AF33+AF40-AF44</f>
        <v>0</v>
      </c>
      <c r="AG45" s="19">
        <f t="shared" ref="AG45" si="66">+AG29+AG33+AG40-AG44</f>
        <v>0</v>
      </c>
      <c r="AH45" s="19">
        <f t="shared" ref="AH45" si="67">+AH29+AH33+AH40-AH44</f>
        <v>0</v>
      </c>
      <c r="AI45" s="19">
        <f t="shared" ref="AI45" si="68">+AI29+AI33+AI40-AI44</f>
        <v>0</v>
      </c>
      <c r="AJ45" s="19">
        <f t="shared" ref="AJ45" si="69">+AJ29+AJ33+AJ40-AJ44</f>
        <v>0</v>
      </c>
      <c r="AK45" s="19">
        <f t="shared" ref="AK45" si="70">+AK29+AK33+AK40-AK44</f>
        <v>0</v>
      </c>
      <c r="AL45" s="19">
        <f t="shared" ref="AL45" si="71">+AL29+AL33+AL40-AL44</f>
        <v>0</v>
      </c>
      <c r="AM45" s="19">
        <f t="shared" ref="AM45" si="72">+AM29+AM33+AM40-AM44</f>
        <v>0</v>
      </c>
      <c r="AN45" s="19">
        <f t="shared" ref="AN45" si="73">+AN29+AN33+AN40-AN44</f>
        <v>0</v>
      </c>
      <c r="AO45" s="19">
        <f t="shared" ref="AO45" si="74">+AO29+AO33+AO40-AO44</f>
        <v>0</v>
      </c>
      <c r="AP45" s="19">
        <f t="shared" ref="AP45" si="75">+AP29+AP33+AP40-AP44</f>
        <v>0</v>
      </c>
      <c r="AQ45" s="19">
        <f t="shared" ref="AQ45" si="76">+AQ29+AQ33+AQ40-AQ44</f>
        <v>0</v>
      </c>
      <c r="AR45" s="19">
        <f t="shared" ref="AR45" si="77">+AR29+AR33+AR40-AR44</f>
        <v>0</v>
      </c>
      <c r="AS45" s="19">
        <f t="shared" ref="AS45" si="78">+AS29+AS33+AS40-AS44</f>
        <v>0</v>
      </c>
      <c r="AT45" s="19">
        <f t="shared" ref="AT45" si="79">+AT29+AT33+AT40-AT44</f>
        <v>0</v>
      </c>
      <c r="AU45" s="19">
        <f t="shared" ref="AU45" si="80">+AU29+AU33+AU40-AU44</f>
        <v>0</v>
      </c>
      <c r="AV45" s="19"/>
      <c r="AW45" s="19">
        <f t="shared" ref="AW45" si="81">+AW29+AW33+AW40-AW44</f>
        <v>0</v>
      </c>
      <c r="AX45" s="19">
        <f t="shared" ref="AX45" si="82">+AX29+AX33+AX40-AX44</f>
        <v>0</v>
      </c>
      <c r="AY45" s="19">
        <f t="shared" ref="AY45" si="83">+AY29+AY33+AY40-AY44</f>
        <v>-103.00785768037895</v>
      </c>
      <c r="AZ45" s="19">
        <f t="shared" ref="AZ45" si="84">+AZ29+AZ33+AZ40-AZ44</f>
        <v>332.39061181707075</v>
      </c>
      <c r="BA45" s="19">
        <f t="shared" ref="BA45" si="85">+BA29+BA33+BA40-BA44</f>
        <v>124.17836674361024</v>
      </c>
      <c r="BB45" s="19">
        <f t="shared" ref="BB45" si="86">+BB29+BB33+BB40-BB44</f>
        <v>-6.0203767276834697</v>
      </c>
      <c r="BC45" s="19">
        <f t="shared" ref="BC45" si="87">+BC29+BC33+BC40-BC44</f>
        <v>524.28849637147505</v>
      </c>
      <c r="BD45" s="19">
        <f t="shared" ref="BD45" si="88">+BD29+BD33+BD40-BD44</f>
        <v>-1382.3345241862116</v>
      </c>
    </row>
    <row r="46" spans="2:56" x14ac:dyDescent="0.25">
      <c r="B46" s="18" t="s">
        <v>14</v>
      </c>
      <c r="K46" s="19">
        <f>+K34-K35-K36</f>
        <v>-4.900343030840304E-4</v>
      </c>
      <c r="L46" s="19">
        <f t="shared" ref="L46:AU46" si="89">+L34-L35-L36</f>
        <v>3.8700000027347414E-4</v>
      </c>
      <c r="M46" s="19">
        <f t="shared" si="89"/>
        <v>-4.4440000010581571E-4</v>
      </c>
      <c r="N46" s="19">
        <f t="shared" si="89"/>
        <v>-4.5000000045547495E-4</v>
      </c>
      <c r="O46" s="19">
        <f t="shared" si="89"/>
        <v>4.2343403060840501E-4</v>
      </c>
      <c r="P46" s="19">
        <f t="shared" si="89"/>
        <v>-4.9399501904190402E-4</v>
      </c>
      <c r="Q46" s="19">
        <f t="shared" si="89"/>
        <v>-9.1016708211100195E-5</v>
      </c>
      <c r="R46" s="19">
        <f t="shared" si="89"/>
        <v>1.0064890511785052E-4</v>
      </c>
      <c r="S46" s="19">
        <f t="shared" si="89"/>
        <v>0</v>
      </c>
      <c r="T46" s="19">
        <f t="shared" si="89"/>
        <v>-4.9984551742454641E-4</v>
      </c>
      <c r="U46" s="19">
        <f t="shared" si="89"/>
        <v>2.3591746071360831E-4</v>
      </c>
      <c r="V46" s="19">
        <f t="shared" si="89"/>
        <v>4.7580460636709176E-4</v>
      </c>
      <c r="W46" s="19">
        <f t="shared" si="89"/>
        <v>-8.4864388099958887E-5</v>
      </c>
      <c r="X46" s="19">
        <f t="shared" si="89"/>
        <v>0</v>
      </c>
      <c r="Y46" s="19">
        <f t="shared" si="89"/>
        <v>2.9863824784115423E-4</v>
      </c>
      <c r="Z46" s="19">
        <f t="shared" si="89"/>
        <v>0</v>
      </c>
      <c r="AA46" s="19">
        <f t="shared" si="89"/>
        <v>0</v>
      </c>
      <c r="AB46" s="19">
        <f t="shared" si="89"/>
        <v>0</v>
      </c>
      <c r="AC46" s="19">
        <f t="shared" si="89"/>
        <v>2.5011104298755527E-12</v>
      </c>
      <c r="AD46" s="19">
        <f t="shared" si="89"/>
        <v>0</v>
      </c>
      <c r="AE46" s="19">
        <f t="shared" si="89"/>
        <v>0</v>
      </c>
      <c r="AF46" s="19">
        <f t="shared" si="89"/>
        <v>0</v>
      </c>
      <c r="AG46" s="19">
        <f t="shared" si="89"/>
        <v>0</v>
      </c>
      <c r="AH46" s="19">
        <f t="shared" si="89"/>
        <v>0</v>
      </c>
      <c r="AI46" s="19">
        <f t="shared" si="89"/>
        <v>0</v>
      </c>
      <c r="AJ46" s="19">
        <f t="shared" si="89"/>
        <v>0</v>
      </c>
      <c r="AK46" s="19">
        <f t="shared" si="89"/>
        <v>0</v>
      </c>
      <c r="AL46" s="19">
        <f t="shared" si="89"/>
        <v>0</v>
      </c>
      <c r="AM46" s="19">
        <f t="shared" si="89"/>
        <v>0</v>
      </c>
      <c r="AN46" s="19">
        <f t="shared" si="89"/>
        <v>0</v>
      </c>
      <c r="AO46" s="19">
        <f t="shared" si="89"/>
        <v>0</v>
      </c>
      <c r="AP46" s="19">
        <f t="shared" si="89"/>
        <v>0</v>
      </c>
      <c r="AQ46" s="19">
        <f t="shared" si="89"/>
        <v>0</v>
      </c>
      <c r="AR46" s="19">
        <f t="shared" si="89"/>
        <v>7.2759576141834259E-12</v>
      </c>
      <c r="AS46" s="19">
        <f t="shared" si="89"/>
        <v>0</v>
      </c>
      <c r="AT46" s="19">
        <f t="shared" si="89"/>
        <v>0</v>
      </c>
      <c r="AU46" s="19">
        <f t="shared" si="89"/>
        <v>0</v>
      </c>
      <c r="AV46" s="19"/>
      <c r="AW46" s="19"/>
      <c r="AX46" s="19"/>
      <c r="AY46" s="19"/>
      <c r="AZ46" s="19"/>
      <c r="BA46" s="19"/>
      <c r="BB46" s="19"/>
      <c r="BC46" s="19"/>
      <c r="BD46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 Romero Cuevas</dc:creator>
  <cp:lastModifiedBy>Jose Martin Romero Cuevas</cp:lastModifiedBy>
  <dcterms:created xsi:type="dcterms:W3CDTF">2025-10-29T15:29:53Z</dcterms:created>
  <dcterms:modified xsi:type="dcterms:W3CDTF">2025-10-29T16:02:20Z</dcterms:modified>
</cp:coreProperties>
</file>