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GitHub\Financial_Programming_BO\Eviews\"/>
    </mc:Choice>
  </mc:AlternateContent>
  <xr:revisionPtr revIDLastSave="0" documentId="13_ncr:1_{C77AFCF4-D583-4C4A-B620-18690FCDE2D4}" xr6:coauthVersionLast="47" xr6:coauthVersionMax="47" xr10:uidLastSave="{00000000-0000-0000-0000-000000000000}"/>
  <bookViews>
    <workbookView xWindow="-108" yWindow="-108" windowWidth="23256" windowHeight="12456" activeTab="2" xr2:uid="{69B9C64A-2B05-487D-9545-CFCB69713DDD}"/>
  </bookViews>
  <sheets>
    <sheet name="2.7.1" sheetId="3" r:id="rId1"/>
    <sheet name="06.01.03" sheetId="1" r:id="rId2"/>
    <sheet name="Data PIB" sheetId="2" r:id="rId3"/>
  </sheets>
  <externalReferences>
    <externalReference r:id="rId4"/>
    <externalReference r:id="rId5"/>
  </externalReferences>
  <definedNames>
    <definedName name="__123Graph_A" localSheetId="0" hidden="1">'[1]Prod. Agrícolas de Exportación'!#REF!</definedName>
    <definedName name="__123Graph_A" hidden="1">'[1]Prod. Agrícolas de Exportación'!#REF!</definedName>
    <definedName name="__123Graph_B" localSheetId="0" hidden="1">'[1]Prod. Agrícolas de Exportación'!#REF!</definedName>
    <definedName name="__123Graph_B" hidden="1">'[1]Prod. Agrícolas de Exportación'!#REF!</definedName>
    <definedName name="Index_Sheet_Kutools" localSheetId="0">#REF!</definedName>
    <definedName name="Index_Sheet_Kutool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2" l="1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O46" i="2"/>
  <c r="AO47" i="2" s="1"/>
  <c r="AO48" i="2" s="1"/>
  <c r="AO49" i="2" s="1"/>
  <c r="AO50" i="2" s="1"/>
  <c r="AO51" i="2" s="1"/>
  <c r="AO52" i="2" s="1"/>
  <c r="AO53" i="2" s="1"/>
  <c r="AI46" i="2"/>
  <c r="AH43" i="2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44" i="2"/>
  <c r="AH45" i="2"/>
  <c r="AL44" i="2" s="1"/>
  <c r="AL45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2" i="2"/>
  <c r="AJ53" i="2"/>
  <c r="AJ51" i="2"/>
  <c r="AI47" i="2"/>
  <c r="AI48" i="2"/>
  <c r="AI49" i="2"/>
  <c r="AI50" i="2"/>
  <c r="AI51" i="2"/>
  <c r="AI52" i="2"/>
  <c r="AI53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10" i="2"/>
</calcChain>
</file>

<file path=xl/sharedStrings.xml><?xml version="1.0" encoding="utf-8"?>
<sst xmlns="http://schemas.openxmlformats.org/spreadsheetml/2006/main" count="61" uniqueCount="57">
  <si>
    <t>(p): Preliminar</t>
  </si>
  <si>
    <t>Fuente: Instituto Nacional de Estadística</t>
  </si>
  <si>
    <t xml:space="preserve">   Menos : IMPORTACIONES  DE  BIENES Y SERVICIOS   </t>
  </si>
  <si>
    <t xml:space="preserve">   EXPORTACIONES  DE  BIENES Y SERVICIOS   </t>
  </si>
  <si>
    <t xml:space="preserve">   FORMACIÓN  BRUTA  DE  CAPITAL  FIJO   </t>
  </si>
  <si>
    <t xml:space="preserve">   VARIACIÓN  DE  EXISTENCIAS   </t>
  </si>
  <si>
    <t xml:space="preserve">   GASTO DE CONSUMO FINAL DE LOS HOGARES  E  ISFLSH    </t>
  </si>
  <si>
    <t xml:space="preserve">   GASTO DE CONSUMO FINAL DE LA ADMINISTRACIÓN  PÚBLICA   </t>
  </si>
  <si>
    <r>
      <t xml:space="preserve">PRODUCTO INTERNO BRUTO </t>
    </r>
    <r>
      <rPr>
        <sz val="10"/>
        <color theme="0"/>
        <rFont val="Arial"/>
        <family val="2"/>
      </rPr>
      <t>(a precios de mercado)</t>
    </r>
  </si>
  <si>
    <r>
      <t>2024</t>
    </r>
    <r>
      <rPr>
        <b/>
        <vertAlign val="superscript"/>
        <sz val="10"/>
        <color theme="0"/>
        <rFont val="Arial"/>
        <family val="2"/>
      </rPr>
      <t>(p)</t>
    </r>
  </si>
  <si>
    <r>
      <t>2023</t>
    </r>
    <r>
      <rPr>
        <b/>
        <vertAlign val="superscript"/>
        <sz val="10"/>
        <color theme="0"/>
        <rFont val="Arial"/>
        <family val="2"/>
      </rPr>
      <t>(p)</t>
    </r>
  </si>
  <si>
    <r>
      <t>2022</t>
    </r>
    <r>
      <rPr>
        <b/>
        <vertAlign val="superscript"/>
        <sz val="10"/>
        <color theme="0"/>
        <rFont val="Arial"/>
        <family val="2"/>
      </rPr>
      <t>(p)</t>
    </r>
  </si>
  <si>
    <r>
      <t>2021</t>
    </r>
    <r>
      <rPr>
        <b/>
        <vertAlign val="superscript"/>
        <sz val="10"/>
        <color theme="0"/>
        <rFont val="Arial"/>
        <family val="2"/>
      </rPr>
      <t>(p)</t>
    </r>
  </si>
  <si>
    <r>
      <t>2020</t>
    </r>
    <r>
      <rPr>
        <b/>
        <vertAlign val="superscript"/>
        <sz val="10"/>
        <color theme="0"/>
        <rFont val="Arial"/>
        <family val="2"/>
      </rPr>
      <t>(p)</t>
    </r>
  </si>
  <si>
    <r>
      <t>2019</t>
    </r>
    <r>
      <rPr>
        <b/>
        <vertAlign val="superscript"/>
        <sz val="10"/>
        <color theme="0"/>
        <rFont val="Arial"/>
        <family val="2"/>
      </rPr>
      <t>(p)</t>
    </r>
  </si>
  <si>
    <r>
      <t>2018</t>
    </r>
    <r>
      <rPr>
        <b/>
        <vertAlign val="superscript"/>
        <sz val="10"/>
        <color theme="0"/>
        <rFont val="Arial"/>
        <family val="2"/>
      </rPr>
      <t>(p)</t>
    </r>
  </si>
  <si>
    <r>
      <t>2017</t>
    </r>
    <r>
      <rPr>
        <b/>
        <vertAlign val="superscript"/>
        <sz val="10"/>
        <color theme="0"/>
        <rFont val="Arial"/>
        <family val="2"/>
      </rPr>
      <t>(p)</t>
    </r>
  </si>
  <si>
    <t>COMPONENTE</t>
  </si>
  <si>
    <t>(En miles de bolivianos de 1990)</t>
  </si>
  <si>
    <t>BOLIVIA: SERIE HISTORICA DEL PRODUCTO INTERNO BRUTO A PRECIOS CONSTANTES POR AÑO SEGÚN TIPO DE GASTO, 1980 - 2024</t>
  </si>
  <si>
    <t>CUADRO Nº 6.01.03</t>
  </si>
  <si>
    <t>2017(p)</t>
  </si>
  <si>
    <t>2018(p)</t>
  </si>
  <si>
    <t>2019(p)</t>
  </si>
  <si>
    <t>2020(p)</t>
  </si>
  <si>
    <t>2021(p)</t>
  </si>
  <si>
    <t>2022(p)</t>
  </si>
  <si>
    <t>2023(p)</t>
  </si>
  <si>
    <t>2024(p)</t>
  </si>
  <si>
    <t>PRODUCTO INTERNO BRUTO (a precios de mercado)</t>
  </si>
  <si>
    <t>En miles de Bs de 1990</t>
  </si>
  <si>
    <t>PRODUCTO  INTERNO  BRUTO(1)</t>
  </si>
  <si>
    <t>En miles de Bs encadenados de 2017</t>
  </si>
  <si>
    <t>date</t>
  </si>
  <si>
    <t>x_t-1</t>
  </si>
  <si>
    <t>x_t+1</t>
  </si>
  <si>
    <t>pibr_update</t>
  </si>
  <si>
    <t>pibr_last</t>
  </si>
  <si>
    <t>BOLIVIA: PRODUCTO INTERNO BRUTO A PRECIOS CONSTANTES POR TIPO DE GASTO, 1988 - 2024</t>
  </si>
  <si>
    <t>Cuadro N° 2.7.1</t>
  </si>
  <si>
    <t>BOLIVIA: MEDIDAS DE VOLUMEN ENCADENADAS DEL PRODUCTO INTERNO BRUTO POR EL ENFOQUE DEL GASTO CON AÑO DE REFERENCIA 2017, 2017-2024</t>
  </si>
  <si>
    <t>(En millones de bolivianos encadenados)</t>
  </si>
  <si>
    <t>CONCEPTO</t>
  </si>
  <si>
    <r>
      <t xml:space="preserve">2022 </t>
    </r>
    <r>
      <rPr>
        <b/>
        <vertAlign val="superscript"/>
        <sz val="11"/>
        <color theme="0"/>
        <rFont val="Calibri Light"/>
        <family val="2"/>
      </rPr>
      <t>(p)</t>
    </r>
  </si>
  <si>
    <r>
      <t xml:space="preserve">2023 </t>
    </r>
    <r>
      <rPr>
        <b/>
        <vertAlign val="superscript"/>
        <sz val="11"/>
        <color theme="0"/>
        <rFont val="Calibri Light"/>
        <family val="2"/>
      </rPr>
      <t>(p)</t>
    </r>
  </si>
  <si>
    <r>
      <t xml:space="preserve">2024 </t>
    </r>
    <r>
      <rPr>
        <b/>
        <vertAlign val="superscript"/>
        <sz val="11"/>
        <color theme="0"/>
        <rFont val="Calibri Light"/>
        <family val="2"/>
      </rPr>
      <t>(p)</t>
    </r>
  </si>
  <si>
    <r>
      <t>PRODUCTO  INTERNO  BRUTO</t>
    </r>
    <r>
      <rPr>
        <b/>
        <vertAlign val="superscript"/>
        <sz val="9"/>
        <rFont val="Arial"/>
        <family val="2"/>
      </rPr>
      <t>(1)</t>
    </r>
  </si>
  <si>
    <r>
      <t>Gasto de consumo final de los hogares y las ISFLSH</t>
    </r>
    <r>
      <rPr>
        <vertAlign val="superscript"/>
        <sz val="9"/>
        <rFont val="Arial"/>
        <family val="2"/>
      </rPr>
      <t>(2)</t>
    </r>
  </si>
  <si>
    <t>Gasto de consumo final de la administración pública</t>
  </si>
  <si>
    <t>Variación de existencias</t>
  </si>
  <si>
    <t>Formación bruta de capital fijo</t>
  </si>
  <si>
    <t>Adquisición menos disposición de objetos valiosos</t>
  </si>
  <si>
    <t>Exportaciones de bienes y servicios</t>
  </si>
  <si>
    <t>Menos importaciones de bienes y servicios</t>
  </si>
  <si>
    <t>(1): La diferencia entre la suma del valor de los componentes y el valor total se explica por la aplicación del método de medidas de volumen encadenadas en el cálculo del valor del PIB en bolivianos encadenados.</t>
  </si>
  <si>
    <t>(2): Instituciones sin fines de lucro que sirven a los hogares</t>
  </si>
  <si>
    <t>(P): Preliminar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</si>
</sst>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,##0\ ;\(#,##0\)"/>
    <numFmt numFmtId="165" formatCode="#,##0;\(#,##0\)"/>
    <numFmt numFmtId="166" formatCode="_(* #,##0_);_(* \(#,##0\);_(* &quot;-&quot;??_);_(@_)"/>
    <numFmt numFmtId="173" formatCode="#,##0.00000000\ ;\(#,##0.00000000\)"/>
    <numFmt numFmtId="174" formatCode="#,##0.00_ ;\-#,##0.00\ "/>
    <numFmt numFmtId="175" formatCode="_-* #,##0.0_-;\-* #,##0.0_-;_-* &quot;-&quot;??_-;_-@_-"/>
    <numFmt numFmtId="176" formatCode="#,##0.0_ ;\-#,##0.0\ "/>
    <numFmt numFmtId="177" formatCode="#,##0.00\ ;\(#,##0.0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</font>
    <font>
      <sz val="8"/>
      <name val="Garamond"/>
      <family val="1"/>
    </font>
    <font>
      <sz val="10"/>
      <name val="Arial"/>
      <family val="2"/>
    </font>
    <font>
      <sz val="9"/>
      <name val="Courier"/>
    </font>
    <font>
      <sz val="9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12"/>
      <name val="Garamond"/>
      <family val="1"/>
    </font>
    <font>
      <sz val="12"/>
      <color indexed="8"/>
      <name val="Garamond"/>
      <family val="1"/>
    </font>
    <font>
      <b/>
      <i/>
      <sz val="10"/>
      <color rgb="FF17223D"/>
      <name val="Arial"/>
      <family val="2"/>
    </font>
    <font>
      <b/>
      <sz val="10"/>
      <color rgb="FF17223D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4"/>
      <color theme="8" tint="-0.499984740745262"/>
      <name val="Arial"/>
      <family val="2"/>
    </font>
    <font>
      <b/>
      <vertAlign val="superscript"/>
      <sz val="11"/>
      <color theme="0"/>
      <name val="Calibri Light"/>
      <family val="2"/>
    </font>
    <font>
      <sz val="11"/>
      <color indexed="1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sz val="11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4618C"/>
        <bgColor indexed="64"/>
      </patternFill>
    </fill>
    <fill>
      <patternFill patternType="solid">
        <fgColor rgb="FF17223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8">
    <xf numFmtId="0" fontId="0" fillId="0" borderId="0"/>
    <xf numFmtId="0" fontId="2" fillId="0" borderId="0"/>
    <xf numFmtId="43" fontId="14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1"/>
    <xf numFmtId="0" fontId="3" fillId="0" borderId="0" xfId="1" applyFont="1"/>
    <xf numFmtId="3" fontId="3" fillId="0" borderId="0" xfId="1" applyNumberFormat="1" applyFont="1"/>
    <xf numFmtId="0" fontId="3" fillId="2" borderId="0" xfId="0" applyFont="1" applyFill="1"/>
    <xf numFmtId="164" fontId="4" fillId="0" borderId="0" xfId="1" applyNumberFormat="1" applyFont="1" applyAlignment="1">
      <alignment vertical="center" wrapText="1"/>
    </xf>
    <xf numFmtId="0" fontId="5" fillId="0" borderId="0" xfId="1" applyFont="1"/>
    <xf numFmtId="3" fontId="6" fillId="0" borderId="1" xfId="1" applyNumberFormat="1" applyFont="1" applyBorder="1" applyAlignment="1">
      <alignment vertical="center"/>
    </xf>
    <xf numFmtId="3" fontId="6" fillId="0" borderId="2" xfId="1" applyNumberFormat="1" applyFont="1" applyBorder="1" applyAlignment="1">
      <alignment vertical="center"/>
    </xf>
    <xf numFmtId="3" fontId="6" fillId="0" borderId="3" xfId="1" applyNumberFormat="1" applyFont="1" applyBorder="1" applyAlignment="1">
      <alignment vertical="center" wrapText="1"/>
    </xf>
    <xf numFmtId="3" fontId="6" fillId="0" borderId="1" xfId="1" applyNumberFormat="1" applyFont="1" applyBorder="1" applyAlignment="1">
      <alignment vertical="center" wrapText="1"/>
    </xf>
    <xf numFmtId="3" fontId="6" fillId="0" borderId="2" xfId="1" applyNumberFormat="1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/>
    </xf>
    <xf numFmtId="3" fontId="6" fillId="0" borderId="4" xfId="1" applyNumberFormat="1" applyFont="1" applyBorder="1" applyAlignment="1">
      <alignment vertical="center"/>
    </xf>
    <xf numFmtId="3" fontId="6" fillId="0" borderId="5" xfId="1" applyNumberFormat="1" applyFont="1" applyBorder="1" applyAlignment="1">
      <alignment vertical="center"/>
    </xf>
    <xf numFmtId="3" fontId="6" fillId="0" borderId="0" xfId="1" applyNumberFormat="1" applyFont="1" applyAlignment="1">
      <alignment vertical="center" wrapText="1"/>
    </xf>
    <xf numFmtId="3" fontId="6" fillId="0" borderId="4" xfId="1" applyNumberFormat="1" applyFont="1" applyBorder="1" applyAlignment="1">
      <alignment vertical="center" wrapText="1"/>
    </xf>
    <xf numFmtId="3" fontId="6" fillId="0" borderId="5" xfId="1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 wrapText="1"/>
    </xf>
    <xf numFmtId="3" fontId="7" fillId="3" borderId="4" xfId="1" applyNumberFormat="1" applyFont="1" applyFill="1" applyBorder="1" applyAlignment="1">
      <alignment vertical="center"/>
    </xf>
    <xf numFmtId="3" fontId="7" fillId="3" borderId="0" xfId="1" applyNumberFormat="1" applyFont="1" applyFill="1" applyAlignment="1">
      <alignment vertical="center"/>
    </xf>
    <xf numFmtId="3" fontId="7" fillId="3" borderId="6" xfId="1" applyNumberFormat="1" applyFont="1" applyFill="1" applyBorder="1" applyAlignment="1">
      <alignment vertical="center"/>
    </xf>
    <xf numFmtId="3" fontId="7" fillId="3" borderId="7" xfId="1" applyNumberFormat="1" applyFont="1" applyFill="1" applyBorder="1" applyAlignment="1">
      <alignment vertical="center"/>
    </xf>
    <xf numFmtId="3" fontId="7" fillId="3" borderId="5" xfId="1" applyNumberFormat="1" applyFont="1" applyFill="1" applyBorder="1" applyAlignment="1">
      <alignment vertical="center"/>
    </xf>
    <xf numFmtId="164" fontId="7" fillId="3" borderId="5" xfId="1" applyNumberFormat="1" applyFont="1" applyFill="1" applyBorder="1" applyAlignment="1">
      <alignment vertical="center" wrapText="1"/>
    </xf>
    <xf numFmtId="1" fontId="7" fillId="0" borderId="0" xfId="0" applyNumberFormat="1" applyFont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1" fontId="7" fillId="4" borderId="10" xfId="0" applyNumberFormat="1" applyFont="1" applyFill="1" applyBorder="1" applyAlignment="1">
      <alignment horizontal="center" vertical="center"/>
    </xf>
    <xf numFmtId="1" fontId="7" fillId="4" borderId="11" xfId="0" applyNumberFormat="1" applyFont="1" applyFill="1" applyBorder="1" applyAlignment="1">
      <alignment horizontal="center" vertical="center"/>
    </xf>
    <xf numFmtId="0" fontId="10" fillId="0" borderId="0" xfId="1" applyFont="1"/>
    <xf numFmtId="0" fontId="11" fillId="0" borderId="0" xfId="1" applyFont="1"/>
    <xf numFmtId="165" fontId="12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3" fontId="2" fillId="0" borderId="0" xfId="1" applyNumberFormat="1"/>
    <xf numFmtId="0" fontId="4" fillId="0" borderId="0" xfId="0" applyFont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applyFont="1" applyAlignment="1">
      <alignment wrapText="1"/>
    </xf>
    <xf numFmtId="166" fontId="0" fillId="0" borderId="0" xfId="2" applyNumberFormat="1" applyFont="1"/>
    <xf numFmtId="166" fontId="0" fillId="5" borderId="0" xfId="2" applyNumberFormat="1" applyFont="1" applyFill="1"/>
    <xf numFmtId="0" fontId="0" fillId="6" borderId="0" xfId="0" applyFill="1"/>
    <xf numFmtId="166" fontId="0" fillId="6" borderId="0" xfId="2" applyNumberFormat="1" applyFont="1" applyFill="1"/>
    <xf numFmtId="0" fontId="4" fillId="0" borderId="0" xfId="0" applyFont="1" applyAlignment="1">
      <alignment wrapText="1"/>
    </xf>
    <xf numFmtId="43" fontId="0" fillId="0" borderId="0" xfId="2" applyNumberFormat="1" applyFont="1"/>
    <xf numFmtId="43" fontId="0" fillId="6" borderId="0" xfId="2" applyNumberFormat="1" applyFont="1" applyFill="1"/>
    <xf numFmtId="43" fontId="0" fillId="5" borderId="0" xfId="2" applyNumberFormat="1" applyFont="1" applyFill="1"/>
    <xf numFmtId="2" fontId="0" fillId="0" borderId="0" xfId="0" applyNumberFormat="1"/>
    <xf numFmtId="166" fontId="0" fillId="8" borderId="0" xfId="2" applyNumberFormat="1" applyFont="1" applyFill="1"/>
    <xf numFmtId="166" fontId="0" fillId="7" borderId="0" xfId="2" applyNumberFormat="1" applyFont="1" applyFill="1"/>
    <xf numFmtId="0" fontId="15" fillId="0" borderId="0" xfId="3" applyFont="1"/>
    <xf numFmtId="0" fontId="15" fillId="0" borderId="0" xfId="4" applyFont="1"/>
    <xf numFmtId="164" fontId="17" fillId="0" borderId="0" xfId="4" applyNumberFormat="1" applyFont="1" applyAlignment="1">
      <alignment vertical="center"/>
    </xf>
    <xf numFmtId="164" fontId="13" fillId="0" borderId="0" xfId="3" applyNumberFormat="1" applyFont="1" applyAlignment="1">
      <alignment vertical="center"/>
    </xf>
    <xf numFmtId="164" fontId="18" fillId="0" borderId="0" xfId="3" applyNumberFormat="1" applyFont="1" applyAlignment="1">
      <alignment vertical="center"/>
    </xf>
    <xf numFmtId="164" fontId="13" fillId="0" borderId="0" xfId="5" applyNumberFormat="1" applyFont="1" applyAlignment="1">
      <alignment vertical="center"/>
    </xf>
    <xf numFmtId="173" fontId="18" fillId="0" borderId="0" xfId="3" applyNumberFormat="1" applyFont="1" applyAlignment="1">
      <alignment vertical="center"/>
    </xf>
    <xf numFmtId="164" fontId="19" fillId="0" borderId="0" xfId="3" applyNumberFormat="1" applyFont="1" applyAlignment="1">
      <alignment vertical="center"/>
    </xf>
    <xf numFmtId="1" fontId="7" fillId="4" borderId="11" xfId="4" applyNumberFormat="1" applyFont="1" applyFill="1" applyBorder="1" applyAlignment="1">
      <alignment horizontal="center" vertical="center"/>
    </xf>
    <xf numFmtId="1" fontId="7" fillId="4" borderId="10" xfId="4" applyNumberFormat="1" applyFont="1" applyFill="1" applyBorder="1" applyAlignment="1">
      <alignment horizontal="center" vertical="center"/>
    </xf>
    <xf numFmtId="0" fontId="15" fillId="0" borderId="12" xfId="4" applyFont="1" applyBorder="1" applyAlignment="1">
      <alignment vertical="center"/>
    </xf>
    <xf numFmtId="164" fontId="21" fillId="0" borderId="12" xfId="4" applyNumberFormat="1" applyFont="1" applyBorder="1" applyAlignment="1">
      <alignment vertical="center"/>
    </xf>
    <xf numFmtId="164" fontId="22" fillId="9" borderId="4" xfId="4" applyNumberFormat="1" applyFont="1" applyFill="1" applyBorder="1" applyAlignment="1">
      <alignment vertical="center"/>
    </xf>
    <xf numFmtId="174" fontId="22" fillId="9" borderId="4" xfId="4" applyNumberFormat="1" applyFont="1" applyFill="1" applyBorder="1" applyAlignment="1">
      <alignment vertical="center"/>
    </xf>
    <xf numFmtId="0" fontId="24" fillId="0" borderId="13" xfId="3" applyFont="1" applyBorder="1" applyAlignment="1">
      <alignment horizontal="left" vertical="center" indent="1"/>
    </xf>
    <xf numFmtId="164" fontId="24" fillId="0" borderId="13" xfId="3" applyNumberFormat="1" applyFont="1" applyBorder="1" applyAlignment="1">
      <alignment vertical="center"/>
    </xf>
    <xf numFmtId="164" fontId="6" fillId="0" borderId="4" xfId="6" applyNumberFormat="1" applyFont="1" applyBorder="1" applyAlignment="1">
      <alignment horizontal="left" vertical="center" indent="1"/>
    </xf>
    <xf numFmtId="164" fontId="6" fillId="0" borderId="13" xfId="3" applyNumberFormat="1" applyFont="1" applyBorder="1" applyAlignment="1">
      <alignment vertical="center"/>
    </xf>
    <xf numFmtId="164" fontId="6" fillId="0" borderId="13" xfId="3" applyNumberFormat="1" applyFont="1" applyBorder="1" applyAlignment="1">
      <alignment horizontal="left" vertical="center" indent="1"/>
    </xf>
    <xf numFmtId="175" fontId="6" fillId="0" borderId="13" xfId="7" applyNumberFormat="1" applyFont="1" applyBorder="1" applyAlignment="1">
      <alignment horizontal="right" vertical="center"/>
    </xf>
    <xf numFmtId="176" fontId="6" fillId="0" borderId="13" xfId="7" applyNumberFormat="1" applyFont="1" applyBorder="1" applyAlignment="1">
      <alignment horizontal="right" vertical="center"/>
    </xf>
    <xf numFmtId="164" fontId="4" fillId="0" borderId="14" xfId="3" applyNumberFormat="1" applyFont="1" applyBorder="1" applyAlignment="1">
      <alignment vertical="center"/>
    </xf>
    <xf numFmtId="0" fontId="26" fillId="2" borderId="0" xfId="3" applyFont="1" applyFill="1"/>
    <xf numFmtId="164" fontId="27" fillId="0" borderId="0" xfId="3" applyNumberFormat="1" applyFont="1" applyAlignment="1">
      <alignment vertical="center"/>
    </xf>
    <xf numFmtId="0" fontId="15" fillId="0" borderId="0" xfId="3" applyFont="1" applyAlignment="1">
      <alignment vertical="center"/>
    </xf>
    <xf numFmtId="1" fontId="28" fillId="0" borderId="0" xfId="3" applyNumberFormat="1" applyFont="1" applyAlignment="1">
      <alignment horizontal="center" vertical="center"/>
    </xf>
    <xf numFmtId="0" fontId="29" fillId="0" borderId="0" xfId="4" applyFont="1"/>
    <xf numFmtId="164" fontId="15" fillId="0" borderId="0" xfId="3" applyNumberFormat="1" applyFont="1" applyAlignment="1">
      <alignment vertical="center"/>
    </xf>
    <xf numFmtId="0" fontId="26" fillId="0" borderId="0" xfId="5" applyFont="1"/>
    <xf numFmtId="164" fontId="15" fillId="0" borderId="0" xfId="3" applyNumberFormat="1" applyFont="1"/>
    <xf numFmtId="177" fontId="15" fillId="0" borderId="0" xfId="3" applyNumberFormat="1" applyFont="1"/>
    <xf numFmtId="0" fontId="24" fillId="0" borderId="0" xfId="3" applyFont="1"/>
    <xf numFmtId="3" fontId="0" fillId="0" borderId="0" xfId="0" applyNumberFormat="1"/>
  </cellXfs>
  <cellStyles count="8">
    <cellStyle name="Millares" xfId="2" builtinId="3"/>
    <cellStyle name="Millares 3 2 2" xfId="7" xr:uid="{41B08544-88FA-4B5E-BFCA-1CE10EF29E74}"/>
    <cellStyle name="Normal" xfId="0" builtinId="0"/>
    <cellStyle name="Normal 2" xfId="1" xr:uid="{CD0798EC-35B9-4626-ADF5-9A86320D6C31}"/>
    <cellStyle name="Normal 2 2" xfId="4" xr:uid="{8152BB57-F992-492B-94FC-8438A0739A63}"/>
    <cellStyle name="Normal 2 3 2 2" xfId="3" xr:uid="{8A0F0548-2DF5-4BAD-87EF-8367469DEE5C}"/>
    <cellStyle name="Normal 2 4" xfId="5" xr:uid="{56B20951-9A51-4689-8FC8-CA3F94135832}"/>
    <cellStyle name="Normal 3 2 2" xfId="6" xr:uid="{7E4A1D66-7724-46FD-9507-55F3BA663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'Data PIB'!$AF$8</c:f>
              <c:strCache>
                <c:ptCount val="1"/>
                <c:pt idx="0">
                  <c:v>PRODUCTO INTERNO BRUTO (a precios de mercado)</c:v>
                </c:pt>
              </c:strCache>
            </c:strRef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'Data PIB'!$AF$9:$AF$53</c:f>
              <c:numCache>
                <c:formatCode>_(* #,##0_);_(* \(#,##0\);_(* "-"??_);_(@_)</c:formatCode>
                <c:ptCount val="45"/>
                <c:pt idx="0">
                  <c:v>15261228.34299805</c:v>
                </c:pt>
                <c:pt idx="1">
                  <c:v>15303290.787354782</c:v>
                </c:pt>
                <c:pt idx="2">
                  <c:v>14700534.268935537</c:v>
                </c:pt>
                <c:pt idx="3">
                  <c:v>14106320.827348528</c:v>
                </c:pt>
                <c:pt idx="4">
                  <c:v>14078014.280147148</c:v>
                </c:pt>
                <c:pt idx="5">
                  <c:v>13842011.887352526</c:v>
                </c:pt>
                <c:pt idx="6">
                  <c:v>13485734.530379254</c:v>
                </c:pt>
                <c:pt idx="7">
                  <c:v>13817953.525838677</c:v>
                </c:pt>
                <c:pt idx="8">
                  <c:v>14219986.601861751</c:v>
                </c:pt>
                <c:pt idx="9">
                  <c:v>14758942.71707044</c:v>
                </c:pt>
                <c:pt idx="10">
                  <c:v>15443135.928032203</c:v>
                </c:pt>
                <c:pt idx="11">
                  <c:v>16256452.775324496</c:v>
                </c:pt>
                <c:pt idx="12">
                  <c:v>16524115.002221189</c:v>
                </c:pt>
                <c:pt idx="13">
                  <c:v>17229578.429409456</c:v>
                </c:pt>
                <c:pt idx="14">
                  <c:v>18033728.549010865</c:v>
                </c:pt>
                <c:pt idx="15">
                  <c:v>18877396.161374658</c:v>
                </c:pt>
                <c:pt idx="16">
                  <c:v>19700704</c:v>
                </c:pt>
                <c:pt idx="17">
                  <c:v>20676717.998358134</c:v>
                </c:pt>
                <c:pt idx="18">
                  <c:v>21716623.479917377</c:v>
                </c:pt>
                <c:pt idx="19">
                  <c:v>21809328.569479004</c:v>
                </c:pt>
                <c:pt idx="20">
                  <c:v>22356265.306715906</c:v>
                </c:pt>
                <c:pt idx="21">
                  <c:v>22732699.886018824</c:v>
                </c:pt>
                <c:pt idx="22">
                  <c:v>23297736.103275083</c:v>
                </c:pt>
                <c:pt idx="23">
                  <c:v>23929416.902231909</c:v>
                </c:pt>
                <c:pt idx="24">
                  <c:v>24928062.195590947</c:v>
                </c:pt>
                <c:pt idx="25">
                  <c:v>26030239.788671948</c:v>
                </c:pt>
                <c:pt idx="26">
                  <c:v>27278912.666012205</c:v>
                </c:pt>
                <c:pt idx="27">
                  <c:v>28524027.122796208</c:v>
                </c:pt>
                <c:pt idx="28">
                  <c:v>30277826.305813111</c:v>
                </c:pt>
                <c:pt idx="29">
                  <c:v>31294252.762304857</c:v>
                </c:pt>
                <c:pt idx="30">
                  <c:v>32585679.809702799</c:v>
                </c:pt>
                <c:pt idx="31">
                  <c:v>34281468.666302748</c:v>
                </c:pt>
                <c:pt idx="32">
                  <c:v>36037460.028379679</c:v>
                </c:pt>
                <c:pt idx="33">
                  <c:v>38486569.862999938</c:v>
                </c:pt>
                <c:pt idx="34">
                  <c:v>40588155.826296493</c:v>
                </c:pt>
                <c:pt idx="35">
                  <c:v>42559598.548954956</c:v>
                </c:pt>
                <c:pt idx="36">
                  <c:v>44374306.139859051</c:v>
                </c:pt>
                <c:pt idx="37">
                  <c:v>46235899.827093497</c:v>
                </c:pt>
                <c:pt idx="38">
                  <c:v>48188730.162800297</c:v>
                </c:pt>
                <c:pt idx="39">
                  <c:v>49256932.528424755</c:v>
                </c:pt>
                <c:pt idx="40">
                  <c:v>44952918.688361891</c:v>
                </c:pt>
                <c:pt idx="41">
                  <c:v>47700159.112336971</c:v>
                </c:pt>
                <c:pt idx="42">
                  <c:v>49420074.392012402</c:v>
                </c:pt>
                <c:pt idx="43">
                  <c:v>50943183.906786539</c:v>
                </c:pt>
                <c:pt idx="44">
                  <c:v>51314663.426584363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C-464E-933A-C1C4449F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06047"/>
        <c:axId val="57655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PIB'!$AE$8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'Data PIB'!$AE$9:$AE$53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  <c:pt idx="41">
                        <c:v>2021</c:v>
                      </c:pt>
                      <c:pt idx="42">
                        <c:v>2022</c:v>
                      </c:pt>
                      <c:pt idx="43">
                        <c:v>2023</c:v>
                      </c:pt>
                      <c:pt idx="44">
                        <c:v>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5C-464E-933A-C1C4449F840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'Data PIB'!$AH$8</c:f>
              <c:strCache>
                <c:ptCount val="1"/>
                <c:pt idx="0">
                  <c:v>PRODUCTO  INTERNO  BRUTO(1)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'Data PIB'!$AH$9:$AH$53</c:f>
              <c:numCache>
                <c:formatCode>_(* #,##0_);_(* \(#,##0\);_(* "-"??_);_(@_)</c:formatCode>
                <c:ptCount val="45"/>
                <c:pt idx="0">
                  <c:v>104751.55010306492</c:v>
                </c:pt>
                <c:pt idx="1">
                  <c:v>105040.26252833396</c:v>
                </c:pt>
                <c:pt idx="2">
                  <c:v>100903.00186883328</c:v>
                </c:pt>
                <c:pt idx="3">
                  <c:v>96824.380037132913</c:v>
                </c:pt>
                <c:pt idx="4">
                  <c:v>96630.086718746737</c:v>
                </c:pt>
                <c:pt idx="5">
                  <c:v>95010.189819385327</c:v>
                </c:pt>
                <c:pt idx="6">
                  <c:v>92564.737554941865</c:v>
                </c:pt>
                <c:pt idx="7">
                  <c:v>94845.05562409808</c:v>
                </c:pt>
                <c:pt idx="8">
                  <c:v>97604.570583157227</c:v>
                </c:pt>
                <c:pt idx="9">
                  <c:v>101303.91163466169</c:v>
                </c:pt>
                <c:pt idx="10">
                  <c:v>106000.14563414319</c:v>
                </c:pt>
                <c:pt idx="11">
                  <c:v>111582.67140231925</c:v>
                </c:pt>
                <c:pt idx="12">
                  <c:v>113419.87824709664</c:v>
                </c:pt>
                <c:pt idx="13">
                  <c:v>118262.10889053608</c:v>
                </c:pt>
                <c:pt idx="14">
                  <c:v>123781.71515358376</c:v>
                </c:pt>
                <c:pt idx="15">
                  <c:v>129572.56554783831</c:v>
                </c:pt>
                <c:pt idx="16">
                  <c:v>135223.66848461976</c:v>
                </c:pt>
                <c:pt idx="17">
                  <c:v>141922.93128001675</c:v>
                </c:pt>
                <c:pt idx="18">
                  <c:v>149060.73884738621</c:v>
                </c:pt>
                <c:pt idx="19">
                  <c:v>149697.05734126939</c:v>
                </c:pt>
                <c:pt idx="20">
                  <c:v>153451.17658686501</c:v>
                </c:pt>
                <c:pt idx="21">
                  <c:v>156034.9860161019</c:v>
                </c:pt>
                <c:pt idx="22">
                  <c:v>159913.33828838944</c:v>
                </c:pt>
                <c:pt idx="23">
                  <c:v>164249.13232632016</c:v>
                </c:pt>
                <c:pt idx="24">
                  <c:v>171103.73407470988</c:v>
                </c:pt>
                <c:pt idx="25">
                  <c:v>178668.97120826415</c:v>
                </c:pt>
                <c:pt idx="26">
                  <c:v>187239.73737028532</c:v>
                </c:pt>
                <c:pt idx="27">
                  <c:v>195786.07888831268</c:v>
                </c:pt>
                <c:pt idx="28">
                  <c:v>207823.98166137471</c:v>
                </c:pt>
                <c:pt idx="29">
                  <c:v>214800.63154107632</c:v>
                </c:pt>
                <c:pt idx="30">
                  <c:v>223664.85806462646</c:v>
                </c:pt>
                <c:pt idx="31">
                  <c:v>235304.58373964718</c:v>
                </c:pt>
                <c:pt idx="32">
                  <c:v>247357.53341126026</c:v>
                </c:pt>
                <c:pt idx="33">
                  <c:v>264167.97918817826</c:v>
                </c:pt>
                <c:pt idx="34">
                  <c:v>278593.05575360171</c:v>
                </c:pt>
                <c:pt idx="35">
                  <c:v>292124.84208799788</c:v>
                </c:pt>
                <c:pt idx="36">
                  <c:v>304580.8141014314</c:v>
                </c:pt>
                <c:pt idx="37">
                  <c:v>317358.60760645795</c:v>
                </c:pt>
                <c:pt idx="38">
                  <c:v>326460.71916281147</c:v>
                </c:pt>
                <c:pt idx="39">
                  <c:v>331379.57154522662</c:v>
                </c:pt>
                <c:pt idx="40">
                  <c:v>289229.84963294357</c:v>
                </c:pt>
                <c:pt idx="41">
                  <c:v>318236.85256416642</c:v>
                </c:pt>
                <c:pt idx="42">
                  <c:v>330162.5171161574</c:v>
                </c:pt>
                <c:pt idx="43">
                  <c:v>338470.61410571204</c:v>
                </c:pt>
                <c:pt idx="44">
                  <c:v>334668.38429648784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C-464E-933A-C1C4449F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79615"/>
        <c:axId val="535593071"/>
      </c:lineChart>
      <c:catAx>
        <c:axId val="57580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9231"/>
        <c:crosses val="autoZero"/>
        <c:auto val="1"/>
        <c:lblAlgn val="ctr"/>
        <c:lblOffset val="100"/>
        <c:noMultiLvlLbl val="0"/>
      </c:catAx>
      <c:valAx>
        <c:axId val="5765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06047"/>
        <c:crosses val="autoZero"/>
        <c:crossBetween val="between"/>
      </c:valAx>
      <c:valAx>
        <c:axId val="535593071"/>
        <c:scaling>
          <c:orientation val="minMax"/>
          <c:min val="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9615"/>
        <c:crosses val="max"/>
        <c:crossBetween val="between"/>
      </c:valAx>
      <c:catAx>
        <c:axId val="57547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53559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82838778525193E-2"/>
          <c:y val="0.92482777281705764"/>
          <c:w val="0.84363432244294967"/>
          <c:h val="5.7990096598749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PIB'!$AN$8</c:f>
              <c:strCache>
                <c:ptCount val="1"/>
                <c:pt idx="0">
                  <c:v>pibr_last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PIB'!$AN$9:$AN$53</c:f>
              <c:numCache>
                <c:formatCode>_(* #,##0_);_(* \(#,##0\);_(* "-"??_);_(@_)</c:formatCode>
                <c:ptCount val="45"/>
                <c:pt idx="0">
                  <c:v>15261228.34299805</c:v>
                </c:pt>
                <c:pt idx="1">
                  <c:v>15303290.787354782</c:v>
                </c:pt>
                <c:pt idx="2">
                  <c:v>14700534.268935537</c:v>
                </c:pt>
                <c:pt idx="3">
                  <c:v>14106320.827348528</c:v>
                </c:pt>
                <c:pt idx="4">
                  <c:v>14078014.280147148</c:v>
                </c:pt>
                <c:pt idx="5">
                  <c:v>13842011.887352526</c:v>
                </c:pt>
                <c:pt idx="6">
                  <c:v>13485734.530379254</c:v>
                </c:pt>
                <c:pt idx="7">
                  <c:v>13817953.525838677</c:v>
                </c:pt>
                <c:pt idx="8">
                  <c:v>14219986.601861751</c:v>
                </c:pt>
                <c:pt idx="9">
                  <c:v>14758942.71707044</c:v>
                </c:pt>
                <c:pt idx="10">
                  <c:v>15443135.928032203</c:v>
                </c:pt>
                <c:pt idx="11">
                  <c:v>16256452.775324496</c:v>
                </c:pt>
                <c:pt idx="12">
                  <c:v>16524115.002221189</c:v>
                </c:pt>
                <c:pt idx="13">
                  <c:v>17229578.429409456</c:v>
                </c:pt>
                <c:pt idx="14">
                  <c:v>18033728.549010865</c:v>
                </c:pt>
                <c:pt idx="15">
                  <c:v>18877396.161374658</c:v>
                </c:pt>
                <c:pt idx="16">
                  <c:v>19700704</c:v>
                </c:pt>
                <c:pt idx="17">
                  <c:v>20676717.998358134</c:v>
                </c:pt>
                <c:pt idx="18">
                  <c:v>21716623.479917377</c:v>
                </c:pt>
                <c:pt idx="19">
                  <c:v>21809328.569479004</c:v>
                </c:pt>
                <c:pt idx="20">
                  <c:v>22356265.306715906</c:v>
                </c:pt>
                <c:pt idx="21">
                  <c:v>22732699.886018824</c:v>
                </c:pt>
                <c:pt idx="22">
                  <c:v>23297736.103275083</c:v>
                </c:pt>
                <c:pt idx="23">
                  <c:v>23929416.902231909</c:v>
                </c:pt>
                <c:pt idx="24">
                  <c:v>24928062.195590947</c:v>
                </c:pt>
                <c:pt idx="25">
                  <c:v>26030239.788671948</c:v>
                </c:pt>
                <c:pt idx="26">
                  <c:v>27278912.666012205</c:v>
                </c:pt>
                <c:pt idx="27">
                  <c:v>28524027.122796208</c:v>
                </c:pt>
                <c:pt idx="28">
                  <c:v>30277826.305813111</c:v>
                </c:pt>
                <c:pt idx="29">
                  <c:v>31294252.762304857</c:v>
                </c:pt>
                <c:pt idx="30">
                  <c:v>32585679.809702799</c:v>
                </c:pt>
                <c:pt idx="31">
                  <c:v>34281468.666302748</c:v>
                </c:pt>
                <c:pt idx="32">
                  <c:v>36037460.028379679</c:v>
                </c:pt>
                <c:pt idx="33">
                  <c:v>38486569.862999938</c:v>
                </c:pt>
                <c:pt idx="34">
                  <c:v>40588155.826296493</c:v>
                </c:pt>
                <c:pt idx="35">
                  <c:v>42559598.548954956</c:v>
                </c:pt>
                <c:pt idx="36">
                  <c:v>44374306.139859051</c:v>
                </c:pt>
                <c:pt idx="37">
                  <c:v>46235899.827093497</c:v>
                </c:pt>
                <c:pt idx="38">
                  <c:v>48188730.162800297</c:v>
                </c:pt>
                <c:pt idx="39">
                  <c:v>49256932.528424755</c:v>
                </c:pt>
                <c:pt idx="40">
                  <c:v>44952918.688361891</c:v>
                </c:pt>
                <c:pt idx="41">
                  <c:v>47700159.112336971</c:v>
                </c:pt>
                <c:pt idx="42">
                  <c:v>49420074.392012402</c:v>
                </c:pt>
                <c:pt idx="43">
                  <c:v>50943183.906786539</c:v>
                </c:pt>
                <c:pt idx="44">
                  <c:v>51314663.426584363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B-49E9-8B6F-F8C15C60B1A4}"/>
            </c:ext>
          </c:extLst>
        </c:ser>
        <c:ser>
          <c:idx val="2"/>
          <c:order val="1"/>
          <c:tx>
            <c:strRef>
              <c:f>'Data PIB'!$AO$8</c:f>
              <c:strCache>
                <c:ptCount val="1"/>
                <c:pt idx="0">
                  <c:v>pibr_update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'Data PIB'!$AO$9:$AO$53</c:f>
              <c:numCache>
                <c:formatCode>_(* #,##0_);_(* \(#,##0\);_(* "-"??_);_(@_)</c:formatCode>
                <c:ptCount val="45"/>
                <c:pt idx="0">
                  <c:v>15261228.34299805</c:v>
                </c:pt>
                <c:pt idx="1">
                  <c:v>15303290.787354782</c:v>
                </c:pt>
                <c:pt idx="2">
                  <c:v>14700534.268935537</c:v>
                </c:pt>
                <c:pt idx="3">
                  <c:v>14106320.827348528</c:v>
                </c:pt>
                <c:pt idx="4">
                  <c:v>14078014.280147148</c:v>
                </c:pt>
                <c:pt idx="5">
                  <c:v>13842011.887352526</c:v>
                </c:pt>
                <c:pt idx="6">
                  <c:v>13485734.530379254</c:v>
                </c:pt>
                <c:pt idx="7">
                  <c:v>13817953.525838677</c:v>
                </c:pt>
                <c:pt idx="8">
                  <c:v>14219986.601861751</c:v>
                </c:pt>
                <c:pt idx="9">
                  <c:v>14758942.71707044</c:v>
                </c:pt>
                <c:pt idx="10">
                  <c:v>15443135.928032203</c:v>
                </c:pt>
                <c:pt idx="11">
                  <c:v>16256452.775324496</c:v>
                </c:pt>
                <c:pt idx="12">
                  <c:v>16524115.002221189</c:v>
                </c:pt>
                <c:pt idx="13">
                  <c:v>17229578.429409456</c:v>
                </c:pt>
                <c:pt idx="14">
                  <c:v>18033728.549010865</c:v>
                </c:pt>
                <c:pt idx="15">
                  <c:v>18877396.161374658</c:v>
                </c:pt>
                <c:pt idx="16">
                  <c:v>19700704</c:v>
                </c:pt>
                <c:pt idx="17">
                  <c:v>20676717.998358134</c:v>
                </c:pt>
                <c:pt idx="18">
                  <c:v>21716623.479917377</c:v>
                </c:pt>
                <c:pt idx="19">
                  <c:v>21809328.569479004</c:v>
                </c:pt>
                <c:pt idx="20">
                  <c:v>22356265.306715906</c:v>
                </c:pt>
                <c:pt idx="21">
                  <c:v>22732699.886018824</c:v>
                </c:pt>
                <c:pt idx="22">
                  <c:v>23297736.103275083</c:v>
                </c:pt>
                <c:pt idx="23">
                  <c:v>23929416.902231909</c:v>
                </c:pt>
                <c:pt idx="24">
                  <c:v>24928062.195590947</c:v>
                </c:pt>
                <c:pt idx="25">
                  <c:v>26030239.788671948</c:v>
                </c:pt>
                <c:pt idx="26">
                  <c:v>27278912.666012205</c:v>
                </c:pt>
                <c:pt idx="27">
                  <c:v>28524027.122796208</c:v>
                </c:pt>
                <c:pt idx="28">
                  <c:v>30277826.305813111</c:v>
                </c:pt>
                <c:pt idx="29">
                  <c:v>31294252.762304857</c:v>
                </c:pt>
                <c:pt idx="30">
                  <c:v>32585679.809702799</c:v>
                </c:pt>
                <c:pt idx="31">
                  <c:v>34281468.666302748</c:v>
                </c:pt>
                <c:pt idx="32">
                  <c:v>36037460.028379679</c:v>
                </c:pt>
                <c:pt idx="33">
                  <c:v>38486569.862999938</c:v>
                </c:pt>
                <c:pt idx="34">
                  <c:v>40588155.826296493</c:v>
                </c:pt>
                <c:pt idx="35">
                  <c:v>42559598.548954956</c:v>
                </c:pt>
                <c:pt idx="36">
                  <c:v>44374306.139859051</c:v>
                </c:pt>
                <c:pt idx="37">
                  <c:v>46235899.827093497</c:v>
                </c:pt>
                <c:pt idx="38">
                  <c:v>47561984.288166188</c:v>
                </c:pt>
                <c:pt idx="39">
                  <c:v>48278610.718225487</c:v>
                </c:pt>
                <c:pt idx="40">
                  <c:v>42137827.78886243</c:v>
                </c:pt>
                <c:pt idx="41">
                  <c:v>46363851.125451252</c:v>
                </c:pt>
                <c:pt idx="42">
                  <c:v>48101298.348817989</c:v>
                </c:pt>
                <c:pt idx="43">
                  <c:v>49311703.017088942</c:v>
                </c:pt>
                <c:pt idx="44">
                  <c:v>48757757.063315161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B-49E9-8B6F-F8C15C6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734848"/>
        <c:axId val="2037659152"/>
      </c:lineChart>
      <c:catAx>
        <c:axId val="20497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59152"/>
        <c:crosses val="autoZero"/>
        <c:auto val="1"/>
        <c:lblAlgn val="ctr"/>
        <c:lblOffset val="100"/>
        <c:noMultiLvlLbl val="0"/>
      </c:catAx>
      <c:valAx>
        <c:axId val="20376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590800" cy="826465"/>
    <xdr:pic>
      <xdr:nvPicPr>
        <xdr:cNvPr id="2" name="2 Imagen">
          <a:extLst>
            <a:ext uri="{FF2B5EF4-FFF2-40B4-BE49-F238E27FC236}">
              <a16:creationId xmlns:a16="http://schemas.microsoft.com/office/drawing/2014/main" id="{BE3A8099-72FB-4C1D-A672-F6807CA32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175260"/>
          <a:ext cx="2590800" cy="82646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95250</xdr:rowOff>
    </xdr:from>
    <xdr:ext cx="2588501" cy="818582"/>
    <xdr:pic>
      <xdr:nvPicPr>
        <xdr:cNvPr id="2" name="2 Imagen">
          <a:extLst>
            <a:ext uri="{FF2B5EF4-FFF2-40B4-BE49-F238E27FC236}">
              <a16:creationId xmlns:a16="http://schemas.microsoft.com/office/drawing/2014/main" id="{D338C638-CD09-40F0-AE54-F4F97F064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95250"/>
          <a:ext cx="2588501" cy="81858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22860</xdr:colOff>
      <xdr:row>22</xdr:row>
      <xdr:rowOff>137160</xdr:rowOff>
    </xdr:from>
    <xdr:to>
      <xdr:col>50</xdr:col>
      <xdr:colOff>335280</xdr:colOff>
      <xdr:row>44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89647-EE4E-DAB5-9243-CFFAD3F9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731520</xdr:colOff>
      <xdr:row>26</xdr:row>
      <xdr:rowOff>144780</xdr:rowOff>
    </xdr:from>
    <xdr:to>
      <xdr:col>40</xdr:col>
      <xdr:colOff>22860</xdr:colOff>
      <xdr:row>43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996CA-574A-3C76-C260-1D46EC6F1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1024635\Direcci&#243;n\NUEVO%20IMAE\ACTIVIDAD%20AGRICOLA\&#205;ndice%20Mensual%20de%20la%20Actividad%20Agropecuaria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ESAR\Downloads\2.7.1.xlsx" TargetMode="External"/><Relationship Id="rId1" Type="http://schemas.openxmlformats.org/officeDocument/2006/relationships/externalLinkPath" Target="/Users/CESAR/Downloads/2.7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FRAS ANUALES"/>
      <sheetName val="Cifras Mensualizadas"/>
      <sheetName val="Prod. Agrícolas de Exportación"/>
      <sheetName val="Prod. Agrícolas de Con. Interno"/>
      <sheetName val="Prod. Agrícolas de C. Industria"/>
      <sheetName val="Productos Pecuarios"/>
      <sheetName val="IMAA"/>
      <sheetName val="Cuadros del IMAA"/>
      <sheetName val="Componentes de las Series"/>
      <sheetName val="Componentes con TRAMO-SEATS"/>
      <sheetName val="NOTRAD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.7.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33C3-E972-4BA8-9B5F-1DEC1FAF7B8E}">
  <dimension ref="B1:J43"/>
  <sheetViews>
    <sheetView showGridLines="0" topLeftCell="A7" zoomScaleNormal="100" workbookViewId="0">
      <selection activeCell="C28" sqref="C28"/>
    </sheetView>
  </sheetViews>
  <sheetFormatPr baseColWidth="10" defaultColWidth="13" defaultRowHeight="13.8" x14ac:dyDescent="0.25"/>
  <cols>
    <col min="1" max="1" width="4.33203125" style="53" customWidth="1"/>
    <col min="2" max="2" width="68.33203125" style="53" customWidth="1"/>
    <col min="3" max="10" width="19" style="53" customWidth="1"/>
    <col min="11" max="16384" width="13" style="53"/>
  </cols>
  <sheetData>
    <row r="1" spans="2:10" x14ac:dyDescent="0.25">
      <c r="E1" s="54"/>
      <c r="F1" s="55"/>
    </row>
    <row r="2" spans="2:10" x14ac:dyDescent="0.25">
      <c r="E2" s="54"/>
      <c r="F2" s="54"/>
    </row>
    <row r="3" spans="2:10" x14ac:dyDescent="0.25">
      <c r="E3" s="54"/>
      <c r="F3" s="54"/>
    </row>
    <row r="7" spans="2:10" s="57" customFormat="1" ht="13.2" x14ac:dyDescent="0.25">
      <c r="B7" s="56" t="s">
        <v>39</v>
      </c>
    </row>
    <row r="8" spans="2:10" s="57" customFormat="1" ht="13.2" x14ac:dyDescent="0.25">
      <c r="B8" s="58" t="s">
        <v>40</v>
      </c>
      <c r="C8" s="59"/>
      <c r="D8" s="59"/>
      <c r="E8" s="59"/>
      <c r="F8" s="59"/>
      <c r="G8" s="59"/>
      <c r="H8" s="59"/>
      <c r="I8" s="59"/>
      <c r="J8" s="59"/>
    </row>
    <row r="9" spans="2:10" s="57" customFormat="1" ht="13.2" x14ac:dyDescent="0.25">
      <c r="B9" s="58" t="s">
        <v>41</v>
      </c>
    </row>
    <row r="10" spans="2:10" ht="3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</row>
    <row r="11" spans="2:10" ht="16.2" x14ac:dyDescent="0.25">
      <c r="B11" s="61" t="s">
        <v>42</v>
      </c>
      <c r="C11" s="62">
        <v>2017</v>
      </c>
      <c r="D11" s="62">
        <v>2018</v>
      </c>
      <c r="E11" s="62">
        <v>2019</v>
      </c>
      <c r="F11" s="62">
        <v>2020</v>
      </c>
      <c r="G11" s="62">
        <v>2021</v>
      </c>
      <c r="H11" s="62" t="s">
        <v>43</v>
      </c>
      <c r="I11" s="62" t="s">
        <v>44</v>
      </c>
      <c r="J11" s="62" t="s">
        <v>45</v>
      </c>
    </row>
    <row r="12" spans="2:10" ht="3.75" customHeight="1" x14ac:dyDescent="0.25">
      <c r="B12" s="63"/>
      <c r="C12" s="64"/>
      <c r="D12" s="64"/>
      <c r="E12" s="64"/>
      <c r="F12" s="64"/>
      <c r="G12" s="64"/>
      <c r="H12" s="64"/>
      <c r="I12" s="64"/>
      <c r="J12" s="64"/>
    </row>
    <row r="13" spans="2:10" x14ac:dyDescent="0.25">
      <c r="B13" s="65" t="s">
        <v>46</v>
      </c>
      <c r="C13" s="66">
        <v>317358.60760645795</v>
      </c>
      <c r="D13" s="66">
        <v>326460.71916281147</v>
      </c>
      <c r="E13" s="66">
        <v>331379.57154522662</v>
      </c>
      <c r="F13" s="66">
        <v>289229.84963294357</v>
      </c>
      <c r="G13" s="66">
        <v>318236.85256416642</v>
      </c>
      <c r="H13" s="66">
        <v>330162.5171161574</v>
      </c>
      <c r="I13" s="66">
        <v>338470.61410571204</v>
      </c>
      <c r="J13" s="66">
        <v>334668.38429648784</v>
      </c>
    </row>
    <row r="14" spans="2:10" ht="6" customHeight="1" x14ac:dyDescent="0.25">
      <c r="B14" s="67"/>
      <c r="C14" s="68"/>
      <c r="D14" s="68"/>
      <c r="E14" s="68"/>
      <c r="F14" s="68"/>
      <c r="G14" s="68"/>
      <c r="H14" s="68"/>
      <c r="I14" s="68"/>
      <c r="J14" s="68"/>
    </row>
    <row r="15" spans="2:10" x14ac:dyDescent="0.25">
      <c r="B15" s="69" t="s">
        <v>47</v>
      </c>
      <c r="C15" s="70">
        <v>212397.00107719109</v>
      </c>
      <c r="D15" s="70">
        <v>219030.95938182448</v>
      </c>
      <c r="E15" s="70">
        <v>223162.74225646231</v>
      </c>
      <c r="F15" s="70">
        <v>197884.88457959038</v>
      </c>
      <c r="G15" s="70">
        <v>213313.00294229007</v>
      </c>
      <c r="H15" s="70">
        <v>225847.60872396399</v>
      </c>
      <c r="I15" s="70">
        <v>231711.17544622984</v>
      </c>
      <c r="J15" s="70">
        <v>235638.32408273363</v>
      </c>
    </row>
    <row r="16" spans="2:10" x14ac:dyDescent="0.25">
      <c r="B16" s="71" t="s">
        <v>48</v>
      </c>
      <c r="C16" s="70">
        <v>48224.355942150716</v>
      </c>
      <c r="D16" s="70">
        <v>49861.186154475574</v>
      </c>
      <c r="E16" s="70">
        <v>50726.137807408319</v>
      </c>
      <c r="F16" s="70">
        <v>49615.818313413656</v>
      </c>
      <c r="G16" s="70">
        <v>51778.544773978472</v>
      </c>
      <c r="H16" s="70">
        <v>52627.301576922378</v>
      </c>
      <c r="I16" s="70">
        <v>54804.644407586522</v>
      </c>
      <c r="J16" s="70">
        <v>55121.634613742986</v>
      </c>
    </row>
    <row r="17" spans="2:10" x14ac:dyDescent="0.25">
      <c r="B17" s="71" t="s">
        <v>49</v>
      </c>
      <c r="C17" s="72">
        <v>3306.8217787295198</v>
      </c>
      <c r="D17" s="72">
        <v>3334.792539886359</v>
      </c>
      <c r="E17" s="73">
        <v>-1944.4134861251937</v>
      </c>
      <c r="F17" s="72">
        <v>5075.276140262753</v>
      </c>
      <c r="G17" s="72">
        <v>2237.6177001149681</v>
      </c>
      <c r="H17" s="72">
        <v>1803.4027202144266</v>
      </c>
      <c r="I17" s="72">
        <v>2245.3270383858908</v>
      </c>
      <c r="J17" s="73">
        <v>-2575.7990782083953</v>
      </c>
    </row>
    <row r="18" spans="2:10" x14ac:dyDescent="0.25">
      <c r="B18" s="71" t="s">
        <v>50</v>
      </c>
      <c r="C18" s="70">
        <v>73365.902399310129</v>
      </c>
      <c r="D18" s="70">
        <v>76585.181517874007</v>
      </c>
      <c r="E18" s="70">
        <v>80103.180763376295</v>
      </c>
      <c r="F18" s="70">
        <v>47866.956094137029</v>
      </c>
      <c r="G18" s="70">
        <v>57334.992534034456</v>
      </c>
      <c r="H18" s="70">
        <v>59640.875403282087</v>
      </c>
      <c r="I18" s="70">
        <v>61416.153077379793</v>
      </c>
      <c r="J18" s="70">
        <v>54752.362376761303</v>
      </c>
    </row>
    <row r="19" spans="2:10" x14ac:dyDescent="0.25">
      <c r="B19" s="71" t="s">
        <v>51</v>
      </c>
      <c r="C19" s="70">
        <v>687.69156806118599</v>
      </c>
      <c r="D19" s="70">
        <v>717.75743209127006</v>
      </c>
      <c r="E19" s="70">
        <v>748.00151122118996</v>
      </c>
      <c r="F19" s="70">
        <v>161.743792030023</v>
      </c>
      <c r="G19" s="70">
        <v>63.231466237646366</v>
      </c>
      <c r="H19" s="70">
        <v>316.29986420229903</v>
      </c>
      <c r="I19" s="70">
        <v>1548.1680629622495</v>
      </c>
      <c r="J19" s="70">
        <v>4500.8708539508989</v>
      </c>
    </row>
    <row r="20" spans="2:10" x14ac:dyDescent="0.25">
      <c r="B20" s="71" t="s">
        <v>52</v>
      </c>
      <c r="C20" s="70">
        <v>62008.275240699571</v>
      </c>
      <c r="D20" s="70">
        <v>63181.473866953194</v>
      </c>
      <c r="E20" s="70">
        <v>64092.38101452573</v>
      </c>
      <c r="F20" s="70">
        <v>48766.449430271517</v>
      </c>
      <c r="G20" s="70">
        <v>67025.471019141973</v>
      </c>
      <c r="H20" s="70">
        <v>74404.968352006297</v>
      </c>
      <c r="I20" s="70">
        <v>68336.57416500611</v>
      </c>
      <c r="J20" s="70">
        <v>58449.118304241856</v>
      </c>
    </row>
    <row r="21" spans="2:10" x14ac:dyDescent="0.25">
      <c r="B21" s="71" t="s">
        <v>53</v>
      </c>
      <c r="C21" s="70">
        <v>82631.440399684303</v>
      </c>
      <c r="D21" s="70">
        <v>86250.631730293404</v>
      </c>
      <c r="E21" s="70">
        <v>85611.466179322393</v>
      </c>
      <c r="F21" s="70">
        <v>59808.888104944745</v>
      </c>
      <c r="G21" s="70">
        <v>73391.829504887588</v>
      </c>
      <c r="H21" s="70">
        <v>84483.959901161783</v>
      </c>
      <c r="I21" s="70">
        <v>81067.139595466913</v>
      </c>
      <c r="J21" s="70">
        <v>72600.46138092062</v>
      </c>
    </row>
    <row r="22" spans="2:10" ht="6" customHeight="1" x14ac:dyDescent="0.25">
      <c r="B22" s="74"/>
      <c r="C22" s="74"/>
      <c r="D22" s="74"/>
      <c r="E22" s="74"/>
      <c r="F22" s="74"/>
      <c r="G22" s="74"/>
      <c r="H22" s="74"/>
      <c r="I22" s="74"/>
      <c r="J22" s="74"/>
    </row>
    <row r="23" spans="2:10" s="77" customFormat="1" ht="13.5" customHeight="1" x14ac:dyDescent="0.2">
      <c r="B23" s="75" t="s">
        <v>1</v>
      </c>
      <c r="C23" s="76"/>
      <c r="D23" s="76"/>
      <c r="H23" s="78"/>
    </row>
    <row r="24" spans="2:10" s="77" customFormat="1" ht="13.5" customHeight="1" x14ac:dyDescent="0.2">
      <c r="B24" s="79" t="s">
        <v>54</v>
      </c>
      <c r="G24" s="80"/>
    </row>
    <row r="25" spans="2:10" x14ac:dyDescent="0.25">
      <c r="B25" s="81" t="s">
        <v>55</v>
      </c>
      <c r="C25" s="82"/>
    </row>
    <row r="26" spans="2:10" x14ac:dyDescent="0.25">
      <c r="B26" s="75" t="s">
        <v>56</v>
      </c>
    </row>
    <row r="27" spans="2:10" x14ac:dyDescent="0.25">
      <c r="B27" s="75"/>
      <c r="C27" s="82"/>
    </row>
    <row r="28" spans="2:10" x14ac:dyDescent="0.25">
      <c r="C28" s="82"/>
      <c r="D28" s="82"/>
      <c r="E28" s="82"/>
      <c r="F28" s="82"/>
      <c r="G28" s="82"/>
      <c r="H28" s="82"/>
      <c r="I28" s="82"/>
      <c r="J28" s="82"/>
    </row>
    <row r="29" spans="2:10" x14ac:dyDescent="0.25">
      <c r="C29" s="83"/>
      <c r="D29" s="83"/>
      <c r="E29" s="83"/>
      <c r="F29" s="83"/>
      <c r="G29" s="83"/>
      <c r="H29" s="83"/>
      <c r="I29" s="83"/>
      <c r="J29" s="83"/>
    </row>
    <row r="43" spans="10:10" x14ac:dyDescent="0.25">
      <c r="J43" s="8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A3B5-0A2A-4DEE-920A-54DEABD39BA7}">
  <sheetPr>
    <tabColor rgb="FFB8CCE4"/>
  </sheetPr>
  <dimension ref="B6:AU21"/>
  <sheetViews>
    <sheetView showGridLines="0" zoomScale="145" zoomScaleNormal="145" workbookViewId="0">
      <pane xSplit="2" ySplit="10" topLeftCell="C11" activePane="bottomRight" state="frozen"/>
      <selection activeCell="AN14" sqref="AN14"/>
      <selection pane="topRight" activeCell="AN14" sqref="AN14"/>
      <selection pane="bottomLeft" activeCell="AN14" sqref="AN14"/>
      <selection pane="bottomRight" activeCell="D5" sqref="D5"/>
    </sheetView>
  </sheetViews>
  <sheetFormatPr baseColWidth="10" defaultColWidth="11.44140625" defaultRowHeight="12" x14ac:dyDescent="0.2"/>
  <cols>
    <col min="1" max="1" width="3.33203125" style="1" customWidth="1"/>
    <col min="2" max="2" width="56.33203125" style="1" customWidth="1"/>
    <col min="3" max="16384" width="11.44140625" style="1"/>
  </cols>
  <sheetData>
    <row r="6" spans="2:47" x14ac:dyDescent="0.2">
      <c r="AP6" s="37"/>
      <c r="AQ6" s="37"/>
      <c r="AR6" s="37"/>
      <c r="AS6" s="37"/>
      <c r="AT6" s="37"/>
      <c r="AU6" s="37"/>
    </row>
    <row r="7" spans="2:47" ht="15.6" x14ac:dyDescent="0.3">
      <c r="B7" s="36" t="s">
        <v>20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</row>
    <row r="8" spans="2:47" ht="15.6" x14ac:dyDescent="0.3">
      <c r="B8" s="35" t="s">
        <v>19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</row>
    <row r="9" spans="2:47" ht="15.6" x14ac:dyDescent="0.3">
      <c r="B9" s="34" t="s">
        <v>18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</row>
    <row r="10" spans="2:47" ht="18" customHeight="1" x14ac:dyDescent="0.2">
      <c r="B10" s="31" t="s">
        <v>17</v>
      </c>
      <c r="C10" s="30">
        <v>1980</v>
      </c>
      <c r="D10" s="30">
        <v>1981</v>
      </c>
      <c r="E10" s="30">
        <v>1982</v>
      </c>
      <c r="F10" s="30">
        <v>1983</v>
      </c>
      <c r="G10" s="30">
        <v>1984</v>
      </c>
      <c r="H10" s="30">
        <v>1985</v>
      </c>
      <c r="I10" s="30">
        <v>1986</v>
      </c>
      <c r="J10" s="30">
        <v>1987</v>
      </c>
      <c r="K10" s="30">
        <v>1988</v>
      </c>
      <c r="L10" s="30">
        <v>1989</v>
      </c>
      <c r="M10" s="30">
        <v>1990</v>
      </c>
      <c r="N10" s="30">
        <v>1991</v>
      </c>
      <c r="O10" s="30">
        <v>1992</v>
      </c>
      <c r="P10" s="30">
        <v>1993</v>
      </c>
      <c r="Q10" s="30">
        <v>1994</v>
      </c>
      <c r="R10" s="30">
        <v>1995</v>
      </c>
      <c r="S10" s="30">
        <v>1996</v>
      </c>
      <c r="T10" s="30">
        <v>1997</v>
      </c>
      <c r="U10" s="30">
        <v>1998</v>
      </c>
      <c r="V10" s="30">
        <v>1999</v>
      </c>
      <c r="W10" s="30">
        <v>2000</v>
      </c>
      <c r="X10" s="30">
        <v>2001</v>
      </c>
      <c r="Y10" s="30">
        <v>2002</v>
      </c>
      <c r="Z10" s="30">
        <v>2003</v>
      </c>
      <c r="AA10" s="30">
        <v>2004</v>
      </c>
      <c r="AB10" s="30">
        <v>2005</v>
      </c>
      <c r="AC10" s="30">
        <v>2006</v>
      </c>
      <c r="AD10" s="30">
        <v>2007</v>
      </c>
      <c r="AE10" s="30">
        <v>2008</v>
      </c>
      <c r="AF10" s="30">
        <v>2009</v>
      </c>
      <c r="AG10" s="30">
        <v>2010</v>
      </c>
      <c r="AH10" s="30">
        <v>2011</v>
      </c>
      <c r="AI10" s="31">
        <v>2012</v>
      </c>
      <c r="AJ10" s="31">
        <v>2013</v>
      </c>
      <c r="AK10" s="30">
        <v>2014</v>
      </c>
      <c r="AL10" s="30">
        <v>2015</v>
      </c>
      <c r="AM10" s="30">
        <v>2016</v>
      </c>
      <c r="AN10" s="30" t="s">
        <v>16</v>
      </c>
      <c r="AO10" s="30" t="s">
        <v>15</v>
      </c>
      <c r="AP10" s="30" t="s">
        <v>14</v>
      </c>
      <c r="AQ10" s="30" t="s">
        <v>13</v>
      </c>
      <c r="AR10" s="30" t="s">
        <v>12</v>
      </c>
      <c r="AS10" s="30" t="s">
        <v>11</v>
      </c>
      <c r="AT10" s="30" t="s">
        <v>10</v>
      </c>
      <c r="AU10" s="29" t="s">
        <v>9</v>
      </c>
    </row>
    <row r="11" spans="2:47" ht="6.75" customHeight="1" x14ac:dyDescent="0.2">
      <c r="B11" s="27"/>
      <c r="C11" s="26"/>
      <c r="D11" s="26"/>
      <c r="E11" s="26"/>
      <c r="F11" s="26"/>
      <c r="G11" s="26"/>
      <c r="H11" s="26"/>
      <c r="I11" s="28"/>
      <c r="J11" s="26"/>
      <c r="K11" s="26"/>
      <c r="L11" s="26"/>
      <c r="M11" s="26"/>
      <c r="N11" s="26"/>
      <c r="O11" s="28"/>
      <c r="P11" s="26"/>
      <c r="Q11" s="28"/>
      <c r="R11" s="26"/>
      <c r="S11" s="28"/>
      <c r="T11" s="26"/>
      <c r="U11" s="28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7"/>
      <c r="AJ11" s="27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</row>
    <row r="12" spans="2:47" s="6" customFormat="1" ht="18" customHeight="1" x14ac:dyDescent="0.15">
      <c r="B12" s="25" t="s">
        <v>8</v>
      </c>
      <c r="C12" s="20">
        <v>15261228.34299805</v>
      </c>
      <c r="D12" s="20">
        <v>15303290.787354782</v>
      </c>
      <c r="E12" s="20">
        <v>14700534.268935537</v>
      </c>
      <c r="F12" s="20">
        <v>14106320.827348528</v>
      </c>
      <c r="G12" s="20">
        <v>14078014.280147148</v>
      </c>
      <c r="H12" s="24">
        <v>13842011.887352526</v>
      </c>
      <c r="I12" s="23">
        <v>13485734.530379254</v>
      </c>
      <c r="J12" s="21">
        <v>13817953.525838677</v>
      </c>
      <c r="K12" s="20">
        <v>14219986.601861751</v>
      </c>
      <c r="L12" s="21">
        <v>14758942.71707044</v>
      </c>
      <c r="M12" s="20">
        <v>15443135.928032203</v>
      </c>
      <c r="N12" s="21">
        <v>16256452.775324496</v>
      </c>
      <c r="O12" s="23">
        <v>16524115.002221189</v>
      </c>
      <c r="P12" s="21">
        <v>17229578.429409456</v>
      </c>
      <c r="Q12" s="23">
        <v>18033728.549010865</v>
      </c>
      <c r="R12" s="21">
        <v>18877396.161374658</v>
      </c>
      <c r="S12" s="23">
        <v>19700704</v>
      </c>
      <c r="T12" s="21">
        <v>20676717.998358134</v>
      </c>
      <c r="U12" s="23">
        <v>21716623.479917377</v>
      </c>
      <c r="V12" s="22">
        <v>21809328.569479004</v>
      </c>
      <c r="W12" s="20">
        <v>22356265.306715906</v>
      </c>
      <c r="X12" s="20">
        <v>22732699.886018824</v>
      </c>
      <c r="Y12" s="20">
        <v>23297736.103275083</v>
      </c>
      <c r="Z12" s="20">
        <v>23929416.902231909</v>
      </c>
      <c r="AA12" s="20">
        <v>24928062.195590947</v>
      </c>
      <c r="AB12" s="20">
        <v>26030239.788671948</v>
      </c>
      <c r="AC12" s="20">
        <v>27278912.666012205</v>
      </c>
      <c r="AD12" s="20">
        <v>28524027.122796208</v>
      </c>
      <c r="AE12" s="20">
        <v>30277826.305813111</v>
      </c>
      <c r="AF12" s="20">
        <v>31294252.762304857</v>
      </c>
      <c r="AG12" s="20">
        <v>32585679.809702799</v>
      </c>
      <c r="AH12" s="20">
        <v>34281468.666302748</v>
      </c>
      <c r="AI12" s="20">
        <v>36037460.028379679</v>
      </c>
      <c r="AJ12" s="20">
        <v>38486569.862999938</v>
      </c>
      <c r="AK12" s="20">
        <v>40588155.826296493</v>
      </c>
      <c r="AL12" s="20">
        <v>42559598.548954956</v>
      </c>
      <c r="AM12" s="20">
        <v>44374306.139859051</v>
      </c>
      <c r="AN12" s="20">
        <v>46235899.827093497</v>
      </c>
      <c r="AO12" s="20">
        <v>48188730.162800297</v>
      </c>
      <c r="AP12" s="21">
        <v>49256932.528424755</v>
      </c>
      <c r="AQ12" s="21">
        <v>44952918.688361891</v>
      </c>
      <c r="AR12" s="20">
        <v>47700159.112336971</v>
      </c>
      <c r="AS12" s="20">
        <v>49420074.392012402</v>
      </c>
      <c r="AT12" s="20">
        <v>50943183.906786539</v>
      </c>
      <c r="AU12" s="20">
        <v>51314663.426584363</v>
      </c>
    </row>
    <row r="13" spans="2:47" s="6" customFormat="1" ht="18" customHeight="1" x14ac:dyDescent="0.15">
      <c r="B13" s="19" t="s">
        <v>7</v>
      </c>
      <c r="C13" s="17">
        <v>2353886.1662151609</v>
      </c>
      <c r="D13" s="16">
        <v>2551141.8269439912</v>
      </c>
      <c r="E13" s="15">
        <v>2476903.5997799211</v>
      </c>
      <c r="F13" s="16">
        <v>2185867.4268057803</v>
      </c>
      <c r="G13" s="16">
        <v>2269148.9757670807</v>
      </c>
      <c r="H13" s="15">
        <v>2101231.9515603166</v>
      </c>
      <c r="I13" s="16">
        <v>1804538</v>
      </c>
      <c r="J13" s="15">
        <v>1735759</v>
      </c>
      <c r="K13" s="16">
        <v>1801118</v>
      </c>
      <c r="L13" s="15">
        <v>1816974</v>
      </c>
      <c r="M13" s="16">
        <v>1815415</v>
      </c>
      <c r="N13" s="15">
        <v>1876065</v>
      </c>
      <c r="O13" s="16">
        <v>1945335</v>
      </c>
      <c r="P13" s="15">
        <v>1994606</v>
      </c>
      <c r="Q13" s="16">
        <v>2057084</v>
      </c>
      <c r="R13" s="15">
        <v>2193477</v>
      </c>
      <c r="S13" s="16">
        <v>2250628</v>
      </c>
      <c r="T13" s="15">
        <v>2326252</v>
      </c>
      <c r="U13" s="16">
        <v>2414668.1109291115</v>
      </c>
      <c r="V13" s="15">
        <v>2492184.2721437383</v>
      </c>
      <c r="W13" s="13">
        <v>2543985</v>
      </c>
      <c r="X13" s="13">
        <v>2616812.38</v>
      </c>
      <c r="Y13" s="13">
        <v>2707278</v>
      </c>
      <c r="Z13" s="13">
        <v>2804003.27</v>
      </c>
      <c r="AA13" s="13">
        <v>2892281.2223678497</v>
      </c>
      <c r="AB13" s="13">
        <v>2989343.62627486</v>
      </c>
      <c r="AC13" s="13">
        <v>3087197</v>
      </c>
      <c r="AD13" s="13">
        <v>3203527</v>
      </c>
      <c r="AE13" s="13">
        <v>3328816.9870096804</v>
      </c>
      <c r="AF13" s="13">
        <v>3455978.9656580002</v>
      </c>
      <c r="AG13" s="13">
        <v>3562033.4251932399</v>
      </c>
      <c r="AH13" s="13">
        <v>3820034.0787785202</v>
      </c>
      <c r="AI13" s="13">
        <v>4006652.6338629955</v>
      </c>
      <c r="AJ13" s="13">
        <v>4378879.8755106302</v>
      </c>
      <c r="AK13" s="13">
        <v>4673102.7985638948</v>
      </c>
      <c r="AL13" s="13">
        <v>5101507.0888754399</v>
      </c>
      <c r="AM13" s="13">
        <v>5181453.6387684643</v>
      </c>
      <c r="AN13" s="13">
        <v>5437311.0784308128</v>
      </c>
      <c r="AO13" s="13">
        <v>5717179.3809244102</v>
      </c>
      <c r="AP13" s="14">
        <v>5932045.7816306949</v>
      </c>
      <c r="AQ13" s="14">
        <v>5768128.6873437185</v>
      </c>
      <c r="AR13" s="13">
        <v>6078973.2611428127</v>
      </c>
      <c r="AS13" s="13">
        <v>6306651.3942432012</v>
      </c>
      <c r="AT13" s="13">
        <v>6457609.3352874042</v>
      </c>
      <c r="AU13" s="13">
        <v>6362196.3025772162</v>
      </c>
    </row>
    <row r="14" spans="2:47" s="6" customFormat="1" ht="18" customHeight="1" x14ac:dyDescent="0.15">
      <c r="B14" s="18" t="s">
        <v>6</v>
      </c>
      <c r="C14" s="17">
        <v>10804472.085498007</v>
      </c>
      <c r="D14" s="16">
        <v>10849053.04102774</v>
      </c>
      <c r="E14" s="15">
        <v>10414387.224805739</v>
      </c>
      <c r="F14" s="16">
        <v>9937017.6113904454</v>
      </c>
      <c r="G14" s="16">
        <v>9934988.8536810912</v>
      </c>
      <c r="H14" s="15">
        <v>10330239.6577258</v>
      </c>
      <c r="I14" s="16">
        <v>10844192.384734174</v>
      </c>
      <c r="J14" s="15">
        <v>11181302.419679357</v>
      </c>
      <c r="K14" s="16">
        <v>11280821.243859582</v>
      </c>
      <c r="L14" s="15">
        <v>11482159.472763728</v>
      </c>
      <c r="M14" s="16">
        <v>11869886.151975842</v>
      </c>
      <c r="N14" s="15">
        <v>12264367.594816895</v>
      </c>
      <c r="O14" s="16">
        <v>12700433.425947992</v>
      </c>
      <c r="P14" s="15">
        <v>13122712.29037061</v>
      </c>
      <c r="Q14" s="16">
        <v>13507684.028894069</v>
      </c>
      <c r="R14" s="15">
        <v>13905760.375506362</v>
      </c>
      <c r="S14" s="16">
        <v>14359906</v>
      </c>
      <c r="T14" s="15">
        <v>15139505.009366389</v>
      </c>
      <c r="U14" s="16">
        <v>15934817.048921045</v>
      </c>
      <c r="V14" s="15">
        <v>16375000.609152589</v>
      </c>
      <c r="W14" s="13">
        <v>16752141.83141849</v>
      </c>
      <c r="X14" s="13">
        <v>16964766.476631902</v>
      </c>
      <c r="Y14" s="13">
        <v>17311638.808643103</v>
      </c>
      <c r="Z14" s="13">
        <v>17637775.973903257</v>
      </c>
      <c r="AA14" s="13">
        <v>18151034.800030574</v>
      </c>
      <c r="AB14" s="13">
        <v>18755349.212783154</v>
      </c>
      <c r="AC14" s="13">
        <v>19518920.676039636</v>
      </c>
      <c r="AD14" s="13">
        <v>20332797.121784564</v>
      </c>
      <c r="AE14" s="13">
        <v>21447626.610532895</v>
      </c>
      <c r="AF14" s="13">
        <v>22235429.361921187</v>
      </c>
      <c r="AG14" s="13">
        <v>23119867.296336904</v>
      </c>
      <c r="AH14" s="13">
        <v>24322887.637361515</v>
      </c>
      <c r="AI14" s="13">
        <v>25443089.792751294</v>
      </c>
      <c r="AJ14" s="13">
        <v>26951156.25534147</v>
      </c>
      <c r="AK14" s="13">
        <v>28411942.014246423</v>
      </c>
      <c r="AL14" s="13">
        <v>29889224.670999967</v>
      </c>
      <c r="AM14" s="13">
        <v>30904697.535289474</v>
      </c>
      <c r="AN14" s="13">
        <v>32366729.629845478</v>
      </c>
      <c r="AO14" s="13">
        <v>33758922.069753021</v>
      </c>
      <c r="AP14" s="14">
        <v>34999859.849066406</v>
      </c>
      <c r="AQ14" s="14">
        <v>32250375.442023724</v>
      </c>
      <c r="AR14" s="13">
        <v>33973030.704970911</v>
      </c>
      <c r="AS14" s="13">
        <v>35115805.622716531</v>
      </c>
      <c r="AT14" s="13">
        <v>36231081.939888544</v>
      </c>
      <c r="AU14" s="13">
        <v>36442566.988937803</v>
      </c>
    </row>
    <row r="15" spans="2:47" s="6" customFormat="1" ht="18" customHeight="1" x14ac:dyDescent="0.15">
      <c r="B15" s="18" t="s">
        <v>5</v>
      </c>
      <c r="C15" s="17">
        <v>-45476.438788853666</v>
      </c>
      <c r="D15" s="16">
        <v>-19461.031531223802</v>
      </c>
      <c r="E15" s="15">
        <v>59743.156162740044</v>
      </c>
      <c r="F15" s="16">
        <v>70418.383990474598</v>
      </c>
      <c r="G15" s="16">
        <v>488416.48685778555</v>
      </c>
      <c r="H15" s="15">
        <v>785208.51101617864</v>
      </c>
      <c r="I15" s="16">
        <v>27395.939215266262</v>
      </c>
      <c r="J15" s="15">
        <v>221846.15043001014</v>
      </c>
      <c r="K15" s="16">
        <v>195149.64714245469</v>
      </c>
      <c r="L15" s="15">
        <v>-62339.863121827948</v>
      </c>
      <c r="M15" s="16">
        <v>-4100.5356281702097</v>
      </c>
      <c r="N15" s="15">
        <v>192895.31464018975</v>
      </c>
      <c r="O15" s="16">
        <v>47433.705403631124</v>
      </c>
      <c r="P15" s="15">
        <v>-22412.085823579939</v>
      </c>
      <c r="Q15" s="16">
        <v>-88668.724479016702</v>
      </c>
      <c r="R15" s="15">
        <v>-136030.38841399507</v>
      </c>
      <c r="S15" s="16">
        <v>34669</v>
      </c>
      <c r="T15" s="15">
        <v>152949.10340416286</v>
      </c>
      <c r="U15" s="16">
        <v>168730.37501256069</v>
      </c>
      <c r="V15" s="15">
        <v>-40284.582374761267</v>
      </c>
      <c r="W15" s="13">
        <v>28275.103269959753</v>
      </c>
      <c r="X15" s="13">
        <v>179626.79868820854</v>
      </c>
      <c r="Y15" s="13">
        <v>191764.92287560963</v>
      </c>
      <c r="Z15" s="13">
        <v>94704.738605283026</v>
      </c>
      <c r="AA15" s="13">
        <v>-266128.06910193921</v>
      </c>
      <c r="AB15" s="13">
        <v>313326.72325607628</v>
      </c>
      <c r="AC15" s="13">
        <v>-197120.01359312492</v>
      </c>
      <c r="AD15" s="13">
        <v>-278545.51437664888</v>
      </c>
      <c r="AE15" s="13">
        <v>90127.111150491692</v>
      </c>
      <c r="AF15" s="13">
        <v>143331.82485469035</v>
      </c>
      <c r="AG15" s="13">
        <v>137207.38330082496</v>
      </c>
      <c r="AH15" s="13">
        <v>291386.2466886231</v>
      </c>
      <c r="AI15" s="13">
        <v>-355490.34176128416</v>
      </c>
      <c r="AJ15" s="13">
        <v>-108419.9776480561</v>
      </c>
      <c r="AK15" s="13">
        <v>82778.707534291709</v>
      </c>
      <c r="AL15" s="13">
        <v>-277957.82963035442</v>
      </c>
      <c r="AM15" s="13">
        <v>280086.99012378557</v>
      </c>
      <c r="AN15" s="13">
        <v>707786.33677598811</v>
      </c>
      <c r="AO15" s="13">
        <v>318339.00385424611</v>
      </c>
      <c r="AP15" s="14">
        <v>758656.67822896992</v>
      </c>
      <c r="AQ15" s="14">
        <v>604771.21893530805</v>
      </c>
      <c r="AR15" s="13">
        <v>645539.13741453923</v>
      </c>
      <c r="AS15" s="13">
        <v>-62376.449745496269</v>
      </c>
      <c r="AT15" s="13">
        <v>472748.4369795043</v>
      </c>
      <c r="AU15" s="13">
        <v>-815518.03506601416</v>
      </c>
    </row>
    <row r="16" spans="2:47" s="6" customFormat="1" ht="18" customHeight="1" x14ac:dyDescent="0.15">
      <c r="B16" s="18" t="s">
        <v>4</v>
      </c>
      <c r="C16" s="17">
        <v>1963222.4573115117</v>
      </c>
      <c r="D16" s="16">
        <v>1922221.0769864595</v>
      </c>
      <c r="E16" s="15">
        <v>1395659.4212724322</v>
      </c>
      <c r="F16" s="16">
        <v>1222858.1296163597</v>
      </c>
      <c r="G16" s="16">
        <v>1313044.3130567686</v>
      </c>
      <c r="H16" s="15">
        <v>1499459.3930582849</v>
      </c>
      <c r="I16" s="16">
        <v>1560451.7208159447</v>
      </c>
      <c r="J16" s="15">
        <v>1644120.395392156</v>
      </c>
      <c r="K16" s="16">
        <v>1742299.5099656968</v>
      </c>
      <c r="L16" s="15">
        <v>1706846.3870000001</v>
      </c>
      <c r="M16" s="16">
        <v>1939424.5556000001</v>
      </c>
      <c r="N16" s="15">
        <v>2309227.5499999998</v>
      </c>
      <c r="O16" s="16">
        <v>2587870.4234340307</v>
      </c>
      <c r="P16" s="15">
        <v>2655894.5060049808</v>
      </c>
      <c r="Q16" s="16">
        <v>2442940.9089832916</v>
      </c>
      <c r="R16" s="15">
        <v>2780084.1006489052</v>
      </c>
      <c r="S16" s="16">
        <v>3106141</v>
      </c>
      <c r="T16" s="15">
        <v>3937438.5001544822</v>
      </c>
      <c r="U16" s="16">
        <v>5087830.2359174602</v>
      </c>
      <c r="V16" s="15">
        <v>4310603.4758046065</v>
      </c>
      <c r="W16" s="13">
        <v>3927006.2836400256</v>
      </c>
      <c r="X16" s="13">
        <v>3084701.0845757383</v>
      </c>
      <c r="Y16" s="13">
        <v>3655612.2986382479</v>
      </c>
      <c r="Z16" s="13">
        <v>3259138.2791807228</v>
      </c>
      <c r="AA16" s="13">
        <v>3222710.2807770655</v>
      </c>
      <c r="AB16" s="13">
        <v>3437558.6296529197</v>
      </c>
      <c r="AC16" s="13">
        <v>3757082.4407882509</v>
      </c>
      <c r="AD16" s="13">
        <v>4232114.4761463301</v>
      </c>
      <c r="AE16" s="13">
        <v>5022364.9258699138</v>
      </c>
      <c r="AF16" s="13">
        <v>5167461.2027689144</v>
      </c>
      <c r="AG16" s="13">
        <v>5553149.1407554895</v>
      </c>
      <c r="AH16" s="13">
        <v>6870020.9631405529</v>
      </c>
      <c r="AI16" s="13">
        <v>7043533.6467633732</v>
      </c>
      <c r="AJ16" s="13">
        <v>7869530.3067238741</v>
      </c>
      <c r="AK16" s="13">
        <v>8649249.5986712128</v>
      </c>
      <c r="AL16" s="13">
        <v>9081228.7265547384</v>
      </c>
      <c r="AM16" s="13">
        <v>9391365.97567733</v>
      </c>
      <c r="AN16" s="13">
        <v>10496845</v>
      </c>
      <c r="AO16" s="13">
        <v>10835838.706984561</v>
      </c>
      <c r="AP16" s="14">
        <v>10460754.188736554</v>
      </c>
      <c r="AQ16" s="14">
        <v>7749528.4465114512</v>
      </c>
      <c r="AR16" s="13">
        <v>8672723.7219581772</v>
      </c>
      <c r="AS16" s="13">
        <v>9158088.9370668493</v>
      </c>
      <c r="AT16" s="13">
        <v>9681315.4254860021</v>
      </c>
      <c r="AU16" s="13">
        <v>8854789.6867677532</v>
      </c>
    </row>
    <row r="17" spans="2:47" s="6" customFormat="1" ht="18" customHeight="1" x14ac:dyDescent="0.15">
      <c r="B17" s="18" t="s">
        <v>3</v>
      </c>
      <c r="C17" s="17">
        <v>2888765.3884063992</v>
      </c>
      <c r="D17" s="16">
        <v>2926118.0494475528</v>
      </c>
      <c r="E17" s="15">
        <v>2542159.1112401877</v>
      </c>
      <c r="F17" s="16">
        <v>2590569.8453981099</v>
      </c>
      <c r="G17" s="16">
        <v>2433438.7561861542</v>
      </c>
      <c r="H17" s="15">
        <v>1977362.408296831</v>
      </c>
      <c r="I17" s="16">
        <v>2355680.9328250457</v>
      </c>
      <c r="J17" s="15">
        <v>2381708.1253965865</v>
      </c>
      <c r="K17" s="16">
        <v>2541494.6866490296</v>
      </c>
      <c r="L17" s="15">
        <v>3166948.9344489416</v>
      </c>
      <c r="M17" s="16">
        <v>3517480.3121216018</v>
      </c>
      <c r="N17" s="15">
        <v>3774038.251182972</v>
      </c>
      <c r="O17" s="16">
        <v>3816036.0390102523</v>
      </c>
      <c r="P17" s="15">
        <v>4018461.4027332547</v>
      </c>
      <c r="Q17" s="16">
        <v>4625108.4804440262</v>
      </c>
      <c r="R17" s="15">
        <v>5046839.2544215526</v>
      </c>
      <c r="S17" s="16">
        <v>5252178</v>
      </c>
      <c r="T17" s="15">
        <v>5141345.603394757</v>
      </c>
      <c r="U17" s="16">
        <v>5474629.7379329242</v>
      </c>
      <c r="V17" s="15">
        <v>4773614.5185727812</v>
      </c>
      <c r="W17" s="13">
        <v>5491595.3415194992</v>
      </c>
      <c r="X17" s="13">
        <v>5951638.7395832203</v>
      </c>
      <c r="Y17" s="13">
        <v>6290479.7822203748</v>
      </c>
      <c r="Z17" s="13">
        <v>7055594.2242848743</v>
      </c>
      <c r="AA17" s="13">
        <v>8228272.4780836087</v>
      </c>
      <c r="AB17" s="13">
        <v>8914207.156097291</v>
      </c>
      <c r="AC17" s="13">
        <v>9924795.9794743061</v>
      </c>
      <c r="AD17" s="13">
        <v>10231389.604661301</v>
      </c>
      <c r="AE17" s="13">
        <v>10453874.677079719</v>
      </c>
      <c r="AF17" s="13">
        <v>9329491.5786171276</v>
      </c>
      <c r="AG17" s="13">
        <v>10248691.938262526</v>
      </c>
      <c r="AH17" s="13">
        <v>10719430.326778403</v>
      </c>
      <c r="AI17" s="13">
        <v>12144641.344119988</v>
      </c>
      <c r="AJ17" s="13">
        <v>12641951.766712543</v>
      </c>
      <c r="AK17" s="13">
        <v>14015558.152483696</v>
      </c>
      <c r="AL17" s="13">
        <v>13186019.406734228</v>
      </c>
      <c r="AM17" s="13">
        <v>12432525</v>
      </c>
      <c r="AN17" s="13">
        <v>11814068.34233807</v>
      </c>
      <c r="AO17" s="13">
        <v>12427219.632917454</v>
      </c>
      <c r="AP17" s="14">
        <v>12201082.898620315</v>
      </c>
      <c r="AQ17" s="14">
        <v>9907296.7377650924</v>
      </c>
      <c r="AR17" s="13">
        <v>11435209.077264752</v>
      </c>
      <c r="AS17" s="13">
        <v>13160822.589080108</v>
      </c>
      <c r="AT17" s="13">
        <v>12006646.142434869</v>
      </c>
      <c r="AU17" s="13">
        <v>11835712.175368197</v>
      </c>
    </row>
    <row r="18" spans="2:47" s="6" customFormat="1" ht="18" customHeight="1" x14ac:dyDescent="0.15">
      <c r="B18" s="12" t="s">
        <v>2</v>
      </c>
      <c r="C18" s="11">
        <v>2703641.3156441743</v>
      </c>
      <c r="D18" s="10">
        <v>2925782.1755197374</v>
      </c>
      <c r="E18" s="9">
        <v>2188318.2443254823</v>
      </c>
      <c r="F18" s="10">
        <v>1900410.5698526411</v>
      </c>
      <c r="G18" s="10">
        <v>2361023.105401732</v>
      </c>
      <c r="H18" s="9">
        <v>2851490.0343048847</v>
      </c>
      <c r="I18" s="10">
        <v>3106524.4472111762</v>
      </c>
      <c r="J18" s="9">
        <v>3346782.5650594323</v>
      </c>
      <c r="K18" s="10">
        <v>3340896.4857550119</v>
      </c>
      <c r="L18" s="9">
        <v>3351646.2140204026</v>
      </c>
      <c r="M18" s="10">
        <v>3694969.5560370707</v>
      </c>
      <c r="N18" s="9">
        <v>4160140.9353155615</v>
      </c>
      <c r="O18" s="10">
        <v>4572993.5915747173</v>
      </c>
      <c r="P18" s="9">
        <v>4539683.6838758094</v>
      </c>
      <c r="Q18" s="10">
        <v>4510420.1448315037</v>
      </c>
      <c r="R18" s="9">
        <v>4912734.1807881659</v>
      </c>
      <c r="S18" s="10">
        <v>5302818</v>
      </c>
      <c r="T18" s="9">
        <v>6020772.2179616606</v>
      </c>
      <c r="U18" s="10">
        <v>7364052.0287957266</v>
      </c>
      <c r="V18" s="9">
        <v>6101789.7238199534</v>
      </c>
      <c r="W18" s="7">
        <v>6386738.2531320751</v>
      </c>
      <c r="X18" s="7">
        <v>6064845.5934602432</v>
      </c>
      <c r="Y18" s="7">
        <v>6859037.7091022506</v>
      </c>
      <c r="Z18" s="7">
        <v>6921799.5837422302</v>
      </c>
      <c r="AA18" s="7">
        <v>7300108.5165662123</v>
      </c>
      <c r="AB18" s="7">
        <v>8379545.5593923554</v>
      </c>
      <c r="AC18" s="7">
        <v>8811963.4166968614</v>
      </c>
      <c r="AD18" s="7">
        <v>9197255.5654193405</v>
      </c>
      <c r="AE18" s="7">
        <v>10064984.005829597</v>
      </c>
      <c r="AF18" s="7">
        <v>9037440.1715150625</v>
      </c>
      <c r="AG18" s="7">
        <v>10035269.374146186</v>
      </c>
      <c r="AH18" s="7">
        <v>11742290.586444872</v>
      </c>
      <c r="AI18" s="7">
        <v>12244967.047356684</v>
      </c>
      <c r="AJ18" s="7">
        <v>13246528.363640524</v>
      </c>
      <c r="AK18" s="7">
        <v>15244475.445203017</v>
      </c>
      <c r="AL18" s="7">
        <v>14420423.514579065</v>
      </c>
      <c r="AM18" s="7">
        <v>13815822.999999996</v>
      </c>
      <c r="AN18" s="7">
        <v>14586840.560296848</v>
      </c>
      <c r="AO18" s="7">
        <v>14868768.631633393</v>
      </c>
      <c r="AP18" s="8">
        <v>15095466.867858177</v>
      </c>
      <c r="AQ18" s="8">
        <v>11327181.844217397</v>
      </c>
      <c r="AR18" s="7">
        <v>13105316.790414222</v>
      </c>
      <c r="AS18" s="7">
        <v>14258917.701348796</v>
      </c>
      <c r="AT18" s="7">
        <v>13906217.373289786</v>
      </c>
      <c r="AU18" s="7">
        <v>11365083.692000594</v>
      </c>
    </row>
    <row r="19" spans="2:47" ht="13.2" x14ac:dyDescent="0.2">
      <c r="B19" s="4" t="s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2:47" x14ac:dyDescent="0.2">
      <c r="B20" s="4" t="s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  <c r="AS20" s="3"/>
      <c r="AT20" s="3"/>
      <c r="AU20" s="3"/>
    </row>
    <row r="21" spans="2:47" x14ac:dyDescent="0.2">
      <c r="B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6113-D86D-47CB-85D2-A7148EC34C4B}">
  <dimension ref="A1:AU54"/>
  <sheetViews>
    <sheetView tabSelected="1" topLeftCell="AH34" workbookViewId="0">
      <selection activeCell="AQ56" sqref="AQ56"/>
    </sheetView>
  </sheetViews>
  <sheetFormatPr baseColWidth="10" defaultRowHeight="13.2" x14ac:dyDescent="0.25"/>
  <cols>
    <col min="32" max="32" width="14" bestFit="1" customWidth="1"/>
    <col min="33" max="35" width="11.6640625" bestFit="1" customWidth="1"/>
    <col min="36" max="37" width="14.109375" bestFit="1" customWidth="1"/>
    <col min="40" max="41" width="14" bestFit="1" customWidth="1"/>
  </cols>
  <sheetData>
    <row r="1" spans="1:47" x14ac:dyDescent="0.25">
      <c r="A1" t="s">
        <v>17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H1">
        <v>2011</v>
      </c>
      <c r="AI1">
        <v>2012</v>
      </c>
      <c r="AJ1">
        <v>2013</v>
      </c>
      <c r="AK1">
        <v>2014</v>
      </c>
      <c r="AL1">
        <v>2015</v>
      </c>
      <c r="AM1">
        <v>2016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</row>
    <row r="2" spans="1:47" x14ac:dyDescent="0.25">
      <c r="A2" t="s">
        <v>29</v>
      </c>
      <c r="B2">
        <v>15261228.34299805</v>
      </c>
      <c r="C2">
        <v>15303290.787354782</v>
      </c>
      <c r="D2">
        <v>14700534.268935537</v>
      </c>
      <c r="E2">
        <v>14106320.827348528</v>
      </c>
      <c r="F2">
        <v>14078014.280147148</v>
      </c>
      <c r="G2">
        <v>13842011.887352526</v>
      </c>
      <c r="H2">
        <v>13485734.530379254</v>
      </c>
      <c r="I2">
        <v>13817953.525838677</v>
      </c>
      <c r="J2">
        <v>14219986.601861751</v>
      </c>
      <c r="K2">
        <v>14758942.71707044</v>
      </c>
      <c r="L2">
        <v>15443135.928032203</v>
      </c>
      <c r="M2">
        <v>16256452.775324496</v>
      </c>
      <c r="N2">
        <v>16524115.002221189</v>
      </c>
      <c r="O2">
        <v>17229578.429409456</v>
      </c>
      <c r="P2">
        <v>18033728.549010865</v>
      </c>
      <c r="Q2">
        <v>18877396.161374658</v>
      </c>
      <c r="R2">
        <v>19700704</v>
      </c>
      <c r="S2">
        <v>20676717.998358134</v>
      </c>
      <c r="T2">
        <v>21716623.479917377</v>
      </c>
      <c r="U2">
        <v>21809328.569479004</v>
      </c>
      <c r="V2">
        <v>22356265.306715906</v>
      </c>
      <c r="W2">
        <v>22732699.886018824</v>
      </c>
      <c r="X2">
        <v>23297736.103275083</v>
      </c>
      <c r="Y2">
        <v>23929416.902231909</v>
      </c>
      <c r="Z2">
        <v>24928062.195590947</v>
      </c>
      <c r="AA2">
        <v>26030239.788671948</v>
      </c>
      <c r="AB2">
        <v>27278912.666012205</v>
      </c>
      <c r="AC2">
        <v>28524027.122796208</v>
      </c>
      <c r="AD2">
        <v>30277826.305813111</v>
      </c>
      <c r="AE2">
        <v>31294252.762304857</v>
      </c>
      <c r="AF2">
        <v>32585679.809702799</v>
      </c>
      <c r="AH2">
        <v>34281468.666302748</v>
      </c>
      <c r="AI2">
        <v>36037460.028379679</v>
      </c>
      <c r="AJ2">
        <v>38486569.862999938</v>
      </c>
      <c r="AK2">
        <v>40588155.826296493</v>
      </c>
      <c r="AL2">
        <v>42559598.548954956</v>
      </c>
      <c r="AM2">
        <v>44374306.139859051</v>
      </c>
      <c r="AN2">
        <v>46235899.827093497</v>
      </c>
      <c r="AO2">
        <v>48188730.162800297</v>
      </c>
      <c r="AP2">
        <v>49256932.528424755</v>
      </c>
      <c r="AQ2">
        <v>44952918.688361891</v>
      </c>
      <c r="AR2">
        <v>47700159.112336971</v>
      </c>
      <c r="AS2">
        <v>49420074.392012402</v>
      </c>
      <c r="AT2">
        <v>50943183.906786539</v>
      </c>
      <c r="AU2">
        <v>51314663.426584363</v>
      </c>
    </row>
    <row r="4" spans="1:47" ht="118.8" x14ac:dyDescent="0.25">
      <c r="AF4" s="39" t="s">
        <v>38</v>
      </c>
    </row>
    <row r="6" spans="1:47" x14ac:dyDescent="0.25">
      <c r="AF6" s="38" t="s">
        <v>30</v>
      </c>
      <c r="AG6" s="38"/>
      <c r="AH6" s="38" t="s">
        <v>32</v>
      </c>
    </row>
    <row r="8" spans="1:47" ht="66" x14ac:dyDescent="0.25">
      <c r="AE8" s="38" t="s">
        <v>33</v>
      </c>
      <c r="AF8" s="39" t="s">
        <v>29</v>
      </c>
      <c r="AG8" s="39"/>
      <c r="AH8" s="39" t="s">
        <v>31</v>
      </c>
      <c r="AJ8" s="41" t="s">
        <v>34</v>
      </c>
      <c r="AK8" s="41" t="s">
        <v>35</v>
      </c>
      <c r="AM8" s="38" t="s">
        <v>33</v>
      </c>
      <c r="AN8" s="46" t="s">
        <v>37</v>
      </c>
      <c r="AO8" s="46" t="s">
        <v>36</v>
      </c>
    </row>
    <row r="9" spans="1:47" x14ac:dyDescent="0.25">
      <c r="AE9">
        <v>1980</v>
      </c>
      <c r="AF9" s="42">
        <v>15261228.34299805</v>
      </c>
      <c r="AG9" s="42"/>
      <c r="AH9" s="42">
        <f t="shared" ref="AH9:AH43" si="0">+AH10/(1+AG10/100)</f>
        <v>104751.55010306492</v>
      </c>
      <c r="AI9" s="42"/>
      <c r="AJ9" s="42">
        <f t="shared" ref="AJ9:AJ50" si="1">+AF10/(1+AG10/100)</f>
        <v>15261228.34299805</v>
      </c>
      <c r="AK9" s="42"/>
      <c r="AM9">
        <v>1980</v>
      </c>
      <c r="AN9" s="42">
        <v>15261228.34299805</v>
      </c>
      <c r="AO9" s="51">
        <v>15261228.34299805</v>
      </c>
      <c r="AP9" s="50">
        <f t="shared" ref="AP9:AP53" si="2">+AO9/1000</f>
        <v>15261.228342998051</v>
      </c>
      <c r="AQ9" s="85">
        <v>15261.228342998051</v>
      </c>
    </row>
    <row r="10" spans="1:47" x14ac:dyDescent="0.25">
      <c r="AE10">
        <v>1981</v>
      </c>
      <c r="AF10" s="42">
        <v>15303290.787354782</v>
      </c>
      <c r="AG10" s="47">
        <f>+(AF10/AF9-1)*100</f>
        <v>0.27561637511328563</v>
      </c>
      <c r="AH10" s="42">
        <f t="shared" si="0"/>
        <v>105040.26252833396</v>
      </c>
      <c r="AI10" s="42"/>
      <c r="AJ10" s="42">
        <f t="shared" si="1"/>
        <v>15303290.787354782</v>
      </c>
      <c r="AK10" s="42">
        <f t="shared" ref="AK10:AK52" si="3">+AF9*(1+AG10/100)</f>
        <v>15303290.787354782</v>
      </c>
      <c r="AM10">
        <v>1981</v>
      </c>
      <c r="AN10" s="42">
        <v>15303290.787354782</v>
      </c>
      <c r="AO10" s="51">
        <v>15303290.787354782</v>
      </c>
      <c r="AP10" s="50">
        <f t="shared" si="2"/>
        <v>15303.290787354783</v>
      </c>
    </row>
    <row r="11" spans="1:47" x14ac:dyDescent="0.25">
      <c r="AE11">
        <v>1982</v>
      </c>
      <c r="AF11" s="42">
        <v>14700534.268935537</v>
      </c>
      <c r="AG11" s="47">
        <f t="shared" ref="AG11:AG53" si="4">+(AF11/AF10-1)*100</f>
        <v>-3.9387379276443424</v>
      </c>
      <c r="AH11" s="42">
        <f t="shared" si="0"/>
        <v>100903.00186883328</v>
      </c>
      <c r="AI11" s="42"/>
      <c r="AJ11" s="42">
        <f t="shared" si="1"/>
        <v>14700534.268935537</v>
      </c>
      <c r="AK11" s="42">
        <f t="shared" si="3"/>
        <v>14700534.268935537</v>
      </c>
      <c r="AM11">
        <v>1982</v>
      </c>
      <c r="AN11" s="42">
        <v>14700534.268935537</v>
      </c>
      <c r="AO11" s="51">
        <v>14700534.268935537</v>
      </c>
      <c r="AP11" s="50">
        <f t="shared" si="2"/>
        <v>14700.534268935537</v>
      </c>
    </row>
    <row r="12" spans="1:47" x14ac:dyDescent="0.25">
      <c r="AE12">
        <v>1983</v>
      </c>
      <c r="AF12" s="42">
        <v>14106320.827348528</v>
      </c>
      <c r="AG12" s="47">
        <f t="shared" si="4"/>
        <v>-4.0421213999185852</v>
      </c>
      <c r="AH12" s="42">
        <f t="shared" si="0"/>
        <v>96824.380037132913</v>
      </c>
      <c r="AI12" s="42"/>
      <c r="AJ12" s="42">
        <f t="shared" si="1"/>
        <v>14106320.827348528</v>
      </c>
      <c r="AK12" s="42">
        <f t="shared" si="3"/>
        <v>14106320.827348528</v>
      </c>
      <c r="AM12">
        <v>1983</v>
      </c>
      <c r="AN12" s="42">
        <v>14106320.827348528</v>
      </c>
      <c r="AO12" s="51">
        <v>14106320.827348528</v>
      </c>
      <c r="AP12" s="50">
        <f t="shared" si="2"/>
        <v>14106.320827348529</v>
      </c>
    </row>
    <row r="13" spans="1:47" x14ac:dyDescent="0.25">
      <c r="AE13">
        <v>1984</v>
      </c>
      <c r="AF13" s="42">
        <v>14078014.280147148</v>
      </c>
      <c r="AG13" s="47">
        <f t="shared" si="4"/>
        <v>-0.20066569836197923</v>
      </c>
      <c r="AH13" s="42">
        <f t="shared" si="0"/>
        <v>96630.086718746737</v>
      </c>
      <c r="AI13" s="42"/>
      <c r="AJ13" s="42">
        <f t="shared" si="1"/>
        <v>14078014.280147148</v>
      </c>
      <c r="AK13" s="42">
        <f t="shared" si="3"/>
        <v>14078014.280147148</v>
      </c>
      <c r="AM13">
        <v>1984</v>
      </c>
      <c r="AN13" s="42">
        <v>14078014.280147148</v>
      </c>
      <c r="AO13" s="51">
        <v>14078014.280147148</v>
      </c>
      <c r="AP13" s="50">
        <f t="shared" si="2"/>
        <v>14078.014280147148</v>
      </c>
    </row>
    <row r="14" spans="1:47" x14ac:dyDescent="0.25">
      <c r="AE14">
        <v>1985</v>
      </c>
      <c r="AF14" s="42">
        <v>13842011.887352526</v>
      </c>
      <c r="AG14" s="47">
        <f t="shared" si="4"/>
        <v>-1.6763897812451689</v>
      </c>
      <c r="AH14" s="42">
        <f t="shared" si="0"/>
        <v>95010.189819385327</v>
      </c>
      <c r="AI14" s="42"/>
      <c r="AJ14" s="42">
        <f t="shared" si="1"/>
        <v>13842011.887352526</v>
      </c>
      <c r="AK14" s="42">
        <f t="shared" si="3"/>
        <v>13842011.887352526</v>
      </c>
      <c r="AM14">
        <v>1985</v>
      </c>
      <c r="AN14" s="42">
        <v>13842011.887352526</v>
      </c>
      <c r="AO14" s="51">
        <v>13842011.887352526</v>
      </c>
      <c r="AP14" s="50">
        <f t="shared" si="2"/>
        <v>13842.011887352526</v>
      </c>
    </row>
    <row r="15" spans="1:47" x14ac:dyDescent="0.25">
      <c r="AE15">
        <v>1986</v>
      </c>
      <c r="AF15" s="42">
        <v>13485734.530379254</v>
      </c>
      <c r="AG15" s="47">
        <f t="shared" si="4"/>
        <v>-2.5738842003076412</v>
      </c>
      <c r="AH15" s="42">
        <f t="shared" si="0"/>
        <v>92564.737554941865</v>
      </c>
      <c r="AI15" s="42"/>
      <c r="AJ15" s="42">
        <f t="shared" si="1"/>
        <v>13485734.530379256</v>
      </c>
      <c r="AK15" s="42">
        <f t="shared" si="3"/>
        <v>13485734.530379254</v>
      </c>
      <c r="AM15">
        <v>1986</v>
      </c>
      <c r="AN15" s="42">
        <v>13485734.530379254</v>
      </c>
      <c r="AO15" s="51">
        <v>13485734.530379254</v>
      </c>
      <c r="AP15" s="50">
        <f t="shared" si="2"/>
        <v>13485.734530379254</v>
      </c>
    </row>
    <row r="16" spans="1:47" x14ac:dyDescent="0.25">
      <c r="AE16">
        <v>1987</v>
      </c>
      <c r="AF16" s="42">
        <v>13817953.525838677</v>
      </c>
      <c r="AG16" s="47">
        <f t="shared" si="4"/>
        <v>2.463484615621292</v>
      </c>
      <c r="AH16" s="42">
        <f t="shared" si="0"/>
        <v>94845.05562409808</v>
      </c>
      <c r="AI16" s="42"/>
      <c r="AJ16" s="42">
        <f t="shared" si="1"/>
        <v>13817953.525838675</v>
      </c>
      <c r="AK16" s="42">
        <f t="shared" si="3"/>
        <v>13817953.525838675</v>
      </c>
      <c r="AM16">
        <v>1987</v>
      </c>
      <c r="AN16" s="42">
        <v>13817953.525838677</v>
      </c>
      <c r="AO16" s="51">
        <v>13817953.525838677</v>
      </c>
      <c r="AP16" s="50">
        <f t="shared" si="2"/>
        <v>13817.953525838677</v>
      </c>
    </row>
    <row r="17" spans="31:42" x14ac:dyDescent="0.25">
      <c r="AE17" s="44">
        <v>1988</v>
      </c>
      <c r="AF17" s="45">
        <v>14219986.601861751</v>
      </c>
      <c r="AG17" s="48">
        <f t="shared" si="4"/>
        <v>2.9094979605431392</v>
      </c>
      <c r="AH17" s="45">
        <f t="shared" si="0"/>
        <v>97604.570583157227</v>
      </c>
      <c r="AI17" s="45"/>
      <c r="AJ17" s="45">
        <f t="shared" si="1"/>
        <v>14219986.601861751</v>
      </c>
      <c r="AK17" s="45">
        <f t="shared" si="3"/>
        <v>14219986.601861753</v>
      </c>
      <c r="AM17" s="44">
        <v>1988</v>
      </c>
      <c r="AN17" s="45">
        <v>14219986.601861751</v>
      </c>
      <c r="AO17" s="51">
        <v>14219986.601861751</v>
      </c>
      <c r="AP17" s="50">
        <f t="shared" si="2"/>
        <v>14219.98660186175</v>
      </c>
    </row>
    <row r="18" spans="31:42" x14ac:dyDescent="0.25">
      <c r="AE18">
        <v>1989</v>
      </c>
      <c r="AF18" s="42">
        <v>14758942.71707044</v>
      </c>
      <c r="AG18" s="47">
        <f t="shared" si="4"/>
        <v>3.7901309635420155</v>
      </c>
      <c r="AH18" s="42">
        <f t="shared" si="0"/>
        <v>101303.91163466169</v>
      </c>
      <c r="AI18" s="42"/>
      <c r="AJ18" s="42">
        <f t="shared" si="1"/>
        <v>14758942.717070438</v>
      </c>
      <c r="AK18" s="42">
        <f t="shared" si="3"/>
        <v>14758942.71707044</v>
      </c>
      <c r="AM18">
        <v>1989</v>
      </c>
      <c r="AN18" s="42">
        <v>14758942.71707044</v>
      </c>
      <c r="AO18" s="51">
        <v>14758942.71707044</v>
      </c>
      <c r="AP18" s="50">
        <f t="shared" si="2"/>
        <v>14758.94271707044</v>
      </c>
    </row>
    <row r="19" spans="31:42" x14ac:dyDescent="0.25">
      <c r="AE19">
        <v>1990</v>
      </c>
      <c r="AF19" s="42">
        <v>15443135.928032203</v>
      </c>
      <c r="AG19" s="47">
        <f t="shared" si="4"/>
        <v>4.6357874278515565</v>
      </c>
      <c r="AH19" s="42">
        <f t="shared" si="0"/>
        <v>106000.14563414319</v>
      </c>
      <c r="AI19" s="42"/>
      <c r="AJ19" s="42">
        <f t="shared" si="1"/>
        <v>15443135.928032203</v>
      </c>
      <c r="AK19" s="42">
        <f t="shared" si="3"/>
        <v>15443135.928032205</v>
      </c>
      <c r="AM19">
        <v>1990</v>
      </c>
      <c r="AN19" s="42">
        <v>15443135.928032203</v>
      </c>
      <c r="AO19" s="51">
        <v>15443135.928032203</v>
      </c>
      <c r="AP19" s="50">
        <f t="shared" si="2"/>
        <v>15443.135928032203</v>
      </c>
    </row>
    <row r="20" spans="31:42" x14ac:dyDescent="0.25">
      <c r="AE20">
        <v>1991</v>
      </c>
      <c r="AF20" s="42">
        <v>16256452.775324496</v>
      </c>
      <c r="AG20" s="47">
        <f t="shared" si="4"/>
        <v>5.2665265078446266</v>
      </c>
      <c r="AH20" s="42">
        <f t="shared" si="0"/>
        <v>111582.67140231925</v>
      </c>
      <c r="AI20" s="42"/>
      <c r="AJ20" s="42">
        <f t="shared" si="1"/>
        <v>16256452.775324497</v>
      </c>
      <c r="AK20" s="42">
        <f t="shared" si="3"/>
        <v>16256452.775324496</v>
      </c>
      <c r="AM20">
        <v>1991</v>
      </c>
      <c r="AN20" s="42">
        <v>16256452.775324496</v>
      </c>
      <c r="AO20" s="51">
        <v>16256452.775324496</v>
      </c>
      <c r="AP20" s="50">
        <f t="shared" si="2"/>
        <v>16256.452775324495</v>
      </c>
    </row>
    <row r="21" spans="31:42" x14ac:dyDescent="0.25">
      <c r="AE21">
        <v>1992</v>
      </c>
      <c r="AF21" s="42">
        <v>16524115.002221189</v>
      </c>
      <c r="AG21" s="47">
        <f t="shared" si="4"/>
        <v>1.6464983511222941</v>
      </c>
      <c r="AH21" s="42">
        <f t="shared" si="0"/>
        <v>113419.87824709664</v>
      </c>
      <c r="AI21" s="42"/>
      <c r="AJ21" s="42">
        <f t="shared" si="1"/>
        <v>16524115.002221189</v>
      </c>
      <c r="AK21" s="42">
        <f t="shared" si="3"/>
        <v>16524115.002221188</v>
      </c>
      <c r="AM21">
        <v>1992</v>
      </c>
      <c r="AN21" s="42">
        <v>16524115.002221189</v>
      </c>
      <c r="AO21" s="51">
        <v>16524115.002221189</v>
      </c>
      <c r="AP21" s="50">
        <f t="shared" si="2"/>
        <v>16524.115002221188</v>
      </c>
    </row>
    <row r="22" spans="31:42" x14ac:dyDescent="0.25">
      <c r="AE22">
        <v>1993</v>
      </c>
      <c r="AF22" s="42">
        <v>17229578.429409456</v>
      </c>
      <c r="AG22" s="47">
        <f t="shared" si="4"/>
        <v>4.2692962805780388</v>
      </c>
      <c r="AH22" s="42">
        <f t="shared" si="0"/>
        <v>118262.10889053608</v>
      </c>
      <c r="AI22" s="42"/>
      <c r="AJ22" s="42">
        <f t="shared" si="1"/>
        <v>17229578.429409456</v>
      </c>
      <c r="AK22" s="42">
        <f t="shared" si="3"/>
        <v>17229578.429409456</v>
      </c>
      <c r="AM22">
        <v>1993</v>
      </c>
      <c r="AN22" s="42">
        <v>17229578.429409456</v>
      </c>
      <c r="AO22" s="51">
        <v>17229578.429409456</v>
      </c>
      <c r="AP22" s="50">
        <f t="shared" si="2"/>
        <v>17229.578429409456</v>
      </c>
    </row>
    <row r="23" spans="31:42" x14ac:dyDescent="0.25">
      <c r="AE23">
        <v>1994</v>
      </c>
      <c r="AF23" s="42">
        <v>18033728.549010865</v>
      </c>
      <c r="AG23" s="47">
        <f t="shared" si="4"/>
        <v>4.667265208467275</v>
      </c>
      <c r="AH23" s="42">
        <f t="shared" si="0"/>
        <v>123781.71515358376</v>
      </c>
      <c r="AI23" s="42"/>
      <c r="AJ23" s="42">
        <f t="shared" si="1"/>
        <v>18033728.549010865</v>
      </c>
      <c r="AK23" s="42">
        <f t="shared" si="3"/>
        <v>18033728.549010865</v>
      </c>
      <c r="AM23">
        <v>1994</v>
      </c>
      <c r="AN23" s="42">
        <v>18033728.549010865</v>
      </c>
      <c r="AO23" s="51">
        <v>18033728.549010865</v>
      </c>
      <c r="AP23" s="50">
        <f t="shared" si="2"/>
        <v>18033.728549010866</v>
      </c>
    </row>
    <row r="24" spans="31:42" x14ac:dyDescent="0.25">
      <c r="AE24">
        <v>1995</v>
      </c>
      <c r="AF24" s="42">
        <v>18877396.161374658</v>
      </c>
      <c r="AG24" s="47">
        <f t="shared" si="4"/>
        <v>4.678276098428169</v>
      </c>
      <c r="AH24" s="42">
        <f t="shared" si="0"/>
        <v>129572.56554783831</v>
      </c>
      <c r="AI24" s="42"/>
      <c r="AJ24" s="42">
        <f t="shared" si="1"/>
        <v>18877396.161374658</v>
      </c>
      <c r="AK24" s="42">
        <f t="shared" si="3"/>
        <v>18877396.161374658</v>
      </c>
      <c r="AM24">
        <v>1995</v>
      </c>
      <c r="AN24" s="42">
        <v>18877396.161374658</v>
      </c>
      <c r="AO24" s="51">
        <v>18877396.161374658</v>
      </c>
      <c r="AP24" s="50">
        <f t="shared" si="2"/>
        <v>18877.396161374658</v>
      </c>
    </row>
    <row r="25" spans="31:42" x14ac:dyDescent="0.25">
      <c r="AE25">
        <v>1996</v>
      </c>
      <c r="AF25" s="42">
        <v>19700704</v>
      </c>
      <c r="AG25" s="47">
        <f t="shared" si="4"/>
        <v>4.3613421659811635</v>
      </c>
      <c r="AH25" s="42">
        <f t="shared" si="0"/>
        <v>135223.66848461976</v>
      </c>
      <c r="AI25" s="42"/>
      <c r="AJ25" s="42">
        <f t="shared" si="1"/>
        <v>19700704</v>
      </c>
      <c r="AK25" s="42">
        <f t="shared" si="3"/>
        <v>19700704</v>
      </c>
      <c r="AM25">
        <v>1996</v>
      </c>
      <c r="AN25" s="42">
        <v>19700704</v>
      </c>
      <c r="AO25" s="51">
        <v>19700704</v>
      </c>
      <c r="AP25" s="50">
        <f t="shared" si="2"/>
        <v>19700.704000000002</v>
      </c>
    </row>
    <row r="26" spans="31:42" x14ac:dyDescent="0.25">
      <c r="AE26">
        <v>1997</v>
      </c>
      <c r="AF26" s="42">
        <v>20676717.998358134</v>
      </c>
      <c r="AG26" s="47">
        <f t="shared" si="4"/>
        <v>4.954208734663168</v>
      </c>
      <c r="AH26" s="42">
        <f t="shared" si="0"/>
        <v>141922.93128001675</v>
      </c>
      <c r="AI26" s="42"/>
      <c r="AJ26" s="42">
        <f t="shared" si="1"/>
        <v>20676717.998358138</v>
      </c>
      <c r="AK26" s="42">
        <f t="shared" si="3"/>
        <v>20676717.998358138</v>
      </c>
      <c r="AM26">
        <v>1997</v>
      </c>
      <c r="AN26" s="42">
        <v>20676717.998358134</v>
      </c>
      <c r="AO26" s="51">
        <v>20676717.998358134</v>
      </c>
      <c r="AP26" s="50">
        <f t="shared" si="2"/>
        <v>20676.717998358134</v>
      </c>
    </row>
    <row r="27" spans="31:42" x14ac:dyDescent="0.25">
      <c r="AE27">
        <v>1998</v>
      </c>
      <c r="AF27" s="42">
        <v>21716623.479917377</v>
      </c>
      <c r="AG27" s="47">
        <f t="shared" si="4"/>
        <v>5.0293546666439815</v>
      </c>
      <c r="AH27" s="42">
        <f t="shared" si="0"/>
        <v>149060.73884738621</v>
      </c>
      <c r="AI27" s="42"/>
      <c r="AJ27" s="42">
        <f t="shared" si="1"/>
        <v>21716623.479917377</v>
      </c>
      <c r="AK27" s="42">
        <f t="shared" si="3"/>
        <v>21716623.479917374</v>
      </c>
      <c r="AM27">
        <v>1998</v>
      </c>
      <c r="AN27" s="42">
        <v>21716623.479917377</v>
      </c>
      <c r="AO27" s="51">
        <v>21716623.479917377</v>
      </c>
      <c r="AP27" s="50">
        <f t="shared" si="2"/>
        <v>21716.623479917376</v>
      </c>
    </row>
    <row r="28" spans="31:42" x14ac:dyDescent="0.25">
      <c r="AE28">
        <v>1999</v>
      </c>
      <c r="AF28" s="42">
        <v>21809328.569479004</v>
      </c>
      <c r="AG28" s="47">
        <f t="shared" si="4"/>
        <v>0.42688537491730738</v>
      </c>
      <c r="AH28" s="42">
        <f t="shared" si="0"/>
        <v>149697.05734126939</v>
      </c>
      <c r="AI28" s="42"/>
      <c r="AJ28" s="42">
        <f t="shared" si="1"/>
        <v>21809328.569479004</v>
      </c>
      <c r="AK28" s="42">
        <f t="shared" si="3"/>
        <v>21809328.569479004</v>
      </c>
      <c r="AM28">
        <v>1999</v>
      </c>
      <c r="AN28" s="42">
        <v>21809328.569479004</v>
      </c>
      <c r="AO28" s="51">
        <v>21809328.569479004</v>
      </c>
      <c r="AP28" s="50">
        <f t="shared" si="2"/>
        <v>21809.328569479003</v>
      </c>
    </row>
    <row r="29" spans="31:42" x14ac:dyDescent="0.25">
      <c r="AE29">
        <v>2000</v>
      </c>
      <c r="AF29" s="42">
        <v>22356265.306715906</v>
      </c>
      <c r="AG29" s="47">
        <f t="shared" si="4"/>
        <v>2.5078109832427975</v>
      </c>
      <c r="AH29" s="42">
        <f t="shared" si="0"/>
        <v>153451.17658686501</v>
      </c>
      <c r="AI29" s="42"/>
      <c r="AJ29" s="42">
        <f t="shared" si="1"/>
        <v>22356265.306715906</v>
      </c>
      <c r="AK29" s="42">
        <f t="shared" si="3"/>
        <v>22356265.306715906</v>
      </c>
      <c r="AM29">
        <v>2000</v>
      </c>
      <c r="AN29" s="42">
        <v>22356265.306715906</v>
      </c>
      <c r="AO29" s="51">
        <v>22356265.306715906</v>
      </c>
      <c r="AP29" s="50">
        <f t="shared" si="2"/>
        <v>22356.265306715904</v>
      </c>
    </row>
    <row r="30" spans="31:42" x14ac:dyDescent="0.25">
      <c r="AE30">
        <v>2001</v>
      </c>
      <c r="AF30" s="42">
        <v>22732699.886018824</v>
      </c>
      <c r="AG30" s="47">
        <f t="shared" si="4"/>
        <v>1.6837990341340037</v>
      </c>
      <c r="AH30" s="42">
        <f t="shared" si="0"/>
        <v>156034.9860161019</v>
      </c>
      <c r="AI30" s="42"/>
      <c r="AJ30" s="42">
        <f t="shared" si="1"/>
        <v>22732699.886018824</v>
      </c>
      <c r="AK30" s="42">
        <f t="shared" si="3"/>
        <v>22732699.886018824</v>
      </c>
      <c r="AM30">
        <v>2001</v>
      </c>
      <c r="AN30" s="42">
        <v>22732699.886018824</v>
      </c>
      <c r="AO30" s="51">
        <v>22732699.886018824</v>
      </c>
      <c r="AP30" s="50">
        <f t="shared" si="2"/>
        <v>22732.699886018825</v>
      </c>
    </row>
    <row r="31" spans="31:42" x14ac:dyDescent="0.25">
      <c r="AE31">
        <v>2002</v>
      </c>
      <c r="AF31" s="42">
        <v>23297736.103275083</v>
      </c>
      <c r="AG31" s="47">
        <f t="shared" si="4"/>
        <v>2.4855658152763915</v>
      </c>
      <c r="AH31" s="42">
        <f t="shared" si="0"/>
        <v>159913.33828838944</v>
      </c>
      <c r="AI31" s="42"/>
      <c r="AJ31" s="42">
        <f t="shared" si="1"/>
        <v>23297736.103275083</v>
      </c>
      <c r="AK31" s="42">
        <f t="shared" si="3"/>
        <v>23297736.103275083</v>
      </c>
      <c r="AM31">
        <v>2002</v>
      </c>
      <c r="AN31" s="42">
        <v>23297736.103275083</v>
      </c>
      <c r="AO31" s="51">
        <v>23297736.103275083</v>
      </c>
      <c r="AP31" s="50">
        <f t="shared" si="2"/>
        <v>23297.736103275081</v>
      </c>
    </row>
    <row r="32" spans="31:42" x14ac:dyDescent="0.25">
      <c r="AE32">
        <v>2003</v>
      </c>
      <c r="AF32" s="42">
        <v>23929416.902231909</v>
      </c>
      <c r="AG32" s="47">
        <f t="shared" si="4"/>
        <v>2.7113398321480187</v>
      </c>
      <c r="AH32" s="42">
        <f t="shared" si="0"/>
        <v>164249.13232632016</v>
      </c>
      <c r="AI32" s="42"/>
      <c r="AJ32" s="42">
        <f t="shared" si="1"/>
        <v>23929416.902231909</v>
      </c>
      <c r="AK32" s="42">
        <f t="shared" si="3"/>
        <v>23929416.902231909</v>
      </c>
      <c r="AM32">
        <v>2003</v>
      </c>
      <c r="AN32" s="42">
        <v>23929416.902231909</v>
      </c>
      <c r="AO32" s="51">
        <v>23929416.902231909</v>
      </c>
      <c r="AP32" s="50">
        <f t="shared" si="2"/>
        <v>23929.416902231911</v>
      </c>
    </row>
    <row r="33" spans="31:42" x14ac:dyDescent="0.25">
      <c r="AE33">
        <v>2004</v>
      </c>
      <c r="AF33" s="42">
        <v>24928062.195590947</v>
      </c>
      <c r="AG33" s="47">
        <f t="shared" si="4"/>
        <v>4.1732955610209288</v>
      </c>
      <c r="AH33" s="42">
        <f t="shared" si="0"/>
        <v>171103.73407470988</v>
      </c>
      <c r="AI33" s="42"/>
      <c r="AJ33" s="42">
        <f t="shared" si="1"/>
        <v>24928062.195590947</v>
      </c>
      <c r="AK33" s="42">
        <f t="shared" si="3"/>
        <v>24928062.195590947</v>
      </c>
      <c r="AM33">
        <v>2004</v>
      </c>
      <c r="AN33" s="42">
        <v>24928062.195590947</v>
      </c>
      <c r="AO33" s="51">
        <v>24928062.195590947</v>
      </c>
      <c r="AP33" s="50">
        <f t="shared" si="2"/>
        <v>24928.062195590948</v>
      </c>
    </row>
    <row r="34" spans="31:42" x14ac:dyDescent="0.25">
      <c r="AE34">
        <v>2005</v>
      </c>
      <c r="AF34" s="42">
        <v>26030239.788671948</v>
      </c>
      <c r="AG34" s="47">
        <f t="shared" si="4"/>
        <v>4.421433099905947</v>
      </c>
      <c r="AH34" s="42">
        <f t="shared" si="0"/>
        <v>178668.97120826415</v>
      </c>
      <c r="AI34" s="42"/>
      <c r="AJ34" s="42">
        <f t="shared" si="1"/>
        <v>26030239.788671948</v>
      </c>
      <c r="AK34" s="42">
        <f t="shared" si="3"/>
        <v>26030239.788671944</v>
      </c>
      <c r="AM34">
        <v>2005</v>
      </c>
      <c r="AN34" s="42">
        <v>26030239.788671948</v>
      </c>
      <c r="AO34" s="51">
        <v>26030239.788671948</v>
      </c>
      <c r="AP34" s="50">
        <f t="shared" si="2"/>
        <v>26030.239788671948</v>
      </c>
    </row>
    <row r="35" spans="31:42" x14ac:dyDescent="0.25">
      <c r="AE35">
        <v>2006</v>
      </c>
      <c r="AF35" s="42">
        <v>27278912.666012205</v>
      </c>
      <c r="AG35" s="47">
        <f t="shared" si="4"/>
        <v>4.7970087385966531</v>
      </c>
      <c r="AH35" s="42">
        <f t="shared" si="0"/>
        <v>187239.73737028532</v>
      </c>
      <c r="AI35" s="42"/>
      <c r="AJ35" s="42">
        <f t="shared" si="1"/>
        <v>27278912.666012205</v>
      </c>
      <c r="AK35" s="42">
        <f t="shared" si="3"/>
        <v>27278912.666012205</v>
      </c>
      <c r="AM35">
        <v>2006</v>
      </c>
      <c r="AN35" s="42">
        <v>27278912.666012205</v>
      </c>
      <c r="AO35" s="51">
        <v>27278912.666012205</v>
      </c>
      <c r="AP35" s="50">
        <f t="shared" si="2"/>
        <v>27278.912666012206</v>
      </c>
    </row>
    <row r="36" spans="31:42" x14ac:dyDescent="0.25">
      <c r="AE36">
        <v>2007</v>
      </c>
      <c r="AF36" s="42">
        <v>28524027.122796208</v>
      </c>
      <c r="AG36" s="47">
        <f t="shared" si="4"/>
        <v>4.5643844827266022</v>
      </c>
      <c r="AH36" s="42">
        <f t="shared" si="0"/>
        <v>195786.07888831268</v>
      </c>
      <c r="AI36" s="42"/>
      <c r="AJ36" s="42">
        <f t="shared" si="1"/>
        <v>28524027.122796211</v>
      </c>
      <c r="AK36" s="42">
        <f t="shared" si="3"/>
        <v>28524027.122796208</v>
      </c>
      <c r="AM36">
        <v>2007</v>
      </c>
      <c r="AN36" s="42">
        <v>28524027.122796208</v>
      </c>
      <c r="AO36" s="51">
        <v>28524027.122796208</v>
      </c>
      <c r="AP36" s="50">
        <f t="shared" si="2"/>
        <v>28524.027122796208</v>
      </c>
    </row>
    <row r="37" spans="31:42" x14ac:dyDescent="0.25">
      <c r="AE37">
        <v>2008</v>
      </c>
      <c r="AF37" s="42">
        <v>30277826.305813111</v>
      </c>
      <c r="AG37" s="47">
        <f t="shared" si="4"/>
        <v>6.1484978101681742</v>
      </c>
      <c r="AH37" s="42">
        <f t="shared" si="0"/>
        <v>207823.98166137471</v>
      </c>
      <c r="AI37" s="42"/>
      <c r="AJ37" s="42">
        <f t="shared" si="1"/>
        <v>30277826.305813111</v>
      </c>
      <c r="AK37" s="42">
        <f t="shared" si="3"/>
        <v>30277826.305813108</v>
      </c>
      <c r="AM37">
        <v>2008</v>
      </c>
      <c r="AN37" s="42">
        <v>30277826.305813111</v>
      </c>
      <c r="AO37" s="51">
        <v>30277826.305813111</v>
      </c>
      <c r="AP37" s="50">
        <f t="shared" si="2"/>
        <v>30277.826305813112</v>
      </c>
    </row>
    <row r="38" spans="31:42" x14ac:dyDescent="0.25">
      <c r="AE38">
        <v>2009</v>
      </c>
      <c r="AF38" s="42">
        <v>31294252.762304857</v>
      </c>
      <c r="AG38" s="47">
        <f t="shared" si="4"/>
        <v>3.3569994299643691</v>
      </c>
      <c r="AH38" s="42">
        <f t="shared" si="0"/>
        <v>214800.63154107632</v>
      </c>
      <c r="AI38" s="42"/>
      <c r="AJ38" s="42">
        <f t="shared" si="1"/>
        <v>31294252.762304857</v>
      </c>
      <c r="AK38" s="42">
        <f t="shared" si="3"/>
        <v>31294252.762304861</v>
      </c>
      <c r="AM38">
        <v>2009</v>
      </c>
      <c r="AN38" s="42">
        <v>31294252.762304857</v>
      </c>
      <c r="AO38" s="51">
        <v>31294252.762304857</v>
      </c>
      <c r="AP38" s="50">
        <f t="shared" si="2"/>
        <v>31294.252762304859</v>
      </c>
    </row>
    <row r="39" spans="31:42" x14ac:dyDescent="0.25">
      <c r="AE39">
        <v>2010</v>
      </c>
      <c r="AF39" s="42">
        <v>32585679.809702799</v>
      </c>
      <c r="AG39" s="47">
        <f t="shared" si="4"/>
        <v>4.1267227474864443</v>
      </c>
      <c r="AH39" s="42">
        <f t="shared" si="0"/>
        <v>223664.85806462646</v>
      </c>
      <c r="AI39" s="42"/>
      <c r="AJ39" s="42">
        <f t="shared" si="1"/>
        <v>32585679.809702802</v>
      </c>
      <c r="AK39" s="42">
        <f t="shared" si="3"/>
        <v>32585679.809702799</v>
      </c>
      <c r="AM39">
        <v>2010</v>
      </c>
      <c r="AN39" s="42">
        <v>32585679.809702799</v>
      </c>
      <c r="AO39" s="51">
        <v>32585679.809702799</v>
      </c>
      <c r="AP39" s="50">
        <f t="shared" si="2"/>
        <v>32585.6798097028</v>
      </c>
    </row>
    <row r="40" spans="31:42" x14ac:dyDescent="0.25">
      <c r="AE40">
        <v>2011</v>
      </c>
      <c r="AF40" s="42">
        <v>34281468.666302748</v>
      </c>
      <c r="AG40" s="47">
        <f t="shared" si="4"/>
        <v>5.2040923083489066</v>
      </c>
      <c r="AH40" s="42">
        <f t="shared" si="0"/>
        <v>235304.58373964718</v>
      </c>
      <c r="AI40" s="42"/>
      <c r="AJ40" s="42">
        <f t="shared" si="1"/>
        <v>34281468.666302748</v>
      </c>
      <c r="AK40" s="42">
        <f t="shared" si="3"/>
        <v>34281468.666302748</v>
      </c>
      <c r="AM40">
        <v>2011</v>
      </c>
      <c r="AN40" s="42">
        <v>34281468.666302748</v>
      </c>
      <c r="AO40" s="51">
        <v>34281468.666302748</v>
      </c>
      <c r="AP40" s="50">
        <f t="shared" si="2"/>
        <v>34281.468666302746</v>
      </c>
    </row>
    <row r="41" spans="31:42" x14ac:dyDescent="0.25">
      <c r="AE41">
        <v>2012</v>
      </c>
      <c r="AF41" s="42">
        <v>36037460.028379679</v>
      </c>
      <c r="AG41" s="47">
        <f t="shared" si="4"/>
        <v>5.1222757670326802</v>
      </c>
      <c r="AH41" s="42">
        <f t="shared" si="0"/>
        <v>247357.53341126026</v>
      </c>
      <c r="AI41" s="42"/>
      <c r="AJ41" s="42">
        <f t="shared" si="1"/>
        <v>36037460.028379679</v>
      </c>
      <c r="AK41" s="42">
        <f t="shared" si="3"/>
        <v>36037460.028379679</v>
      </c>
      <c r="AM41">
        <v>2012</v>
      </c>
      <c r="AN41" s="42">
        <v>36037460.028379679</v>
      </c>
      <c r="AO41" s="51">
        <v>36037460.028379679</v>
      </c>
      <c r="AP41" s="50">
        <f t="shared" si="2"/>
        <v>36037.460028379675</v>
      </c>
    </row>
    <row r="42" spans="31:42" x14ac:dyDescent="0.25">
      <c r="AE42">
        <v>2013</v>
      </c>
      <c r="AF42" s="42">
        <v>38486569.862999938</v>
      </c>
      <c r="AG42" s="47">
        <f t="shared" si="4"/>
        <v>6.7960112413349094</v>
      </c>
      <c r="AH42" s="42">
        <f t="shared" si="0"/>
        <v>264167.97918817826</v>
      </c>
      <c r="AI42" s="42"/>
      <c r="AJ42" s="42">
        <f t="shared" si="1"/>
        <v>38486569.862999938</v>
      </c>
      <c r="AK42" s="42">
        <f t="shared" si="3"/>
        <v>38486569.862999938</v>
      </c>
      <c r="AM42">
        <v>2013</v>
      </c>
      <c r="AN42" s="42">
        <v>38486569.862999938</v>
      </c>
      <c r="AO42" s="51">
        <v>38486569.862999938</v>
      </c>
      <c r="AP42" s="50">
        <f t="shared" si="2"/>
        <v>38486.569862999939</v>
      </c>
    </row>
    <row r="43" spans="31:42" x14ac:dyDescent="0.25">
      <c r="AE43">
        <v>2014</v>
      </c>
      <c r="AF43" s="42">
        <v>40588155.826296493</v>
      </c>
      <c r="AG43" s="47">
        <f t="shared" si="4"/>
        <v>5.4605696760650302</v>
      </c>
      <c r="AH43" s="42">
        <f t="shared" si="0"/>
        <v>278593.05575360171</v>
      </c>
      <c r="AI43" s="42"/>
      <c r="AJ43" s="42">
        <f t="shared" si="1"/>
        <v>40588155.826296493</v>
      </c>
      <c r="AK43" s="42">
        <f t="shared" si="3"/>
        <v>40588155.826296493</v>
      </c>
      <c r="AM43">
        <v>2014</v>
      </c>
      <c r="AN43" s="42">
        <v>40588155.826296493</v>
      </c>
      <c r="AO43" s="51">
        <v>40588155.826296493</v>
      </c>
      <c r="AP43" s="50">
        <f t="shared" si="2"/>
        <v>40588.15582629649</v>
      </c>
    </row>
    <row r="44" spans="31:42" x14ac:dyDescent="0.25">
      <c r="AE44">
        <v>2015</v>
      </c>
      <c r="AF44" s="42">
        <v>42559598.548954956</v>
      </c>
      <c r="AG44" s="47">
        <f t="shared" si="4"/>
        <v>4.8571872323925458</v>
      </c>
      <c r="AH44" s="42">
        <f>+AH45/(1+AG45/100)</f>
        <v>292124.84208799788</v>
      </c>
      <c r="AI44" s="42"/>
      <c r="AJ44" s="42">
        <f t="shared" si="1"/>
        <v>42559598.548954956</v>
      </c>
      <c r="AK44" s="42">
        <f t="shared" si="3"/>
        <v>42559598.548954956</v>
      </c>
      <c r="AL44" s="40">
        <f>+AH45/(1+AG45/100)</f>
        <v>292124.84208799788</v>
      </c>
      <c r="AM44">
        <v>2015</v>
      </c>
      <c r="AN44" s="42">
        <v>42559598.548954956</v>
      </c>
      <c r="AO44" s="51">
        <v>42559598.548954956</v>
      </c>
      <c r="AP44" s="50">
        <f t="shared" si="2"/>
        <v>42559.598548954957</v>
      </c>
    </row>
    <row r="45" spans="31:42" x14ac:dyDescent="0.25">
      <c r="AE45">
        <v>2016</v>
      </c>
      <c r="AF45" s="42">
        <v>44374306.139859051</v>
      </c>
      <c r="AG45" s="47">
        <f t="shared" si="4"/>
        <v>4.2639208375442994</v>
      </c>
      <c r="AH45" s="42">
        <f>+AH46/(1+AG46/100)</f>
        <v>304580.8141014314</v>
      </c>
      <c r="AI45" s="42"/>
      <c r="AJ45" s="42">
        <f t="shared" si="1"/>
        <v>44374306.139859051</v>
      </c>
      <c r="AK45" s="42">
        <f t="shared" si="3"/>
        <v>44374306.139859051</v>
      </c>
      <c r="AL45" s="40">
        <f>+AH46/(1+AG46/100)</f>
        <v>304580.8141014314</v>
      </c>
      <c r="AM45">
        <v>2016</v>
      </c>
      <c r="AN45" s="42">
        <v>44374306.139859051</v>
      </c>
      <c r="AO45" s="51">
        <v>44374306.139859051</v>
      </c>
      <c r="AP45" s="50">
        <f t="shared" si="2"/>
        <v>44374.306139859051</v>
      </c>
    </row>
    <row r="46" spans="31:42" x14ac:dyDescent="0.25">
      <c r="AE46">
        <v>2017</v>
      </c>
      <c r="AF46" s="42">
        <v>46235899.827093497</v>
      </c>
      <c r="AG46" s="49">
        <f t="shared" si="4"/>
        <v>4.195206301067711</v>
      </c>
      <c r="AH46" s="43">
        <v>317358.60760645795</v>
      </c>
      <c r="AI46" s="47">
        <f t="shared" ref="AI46:AI53" si="5">+(AH46/AH45-1)*100</f>
        <v>4.195206301067711</v>
      </c>
      <c r="AJ46" s="42">
        <f t="shared" si="1"/>
        <v>46235899.827093497</v>
      </c>
      <c r="AK46" s="42">
        <f t="shared" si="3"/>
        <v>46235899.827093497</v>
      </c>
      <c r="AM46">
        <v>2017</v>
      </c>
      <c r="AN46" s="42">
        <v>46235899.827093497</v>
      </c>
      <c r="AO46" s="52">
        <f>+AN45*(1+AI46/100)</f>
        <v>46235899.827093497</v>
      </c>
      <c r="AP46" s="50">
        <f t="shared" si="2"/>
        <v>46235.899827093497</v>
      </c>
    </row>
    <row r="47" spans="31:42" x14ac:dyDescent="0.25">
      <c r="AE47">
        <v>2018</v>
      </c>
      <c r="AF47" s="42">
        <v>48188730.162800297</v>
      </c>
      <c r="AG47" s="47">
        <f t="shared" si="4"/>
        <v>4.2236235111887455</v>
      </c>
      <c r="AH47" s="45">
        <v>326460.71916281147</v>
      </c>
      <c r="AI47" s="47">
        <f t="shared" si="5"/>
        <v>2.8680840343365155</v>
      </c>
      <c r="AJ47" s="42">
        <f t="shared" si="1"/>
        <v>48188730.162800305</v>
      </c>
      <c r="AK47" s="42">
        <f t="shared" si="3"/>
        <v>48188730.162800297</v>
      </c>
      <c r="AM47">
        <v>2018</v>
      </c>
      <c r="AN47" s="42">
        <v>48188730.162800297</v>
      </c>
      <c r="AO47" s="52">
        <f>+AO46*(1+AI47/100)</f>
        <v>47561984.288166188</v>
      </c>
      <c r="AP47" s="50">
        <f t="shared" si="2"/>
        <v>47561.98428816619</v>
      </c>
    </row>
    <row r="48" spans="31:42" x14ac:dyDescent="0.25">
      <c r="AE48">
        <v>2019</v>
      </c>
      <c r="AF48" s="42">
        <v>49256932.528424755</v>
      </c>
      <c r="AG48" s="47">
        <f t="shared" si="4"/>
        <v>2.2167057775036803</v>
      </c>
      <c r="AH48" s="45">
        <v>331379.57154522662</v>
      </c>
      <c r="AI48" s="47">
        <f t="shared" si="5"/>
        <v>1.5067210520852914</v>
      </c>
      <c r="AJ48" s="42">
        <f t="shared" si="1"/>
        <v>49256932.528424755</v>
      </c>
      <c r="AK48" s="42">
        <f t="shared" si="3"/>
        <v>49256932.528424747</v>
      </c>
      <c r="AM48">
        <v>2019</v>
      </c>
      <c r="AN48" s="42">
        <v>49256932.528424755</v>
      </c>
      <c r="AO48" s="52">
        <f>+AO47*(1+AI48/100)</f>
        <v>48278610.718225487</v>
      </c>
      <c r="AP48" s="50">
        <f t="shared" si="2"/>
        <v>48278.610718225485</v>
      </c>
    </row>
    <row r="49" spans="31:42" x14ac:dyDescent="0.25">
      <c r="AE49">
        <v>2020</v>
      </c>
      <c r="AF49" s="42">
        <v>44952918.688361891</v>
      </c>
      <c r="AG49" s="47">
        <f t="shared" si="4"/>
        <v>-8.7378844339913826</v>
      </c>
      <c r="AH49" s="45">
        <v>289229.84963294357</v>
      </c>
      <c r="AI49" s="47">
        <f t="shared" si="5"/>
        <v>-12.719469011242435</v>
      </c>
      <c r="AJ49" s="42">
        <f t="shared" si="1"/>
        <v>44952918.688361891</v>
      </c>
      <c r="AK49" s="42">
        <f t="shared" si="3"/>
        <v>44952918.688361891</v>
      </c>
      <c r="AM49">
        <v>2020</v>
      </c>
      <c r="AN49" s="42">
        <v>44952918.688361891</v>
      </c>
      <c r="AO49" s="52">
        <f>+AO48*(1+AI49/100)</f>
        <v>42137827.78886243</v>
      </c>
      <c r="AP49" s="50">
        <f t="shared" si="2"/>
        <v>42137.827788862429</v>
      </c>
    </row>
    <row r="50" spans="31:42" x14ac:dyDescent="0.25">
      <c r="AE50">
        <v>2021</v>
      </c>
      <c r="AF50" s="42">
        <v>47700159.112336971</v>
      </c>
      <c r="AG50" s="47">
        <f t="shared" si="4"/>
        <v>6.1113727520574201</v>
      </c>
      <c r="AH50" s="45">
        <v>318236.85256416642</v>
      </c>
      <c r="AI50" s="47">
        <f t="shared" si="5"/>
        <v>10.029048857866885</v>
      </c>
      <c r="AJ50" s="42">
        <f t="shared" si="1"/>
        <v>47700159.112336971</v>
      </c>
      <c r="AK50" s="42">
        <f t="shared" si="3"/>
        <v>47700159.112336963</v>
      </c>
      <c r="AM50">
        <v>2021</v>
      </c>
      <c r="AN50" s="42">
        <v>47700159.112336971</v>
      </c>
      <c r="AO50" s="52">
        <f>+AO49*(1+AI50/100)</f>
        <v>46363851.125451252</v>
      </c>
      <c r="AP50" s="50">
        <f t="shared" si="2"/>
        <v>46363.851125451249</v>
      </c>
    </row>
    <row r="51" spans="31:42" x14ac:dyDescent="0.25">
      <c r="AE51">
        <v>2022</v>
      </c>
      <c r="AF51" s="42">
        <v>49420074.392012402</v>
      </c>
      <c r="AG51" s="47">
        <f t="shared" si="4"/>
        <v>3.6056803827947848</v>
      </c>
      <c r="AH51" s="45">
        <v>330162.5171161574</v>
      </c>
      <c r="AI51" s="47">
        <f t="shared" si="5"/>
        <v>3.7474178291737603</v>
      </c>
      <c r="AJ51" s="42">
        <f>+AF52/(1+AG52/100)</f>
        <v>49420074.39201241</v>
      </c>
      <c r="AK51" s="42">
        <f t="shared" si="3"/>
        <v>49420074.392012402</v>
      </c>
      <c r="AM51">
        <v>2022</v>
      </c>
      <c r="AN51" s="42">
        <v>49420074.392012402</v>
      </c>
      <c r="AO51" s="52">
        <f>+AO50*(1+AI51/100)</f>
        <v>48101298.348817989</v>
      </c>
      <c r="AP51" s="50">
        <f t="shared" si="2"/>
        <v>48101.298348817989</v>
      </c>
    </row>
    <row r="52" spans="31:42" x14ac:dyDescent="0.25">
      <c r="AE52">
        <v>2023</v>
      </c>
      <c r="AF52" s="42">
        <v>50943183.906786539</v>
      </c>
      <c r="AG52" s="47">
        <f t="shared" si="4"/>
        <v>3.0819652408704323</v>
      </c>
      <c r="AH52" s="45">
        <v>338470.61410571204</v>
      </c>
      <c r="AI52" s="47">
        <f t="shared" si="5"/>
        <v>2.516365898262074</v>
      </c>
      <c r="AJ52" s="42">
        <f t="shared" ref="AJ52:AJ53" si="6">+AF53/(1+AG53/100)</f>
        <v>50943183.906786539</v>
      </c>
      <c r="AK52" s="42">
        <f t="shared" si="3"/>
        <v>50943183.906786531</v>
      </c>
      <c r="AM52">
        <v>2023</v>
      </c>
      <c r="AN52" s="42">
        <v>50943183.906786539</v>
      </c>
      <c r="AO52" s="52">
        <f>+AO51*(1+AI52/100)</f>
        <v>49311703.017088942</v>
      </c>
      <c r="AP52" s="50">
        <f t="shared" si="2"/>
        <v>49311.703017088941</v>
      </c>
    </row>
    <row r="53" spans="31:42" x14ac:dyDescent="0.25">
      <c r="AE53">
        <v>2024</v>
      </c>
      <c r="AF53" s="42">
        <v>51314663.426584363</v>
      </c>
      <c r="AG53" s="47">
        <f t="shared" si="4"/>
        <v>0.72920357800474456</v>
      </c>
      <c r="AH53" s="45">
        <v>334668.38429648784</v>
      </c>
      <c r="AI53" s="47">
        <f t="shared" si="5"/>
        <v>-1.1233559578784247</v>
      </c>
      <c r="AJ53" s="42">
        <f t="shared" si="6"/>
        <v>0</v>
      </c>
      <c r="AK53" s="42">
        <f>+AF52*(1+AG53/100)</f>
        <v>51314663.426584363</v>
      </c>
      <c r="AM53">
        <v>2024</v>
      </c>
      <c r="AN53" s="42">
        <v>51314663.426584363</v>
      </c>
      <c r="AO53" s="52">
        <f>+AO52*(1+AI53/100)</f>
        <v>48757757.063315161</v>
      </c>
      <c r="AP53" s="50">
        <f t="shared" si="2"/>
        <v>48757.757063315163</v>
      </c>
    </row>
    <row r="54" spans="31:42" x14ac:dyDescent="0.25">
      <c r="AI54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2.7.1</vt:lpstr>
      <vt:lpstr>06.01.03</vt:lpstr>
      <vt:lpstr>Data 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P. Intimayta Llanque</dc:creator>
  <cp:lastModifiedBy>Paulo Cesar Ramos Huarachi</cp:lastModifiedBy>
  <dcterms:created xsi:type="dcterms:W3CDTF">2025-07-03T12:54:52Z</dcterms:created>
  <dcterms:modified xsi:type="dcterms:W3CDTF">2025-10-27T16:03:57Z</dcterms:modified>
</cp:coreProperties>
</file>