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uwy-my.sharepoint.com/personal/dbruns1_uwyo_edu/Documents/COVID and HA/"/>
    </mc:Choice>
  </mc:AlternateContent>
  <bookViews>
    <workbookView xWindow="0" yWindow="0" windowWidth="8910" windowHeight="6585" activeTab="1"/>
  </bookViews>
  <sheets>
    <sheet name="infection and death" sheetId="1" r:id="rId1"/>
    <sheet name="raw county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0" i="1" l="1"/>
  <c r="W60" i="1"/>
  <c r="X59" i="1"/>
  <c r="Y59" i="1"/>
  <c r="Y60" i="1"/>
  <c r="W59" i="1"/>
  <c r="H3" i="1" l="1"/>
  <c r="S18" i="1"/>
  <c r="H3" i="2"/>
  <c r="W3" i="2" s="1"/>
  <c r="S3" i="2"/>
  <c r="V3" i="2"/>
  <c r="H4" i="2"/>
  <c r="R4" i="2"/>
  <c r="V4" i="2"/>
  <c r="W4" i="2"/>
  <c r="H5" i="2"/>
  <c r="W5" i="2" s="1"/>
  <c r="S5" i="2"/>
  <c r="V5" i="2"/>
  <c r="H6" i="2"/>
  <c r="R6" i="2"/>
  <c r="V6" i="2"/>
  <c r="W6" i="2"/>
  <c r="H7" i="2"/>
  <c r="W7" i="2" s="1"/>
  <c r="S7" i="2"/>
  <c r="V7" i="2"/>
  <c r="H8" i="2"/>
  <c r="S8" i="2"/>
  <c r="V8" i="2"/>
  <c r="W8" i="2"/>
  <c r="H9" i="2"/>
  <c r="W9" i="2" s="1"/>
  <c r="S9" i="2"/>
  <c r="V9" i="2"/>
  <c r="H10" i="2"/>
  <c r="S10" i="2"/>
  <c r="V10" i="2"/>
  <c r="W10" i="2"/>
  <c r="H11" i="2"/>
  <c r="W11" i="2" s="1"/>
  <c r="S11" i="2"/>
  <c r="V11" i="2"/>
  <c r="H12" i="2"/>
  <c r="S12" i="2"/>
  <c r="V12" i="2"/>
  <c r="W12" i="2"/>
  <c r="H13" i="2"/>
  <c r="W13" i="2" s="1"/>
  <c r="S13" i="2"/>
  <c r="V13" i="2"/>
  <c r="H14" i="2"/>
  <c r="W14" i="2" s="1"/>
  <c r="V14" i="2"/>
  <c r="H15" i="2"/>
  <c r="W15" i="2" s="1"/>
  <c r="S15" i="2"/>
  <c r="V15" i="2"/>
  <c r="H16" i="2"/>
  <c r="W16" i="2" s="1"/>
  <c r="S16" i="2"/>
  <c r="V16" i="2"/>
  <c r="H17" i="2"/>
  <c r="W17" i="2" s="1"/>
  <c r="S17" i="2"/>
  <c r="V17" i="2"/>
  <c r="H18" i="2"/>
  <c r="W18" i="2" s="1"/>
  <c r="V18" i="2"/>
  <c r="H19" i="2"/>
  <c r="S19" i="2"/>
  <c r="V19" i="2"/>
  <c r="W19" i="2"/>
  <c r="H20" i="2"/>
  <c r="S20" i="2"/>
  <c r="V20" i="2"/>
  <c r="W20" i="2" s="1"/>
  <c r="H21" i="2"/>
  <c r="V21" i="2"/>
  <c r="W21" i="2" s="1"/>
  <c r="H22" i="2"/>
  <c r="W22" i="2" s="1"/>
  <c r="V22" i="2"/>
  <c r="H23" i="2"/>
  <c r="W23" i="2" s="1"/>
  <c r="V23" i="2"/>
  <c r="H24" i="2"/>
  <c r="W24" i="2" s="1"/>
  <c r="S24" i="2"/>
  <c r="V24" i="2"/>
  <c r="H25" i="2"/>
  <c r="W25" i="2" s="1"/>
  <c r="S25" i="2"/>
  <c r="V25" i="2"/>
  <c r="H26" i="2"/>
  <c r="W26" i="2" s="1"/>
  <c r="R26" i="2"/>
  <c r="V26" i="2"/>
  <c r="H27" i="2"/>
  <c r="W27" i="2" s="1"/>
  <c r="S27" i="2"/>
  <c r="V27" i="2"/>
  <c r="H28" i="2"/>
  <c r="W28" i="2" s="1"/>
  <c r="S28" i="2"/>
  <c r="V28" i="2"/>
  <c r="H29" i="2"/>
  <c r="W29" i="2" s="1"/>
  <c r="R29" i="2"/>
  <c r="V29" i="2"/>
  <c r="H30" i="2"/>
  <c r="W30" i="2" s="1"/>
  <c r="V30" i="2"/>
  <c r="H31" i="2"/>
  <c r="S31" i="2"/>
  <c r="V31" i="2"/>
  <c r="W31" i="2" s="1"/>
  <c r="H32" i="2"/>
  <c r="S32" i="2"/>
  <c r="V32" i="2"/>
  <c r="W32" i="2"/>
  <c r="H33" i="2"/>
  <c r="S33" i="2"/>
  <c r="V33" i="2"/>
  <c r="W33" i="2" s="1"/>
  <c r="H34" i="2"/>
  <c r="S34" i="2"/>
  <c r="V34" i="2"/>
  <c r="W34" i="2"/>
  <c r="H35" i="2"/>
  <c r="R35" i="2"/>
  <c r="V35" i="2"/>
  <c r="W35" i="2" s="1"/>
  <c r="H36" i="2"/>
  <c r="S36" i="2"/>
  <c r="V36" i="2"/>
  <c r="W36" i="2"/>
  <c r="H37" i="2"/>
  <c r="S37" i="2"/>
  <c r="V37" i="2"/>
  <c r="W37" i="2" s="1"/>
  <c r="H38" i="2"/>
  <c r="R38" i="2"/>
  <c r="V38" i="2"/>
  <c r="W38" i="2"/>
  <c r="H39" i="2"/>
  <c r="R39" i="2"/>
  <c r="V39" i="2"/>
  <c r="W39" i="2" s="1"/>
  <c r="H40" i="2"/>
  <c r="V40" i="2"/>
  <c r="W40" i="2" s="1"/>
  <c r="H41" i="2"/>
  <c r="R41" i="2"/>
  <c r="V41" i="2"/>
  <c r="W41" i="2"/>
  <c r="H42" i="2"/>
  <c r="S42" i="2"/>
  <c r="V42" i="2"/>
  <c r="W42" i="2" s="1"/>
  <c r="H43" i="2"/>
  <c r="W43" i="2" s="1"/>
  <c r="S43" i="2"/>
  <c r="V43" i="2"/>
  <c r="H44" i="2"/>
  <c r="S44" i="2"/>
  <c r="V44" i="2"/>
  <c r="W44" i="2" s="1"/>
  <c r="H45" i="2"/>
  <c r="W45" i="2" s="1"/>
  <c r="S45" i="2"/>
  <c r="V45" i="2"/>
  <c r="H46" i="2"/>
  <c r="R46" i="2"/>
  <c r="V46" i="2"/>
  <c r="W46" i="2" s="1"/>
  <c r="H47" i="2"/>
  <c r="W47" i="2" s="1"/>
  <c r="R47" i="2"/>
  <c r="V47" i="2"/>
  <c r="H48" i="2"/>
  <c r="R48" i="2"/>
  <c r="V48" i="2"/>
  <c r="W48" i="2" s="1"/>
  <c r="H49" i="2"/>
  <c r="W49" i="2" s="1"/>
  <c r="S49" i="2"/>
  <c r="V49" i="2"/>
  <c r="H50" i="2"/>
  <c r="V50" i="2"/>
  <c r="W50" i="2"/>
  <c r="H51" i="2"/>
  <c r="W51" i="2" s="1"/>
  <c r="R51" i="2"/>
  <c r="V51" i="2"/>
  <c r="H52" i="2"/>
  <c r="S52" i="2"/>
  <c r="V52" i="2"/>
  <c r="W52" i="2"/>
  <c r="H53" i="2"/>
  <c r="W53" i="2" s="1"/>
  <c r="S53" i="2"/>
  <c r="V53" i="2"/>
  <c r="H54" i="2"/>
  <c r="W54" i="2" s="1"/>
  <c r="V54" i="2"/>
  <c r="H55" i="2"/>
  <c r="W55" i="2" s="1"/>
  <c r="V55" i="2"/>
  <c r="H56" i="2"/>
  <c r="R56" i="2"/>
  <c r="V56" i="2"/>
  <c r="W56" i="2" s="1"/>
  <c r="H57" i="2"/>
  <c r="S57" i="2"/>
  <c r="V57" i="2"/>
  <c r="W57" i="2"/>
  <c r="H58" i="2"/>
  <c r="R58" i="2"/>
  <c r="V58" i="2"/>
  <c r="W58" i="2" s="1"/>
  <c r="H59" i="2"/>
  <c r="S59" i="2"/>
  <c r="V59" i="2"/>
  <c r="W59" i="2"/>
  <c r="H60" i="2"/>
  <c r="S60" i="2"/>
  <c r="V60" i="2"/>
  <c r="W60" i="2" s="1"/>
  <c r="F118" i="2"/>
  <c r="N118" i="2"/>
  <c r="F119" i="2"/>
  <c r="N119" i="2"/>
  <c r="F120" i="2"/>
  <c r="N120" i="2"/>
  <c r="F121" i="2"/>
  <c r="N121" i="2"/>
  <c r="F122" i="2"/>
  <c r="F123" i="2"/>
  <c r="N123" i="2"/>
  <c r="F124" i="2"/>
  <c r="N124" i="2"/>
  <c r="F125" i="2"/>
  <c r="N125" i="2"/>
  <c r="F126" i="2"/>
  <c r="N126" i="2"/>
  <c r="F127" i="2"/>
  <c r="N127" i="2"/>
  <c r="F128" i="2"/>
  <c r="N128" i="2"/>
  <c r="F129" i="2"/>
  <c r="N129" i="2"/>
  <c r="F130" i="2"/>
  <c r="N130" i="2"/>
  <c r="F131" i="2"/>
  <c r="N131" i="2"/>
  <c r="F132" i="2"/>
  <c r="N132" i="2"/>
  <c r="F133" i="2"/>
  <c r="N133" i="2"/>
  <c r="F134" i="2"/>
  <c r="N134" i="2"/>
  <c r="F135" i="2"/>
  <c r="N135" i="2"/>
  <c r="F136" i="2"/>
  <c r="N136" i="2"/>
  <c r="F137" i="2"/>
  <c r="N137" i="2"/>
  <c r="F138" i="2"/>
  <c r="N138" i="2"/>
  <c r="F139" i="2"/>
  <c r="N139" i="2"/>
  <c r="F140" i="2"/>
  <c r="N140" i="2"/>
  <c r="F141" i="2"/>
  <c r="N141" i="2"/>
  <c r="F142" i="2"/>
  <c r="N142" i="2"/>
  <c r="F143" i="2"/>
  <c r="N143" i="2"/>
  <c r="F144" i="2"/>
  <c r="N144" i="2"/>
  <c r="F145" i="2"/>
  <c r="N145" i="2"/>
  <c r="F146" i="2"/>
  <c r="N146" i="2"/>
  <c r="F147" i="2"/>
  <c r="N147" i="2"/>
  <c r="F148" i="2"/>
  <c r="N148" i="2"/>
  <c r="F149" i="2"/>
  <c r="N149" i="2"/>
  <c r="F150" i="2"/>
  <c r="N150" i="2"/>
  <c r="F151" i="2"/>
  <c r="N151" i="2"/>
  <c r="F152" i="2"/>
  <c r="N152" i="2"/>
  <c r="F153" i="2"/>
  <c r="N153" i="2"/>
  <c r="F154" i="2"/>
  <c r="N154" i="2"/>
  <c r="F155" i="2"/>
  <c r="N155" i="2"/>
  <c r="F156" i="2"/>
  <c r="N156" i="2"/>
  <c r="F157" i="2"/>
  <c r="N157" i="2"/>
  <c r="F158" i="2"/>
  <c r="N158" i="2"/>
  <c r="F159" i="2"/>
  <c r="N159" i="2"/>
  <c r="F160" i="2"/>
  <c r="N160" i="2"/>
  <c r="F161" i="2"/>
  <c r="N161" i="2"/>
  <c r="F162" i="2"/>
  <c r="N162" i="2"/>
  <c r="F163" i="2"/>
  <c r="N163" i="2"/>
  <c r="F164" i="2"/>
  <c r="N164" i="2"/>
  <c r="F165" i="2"/>
  <c r="N165" i="2"/>
  <c r="F166" i="2"/>
  <c r="N166" i="2"/>
  <c r="F167" i="2"/>
  <c r="N167" i="2"/>
  <c r="F168" i="2"/>
  <c r="N168" i="2"/>
  <c r="F169" i="2"/>
  <c r="N169" i="2"/>
  <c r="F170" i="2"/>
  <c r="N170" i="2"/>
  <c r="F171" i="2"/>
  <c r="N171" i="2"/>
  <c r="F172" i="2"/>
  <c r="N172" i="2"/>
  <c r="F173" i="2"/>
  <c r="N173" i="2"/>
  <c r="F174" i="2"/>
  <c r="N174" i="2"/>
  <c r="F175" i="2"/>
  <c r="N175" i="2"/>
  <c r="F176" i="2"/>
  <c r="N176" i="2"/>
  <c r="F177" i="2"/>
  <c r="N177" i="2"/>
  <c r="F178" i="2"/>
  <c r="N178" i="2"/>
  <c r="F179" i="2"/>
  <c r="F180" i="2"/>
  <c r="N180" i="2"/>
  <c r="F181" i="2"/>
  <c r="N181" i="2"/>
  <c r="F182" i="2"/>
  <c r="N182" i="2"/>
  <c r="F183" i="2"/>
  <c r="N183" i="2"/>
  <c r="F184" i="2"/>
  <c r="N184" i="2"/>
  <c r="F185" i="2"/>
  <c r="N185" i="2"/>
  <c r="F186" i="2"/>
  <c r="N186" i="2"/>
  <c r="F187" i="2"/>
  <c r="N187" i="2"/>
  <c r="F188" i="2"/>
  <c r="N188" i="2"/>
  <c r="F189" i="2"/>
  <c r="N189" i="2"/>
  <c r="F190" i="2"/>
  <c r="N190" i="2"/>
  <c r="F191" i="2"/>
  <c r="N191" i="2"/>
  <c r="F192" i="2"/>
  <c r="N192" i="2"/>
  <c r="F193" i="2"/>
  <c r="N193" i="2"/>
  <c r="F194" i="2"/>
  <c r="N194" i="2"/>
  <c r="F195" i="2"/>
  <c r="N195" i="2"/>
  <c r="F196" i="2"/>
  <c r="N196" i="2"/>
  <c r="N197" i="2"/>
  <c r="F198" i="2"/>
  <c r="N198" i="2"/>
  <c r="F199" i="2"/>
  <c r="N199" i="2"/>
  <c r="F200" i="2"/>
  <c r="N200" i="2"/>
  <c r="F201" i="2"/>
  <c r="N201" i="2"/>
  <c r="F202" i="2"/>
  <c r="N202" i="2"/>
  <c r="F203" i="2"/>
  <c r="N203" i="2"/>
  <c r="F204" i="2"/>
  <c r="N204" i="2"/>
  <c r="F205" i="2"/>
  <c r="N205" i="2"/>
  <c r="F206" i="2"/>
  <c r="N206" i="2"/>
  <c r="F207" i="2"/>
  <c r="N207" i="2"/>
  <c r="F208" i="2"/>
  <c r="F209" i="2"/>
  <c r="N209" i="2"/>
  <c r="F210" i="2"/>
  <c r="N210" i="2"/>
  <c r="F211" i="2"/>
  <c r="N211" i="2"/>
  <c r="F212" i="2"/>
  <c r="N212" i="2"/>
  <c r="F213" i="2"/>
  <c r="N213" i="2"/>
  <c r="F214" i="2"/>
  <c r="N214" i="2"/>
  <c r="F215" i="2"/>
  <c r="N215" i="2"/>
  <c r="F216" i="2"/>
  <c r="N216" i="2"/>
  <c r="F217" i="2"/>
  <c r="N217" i="2"/>
  <c r="F218" i="2"/>
  <c r="N218" i="2"/>
  <c r="F219" i="2"/>
  <c r="N219" i="2"/>
  <c r="F220" i="2"/>
  <c r="N220" i="2"/>
  <c r="F221" i="2"/>
  <c r="N221" i="2"/>
  <c r="F222" i="2"/>
  <c r="N222" i="2"/>
  <c r="F223" i="2"/>
  <c r="N223" i="2"/>
  <c r="F224" i="2"/>
  <c r="N224" i="2"/>
  <c r="F225" i="2"/>
  <c r="N225" i="2"/>
  <c r="F226" i="2"/>
  <c r="N226" i="2"/>
  <c r="F227" i="2"/>
  <c r="N227" i="2"/>
  <c r="F228" i="2"/>
  <c r="N228" i="2"/>
  <c r="F229" i="2"/>
  <c r="N229" i="2"/>
  <c r="F230" i="2"/>
  <c r="N230" i="2"/>
  <c r="F231" i="2"/>
  <c r="N231" i="2"/>
  <c r="F232" i="2"/>
  <c r="F233" i="2"/>
  <c r="N233" i="2"/>
  <c r="F234" i="2"/>
  <c r="N234" i="2"/>
  <c r="F235" i="2"/>
  <c r="N235" i="2"/>
  <c r="F236" i="2"/>
  <c r="N236" i="2"/>
  <c r="F237" i="2"/>
  <c r="N237" i="2"/>
  <c r="F238" i="2"/>
  <c r="N238" i="2"/>
  <c r="F239" i="2"/>
  <c r="N239" i="2"/>
  <c r="F240" i="2"/>
  <c r="N240" i="2"/>
  <c r="F241" i="2"/>
  <c r="N241" i="2"/>
  <c r="F242" i="2"/>
  <c r="N242" i="2"/>
  <c r="F243" i="2"/>
  <c r="N243" i="2"/>
  <c r="F244" i="2"/>
  <c r="N244" i="2"/>
  <c r="F245" i="2"/>
  <c r="N245" i="2"/>
  <c r="F246" i="2"/>
  <c r="N246" i="2"/>
  <c r="F247" i="2"/>
  <c r="N247" i="2"/>
  <c r="F248" i="2"/>
  <c r="N248" i="2"/>
  <c r="F249" i="2"/>
  <c r="N249" i="2"/>
  <c r="F250" i="2"/>
  <c r="N250" i="2"/>
  <c r="F251" i="2"/>
  <c r="N251" i="2"/>
  <c r="F252" i="2"/>
  <c r="N252" i="2"/>
  <c r="F253" i="2"/>
  <c r="N253" i="2"/>
  <c r="F254" i="2"/>
  <c r="N254" i="2"/>
  <c r="F255" i="2"/>
  <c r="N255" i="2"/>
  <c r="F256" i="2"/>
  <c r="N256" i="2"/>
  <c r="F257" i="2"/>
  <c r="N257" i="2"/>
  <c r="F258" i="2"/>
  <c r="N258" i="2"/>
  <c r="F259" i="2"/>
  <c r="N259" i="2"/>
  <c r="F260" i="2"/>
  <c r="N260" i="2"/>
  <c r="F261" i="2"/>
  <c r="N261" i="2"/>
  <c r="F262" i="2"/>
  <c r="N262" i="2"/>
  <c r="F263" i="2"/>
  <c r="N263" i="2"/>
  <c r="F264" i="2"/>
  <c r="N264" i="2"/>
  <c r="F265" i="2"/>
  <c r="N265" i="2"/>
  <c r="F266" i="2"/>
  <c r="F267" i="2"/>
  <c r="N267" i="2"/>
  <c r="F268" i="2"/>
  <c r="N268" i="2"/>
  <c r="F269" i="2"/>
  <c r="N269" i="2"/>
  <c r="F270" i="2"/>
  <c r="N270" i="2"/>
  <c r="F271" i="2"/>
  <c r="N271" i="2"/>
  <c r="F272" i="2"/>
  <c r="N272" i="2"/>
  <c r="F273" i="2"/>
  <c r="N273" i="2"/>
  <c r="F274" i="2"/>
  <c r="N274" i="2"/>
  <c r="F275" i="2"/>
  <c r="N275" i="2"/>
  <c r="F276" i="2"/>
  <c r="N276" i="2"/>
  <c r="F277" i="2"/>
  <c r="N277" i="2"/>
  <c r="F278" i="2"/>
  <c r="N278" i="2"/>
  <c r="F279" i="2"/>
  <c r="N279" i="2"/>
  <c r="F280" i="2"/>
  <c r="N280" i="2"/>
  <c r="F281" i="2"/>
  <c r="N281" i="2"/>
  <c r="F282" i="2"/>
  <c r="N282" i="2"/>
  <c r="F283" i="2"/>
  <c r="N283" i="2"/>
  <c r="F284" i="2"/>
  <c r="N284" i="2"/>
  <c r="F285" i="2"/>
  <c r="N285" i="2"/>
  <c r="F286" i="2"/>
  <c r="N286" i="2"/>
  <c r="F287" i="2"/>
  <c r="N287" i="2"/>
  <c r="F288" i="2"/>
  <c r="N288" i="2"/>
  <c r="F289" i="2"/>
  <c r="N289" i="2"/>
  <c r="F290" i="2"/>
  <c r="N290" i="2"/>
  <c r="F291" i="2"/>
  <c r="N291" i="2"/>
  <c r="F292" i="2"/>
  <c r="N292" i="2"/>
  <c r="F293" i="2"/>
  <c r="N293" i="2"/>
  <c r="F294" i="2"/>
  <c r="N294" i="2"/>
  <c r="F295" i="2"/>
  <c r="N295" i="2"/>
  <c r="F296" i="2"/>
  <c r="N296" i="2"/>
  <c r="F297" i="2"/>
  <c r="N297" i="2"/>
  <c r="F298" i="2"/>
  <c r="N298" i="2"/>
  <c r="F299" i="2"/>
  <c r="N299" i="2"/>
  <c r="F300" i="2"/>
  <c r="N300" i="2"/>
  <c r="F301" i="2"/>
  <c r="N301" i="2"/>
  <c r="F302" i="2"/>
  <c r="N302" i="2"/>
  <c r="F303" i="2"/>
  <c r="N303" i="2"/>
  <c r="F304" i="2"/>
  <c r="N304" i="2"/>
  <c r="F305" i="2"/>
  <c r="N305" i="2"/>
  <c r="F306" i="2"/>
  <c r="N306" i="2"/>
  <c r="F307" i="2"/>
  <c r="N307" i="2"/>
  <c r="F308" i="2"/>
  <c r="N308" i="2"/>
  <c r="F309" i="2"/>
  <c r="N309" i="2"/>
  <c r="F310" i="2"/>
  <c r="N310" i="2"/>
  <c r="F311" i="2"/>
  <c r="N311" i="2"/>
  <c r="F312" i="2"/>
  <c r="N312" i="2"/>
  <c r="F313" i="2"/>
  <c r="N313" i="2"/>
  <c r="F314" i="2"/>
  <c r="N314" i="2"/>
  <c r="F315" i="2"/>
  <c r="N315" i="2"/>
  <c r="F316" i="2"/>
  <c r="N316" i="2"/>
  <c r="F317" i="2"/>
  <c r="N317" i="2"/>
  <c r="F318" i="2"/>
  <c r="N318" i="2"/>
  <c r="F319" i="2"/>
  <c r="N319" i="2"/>
  <c r="F320" i="2"/>
  <c r="N320" i="2"/>
  <c r="F321" i="2"/>
  <c r="N321" i="2"/>
  <c r="F322" i="2"/>
  <c r="N322" i="2"/>
  <c r="F323" i="2"/>
  <c r="F324" i="2"/>
  <c r="N324" i="2"/>
  <c r="F325" i="2"/>
  <c r="N325" i="2"/>
  <c r="F326" i="2"/>
  <c r="N326" i="2"/>
  <c r="F327" i="2"/>
  <c r="N327" i="2"/>
  <c r="F328" i="2"/>
  <c r="N328" i="2"/>
  <c r="F329" i="2"/>
  <c r="N329" i="2"/>
  <c r="F330" i="2"/>
  <c r="N330" i="2"/>
  <c r="F331" i="2"/>
  <c r="N331" i="2"/>
  <c r="F332" i="2"/>
  <c r="N332" i="2"/>
  <c r="F333" i="2"/>
  <c r="N333" i="2"/>
  <c r="F334" i="2"/>
  <c r="N334" i="2"/>
  <c r="F335" i="2"/>
  <c r="N335" i="2"/>
  <c r="F336" i="2"/>
  <c r="N336" i="2"/>
  <c r="F337" i="2"/>
  <c r="N337" i="2"/>
  <c r="F338" i="2"/>
  <c r="N338" i="2"/>
  <c r="F339" i="2"/>
  <c r="N339" i="2"/>
  <c r="F340" i="2"/>
  <c r="N340" i="2"/>
  <c r="F341" i="2"/>
  <c r="N341" i="2"/>
  <c r="F342" i="2"/>
  <c r="N342" i="2"/>
  <c r="F343" i="2"/>
  <c r="N343" i="2"/>
  <c r="F344" i="2"/>
  <c r="N344" i="2"/>
  <c r="F345" i="2"/>
  <c r="N345" i="2"/>
  <c r="F346" i="2"/>
  <c r="N346" i="2"/>
  <c r="F347" i="2"/>
  <c r="N347" i="2"/>
  <c r="F348" i="2"/>
  <c r="N348" i="2"/>
  <c r="F349" i="2"/>
  <c r="N349" i="2"/>
  <c r="F350" i="2"/>
  <c r="N350" i="2"/>
  <c r="F351" i="2"/>
  <c r="N351" i="2"/>
  <c r="F352" i="2"/>
  <c r="N352" i="2"/>
  <c r="F353" i="2"/>
  <c r="N353" i="2"/>
  <c r="F354" i="2"/>
  <c r="N354" i="2"/>
  <c r="F355" i="2"/>
  <c r="N355" i="2"/>
  <c r="F356" i="2"/>
  <c r="N356" i="2"/>
  <c r="F357" i="2"/>
  <c r="N357" i="2"/>
  <c r="F358" i="2"/>
  <c r="N358" i="2"/>
  <c r="F359" i="2"/>
  <c r="N359" i="2"/>
  <c r="F360" i="2"/>
  <c r="N360" i="2"/>
  <c r="F361" i="2"/>
  <c r="N361" i="2"/>
  <c r="F362" i="2"/>
  <c r="N362" i="2"/>
  <c r="F363" i="2"/>
  <c r="N363" i="2"/>
  <c r="F364" i="2"/>
  <c r="N364" i="2"/>
  <c r="F365" i="2"/>
  <c r="N365" i="2"/>
  <c r="F366" i="2"/>
  <c r="N366" i="2"/>
  <c r="F367" i="2"/>
  <c r="N367" i="2"/>
  <c r="F368" i="2"/>
  <c r="F369" i="2"/>
  <c r="N369" i="2"/>
  <c r="F370" i="2"/>
  <c r="N370" i="2"/>
  <c r="N371" i="2"/>
  <c r="F372" i="2"/>
  <c r="N372" i="2"/>
  <c r="F373" i="2"/>
  <c r="N373" i="2"/>
  <c r="F374" i="2"/>
  <c r="N374" i="2"/>
  <c r="F375" i="2"/>
  <c r="N375" i="2"/>
  <c r="F376" i="2"/>
  <c r="N376" i="2"/>
  <c r="F377" i="2"/>
  <c r="N377" i="2"/>
  <c r="F378" i="2"/>
  <c r="N378" i="2"/>
  <c r="F379" i="2"/>
  <c r="N379" i="2"/>
  <c r="F380" i="2"/>
  <c r="N380" i="2"/>
  <c r="F381" i="2"/>
  <c r="N381" i="2"/>
  <c r="F382" i="2"/>
  <c r="N382" i="2"/>
  <c r="F383" i="2"/>
  <c r="N383" i="2"/>
  <c r="F384" i="2"/>
  <c r="N384" i="2"/>
  <c r="F385" i="2"/>
  <c r="N385" i="2"/>
  <c r="F386" i="2"/>
  <c r="N386" i="2"/>
  <c r="F387" i="2"/>
  <c r="N387" i="2"/>
  <c r="F388" i="2"/>
  <c r="N388" i="2"/>
  <c r="F389" i="2"/>
  <c r="N389" i="2"/>
  <c r="F390" i="2"/>
  <c r="N390" i="2"/>
  <c r="F391" i="2"/>
  <c r="N391" i="2"/>
  <c r="F392" i="2"/>
  <c r="N392" i="2"/>
  <c r="F393" i="2"/>
  <c r="N393" i="2"/>
  <c r="F394" i="2"/>
  <c r="N394" i="2"/>
  <c r="F395" i="2"/>
  <c r="N395" i="2"/>
  <c r="F396" i="2"/>
  <c r="N396" i="2"/>
  <c r="F397" i="2"/>
  <c r="N397" i="2"/>
  <c r="F398" i="2"/>
  <c r="N398" i="2"/>
  <c r="F399" i="2"/>
  <c r="N399" i="2"/>
  <c r="F400" i="2"/>
  <c r="N400" i="2"/>
  <c r="F401" i="2"/>
  <c r="N401" i="2"/>
  <c r="F402" i="2"/>
  <c r="N402" i="2"/>
  <c r="F403" i="2"/>
  <c r="N403" i="2"/>
  <c r="F404" i="2"/>
  <c r="N404" i="2"/>
  <c r="F405" i="2"/>
  <c r="N405" i="2"/>
  <c r="F406" i="2"/>
  <c r="N406" i="2"/>
  <c r="F407" i="2"/>
  <c r="N407" i="2"/>
  <c r="F408" i="2"/>
  <c r="N408" i="2"/>
  <c r="F409" i="2"/>
  <c r="N409" i="2"/>
  <c r="F410" i="2"/>
  <c r="N410" i="2"/>
  <c r="F411" i="2"/>
  <c r="N411" i="2"/>
  <c r="F412" i="2"/>
  <c r="N412" i="2"/>
  <c r="F413" i="2"/>
  <c r="N413" i="2"/>
  <c r="F414" i="2"/>
  <c r="N414" i="2"/>
  <c r="F415" i="2"/>
  <c r="N415" i="2"/>
  <c r="F416" i="2"/>
  <c r="N416" i="2"/>
  <c r="F417" i="2"/>
  <c r="N417" i="2"/>
  <c r="F418" i="2"/>
  <c r="N418" i="2"/>
  <c r="F419" i="2"/>
  <c r="N419" i="2"/>
  <c r="F420" i="2"/>
  <c r="N420" i="2"/>
  <c r="F421" i="2"/>
  <c r="N421" i="2"/>
  <c r="F422" i="2"/>
  <c r="N422" i="2"/>
  <c r="F423" i="2"/>
  <c r="N423" i="2"/>
  <c r="F424" i="2"/>
  <c r="N424" i="2"/>
  <c r="F425" i="2"/>
  <c r="N425" i="2"/>
  <c r="F426" i="2"/>
  <c r="N426" i="2"/>
  <c r="F427" i="2"/>
  <c r="F428" i="2"/>
  <c r="N428" i="2"/>
  <c r="F429" i="2"/>
  <c r="N429" i="2"/>
  <c r="F430" i="2"/>
  <c r="N430" i="2"/>
  <c r="F431" i="2"/>
  <c r="N431" i="2"/>
  <c r="F432" i="2"/>
  <c r="N432" i="2"/>
  <c r="F433" i="2"/>
  <c r="N433" i="2"/>
  <c r="F434" i="2"/>
  <c r="N434" i="2"/>
  <c r="F435" i="2"/>
  <c r="N435" i="2"/>
  <c r="F436" i="2"/>
  <c r="N436" i="2"/>
  <c r="F437" i="2"/>
  <c r="N437" i="2"/>
  <c r="F438" i="2"/>
  <c r="N438" i="2"/>
  <c r="F439" i="2"/>
  <c r="N439" i="2"/>
  <c r="F440" i="2"/>
  <c r="N440" i="2"/>
  <c r="F441" i="2"/>
  <c r="N441" i="2"/>
  <c r="F442" i="2"/>
  <c r="N442" i="2"/>
  <c r="F443" i="2"/>
  <c r="N443" i="2"/>
  <c r="F444" i="2"/>
  <c r="N444" i="2"/>
  <c r="F445" i="2"/>
  <c r="F446" i="2"/>
  <c r="N446" i="2"/>
  <c r="F447" i="2"/>
  <c r="N447" i="2"/>
  <c r="F448" i="2"/>
  <c r="N448" i="2"/>
  <c r="F449" i="2"/>
  <c r="N449" i="2"/>
  <c r="F450" i="2"/>
  <c r="N450" i="2"/>
  <c r="F451" i="2"/>
  <c r="N451" i="2"/>
  <c r="F452" i="2"/>
  <c r="N452" i="2"/>
  <c r="F453" i="2"/>
  <c r="N453" i="2"/>
  <c r="F454" i="2"/>
  <c r="N454" i="2"/>
  <c r="F455" i="2"/>
  <c r="N455" i="2"/>
  <c r="F456" i="2"/>
  <c r="N456" i="2"/>
  <c r="F457" i="2"/>
  <c r="N457" i="2"/>
  <c r="F458" i="2"/>
  <c r="N458" i="2"/>
  <c r="F459" i="2"/>
  <c r="N459" i="2"/>
  <c r="F460" i="2"/>
  <c r="N460" i="2"/>
  <c r="F461" i="2"/>
  <c r="F462" i="2"/>
  <c r="N462" i="2"/>
  <c r="F463" i="2"/>
  <c r="N463" i="2"/>
  <c r="F464" i="2"/>
  <c r="N464" i="2"/>
  <c r="F465" i="2"/>
  <c r="N465" i="2"/>
  <c r="F466" i="2"/>
  <c r="N466" i="2"/>
  <c r="F467" i="2"/>
  <c r="N467" i="2"/>
  <c r="F468" i="2"/>
  <c r="N468" i="2"/>
  <c r="F469" i="2"/>
  <c r="N469" i="2"/>
  <c r="F470" i="2"/>
  <c r="N470" i="2"/>
  <c r="F471" i="2"/>
  <c r="N471" i="2"/>
  <c r="F472" i="2"/>
  <c r="N472" i="2"/>
  <c r="F473" i="2"/>
  <c r="N473" i="2"/>
  <c r="F474" i="2"/>
  <c r="N474" i="2"/>
  <c r="F475" i="2"/>
  <c r="N475" i="2"/>
  <c r="F476" i="2"/>
  <c r="N476" i="2"/>
  <c r="F477" i="2"/>
  <c r="N477" i="2"/>
  <c r="F478" i="2"/>
  <c r="N478" i="2"/>
  <c r="F479" i="2"/>
  <c r="N479" i="2"/>
  <c r="F480" i="2"/>
  <c r="N480" i="2"/>
  <c r="F481" i="2"/>
  <c r="N481" i="2"/>
  <c r="F482" i="2"/>
  <c r="N482" i="2"/>
  <c r="F483" i="2"/>
  <c r="N483" i="2"/>
  <c r="F484" i="2"/>
  <c r="N484" i="2"/>
  <c r="F485" i="2"/>
  <c r="N485" i="2"/>
  <c r="F486" i="2"/>
  <c r="N486" i="2"/>
  <c r="F487" i="2"/>
  <c r="N487" i="2"/>
  <c r="F488" i="2"/>
  <c r="N488" i="2"/>
  <c r="F489" i="2"/>
  <c r="N489" i="2"/>
  <c r="F490" i="2"/>
  <c r="N490" i="2"/>
  <c r="F491" i="2"/>
  <c r="N491" i="2"/>
  <c r="F492" i="2"/>
  <c r="N492" i="2"/>
  <c r="F493" i="2"/>
  <c r="N493" i="2"/>
  <c r="F494" i="2"/>
  <c r="N494" i="2"/>
  <c r="F495" i="2"/>
  <c r="N495" i="2"/>
  <c r="F496" i="2"/>
  <c r="N496" i="2"/>
  <c r="F497" i="2"/>
  <c r="N497" i="2"/>
  <c r="F498" i="2"/>
  <c r="N498" i="2"/>
  <c r="F499" i="2"/>
  <c r="N499" i="2"/>
  <c r="F500" i="2"/>
  <c r="N500" i="2"/>
  <c r="F501" i="2"/>
  <c r="N501" i="2"/>
  <c r="F502" i="2"/>
  <c r="N502" i="2"/>
  <c r="F503" i="2"/>
  <c r="N503" i="2"/>
  <c r="F504" i="2"/>
  <c r="N504" i="2"/>
  <c r="F505" i="2"/>
  <c r="N505" i="2"/>
  <c r="F506" i="2"/>
  <c r="N506" i="2"/>
  <c r="F507" i="2"/>
  <c r="N507" i="2"/>
  <c r="F508" i="2"/>
  <c r="N508" i="2"/>
  <c r="F509" i="2"/>
  <c r="N509" i="2"/>
  <c r="F510" i="2"/>
  <c r="N510" i="2"/>
  <c r="F511" i="2"/>
  <c r="N511" i="2"/>
  <c r="F512" i="2"/>
  <c r="N512" i="2"/>
  <c r="F513" i="2"/>
  <c r="N513" i="2"/>
  <c r="F514" i="2"/>
  <c r="N514" i="2"/>
  <c r="F515" i="2"/>
  <c r="N515" i="2"/>
  <c r="F516" i="2"/>
  <c r="N516" i="2"/>
  <c r="F517" i="2"/>
  <c r="N517" i="2"/>
  <c r="F518" i="2"/>
  <c r="N518" i="2"/>
  <c r="F519" i="2"/>
  <c r="N519" i="2"/>
  <c r="F520" i="2"/>
  <c r="N520" i="2"/>
  <c r="F521" i="2"/>
  <c r="N521" i="2"/>
  <c r="F522" i="2"/>
  <c r="N522" i="2"/>
  <c r="F523" i="2"/>
  <c r="N523" i="2"/>
  <c r="F524" i="2"/>
  <c r="N524" i="2"/>
  <c r="F525" i="2"/>
  <c r="N525" i="2"/>
  <c r="F526" i="2"/>
  <c r="N526" i="2"/>
  <c r="F527" i="2"/>
  <c r="N527" i="2"/>
  <c r="F528" i="2"/>
  <c r="N528" i="2"/>
  <c r="F529" i="2"/>
  <c r="N529" i="2"/>
  <c r="F530" i="2"/>
  <c r="N530" i="2"/>
  <c r="F531" i="2"/>
  <c r="N531" i="2"/>
  <c r="F532" i="2"/>
  <c r="N532" i="2"/>
  <c r="F533" i="2"/>
  <c r="N533" i="2"/>
  <c r="F534" i="2"/>
  <c r="N534" i="2"/>
  <c r="F535" i="2"/>
  <c r="N535" i="2"/>
  <c r="F536" i="2"/>
  <c r="N536" i="2"/>
  <c r="F537" i="2"/>
  <c r="N537" i="2"/>
  <c r="F538" i="2"/>
  <c r="N538" i="2"/>
  <c r="F539" i="2"/>
  <c r="N539" i="2"/>
  <c r="F540" i="2"/>
  <c r="N540" i="2"/>
  <c r="F541" i="2"/>
  <c r="N541" i="2"/>
  <c r="F542" i="2"/>
  <c r="N542" i="2"/>
  <c r="F543" i="2"/>
  <c r="N543" i="2"/>
  <c r="F544" i="2"/>
  <c r="N544" i="2"/>
  <c r="F545" i="2"/>
  <c r="N545" i="2"/>
  <c r="F546" i="2"/>
  <c r="N546" i="2"/>
  <c r="F547" i="2"/>
  <c r="N547" i="2"/>
  <c r="F548" i="2"/>
  <c r="N548" i="2"/>
  <c r="F549" i="2"/>
  <c r="N549" i="2"/>
  <c r="F550" i="2"/>
  <c r="N550" i="2"/>
  <c r="F551" i="2"/>
  <c r="N551" i="2"/>
  <c r="F552" i="2"/>
  <c r="N552" i="2"/>
  <c r="F553" i="2"/>
  <c r="N553" i="2"/>
  <c r="F554" i="2"/>
  <c r="N554" i="2"/>
  <c r="F555" i="2"/>
  <c r="N555" i="2"/>
  <c r="F556" i="2"/>
  <c r="N556" i="2"/>
  <c r="F557" i="2"/>
  <c r="N557" i="2"/>
  <c r="F558" i="2"/>
  <c r="N558" i="2"/>
  <c r="F559" i="2"/>
  <c r="N559" i="2"/>
  <c r="F560" i="2"/>
  <c r="N560" i="2"/>
  <c r="F561" i="2"/>
  <c r="N561" i="2"/>
  <c r="F562" i="2"/>
  <c r="N562" i="2"/>
  <c r="F563" i="2"/>
  <c r="N563" i="2"/>
  <c r="F564" i="2"/>
  <c r="N564" i="2"/>
  <c r="F565" i="2"/>
  <c r="N565" i="2"/>
  <c r="F566" i="2"/>
  <c r="N566" i="2"/>
  <c r="F567" i="2"/>
  <c r="N567" i="2"/>
  <c r="F568" i="2"/>
  <c r="N568" i="2"/>
  <c r="F569" i="2"/>
  <c r="N569" i="2"/>
  <c r="F570" i="2"/>
  <c r="N570" i="2"/>
  <c r="F571" i="2"/>
  <c r="N571" i="2"/>
  <c r="F572" i="2"/>
  <c r="N572" i="2"/>
  <c r="F573" i="2"/>
  <c r="N573" i="2"/>
  <c r="F574" i="2"/>
  <c r="N574" i="2"/>
  <c r="F575" i="2"/>
  <c r="N575" i="2"/>
  <c r="F576" i="2"/>
  <c r="N576" i="2"/>
  <c r="F577" i="2"/>
  <c r="N577" i="2"/>
  <c r="F578" i="2"/>
  <c r="N578" i="2"/>
  <c r="F579" i="2"/>
  <c r="N579" i="2"/>
  <c r="F580" i="2"/>
  <c r="N580" i="2"/>
  <c r="F581" i="2"/>
  <c r="N581" i="2"/>
  <c r="F582" i="2"/>
  <c r="N582" i="2"/>
  <c r="F583" i="2"/>
  <c r="N583" i="2"/>
  <c r="F584" i="2"/>
  <c r="N584" i="2"/>
  <c r="F585" i="2"/>
  <c r="N585" i="2"/>
  <c r="F586" i="2"/>
  <c r="N586" i="2"/>
  <c r="F587" i="2"/>
  <c r="N587" i="2"/>
  <c r="F588" i="2"/>
  <c r="N588" i="2"/>
  <c r="F589" i="2"/>
  <c r="N589" i="2"/>
  <c r="F590" i="2"/>
  <c r="N590" i="2"/>
  <c r="F591" i="2"/>
  <c r="N591" i="2"/>
  <c r="F592" i="2"/>
  <c r="N592" i="2"/>
  <c r="F593" i="2"/>
  <c r="N593" i="2"/>
  <c r="F594" i="2"/>
  <c r="N594" i="2"/>
  <c r="F595" i="2"/>
  <c r="N595" i="2"/>
  <c r="F596" i="2"/>
  <c r="N596" i="2"/>
  <c r="F597" i="2"/>
  <c r="N597" i="2"/>
  <c r="F598" i="2"/>
  <c r="N598" i="2"/>
  <c r="F599" i="2"/>
  <c r="N599" i="2"/>
  <c r="F600" i="2"/>
  <c r="N600" i="2"/>
  <c r="F601" i="2"/>
  <c r="N601" i="2"/>
  <c r="F602" i="2"/>
  <c r="N602" i="2"/>
  <c r="F603" i="2"/>
  <c r="N603" i="2"/>
  <c r="F604" i="2"/>
  <c r="N604" i="2"/>
  <c r="F605" i="2"/>
  <c r="N605" i="2"/>
  <c r="F606" i="2"/>
  <c r="N606" i="2"/>
  <c r="F607" i="2"/>
  <c r="N607" i="2"/>
  <c r="F608" i="2"/>
  <c r="N608" i="2"/>
  <c r="F609" i="2"/>
  <c r="N609" i="2"/>
  <c r="F610" i="2"/>
  <c r="N610" i="2"/>
  <c r="F611" i="2"/>
  <c r="N611" i="2"/>
  <c r="F612" i="2"/>
  <c r="N612" i="2"/>
  <c r="F613" i="2"/>
  <c r="N613" i="2"/>
  <c r="F614" i="2"/>
  <c r="N614" i="2"/>
  <c r="F615" i="2"/>
  <c r="N615" i="2"/>
  <c r="F616" i="2"/>
  <c r="N616" i="2"/>
  <c r="F617" i="2"/>
  <c r="N617" i="2"/>
  <c r="F618" i="2"/>
  <c r="N618" i="2"/>
  <c r="F619" i="2"/>
  <c r="N619" i="2"/>
  <c r="F620" i="2"/>
  <c r="N620" i="2"/>
  <c r="F621" i="2"/>
  <c r="N621" i="2"/>
  <c r="F622" i="2"/>
  <c r="N622" i="2"/>
  <c r="F623" i="2"/>
  <c r="N623" i="2"/>
  <c r="F624" i="2"/>
  <c r="N624" i="2"/>
  <c r="F625" i="2"/>
  <c r="N625" i="2"/>
  <c r="F626" i="2"/>
  <c r="N626" i="2"/>
  <c r="F627" i="2"/>
  <c r="N627" i="2"/>
  <c r="F628" i="2"/>
  <c r="N628" i="2"/>
  <c r="F629" i="2"/>
  <c r="N629" i="2"/>
  <c r="F630" i="2"/>
  <c r="N630" i="2"/>
  <c r="F631" i="2"/>
  <c r="N631" i="2"/>
  <c r="F632" i="2"/>
  <c r="N632" i="2"/>
  <c r="F633" i="2"/>
  <c r="N633" i="2"/>
  <c r="F634" i="2"/>
  <c r="N634" i="2"/>
  <c r="F635" i="2"/>
  <c r="N635" i="2"/>
  <c r="F636" i="2"/>
  <c r="N636" i="2"/>
  <c r="F637" i="2"/>
  <c r="N637" i="2"/>
  <c r="F638" i="2"/>
  <c r="N638" i="2"/>
  <c r="F639" i="2"/>
  <c r="N639" i="2"/>
  <c r="F640" i="2"/>
  <c r="N640" i="2"/>
  <c r="F641" i="2"/>
  <c r="N641" i="2"/>
  <c r="F642" i="2"/>
  <c r="N642" i="2"/>
  <c r="F643" i="2"/>
  <c r="N643" i="2"/>
  <c r="F644" i="2"/>
  <c r="N644" i="2"/>
  <c r="F645" i="2"/>
  <c r="N645" i="2"/>
  <c r="F646" i="2"/>
  <c r="N646" i="2"/>
  <c r="F647" i="2"/>
  <c r="N647" i="2"/>
  <c r="F648" i="2"/>
  <c r="N648" i="2"/>
  <c r="F649" i="2"/>
  <c r="N649" i="2"/>
  <c r="F650" i="2"/>
  <c r="N650" i="2"/>
  <c r="F651" i="2"/>
  <c r="N651" i="2"/>
  <c r="F652" i="2"/>
  <c r="N652" i="2"/>
  <c r="F653" i="2"/>
  <c r="N653" i="2"/>
  <c r="F654" i="2"/>
  <c r="N654" i="2"/>
  <c r="F655" i="2"/>
  <c r="N655" i="2"/>
  <c r="F656" i="2"/>
  <c r="N656" i="2"/>
  <c r="F657" i="2"/>
  <c r="N657" i="2"/>
  <c r="F658" i="2"/>
  <c r="N658" i="2"/>
  <c r="F659" i="2"/>
  <c r="N659" i="2"/>
  <c r="F660" i="2"/>
  <c r="N660" i="2"/>
  <c r="F661" i="2"/>
  <c r="N661" i="2"/>
  <c r="F662" i="2"/>
  <c r="N662" i="2"/>
  <c r="F663" i="2"/>
  <c r="N663" i="2"/>
  <c r="F664" i="2"/>
  <c r="N664" i="2"/>
  <c r="F665" i="2"/>
  <c r="N665" i="2"/>
  <c r="F666" i="2"/>
  <c r="N666" i="2"/>
  <c r="F667" i="2"/>
  <c r="N667" i="2"/>
  <c r="F668" i="2"/>
  <c r="N668" i="2"/>
  <c r="F669" i="2"/>
  <c r="N669" i="2"/>
  <c r="F670" i="2"/>
  <c r="N670" i="2"/>
  <c r="F671" i="2"/>
  <c r="N671" i="2"/>
  <c r="F672" i="2"/>
  <c r="N672" i="2"/>
  <c r="F673" i="2"/>
  <c r="N673" i="2"/>
  <c r="F674" i="2"/>
  <c r="N674" i="2"/>
  <c r="F675" i="2"/>
  <c r="N675" i="2"/>
  <c r="F676" i="2"/>
  <c r="N676" i="2"/>
  <c r="F677" i="2"/>
  <c r="N677" i="2"/>
  <c r="F678" i="2"/>
  <c r="N678" i="2"/>
  <c r="F679" i="2"/>
  <c r="N679" i="2"/>
  <c r="F680" i="2"/>
  <c r="N680" i="2"/>
  <c r="F681" i="2"/>
  <c r="N681" i="2"/>
  <c r="F682" i="2"/>
  <c r="N682" i="2"/>
  <c r="F683" i="2"/>
  <c r="N683" i="2"/>
  <c r="F684" i="2"/>
  <c r="N684" i="2"/>
  <c r="F685" i="2"/>
  <c r="N685" i="2"/>
  <c r="F686" i="2"/>
  <c r="N686" i="2"/>
  <c r="F687" i="2"/>
  <c r="N687" i="2"/>
  <c r="F688" i="2"/>
  <c r="N688" i="2"/>
  <c r="F689" i="2"/>
  <c r="N689" i="2"/>
  <c r="F690" i="2"/>
  <c r="N690" i="2"/>
  <c r="F691" i="2"/>
  <c r="N691" i="2"/>
  <c r="F692" i="2"/>
  <c r="N692" i="2"/>
  <c r="F693" i="2"/>
  <c r="N693" i="2"/>
  <c r="F694" i="2"/>
  <c r="N694" i="2"/>
  <c r="F695" i="2"/>
  <c r="N695" i="2"/>
  <c r="F696" i="2"/>
  <c r="N696" i="2"/>
  <c r="F697" i="2"/>
  <c r="N697" i="2"/>
  <c r="F698" i="2"/>
  <c r="N698" i="2"/>
  <c r="F699" i="2"/>
  <c r="N699" i="2"/>
  <c r="F700" i="2"/>
  <c r="N700" i="2"/>
  <c r="F701" i="2"/>
  <c r="N701" i="2"/>
  <c r="F702" i="2"/>
  <c r="N702" i="2"/>
  <c r="F703" i="2"/>
  <c r="N703" i="2"/>
  <c r="F704" i="2"/>
  <c r="N704" i="2"/>
  <c r="F705" i="2"/>
  <c r="N705" i="2"/>
  <c r="F706" i="2"/>
  <c r="N706" i="2"/>
  <c r="F707" i="2"/>
  <c r="N707" i="2"/>
  <c r="F708" i="2"/>
  <c r="N708" i="2"/>
  <c r="F709" i="2"/>
  <c r="N709" i="2"/>
  <c r="F710" i="2"/>
  <c r="N710" i="2"/>
  <c r="F711" i="2"/>
  <c r="N711" i="2"/>
  <c r="F712" i="2"/>
  <c r="N712" i="2"/>
  <c r="F713" i="2"/>
  <c r="N713" i="2"/>
  <c r="F714" i="2"/>
  <c r="N714" i="2"/>
  <c r="F715" i="2"/>
  <c r="N715" i="2"/>
  <c r="F716" i="2"/>
  <c r="F717" i="2"/>
  <c r="N717" i="2"/>
  <c r="F718" i="2"/>
  <c r="N718" i="2"/>
  <c r="F719" i="2"/>
  <c r="N719" i="2"/>
  <c r="F720" i="2"/>
  <c r="N720" i="2"/>
  <c r="F721" i="2"/>
  <c r="N721" i="2"/>
  <c r="F722" i="2"/>
  <c r="N722" i="2"/>
  <c r="F723" i="2"/>
  <c r="N723" i="2"/>
  <c r="F724" i="2"/>
  <c r="N724" i="2"/>
  <c r="F725" i="2"/>
  <c r="N725" i="2"/>
  <c r="F726" i="2"/>
  <c r="N726" i="2"/>
  <c r="F727" i="2"/>
  <c r="N727" i="2"/>
  <c r="F728" i="2"/>
  <c r="N728" i="2"/>
  <c r="F729" i="2"/>
  <c r="N729" i="2"/>
  <c r="F730" i="2"/>
  <c r="N730" i="2"/>
  <c r="F731" i="2"/>
  <c r="N731" i="2"/>
  <c r="F732" i="2"/>
  <c r="N732" i="2"/>
  <c r="F733" i="2"/>
  <c r="N733" i="2"/>
  <c r="F734" i="2"/>
  <c r="N734" i="2"/>
  <c r="F735" i="2"/>
  <c r="N735" i="2"/>
  <c r="F736" i="2"/>
  <c r="N736" i="2"/>
  <c r="F737" i="2"/>
  <c r="N737" i="2"/>
  <c r="F738" i="2"/>
  <c r="N738" i="2"/>
  <c r="F739" i="2"/>
  <c r="N739" i="2"/>
  <c r="F740" i="2"/>
  <c r="N740" i="2"/>
  <c r="F741" i="2"/>
  <c r="N741" i="2"/>
  <c r="F742" i="2"/>
  <c r="N742" i="2"/>
  <c r="F743" i="2"/>
  <c r="N743" i="2"/>
  <c r="F744" i="2"/>
  <c r="N744" i="2"/>
  <c r="F745" i="2"/>
  <c r="N745" i="2"/>
  <c r="F746" i="2"/>
  <c r="N746" i="2"/>
  <c r="F747" i="2"/>
  <c r="N747" i="2"/>
  <c r="F748" i="2"/>
  <c r="N748" i="2"/>
  <c r="F749" i="2"/>
  <c r="N749" i="2"/>
  <c r="F750" i="2"/>
  <c r="N750" i="2"/>
  <c r="F751" i="2"/>
  <c r="N751" i="2"/>
  <c r="F752" i="2"/>
  <c r="N752" i="2"/>
  <c r="F753" i="2"/>
  <c r="N753" i="2"/>
  <c r="F754" i="2"/>
  <c r="N754" i="2"/>
  <c r="F755" i="2"/>
  <c r="N755" i="2"/>
  <c r="F756" i="2"/>
  <c r="N756" i="2"/>
  <c r="F757" i="2"/>
  <c r="N757" i="2"/>
  <c r="F758" i="2"/>
  <c r="N758" i="2"/>
  <c r="F759" i="2"/>
  <c r="N759" i="2"/>
  <c r="F760" i="2"/>
  <c r="N760" i="2"/>
  <c r="F761" i="2"/>
  <c r="N761" i="2"/>
  <c r="F762" i="2"/>
  <c r="N762" i="2"/>
  <c r="F763" i="2"/>
  <c r="N763" i="2"/>
  <c r="F764" i="2"/>
  <c r="N764" i="2"/>
  <c r="F765" i="2"/>
  <c r="N765" i="2"/>
  <c r="F766" i="2"/>
  <c r="N766" i="2"/>
  <c r="F767" i="2"/>
  <c r="N767" i="2"/>
  <c r="F768" i="2"/>
  <c r="N768" i="2"/>
  <c r="F769" i="2"/>
  <c r="N769" i="2"/>
  <c r="F770" i="2"/>
  <c r="N770" i="2"/>
  <c r="F771" i="2"/>
  <c r="N771" i="2"/>
  <c r="F772" i="2"/>
  <c r="N772" i="2"/>
  <c r="F773" i="2"/>
  <c r="N773" i="2"/>
  <c r="F774" i="2"/>
  <c r="N774" i="2"/>
  <c r="F775" i="2"/>
  <c r="N775" i="2"/>
  <c r="F776" i="2"/>
  <c r="N776" i="2"/>
  <c r="F777" i="2"/>
  <c r="N777" i="2"/>
  <c r="F778" i="2"/>
  <c r="N778" i="2"/>
  <c r="F779" i="2"/>
  <c r="N779" i="2"/>
  <c r="F780" i="2"/>
  <c r="N780" i="2"/>
  <c r="F781" i="2"/>
  <c r="N781" i="2"/>
  <c r="F782" i="2"/>
  <c r="N782" i="2"/>
  <c r="F783" i="2"/>
  <c r="N783" i="2"/>
  <c r="F784" i="2"/>
  <c r="N784" i="2"/>
  <c r="F785" i="2"/>
  <c r="N785" i="2"/>
  <c r="F786" i="2"/>
  <c r="N786" i="2"/>
  <c r="F787" i="2"/>
  <c r="N787" i="2"/>
  <c r="F788" i="2"/>
  <c r="N788" i="2"/>
  <c r="F789" i="2"/>
  <c r="N789" i="2"/>
  <c r="F790" i="2"/>
  <c r="N790" i="2"/>
  <c r="F791" i="2"/>
  <c r="N791" i="2"/>
  <c r="F792" i="2"/>
  <c r="N792" i="2"/>
  <c r="F793" i="2"/>
  <c r="N793" i="2"/>
  <c r="F794" i="2"/>
  <c r="N794" i="2"/>
  <c r="F795" i="2"/>
  <c r="N795" i="2"/>
  <c r="F796" i="2"/>
  <c r="N796" i="2"/>
  <c r="F797" i="2"/>
  <c r="N797" i="2"/>
  <c r="F798" i="2"/>
  <c r="N798" i="2"/>
  <c r="F799" i="2"/>
  <c r="N799" i="2"/>
  <c r="F800" i="2"/>
  <c r="N800" i="2"/>
  <c r="F801" i="2"/>
  <c r="N801" i="2"/>
  <c r="F802" i="2"/>
  <c r="N802" i="2"/>
  <c r="F803" i="2"/>
  <c r="N803" i="2"/>
  <c r="F804" i="2"/>
  <c r="N804" i="2"/>
  <c r="F805" i="2"/>
  <c r="N805" i="2"/>
  <c r="F806" i="2"/>
  <c r="N806" i="2"/>
  <c r="F807" i="2"/>
  <c r="N807" i="2"/>
  <c r="F808" i="2"/>
  <c r="N808" i="2"/>
  <c r="F809" i="2"/>
  <c r="N809" i="2"/>
  <c r="F810" i="2"/>
  <c r="F811" i="2"/>
  <c r="N811" i="2"/>
  <c r="F812" i="2"/>
  <c r="N812" i="2"/>
  <c r="F813" i="2"/>
  <c r="N813" i="2"/>
  <c r="F814" i="2"/>
  <c r="N814" i="2"/>
  <c r="F815" i="2"/>
  <c r="N815" i="2"/>
  <c r="F816" i="2"/>
  <c r="N816" i="2"/>
  <c r="F817" i="2"/>
  <c r="N817" i="2"/>
  <c r="F818" i="2"/>
  <c r="N818" i="2"/>
  <c r="F819" i="2"/>
  <c r="N819" i="2"/>
  <c r="F820" i="2"/>
  <c r="N820" i="2"/>
  <c r="F821" i="2"/>
  <c r="N821" i="2"/>
  <c r="F822" i="2"/>
  <c r="N822" i="2"/>
  <c r="F823" i="2"/>
  <c r="N823" i="2"/>
  <c r="F824" i="2"/>
  <c r="N824" i="2"/>
  <c r="F825" i="2"/>
  <c r="N825" i="2"/>
  <c r="F826" i="2"/>
  <c r="N826" i="2"/>
  <c r="F827" i="2"/>
  <c r="N827" i="2"/>
  <c r="F828" i="2"/>
  <c r="N828" i="2"/>
  <c r="F829" i="2"/>
  <c r="N829" i="2"/>
  <c r="F830" i="2"/>
  <c r="N830" i="2"/>
  <c r="F831" i="2"/>
  <c r="N831" i="2"/>
  <c r="F832" i="2"/>
  <c r="N832" i="2"/>
  <c r="F833" i="2"/>
  <c r="N833" i="2"/>
  <c r="F834" i="2"/>
  <c r="N834" i="2"/>
  <c r="F835" i="2"/>
  <c r="N835" i="2"/>
  <c r="F836" i="2"/>
  <c r="N836" i="2"/>
  <c r="F837" i="2"/>
  <c r="N837" i="2"/>
  <c r="F838" i="2"/>
  <c r="N838" i="2"/>
  <c r="F839" i="2"/>
  <c r="N839" i="2"/>
  <c r="F840" i="2"/>
  <c r="N840" i="2"/>
  <c r="F841" i="2"/>
  <c r="N841" i="2"/>
  <c r="F842" i="2"/>
  <c r="N842" i="2"/>
  <c r="F843" i="2"/>
  <c r="N843" i="2"/>
  <c r="F844" i="2"/>
  <c r="N844" i="2"/>
  <c r="F845" i="2"/>
  <c r="N845" i="2"/>
  <c r="F846" i="2"/>
  <c r="N846" i="2"/>
  <c r="F847" i="2"/>
  <c r="N847" i="2"/>
  <c r="F848" i="2"/>
  <c r="N848" i="2"/>
  <c r="F849" i="2"/>
  <c r="N849" i="2"/>
  <c r="F850" i="2"/>
  <c r="N850" i="2"/>
  <c r="F851" i="2"/>
  <c r="N851" i="2"/>
  <c r="F852" i="2"/>
  <c r="N852" i="2"/>
  <c r="F853" i="2"/>
  <c r="N853" i="2"/>
  <c r="F854" i="2"/>
  <c r="N854" i="2"/>
  <c r="F855" i="2"/>
  <c r="N855" i="2"/>
  <c r="F856" i="2"/>
  <c r="N856" i="2"/>
  <c r="F857" i="2"/>
  <c r="N857" i="2"/>
  <c r="F858" i="2"/>
  <c r="N858" i="2"/>
  <c r="F859" i="2"/>
  <c r="N859" i="2"/>
  <c r="F860" i="2"/>
  <c r="N860" i="2"/>
  <c r="F861" i="2"/>
  <c r="N861" i="2"/>
  <c r="F862" i="2"/>
  <c r="N862" i="2"/>
  <c r="F863" i="2"/>
  <c r="N863" i="2"/>
  <c r="F864" i="2"/>
  <c r="N864" i="2"/>
  <c r="F865" i="2"/>
  <c r="N865" i="2"/>
  <c r="F866" i="2"/>
  <c r="N866" i="2"/>
  <c r="F867" i="2"/>
  <c r="N867" i="2"/>
  <c r="F868" i="2"/>
  <c r="N868" i="2"/>
  <c r="F869" i="2"/>
  <c r="N869" i="2"/>
  <c r="F870" i="2"/>
  <c r="N870" i="2"/>
  <c r="F871" i="2"/>
  <c r="N871" i="2"/>
  <c r="F872" i="2"/>
  <c r="N872" i="2"/>
  <c r="F873" i="2"/>
  <c r="N873" i="2"/>
  <c r="F874" i="2"/>
  <c r="N874" i="2"/>
  <c r="F875" i="2"/>
  <c r="N875" i="2"/>
  <c r="F876" i="2"/>
  <c r="N876" i="2"/>
  <c r="F877" i="2"/>
  <c r="N877" i="2"/>
  <c r="F878" i="2"/>
  <c r="N878" i="2"/>
  <c r="F879" i="2"/>
  <c r="N879" i="2"/>
  <c r="F880" i="2"/>
  <c r="N880" i="2"/>
  <c r="F881" i="2"/>
  <c r="N881" i="2"/>
  <c r="F882" i="2"/>
  <c r="N882" i="2"/>
  <c r="F883" i="2"/>
  <c r="N883" i="2"/>
  <c r="F884" i="2"/>
  <c r="N884" i="2"/>
  <c r="F885" i="2"/>
  <c r="N885" i="2"/>
  <c r="F886" i="2"/>
  <c r="N886" i="2"/>
  <c r="F887" i="2"/>
  <c r="N887" i="2"/>
  <c r="F888" i="2"/>
  <c r="N888" i="2"/>
  <c r="F889" i="2"/>
  <c r="N889" i="2"/>
  <c r="F890" i="2"/>
  <c r="N890" i="2"/>
  <c r="F891" i="2"/>
  <c r="N891" i="2"/>
  <c r="F892" i="2"/>
  <c r="N892" i="2"/>
  <c r="F893" i="2"/>
  <c r="N893" i="2"/>
  <c r="F894" i="2"/>
  <c r="N894" i="2"/>
  <c r="F895" i="2"/>
  <c r="N895" i="2"/>
  <c r="F896" i="2"/>
  <c r="N896" i="2"/>
  <c r="F897" i="2"/>
  <c r="N897" i="2"/>
  <c r="F898" i="2"/>
  <c r="N898" i="2"/>
  <c r="F899" i="2"/>
  <c r="N899" i="2"/>
  <c r="F900" i="2"/>
  <c r="N900" i="2"/>
  <c r="F901" i="2"/>
  <c r="N901" i="2"/>
  <c r="F902" i="2"/>
  <c r="N902" i="2"/>
  <c r="F903" i="2"/>
  <c r="N903" i="2"/>
  <c r="F904" i="2"/>
  <c r="N904" i="2"/>
  <c r="F905" i="2"/>
  <c r="N905" i="2"/>
  <c r="F906" i="2"/>
  <c r="N906" i="2"/>
  <c r="F907" i="2"/>
  <c r="N907" i="2"/>
  <c r="F908" i="2"/>
  <c r="N908" i="2"/>
  <c r="F909" i="2"/>
  <c r="N909" i="2"/>
  <c r="F910" i="2"/>
  <c r="N910" i="2"/>
  <c r="F911" i="2"/>
  <c r="N911" i="2"/>
  <c r="F912" i="2"/>
  <c r="N912" i="2"/>
  <c r="F913" i="2"/>
  <c r="N913" i="2"/>
  <c r="F914" i="2"/>
  <c r="N914" i="2"/>
  <c r="F915" i="2"/>
  <c r="N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U3" i="1" l="1"/>
  <c r="D66" i="1" l="1"/>
  <c r="F66" i="1"/>
  <c r="G66" i="1"/>
  <c r="N66" i="1"/>
  <c r="O66" i="1"/>
  <c r="Q66" i="1"/>
  <c r="R66" i="1"/>
  <c r="C66" i="1"/>
  <c r="Q65" i="1"/>
  <c r="R65" i="1"/>
  <c r="U65" i="1" s="1"/>
  <c r="F65" i="1"/>
  <c r="G65" i="1"/>
  <c r="O65" i="1"/>
  <c r="N65" i="1"/>
  <c r="D65" i="1"/>
  <c r="C65" i="1"/>
  <c r="I3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" i="1"/>
  <c r="W3" i="1" s="1"/>
  <c r="J3" i="1"/>
  <c r="Y3" i="1" s="1"/>
  <c r="I38" i="1"/>
  <c r="X38" i="1" s="1"/>
  <c r="I39" i="1"/>
  <c r="X39" i="1" s="1"/>
  <c r="I40" i="1"/>
  <c r="I41" i="1"/>
  <c r="X41" i="1" s="1"/>
  <c r="I42" i="1"/>
  <c r="X42" i="1" s="1"/>
  <c r="I43" i="1"/>
  <c r="X43" i="1" s="1"/>
  <c r="I44" i="1"/>
  <c r="X44" i="1" s="1"/>
  <c r="I45" i="1"/>
  <c r="X45" i="1" s="1"/>
  <c r="I46" i="1"/>
  <c r="X46" i="1" s="1"/>
  <c r="I47" i="1"/>
  <c r="X47" i="1" s="1"/>
  <c r="I48" i="1"/>
  <c r="I49" i="1"/>
  <c r="X49" i="1" s="1"/>
  <c r="I50" i="1"/>
  <c r="X50" i="1" s="1"/>
  <c r="I51" i="1"/>
  <c r="X51" i="1" s="1"/>
  <c r="I52" i="1"/>
  <c r="X52" i="1" s="1"/>
  <c r="I53" i="1"/>
  <c r="X53" i="1" s="1"/>
  <c r="I54" i="1"/>
  <c r="X54" i="1" s="1"/>
  <c r="I55" i="1"/>
  <c r="X55" i="1" s="1"/>
  <c r="I56" i="1"/>
  <c r="I57" i="1"/>
  <c r="X57" i="1" s="1"/>
  <c r="I58" i="1"/>
  <c r="X58" i="1" s="1"/>
  <c r="I59" i="1"/>
  <c r="I60" i="1"/>
  <c r="I4" i="1"/>
  <c r="X4" i="1" s="1"/>
  <c r="I5" i="1"/>
  <c r="X5" i="1" s="1"/>
  <c r="I6" i="1"/>
  <c r="X6" i="1" s="1"/>
  <c r="I7" i="1"/>
  <c r="I8" i="1"/>
  <c r="X8" i="1" s="1"/>
  <c r="I9" i="1"/>
  <c r="X9" i="1" s="1"/>
  <c r="I10" i="1"/>
  <c r="X10" i="1" s="1"/>
  <c r="I11" i="1"/>
  <c r="X11" i="1" s="1"/>
  <c r="I12" i="1"/>
  <c r="X12" i="1" s="1"/>
  <c r="I13" i="1"/>
  <c r="X13" i="1" s="1"/>
  <c r="I14" i="1"/>
  <c r="X14" i="1" s="1"/>
  <c r="I15" i="1"/>
  <c r="I16" i="1"/>
  <c r="X16" i="1" s="1"/>
  <c r="I17" i="1"/>
  <c r="X17" i="1" s="1"/>
  <c r="I18" i="1"/>
  <c r="X18" i="1" s="1"/>
  <c r="I19" i="1"/>
  <c r="X19" i="1" s="1"/>
  <c r="I20" i="1"/>
  <c r="X20" i="1" s="1"/>
  <c r="I21" i="1"/>
  <c r="X21" i="1" s="1"/>
  <c r="I22" i="1"/>
  <c r="X22" i="1" s="1"/>
  <c r="I23" i="1"/>
  <c r="I24" i="1"/>
  <c r="X24" i="1" s="1"/>
  <c r="I25" i="1"/>
  <c r="X25" i="1" s="1"/>
  <c r="I26" i="1"/>
  <c r="X26" i="1" s="1"/>
  <c r="I27" i="1"/>
  <c r="X27" i="1" s="1"/>
  <c r="I28" i="1"/>
  <c r="X28" i="1" s="1"/>
  <c r="I29" i="1"/>
  <c r="X29" i="1" s="1"/>
  <c r="I30" i="1"/>
  <c r="X30" i="1" s="1"/>
  <c r="I31" i="1"/>
  <c r="I32" i="1"/>
  <c r="X32" i="1" s="1"/>
  <c r="I33" i="1"/>
  <c r="X33" i="1" s="1"/>
  <c r="I34" i="1"/>
  <c r="X34" i="1" s="1"/>
  <c r="I35" i="1"/>
  <c r="X35" i="1" s="1"/>
  <c r="I36" i="1"/>
  <c r="X36" i="1" s="1"/>
  <c r="I37" i="1"/>
  <c r="X37" i="1" s="1"/>
  <c r="H35" i="1"/>
  <c r="W35" i="1" s="1"/>
  <c r="H36" i="1"/>
  <c r="W36" i="1" s="1"/>
  <c r="H37" i="1"/>
  <c r="W37" i="1" s="1"/>
  <c r="H38" i="1"/>
  <c r="H39" i="1"/>
  <c r="W39" i="1" s="1"/>
  <c r="H40" i="1"/>
  <c r="W40" i="1" s="1"/>
  <c r="H41" i="1"/>
  <c r="W41" i="1" s="1"/>
  <c r="H42" i="1"/>
  <c r="W42" i="1" s="1"/>
  <c r="H43" i="1"/>
  <c r="W43" i="1" s="1"/>
  <c r="H44" i="1"/>
  <c r="W44" i="1" s="1"/>
  <c r="H45" i="1"/>
  <c r="W45" i="1" s="1"/>
  <c r="H46" i="1"/>
  <c r="H47" i="1"/>
  <c r="W47" i="1" s="1"/>
  <c r="H48" i="1"/>
  <c r="W48" i="1" s="1"/>
  <c r="H49" i="1"/>
  <c r="W49" i="1" s="1"/>
  <c r="H50" i="1"/>
  <c r="W50" i="1" s="1"/>
  <c r="H51" i="1"/>
  <c r="W51" i="1" s="1"/>
  <c r="H52" i="1"/>
  <c r="W52" i="1" s="1"/>
  <c r="H53" i="1"/>
  <c r="W53" i="1" s="1"/>
  <c r="H54" i="1"/>
  <c r="H55" i="1"/>
  <c r="W55" i="1" s="1"/>
  <c r="H56" i="1"/>
  <c r="W56" i="1" s="1"/>
  <c r="H57" i="1"/>
  <c r="W57" i="1" s="1"/>
  <c r="H58" i="1"/>
  <c r="W58" i="1" s="1"/>
  <c r="H59" i="1"/>
  <c r="H60" i="1"/>
  <c r="H4" i="1"/>
  <c r="W4" i="1" s="1"/>
  <c r="H5" i="1"/>
  <c r="H6" i="1"/>
  <c r="W6" i="1" s="1"/>
  <c r="H7" i="1"/>
  <c r="W7" i="1" s="1"/>
  <c r="H8" i="1"/>
  <c r="W8" i="1" s="1"/>
  <c r="H9" i="1"/>
  <c r="W9" i="1" s="1"/>
  <c r="H10" i="1"/>
  <c r="W10" i="1" s="1"/>
  <c r="H11" i="1"/>
  <c r="W11" i="1" s="1"/>
  <c r="H12" i="1"/>
  <c r="W12" i="1" s="1"/>
  <c r="H13" i="1"/>
  <c r="H14" i="1"/>
  <c r="W14" i="1" s="1"/>
  <c r="H15" i="1"/>
  <c r="W15" i="1" s="1"/>
  <c r="H16" i="1"/>
  <c r="W16" i="1" s="1"/>
  <c r="H17" i="1"/>
  <c r="W17" i="1" s="1"/>
  <c r="H18" i="1"/>
  <c r="W18" i="1" s="1"/>
  <c r="H19" i="1"/>
  <c r="W19" i="1" s="1"/>
  <c r="H20" i="1"/>
  <c r="W20" i="1" s="1"/>
  <c r="H21" i="1"/>
  <c r="W21" i="1" s="1"/>
  <c r="H22" i="1"/>
  <c r="H23" i="1"/>
  <c r="W23" i="1" s="1"/>
  <c r="H24" i="1"/>
  <c r="W24" i="1" s="1"/>
  <c r="H25" i="1"/>
  <c r="W25" i="1" s="1"/>
  <c r="H26" i="1"/>
  <c r="W26" i="1" s="1"/>
  <c r="H27" i="1"/>
  <c r="W27" i="1" s="1"/>
  <c r="H28" i="1"/>
  <c r="W28" i="1" s="1"/>
  <c r="H29" i="1"/>
  <c r="W29" i="1" s="1"/>
  <c r="H30" i="1"/>
  <c r="H31" i="1"/>
  <c r="W31" i="1" s="1"/>
  <c r="H32" i="1"/>
  <c r="W32" i="1" s="1"/>
  <c r="H33" i="1"/>
  <c r="W33" i="1" s="1"/>
  <c r="H34" i="1"/>
  <c r="W34" i="1" s="1"/>
  <c r="O64" i="1"/>
  <c r="Q64" i="1"/>
  <c r="R64" i="1"/>
  <c r="N64" i="1"/>
  <c r="D64" i="1"/>
  <c r="F64" i="1"/>
  <c r="G64" i="1"/>
  <c r="C64" i="1"/>
  <c r="J47" i="1"/>
  <c r="U47" i="1"/>
  <c r="U21" i="1"/>
  <c r="O63" i="1"/>
  <c r="Q63" i="1"/>
  <c r="R63" i="1"/>
  <c r="D63" i="1"/>
  <c r="F63" i="1"/>
  <c r="G63" i="1"/>
  <c r="C63" i="1"/>
  <c r="N63" i="1"/>
  <c r="O62" i="1"/>
  <c r="Q62" i="1"/>
  <c r="R62" i="1"/>
  <c r="N62" i="1"/>
  <c r="D62" i="1"/>
  <c r="C62" i="1"/>
  <c r="G62" i="1"/>
  <c r="F62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J55" i="1"/>
  <c r="Y55" i="1" s="1"/>
  <c r="J56" i="1"/>
  <c r="Y56" i="1" s="1"/>
  <c r="J57" i="1"/>
  <c r="Y57" i="1" s="1"/>
  <c r="J58" i="1"/>
  <c r="Y58" i="1" s="1"/>
  <c r="J59" i="1"/>
  <c r="J60" i="1"/>
  <c r="J30" i="1"/>
  <c r="Y30" i="1" s="1"/>
  <c r="J31" i="1"/>
  <c r="J32" i="1"/>
  <c r="Y32" i="1" s="1"/>
  <c r="J33" i="1"/>
  <c r="Y33" i="1" s="1"/>
  <c r="J34" i="1"/>
  <c r="Y34" i="1" s="1"/>
  <c r="J35" i="1"/>
  <c r="Y35" i="1" s="1"/>
  <c r="J36" i="1"/>
  <c r="Y36" i="1" s="1"/>
  <c r="J37" i="1"/>
  <c r="Y37" i="1" s="1"/>
  <c r="J38" i="1"/>
  <c r="Y38" i="1" s="1"/>
  <c r="J39" i="1"/>
  <c r="Y39" i="1" s="1"/>
  <c r="J40" i="1"/>
  <c r="J41" i="1"/>
  <c r="Y41" i="1" s="1"/>
  <c r="J42" i="1"/>
  <c r="Y42" i="1" s="1"/>
  <c r="J43" i="1"/>
  <c r="Y43" i="1" s="1"/>
  <c r="J44" i="1"/>
  <c r="Y44" i="1" s="1"/>
  <c r="J45" i="1"/>
  <c r="Y45" i="1" s="1"/>
  <c r="J46" i="1"/>
  <c r="Y46" i="1" s="1"/>
  <c r="J48" i="1"/>
  <c r="Y48" i="1" s="1"/>
  <c r="J49" i="1"/>
  <c r="Y49" i="1" s="1"/>
  <c r="J50" i="1"/>
  <c r="Y50" i="1" s="1"/>
  <c r="J51" i="1"/>
  <c r="Y51" i="1" s="1"/>
  <c r="J52" i="1"/>
  <c r="J53" i="1"/>
  <c r="Y53" i="1" s="1"/>
  <c r="J54" i="1"/>
  <c r="Y54" i="1" s="1"/>
  <c r="J4" i="1"/>
  <c r="Y4" i="1" s="1"/>
  <c r="J5" i="1"/>
  <c r="J6" i="1"/>
  <c r="Y6" i="1" s="1"/>
  <c r="J7" i="1"/>
  <c r="Y7" i="1" s="1"/>
  <c r="J8" i="1"/>
  <c r="Y8" i="1" s="1"/>
  <c r="J9" i="1"/>
  <c r="Y9" i="1" s="1"/>
  <c r="J10" i="1"/>
  <c r="Y10" i="1" s="1"/>
  <c r="J11" i="1"/>
  <c r="Y11" i="1" s="1"/>
  <c r="J12" i="1"/>
  <c r="Y12" i="1" s="1"/>
  <c r="J13" i="1"/>
  <c r="J14" i="1"/>
  <c r="Y14" i="1" s="1"/>
  <c r="J15" i="1"/>
  <c r="Y15" i="1" s="1"/>
  <c r="J16" i="1"/>
  <c r="Y16" i="1" s="1"/>
  <c r="J17" i="1"/>
  <c r="Y17" i="1" s="1"/>
  <c r="J18" i="1"/>
  <c r="Y18" i="1" s="1"/>
  <c r="J19" i="1"/>
  <c r="Y19" i="1" s="1"/>
  <c r="J20" i="1"/>
  <c r="Y20" i="1" s="1"/>
  <c r="J21" i="1"/>
  <c r="Y21" i="1" s="1"/>
  <c r="J22" i="1"/>
  <c r="J23" i="1"/>
  <c r="J24" i="1"/>
  <c r="Y24" i="1" s="1"/>
  <c r="J25" i="1"/>
  <c r="Y25" i="1" s="1"/>
  <c r="J26" i="1"/>
  <c r="Y26" i="1" s="1"/>
  <c r="J27" i="1"/>
  <c r="Y27" i="1" s="1"/>
  <c r="J28" i="1"/>
  <c r="Y28" i="1" s="1"/>
  <c r="J29" i="1"/>
  <c r="Y29" i="1" s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Y47" i="1" l="1"/>
  <c r="X31" i="1"/>
  <c r="X23" i="1"/>
  <c r="X15" i="1"/>
  <c r="X7" i="1"/>
  <c r="X56" i="1"/>
  <c r="X48" i="1"/>
  <c r="X40" i="1"/>
  <c r="Y52" i="1"/>
  <c r="J65" i="1"/>
  <c r="Y23" i="1"/>
  <c r="W30" i="1"/>
  <c r="W22" i="1"/>
  <c r="Y22" i="1"/>
  <c r="Y40" i="1"/>
  <c r="W13" i="1"/>
  <c r="W5" i="1"/>
  <c r="W54" i="1"/>
  <c r="W46" i="1"/>
  <c r="W38" i="1"/>
  <c r="Y13" i="1"/>
  <c r="Y5" i="1"/>
  <c r="Y31" i="1"/>
  <c r="X3" i="1"/>
  <c r="J62" i="1"/>
  <c r="J66" i="1"/>
  <c r="J67" i="1" s="1"/>
  <c r="P62" i="1"/>
  <c r="E63" i="1"/>
  <c r="P65" i="1"/>
  <c r="S66" i="1"/>
  <c r="S67" i="1" s="1"/>
  <c r="J64" i="1"/>
  <c r="T66" i="1"/>
  <c r="T67" i="1" s="1"/>
  <c r="U64" i="1"/>
  <c r="U66" i="1"/>
  <c r="U67" i="1" s="1"/>
  <c r="U62" i="1"/>
  <c r="U63" i="1"/>
  <c r="E62" i="1"/>
  <c r="H66" i="1"/>
  <c r="H67" i="1" s="1"/>
  <c r="P64" i="1"/>
  <c r="J63" i="1"/>
  <c r="P63" i="1"/>
  <c r="T64" i="1"/>
  <c r="E65" i="1"/>
  <c r="I66" i="1"/>
  <c r="I67" i="1" s="1"/>
  <c r="E64" i="1"/>
  <c r="P66" i="1"/>
  <c r="E66" i="1"/>
  <c r="T63" i="1"/>
  <c r="T62" i="1"/>
  <c r="S62" i="1"/>
  <c r="S63" i="1"/>
  <c r="S64" i="1"/>
  <c r="I63" i="1"/>
  <c r="I64" i="1"/>
  <c r="I62" i="1"/>
  <c r="H64" i="1"/>
  <c r="H62" i="1"/>
  <c r="H63" i="1"/>
</calcChain>
</file>

<file path=xl/sharedStrings.xml><?xml version="1.0" encoding="utf-8"?>
<sst xmlns="http://schemas.openxmlformats.org/spreadsheetml/2006/main" count="12973" uniqueCount="5348">
  <si>
    <t>CO</t>
  </si>
  <si>
    <t>San Juan</t>
  </si>
  <si>
    <t>Hinsdale</t>
  </si>
  <si>
    <t>Lake</t>
  </si>
  <si>
    <t>Mineral</t>
  </si>
  <si>
    <t>Summit</t>
  </si>
  <si>
    <t>Clear Creek</t>
  </si>
  <si>
    <t>Pitkin</t>
  </si>
  <si>
    <t>Chaffee</t>
  </si>
  <si>
    <t>Park</t>
  </si>
  <si>
    <t>Gunnison</t>
  </si>
  <si>
    <t>Gilpin</t>
  </si>
  <si>
    <t>Grand</t>
  </si>
  <si>
    <t>Saguache</t>
  </si>
  <si>
    <t>Teller</t>
  </si>
  <si>
    <t>Rio Grande</t>
  </si>
  <si>
    <t>Custer</t>
  </si>
  <si>
    <t>Eagle</t>
  </si>
  <si>
    <t>Ouray</t>
  </si>
  <si>
    <t>Jackson</t>
  </si>
  <si>
    <t>Conejos</t>
  </si>
  <si>
    <t>Costilla</t>
  </si>
  <si>
    <t>NM</t>
  </si>
  <si>
    <t>Taos</t>
  </si>
  <si>
    <t>UT</t>
  </si>
  <si>
    <t>Dolores</t>
  </si>
  <si>
    <t>Archuleta</t>
  </si>
  <si>
    <t>Routt</t>
  </si>
  <si>
    <t>WY</t>
  </si>
  <si>
    <t>Teton</t>
  </si>
  <si>
    <t>Sublette</t>
  </si>
  <si>
    <t>LaPlata</t>
  </si>
  <si>
    <t>Wasatch</t>
  </si>
  <si>
    <t>Garfield</t>
  </si>
  <si>
    <t>CA</t>
  </si>
  <si>
    <t>Mono</t>
  </si>
  <si>
    <t>Piute</t>
  </si>
  <si>
    <t>Larimer</t>
  </si>
  <si>
    <t>Alamosa</t>
  </si>
  <si>
    <t>Duchesne</t>
  </si>
  <si>
    <t>Alpine</t>
  </si>
  <si>
    <t>Rio Arriba</t>
  </si>
  <si>
    <t>ID</t>
  </si>
  <si>
    <t>Los Alamos</t>
  </si>
  <si>
    <t>Sevier</t>
  </si>
  <si>
    <t>Fremont</t>
  </si>
  <si>
    <t>Huerfano</t>
  </si>
  <si>
    <t>Albany</t>
  </si>
  <si>
    <t>Daggett</t>
  </si>
  <si>
    <t>Boulder</t>
  </si>
  <si>
    <t>Lincoln</t>
  </si>
  <si>
    <t>Carbon</t>
  </si>
  <si>
    <t>Sanpete</t>
  </si>
  <si>
    <t>Rio Blanco</t>
  </si>
  <si>
    <t>Colfax</t>
  </si>
  <si>
    <t>Uinta</t>
  </si>
  <si>
    <t>Mora</t>
  </si>
  <si>
    <t>Catron</t>
  </si>
  <si>
    <t>Jefferson</t>
  </si>
  <si>
    <t>MT</t>
  </si>
  <si>
    <t>Beaverhead</t>
  </si>
  <si>
    <t>Counties above 7k feet</t>
  </si>
  <si>
    <t>State</t>
  </si>
  <si>
    <t>County</t>
  </si>
  <si>
    <t>Mean</t>
  </si>
  <si>
    <t>Ratio</t>
  </si>
  <si>
    <t>****</t>
  </si>
  <si>
    <t>******</t>
  </si>
  <si>
    <t>*****</t>
  </si>
  <si>
    <t>NV</t>
  </si>
  <si>
    <t>White Pine</t>
  </si>
  <si>
    <t>AZ</t>
  </si>
  <si>
    <t>Apache</t>
  </si>
  <si>
    <t>OR</t>
  </si>
  <si>
    <t>SD</t>
  </si>
  <si>
    <t>Lawrence</t>
  </si>
  <si>
    <t>TX</t>
  </si>
  <si>
    <t>Jeff Davis</t>
  </si>
  <si>
    <t>NE</t>
  </si>
  <si>
    <t>Kimball</t>
  </si>
  <si>
    <t>OK</t>
  </si>
  <si>
    <t>Cimarron</t>
  </si>
  <si>
    <t>WA</t>
  </si>
  <si>
    <t>Chelan</t>
  </si>
  <si>
    <t>HI</t>
  </si>
  <si>
    <t>Hawaii</t>
  </si>
  <si>
    <t>AK</t>
  </si>
  <si>
    <t>Valdez-Cordova</t>
  </si>
  <si>
    <t>KS</t>
  </si>
  <si>
    <t>Greeley</t>
  </si>
  <si>
    <t>NC</t>
  </si>
  <si>
    <t>Haywood</t>
  </si>
  <si>
    <t>WV</t>
  </si>
  <si>
    <t>Pocahontas</t>
  </si>
  <si>
    <t>VA</t>
  </si>
  <si>
    <t>Grayson</t>
  </si>
  <si>
    <t>TN</t>
  </si>
  <si>
    <t>Johnson</t>
  </si>
  <si>
    <t>ND</t>
  </si>
  <si>
    <t>Bowman</t>
  </si>
  <si>
    <t>GA</t>
  </si>
  <si>
    <t>Towns</t>
  </si>
  <si>
    <t>MD</t>
  </si>
  <si>
    <t>Garrett</t>
  </si>
  <si>
    <t>PA</t>
  </si>
  <si>
    <t>Somerset</t>
  </si>
  <si>
    <t>KY</t>
  </si>
  <si>
    <t>Harlan</t>
  </si>
  <si>
    <t>NY</t>
  </si>
  <si>
    <t>Hamilton</t>
  </si>
  <si>
    <t>NH</t>
  </si>
  <si>
    <t>Coos</t>
  </si>
  <si>
    <t>VT</t>
  </si>
  <si>
    <t>Bennington</t>
  </si>
  <si>
    <t>MN</t>
  </si>
  <si>
    <t>Pipestone</t>
  </si>
  <si>
    <t>AR</t>
  </si>
  <si>
    <t>Madison</t>
  </si>
  <si>
    <t>WI</t>
  </si>
  <si>
    <t>Vilas</t>
  </si>
  <si>
    <t>MI</t>
  </si>
  <si>
    <t>Iron</t>
  </si>
  <si>
    <t>ME</t>
  </si>
  <si>
    <t>Franklin</t>
  </si>
  <si>
    <t>IA</t>
  </si>
  <si>
    <t>Osceola</t>
  </si>
  <si>
    <t>MO</t>
  </si>
  <si>
    <t>Webster</t>
  </si>
  <si>
    <t>MA</t>
  </si>
  <si>
    <t>Berkshire</t>
  </si>
  <si>
    <t>AL</t>
  </si>
  <si>
    <t>DeKalb</t>
  </si>
  <si>
    <t>OH</t>
  </si>
  <si>
    <t>Richland</t>
  </si>
  <si>
    <t>SC</t>
  </si>
  <si>
    <t>Pickens</t>
  </si>
  <si>
    <t>IN</t>
  </si>
  <si>
    <t>Randolph</t>
  </si>
  <si>
    <t>CT</t>
  </si>
  <si>
    <t>Litchfield</t>
  </si>
  <si>
    <t>IL</t>
  </si>
  <si>
    <t>McHenry</t>
  </si>
  <si>
    <t>NJ</t>
  </si>
  <si>
    <t>Sussex</t>
  </si>
  <si>
    <t>MS</t>
  </si>
  <si>
    <t>Tishomingo</t>
  </si>
  <si>
    <t>RI</t>
  </si>
  <si>
    <t>Providence</t>
  </si>
  <si>
    <t>LA</t>
  </si>
  <si>
    <t>Claiborne</t>
  </si>
  <si>
    <t>FL</t>
  </si>
  <si>
    <t>Gadsden</t>
  </si>
  <si>
    <t>DE</t>
  </si>
  <si>
    <t>New Castle</t>
  </si>
  <si>
    <t>California</t>
  </si>
  <si>
    <t>Nevada</t>
  </si>
  <si>
    <t>Alaska</t>
  </si>
  <si>
    <t>Washington</t>
  </si>
  <si>
    <t>Colorado</t>
  </si>
  <si>
    <t>Montana</t>
  </si>
  <si>
    <t>Wyoming</t>
  </si>
  <si>
    <t>Utah</t>
  </si>
  <si>
    <t>Oregon</t>
  </si>
  <si>
    <t>Idaho</t>
  </si>
  <si>
    <t>https://cv.nmhealth.org/2020/07/08/updated-new-mexico-covid-19-cases-now-at-14017/</t>
  </si>
  <si>
    <t>https://covid19.colorado.gov/covid-19-data</t>
  </si>
  <si>
    <t>https://coronavirus-dashboard.utah.gov/#overview</t>
  </si>
  <si>
    <t>https://health.wyo.gov/publichealth/infectious-disease-epidemiology-unit/disease/novel-coronavirus/covid-19-state-and-county-dashboards/</t>
  </si>
  <si>
    <t>https://public.tableau.com/views/COVID-19CasesDashboard_15931020425010/Cases?:embed=y&amp;:showVizHome=no</t>
  </si>
  <si>
    <t>https://public.tableau.com/profile/idaho.division.of.public.health#!/vizhome/DPHIdahoCOVID-19Dashboard_V2/Story1</t>
  </si>
  <si>
    <t>https://dphhs.mt.gov/publichealth/cdepi/diseases/coronavirusmt/demographics</t>
  </si>
  <si>
    <t>Public health department dataset URLs</t>
  </si>
  <si>
    <t>Mean elevation</t>
  </si>
  <si>
    <t>Population, '19</t>
  </si>
  <si>
    <t>Pop. Density</t>
  </si>
  <si>
    <t>County area in sq miles (obtained from https://hub.arcgis.com/datasets/fab7849b55d54f0f8f246605f6ee9306?geometry=-120.942%2C35.762%2C-89.302%2C41.753&amp;layer=5&amp;selectedAttribute=LANDAREA)</t>
  </si>
  <si>
    <t>COVID-19 case count</t>
  </si>
  <si>
    <t>COVID-19 death count</t>
  </si>
  <si>
    <t>Alabama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</si>
  <si>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</si>
  <si>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</si>
  <si>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</si>
  <si>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</si>
  <si>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</si>
  <si>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</si>
  <si>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</si>
  <si>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</si>
  <si>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</si>
  <si>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</si>
  <si>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</si>
  <si>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</si>
  <si>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</si>
  <si>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</si>
  <si>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</si>
  <si>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</si>
  <si>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</si>
  <si>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</si>
  <si>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</si>
  <si>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</si>
  <si>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</si>
  <si>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</si>
  <si>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</si>
  <si>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</si>
  <si>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</si>
  <si>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</si>
  <si>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</si>
  <si>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</si>
  <si>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</si>
  <si>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</si>
  <si>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</si>
  <si>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</si>
  <si>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</si>
  <si>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</si>
  <si>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</si>
  <si>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</si>
  <si>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</si>
  <si>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</si>
  <si>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</si>
  <si>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</si>
  <si>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</si>
  <si>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</si>
  <si>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</si>
  <si>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</si>
  <si>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</si>
  <si>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</si>
  <si>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</si>
  <si>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</si>
  <si>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</si>
  <si>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</si>
  <si>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</si>
  <si>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</si>
  <si>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</si>
  <si>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</si>
  <si>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</si>
  <si>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</si>
  <si>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</si>
  <si>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</si>
  <si>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</si>
  <si>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</si>
  <si>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</si>
  <si>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</si>
  <si>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</si>
  <si>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</si>
  <si>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</si>
  <si>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</si>
  <si>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</si>
  <si>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</si>
  <si>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</si>
  <si>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</si>
  <si>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</si>
  <si>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</si>
  <si>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</si>
  <si>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</si>
  <si>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</si>
  <si>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</si>
  <si>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</si>
  <si>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</si>
  <si>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</si>
  <si>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</si>
  <si>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</si>
  <si>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</si>
  <si>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</si>
  <si>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</si>
  <si>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</si>
  <si>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</si>
  <si>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</si>
  <si>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</si>
  <si>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</si>
  <si>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</si>
  <si>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</si>
  <si>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</si>
  <si>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</si>
  <si>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</si>
  <si>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</si>
  <si>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</si>
  <si>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</si>
  <si>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</si>
  <si>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</si>
  <si>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</si>
  <si>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</si>
  <si>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</si>
  <si>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</si>
  <si>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</si>
  <si>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</si>
  <si>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</si>
  <si>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</si>
  <si>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</si>
  <si>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</si>
  <si>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</si>
  <si>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</si>
  <si>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</si>
  <si>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</si>
  <si>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</si>
  <si>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</si>
  <si>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</si>
  <si>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</si>
  <si>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</si>
  <si>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</si>
  <si>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</si>
  <si>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</si>
  <si>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</si>
  <si>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</si>
  <si>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</si>
  <si>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</si>
  <si>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</si>
  <si>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</si>
  <si>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</si>
  <si>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</si>
  <si>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</si>
  <si>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</si>
  <si>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</si>
  <si>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</si>
  <si>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</si>
  <si>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</si>
  <si>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</si>
  <si>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</si>
  <si>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</si>
  <si>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</si>
  <si>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</si>
  <si>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</si>
  <si>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</si>
  <si>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</si>
  <si>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</si>
  <si>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</si>
  <si>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</si>
  <si>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</si>
  <si>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</si>
  <si>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</si>
  <si>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</si>
  <si>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</si>
  <si>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</si>
  <si>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</si>
  <si>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</si>
  <si>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</si>
  <si>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</si>
  <si>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</si>
  <si>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</si>
  <si>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</si>
  <si>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</si>
  <si>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</si>
  <si>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</si>
  <si>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</si>
  <si>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</si>
  <si>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</si>
  <si>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</si>
  <si>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</si>
  <si>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</si>
  <si>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</si>
  <si>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</si>
  <si>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</si>
  <si>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</si>
  <si>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</si>
  <si>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</si>
  <si>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</si>
  <si>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</si>
  <si>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</si>
  <si>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</si>
  <si>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</si>
  <si>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</si>
  <si>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</si>
  <si>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</si>
  <si>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</si>
  <si>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</si>
  <si>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</si>
  <si>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</si>
  <si>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</si>
  <si>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</si>
  <si>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</si>
  <si>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</si>
  <si>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</si>
  <si>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</si>
  <si>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</si>
  <si>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</si>
  <si>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</si>
  <si>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</si>
  <si>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</si>
  <si>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</si>
  <si>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</si>
  <si>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</si>
  <si>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</si>
  <si>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</si>
  <si>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</si>
  <si>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</si>
  <si>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</si>
  <si>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</si>
  <si>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</si>
  <si>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</si>
  <si>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</si>
  <si>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</si>
  <si>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</si>
  <si>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</si>
  <si>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</si>
  <si>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</si>
  <si>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</si>
  <si>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</si>
  <si>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</si>
  <si>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</si>
  <si>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</si>
  <si>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</si>
  <si>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</si>
  <si>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</si>
  <si>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</si>
  <si>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</si>
  <si>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</si>
  <si>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</si>
  <si>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</si>
  <si>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</si>
  <si>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</si>
  <si>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</si>
  <si>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</si>
  <si>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</si>
  <si>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</si>
  <si>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</si>
  <si>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</si>
  <si>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</si>
  <si>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</si>
  <si>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</si>
  <si>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</si>
  <si>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</si>
  <si>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</si>
  <si>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</si>
  <si>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</si>
  <si>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</si>
  <si>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</si>
  <si>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</si>
  <si>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</si>
  <si>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</si>
  <si>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</si>
  <si>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</si>
  <si>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</si>
  <si>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</si>
  <si>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</si>
  <si>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</si>
  <si>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</si>
  <si>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</si>
  <si>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</si>
  <si>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</si>
  <si>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</si>
  <si>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</si>
  <si>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</si>
  <si>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</si>
  <si>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</si>
  <si>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</si>
  <si>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</si>
  <si>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</si>
  <si>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</si>
  <si>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</si>
  <si>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</si>
  <si>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</si>
  <si>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</si>
  <si>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</si>
  <si>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</si>
  <si>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</si>
  <si>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</si>
  <si>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</si>
  <si>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</si>
  <si>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</si>
  <si>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</si>
  <si>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</si>
  <si>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</si>
  <si>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</si>
  <si>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</si>
  <si>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</si>
  <si>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</si>
  <si>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</si>
  <si>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</si>
  <si>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</si>
  <si>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</si>
  <si>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</si>
  <si>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</si>
  <si>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</si>
  <si>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</si>
  <si>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</si>
  <si>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</si>
  <si>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</si>
  <si>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</si>
  <si>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</si>
  <si>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</si>
  <si>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</si>
  <si>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</si>
  <si>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</si>
  <si>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</si>
  <si>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</si>
  <si>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</si>
  <si>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</si>
  <si>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</si>
  <si>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</si>
  <si>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</si>
  <si>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</si>
  <si>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</si>
  <si>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</si>
  <si>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</si>
  <si>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</si>
  <si>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</si>
  <si>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</si>
  <si>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</si>
  <si>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</si>
  <si>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</si>
  <si>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</si>
  <si>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</si>
  <si>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</si>
  <si>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</si>
  <si>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</si>
  <si>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</si>
  <si>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</si>
  <si>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</si>
  <si>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</si>
  <si>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</si>
  <si>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</si>
  <si>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</si>
  <si>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</si>
  <si>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</si>
  <si>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</si>
  <si>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</si>
  <si>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</si>
  <si>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</si>
  <si>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</si>
  <si>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</si>
  <si>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</si>
  <si>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</si>
  <si>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</si>
  <si>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</si>
  <si>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</si>
  <si>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</si>
  <si>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</si>
  <si>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</si>
  <si>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</si>
  <si>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</si>
  <si>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</si>
  <si>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</si>
  <si>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</si>
  <si>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</si>
  <si>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</si>
  <si>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</si>
  <si>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</si>
  <si>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</si>
  <si>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</si>
  <si>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</si>
  <si>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</si>
  <si>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</si>
  <si>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</si>
  <si>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</si>
  <si>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</si>
  <si>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</si>
  <si>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</si>
  <si>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</si>
  <si>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</si>
  <si>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</si>
  <si>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</si>
  <si>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</si>
  <si>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</si>
  <si>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</si>
  <si>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</si>
  <si>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</si>
  <si>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</si>
  <si>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</si>
  <si>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</si>
  <si>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</si>
  <si>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</si>
  <si>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</si>
  <si>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</si>
  <si>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</si>
  <si>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</si>
  <si>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</si>
  <si>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</si>
  <si>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</si>
  <si>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</si>
  <si>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</si>
  <si>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</si>
  <si>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</si>
  <si>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</si>
  <si>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</si>
  <si>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</si>
  <si>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</si>
  <si>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</si>
  <si>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</si>
  <si>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</si>
  <si>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</si>
  <si>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</si>
  <si>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</si>
  <si>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</si>
  <si>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</si>
  <si>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</si>
  <si>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</si>
  <si>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</si>
  <si>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</si>
  <si>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</si>
  <si>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</si>
  <si>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</si>
  <si>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</si>
  <si>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</si>
  <si>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</si>
  <si>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</si>
  <si>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</si>
  <si>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</si>
  <si>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</si>
  <si>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</si>
  <si>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</si>
  <si>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</si>
  <si>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</si>
  <si>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</si>
  <si>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</si>
  <si>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</si>
  <si>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</si>
  <si>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</si>
  <si>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</si>
  <si>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</si>
  <si>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</si>
  <si>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</si>
  <si>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</si>
  <si>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</si>
  <si>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</si>
  <si>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</si>
  <si>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</si>
  <si>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</si>
  <si>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</si>
  <si>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</si>
  <si>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</si>
  <si>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</si>
  <si>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</si>
  <si>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</si>
  <si>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</si>
  <si>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</si>
  <si>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</si>
  <si>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</si>
  <si>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</si>
  <si>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</si>
  <si>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</si>
  <si>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</si>
  <si>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</si>
  <si>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</si>
  <si>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</si>
  <si>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</si>
  <si>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</si>
  <si>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Kalawao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</si>
  <si>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</si>
  <si>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</si>
  <si>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</si>
  <si>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</si>
  <si>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</si>
  <si>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</si>
  <si>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</si>
  <si>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</si>
  <si>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</si>
  <si>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</si>
  <si>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</si>
  <si>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</si>
  <si>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</si>
  <si>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</si>
  <si>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</si>
  <si>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</si>
  <si>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</si>
  <si>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</si>
  <si>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</si>
  <si>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</si>
  <si>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</si>
  <si>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</si>
  <si>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</si>
  <si>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</si>
  <si>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</si>
  <si>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</si>
  <si>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</si>
  <si>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</si>
  <si>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</si>
  <si>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</si>
  <si>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</si>
  <si>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</si>
  <si>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</si>
  <si>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</si>
  <si>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</si>
  <si>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</si>
  <si>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</si>
  <si>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</si>
  <si>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</si>
  <si>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</si>
  <si>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</si>
  <si>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</si>
  <si>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</si>
  <si>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</si>
  <si>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</si>
  <si>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</si>
  <si>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</si>
  <si>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</si>
  <si>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</si>
  <si>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</si>
  <si>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</si>
  <si>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</si>
  <si>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</si>
  <si>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</si>
  <si>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</si>
  <si>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</si>
  <si>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</si>
  <si>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</si>
  <si>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</si>
  <si>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</si>
  <si>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</si>
  <si>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</si>
  <si>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</si>
  <si>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</si>
  <si>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</si>
  <si>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</si>
  <si>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</si>
  <si>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</si>
  <si>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</si>
  <si>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</si>
  <si>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</si>
  <si>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</si>
  <si>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</si>
  <si>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</si>
  <si>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</si>
  <si>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</si>
  <si>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</si>
  <si>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</si>
  <si>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</si>
  <si>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</si>
  <si>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</si>
  <si>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</si>
  <si>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</si>
  <si>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</si>
  <si>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</si>
  <si>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</si>
  <si>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</si>
  <si>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</si>
  <si>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</si>
  <si>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</si>
  <si>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</si>
  <si>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</si>
  <si>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</si>
  <si>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</si>
  <si>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</si>
  <si>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</si>
  <si>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</si>
  <si>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</si>
  <si>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</si>
  <si>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</si>
  <si>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</si>
  <si>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</si>
  <si>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</si>
  <si>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</si>
  <si>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</si>
  <si>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</si>
  <si>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</si>
  <si>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</si>
  <si>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</si>
  <si>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</si>
  <si>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</si>
  <si>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</si>
  <si>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</si>
  <si>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</si>
  <si>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</si>
  <si>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</si>
  <si>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</si>
  <si>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</si>
  <si>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</si>
  <si>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</si>
  <si>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</si>
  <si>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</si>
  <si>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</si>
  <si>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</si>
  <si>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</si>
  <si>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</si>
  <si>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</si>
  <si>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</si>
  <si>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</si>
  <si>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</si>
  <si>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</si>
  <si>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</si>
  <si>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</si>
  <si>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</si>
  <si>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</si>
  <si>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</si>
  <si>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</si>
  <si>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</si>
  <si>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</si>
  <si>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</si>
  <si>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</si>
  <si>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</si>
  <si>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</si>
  <si>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</si>
  <si>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</si>
  <si>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</si>
  <si>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</si>
  <si>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</si>
  <si>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</si>
  <si>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</si>
  <si>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</si>
  <si>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</si>
  <si>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</si>
  <si>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</si>
  <si>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</si>
  <si>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</si>
  <si>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</si>
  <si>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</si>
  <si>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</si>
  <si>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</si>
  <si>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</si>
  <si>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</si>
  <si>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</si>
  <si>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</si>
  <si>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</si>
  <si>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</si>
  <si>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</si>
  <si>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</si>
  <si>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</si>
  <si>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</si>
  <si>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</si>
  <si>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</si>
  <si>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</si>
  <si>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</si>
  <si>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</si>
  <si>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</si>
  <si>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</si>
  <si>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</si>
  <si>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</si>
  <si>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</si>
  <si>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</si>
  <si>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</si>
  <si>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</si>
  <si>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</si>
  <si>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</si>
  <si>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</si>
  <si>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</si>
  <si>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</si>
  <si>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</si>
  <si>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</si>
  <si>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</si>
  <si>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</si>
  <si>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</si>
  <si>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</si>
  <si>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</si>
  <si>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</si>
  <si>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</si>
  <si>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</si>
  <si>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</si>
  <si>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</si>
  <si>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</si>
  <si>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</si>
  <si>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</si>
  <si>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</si>
  <si>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</si>
  <si>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</si>
  <si>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</si>
  <si>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</si>
  <si>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</si>
  <si>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</si>
  <si>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</si>
  <si>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</si>
  <si>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</si>
  <si>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</si>
  <si>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</si>
  <si>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</si>
  <si>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</si>
  <si>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</si>
  <si>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</si>
  <si>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</si>
  <si>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</si>
  <si>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</si>
  <si>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</si>
  <si>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</si>
  <si>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</si>
  <si>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</si>
  <si>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</si>
  <si>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</si>
  <si>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</si>
  <si>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</si>
  <si>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</si>
  <si>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</si>
  <si>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</si>
  <si>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</si>
  <si>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</si>
  <si>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</si>
  <si>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</si>
  <si>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</si>
  <si>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</si>
  <si>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</si>
  <si>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</si>
  <si>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</si>
  <si>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</si>
  <si>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</si>
  <si>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</si>
  <si>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</si>
  <si>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</si>
  <si>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</si>
  <si>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</si>
  <si>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</si>
  <si>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</si>
  <si>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</si>
  <si>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</si>
  <si>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</si>
  <si>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</si>
  <si>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</si>
  <si>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</si>
  <si>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</si>
  <si>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</si>
  <si>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</si>
  <si>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</si>
  <si>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</si>
  <si>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</si>
  <si>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</si>
  <si>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</si>
  <si>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</si>
  <si>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</si>
  <si>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</si>
  <si>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</si>
  <si>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</si>
  <si>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</si>
  <si>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</si>
  <si>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</si>
  <si>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</si>
  <si>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</si>
  <si>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</si>
  <si>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</si>
  <si>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</si>
  <si>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</si>
  <si>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</si>
  <si>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</si>
  <si>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</si>
  <si>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</si>
  <si>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</si>
  <si>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</si>
  <si>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</si>
  <si>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</si>
  <si>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</si>
  <si>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</si>
  <si>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</si>
  <si>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</si>
  <si>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</si>
  <si>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</si>
  <si>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</si>
  <si>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</si>
  <si>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</si>
  <si>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</si>
  <si>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</si>
  <si>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</si>
  <si>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</si>
  <si>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</si>
  <si>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</si>
  <si>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</si>
  <si>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</si>
  <si>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</si>
  <si>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</si>
  <si>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</si>
  <si>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</si>
  <si>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</si>
  <si>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</si>
  <si>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</si>
  <si>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</si>
  <si>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</si>
  <si>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</si>
  <si>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</si>
  <si>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</si>
  <si>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</si>
  <si>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</si>
  <si>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</si>
  <si>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</si>
  <si>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</si>
  <si>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</si>
  <si>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</si>
  <si>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</si>
  <si>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</si>
  <si>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</si>
  <si>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</si>
  <si>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</si>
  <si>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</si>
  <si>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</si>
  <si>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</si>
  <si>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</si>
  <si>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</si>
  <si>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</si>
  <si>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</si>
  <si>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</si>
  <si>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</si>
  <si>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</si>
  <si>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</si>
  <si>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</si>
  <si>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</si>
  <si>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</si>
  <si>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</si>
  <si>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</si>
  <si>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</si>
  <si>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</si>
  <si>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</si>
  <si>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</si>
  <si>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</si>
  <si>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</si>
  <si>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</si>
  <si>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</si>
  <si>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</si>
  <si>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</si>
  <si>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</si>
  <si>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</si>
  <si>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</si>
  <si>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</si>
  <si>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</si>
  <si>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</si>
  <si>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</si>
  <si>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</si>
  <si>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</si>
  <si>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</si>
  <si>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</si>
  <si>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</si>
  <si>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</si>
  <si>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</si>
  <si>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</si>
  <si>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</si>
  <si>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</si>
  <si>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</si>
  <si>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</si>
  <si>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</si>
  <si>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</si>
  <si>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</si>
  <si>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</si>
  <si>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</si>
  <si>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</si>
  <si>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</si>
  <si>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</si>
  <si>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</si>
  <si>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</si>
  <si>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</si>
  <si>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</si>
  <si>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</si>
  <si>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</si>
  <si>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</si>
  <si>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</si>
  <si>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</si>
  <si>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</si>
  <si>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</si>
  <si>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</si>
  <si>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</si>
  <si>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</si>
  <si>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</si>
  <si>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</si>
  <si>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</si>
  <si>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</si>
  <si>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</si>
  <si>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</si>
  <si>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</si>
  <si>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</si>
  <si>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</si>
  <si>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</si>
  <si>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</si>
  <si>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</si>
  <si>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</si>
  <si>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</si>
  <si>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</si>
  <si>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</si>
  <si>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</si>
  <si>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</si>
  <si>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</si>
  <si>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</si>
  <si>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</si>
  <si>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</si>
  <si>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</si>
  <si>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</si>
  <si>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</si>
  <si>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</si>
  <si>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</si>
  <si>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</si>
  <si>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</si>
  <si>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</si>
  <si>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</si>
  <si>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</si>
  <si>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</si>
  <si>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</si>
  <si>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</si>
  <si>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</si>
  <si>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</si>
  <si>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</si>
  <si>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</si>
  <si>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</si>
  <si>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</si>
  <si>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</si>
  <si>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</si>
  <si>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</si>
  <si>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</si>
  <si>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</si>
  <si>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</si>
  <si>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</si>
  <si>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</si>
  <si>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</si>
  <si>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</si>
  <si>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</si>
  <si>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</si>
  <si>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</si>
  <si>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</si>
  <si>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</si>
  <si>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</si>
  <si>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</si>
  <si>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</si>
  <si>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</si>
  <si>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</si>
  <si>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</si>
  <si>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</si>
  <si>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</si>
  <si>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</si>
  <si>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</si>
  <si>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</si>
  <si>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</si>
  <si>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</si>
  <si>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</si>
  <si>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</si>
  <si>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</si>
  <si>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</si>
  <si>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</si>
  <si>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</si>
  <si>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</si>
  <si>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</si>
  <si>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</si>
  <si>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</si>
  <si>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</si>
  <si>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</si>
  <si>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</si>
  <si>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</si>
  <si>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</si>
  <si>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</si>
  <si>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</si>
  <si>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</si>
  <si>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</si>
  <si>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</si>
  <si>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</si>
  <si>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</si>
  <si>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</si>
  <si>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</si>
  <si>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</si>
  <si>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</si>
  <si>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</si>
  <si>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</si>
  <si>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</si>
  <si>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</si>
  <si>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</si>
  <si>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</si>
  <si>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</si>
  <si>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</si>
  <si>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</si>
  <si>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</si>
  <si>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</si>
  <si>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</si>
  <si>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</si>
  <si>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</si>
  <si>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</si>
  <si>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</si>
  <si>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</si>
  <si>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</si>
  <si>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</si>
  <si>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</si>
  <si>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</si>
  <si>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</si>
  <si>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</si>
  <si>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</si>
  <si>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</si>
  <si>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</si>
  <si>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</si>
  <si>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</si>
  <si>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</si>
  <si>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</si>
  <si>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</si>
  <si>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</si>
  <si>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</si>
  <si>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</si>
  <si>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</si>
  <si>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</si>
  <si>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</si>
  <si>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</si>
  <si>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</si>
  <si>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</si>
  <si>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</si>
  <si>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</si>
  <si>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</si>
  <si>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</si>
  <si>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</si>
  <si>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</si>
  <si>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</si>
  <si>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</si>
  <si>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</si>
  <si>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</si>
  <si>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</si>
  <si>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</si>
  <si>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</si>
  <si>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</si>
  <si>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</si>
  <si>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</si>
  <si>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</si>
  <si>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</si>
  <si>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</si>
  <si>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</si>
  <si>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</si>
  <si>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</si>
  <si>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</si>
  <si>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</si>
  <si>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</si>
  <si>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</si>
  <si>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</si>
  <si>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</si>
  <si>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</si>
  <si>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</si>
  <si>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</si>
  <si>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</si>
  <si>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</si>
  <si>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</si>
  <si>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</si>
  <si>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</si>
  <si>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</si>
  <si>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</si>
  <si>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</si>
  <si>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</si>
  <si>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</si>
  <si>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</si>
  <si>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</si>
  <si>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</si>
  <si>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</si>
  <si>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</si>
  <si>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</si>
  <si>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</si>
  <si>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</si>
  <si>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</si>
  <si>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</si>
  <si>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</si>
  <si>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</si>
  <si>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</si>
  <si>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</si>
  <si>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</si>
  <si>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</si>
  <si>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</si>
  <si>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</si>
  <si>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</si>
  <si>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</si>
  <si>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</si>
  <si>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</si>
  <si>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</si>
  <si>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</si>
  <si>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</si>
  <si>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</si>
  <si>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</si>
  <si>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</si>
  <si>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</si>
  <si>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</si>
  <si>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</si>
  <si>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</si>
  <si>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</si>
  <si>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</si>
  <si>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</si>
  <si>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</si>
  <si>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</si>
  <si>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</si>
  <si>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</si>
  <si>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</si>
  <si>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</si>
  <si>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</si>
  <si>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</si>
  <si>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</si>
  <si>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</si>
  <si>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</si>
  <si>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</si>
  <si>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</si>
  <si>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</si>
  <si>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</si>
  <si>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</si>
  <si>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</si>
  <si>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</si>
  <si>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</si>
  <si>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</si>
  <si>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</si>
  <si>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</si>
  <si>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</si>
  <si>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</si>
  <si>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</si>
  <si>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</si>
  <si>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</si>
  <si>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</si>
  <si>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</si>
  <si>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</si>
  <si>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</si>
  <si>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</si>
  <si>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</si>
  <si>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</si>
  <si>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</si>
  <si>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</si>
  <si>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</si>
  <si>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</si>
  <si>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</si>
  <si>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</si>
  <si>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</si>
  <si>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</si>
  <si>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</si>
  <si>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</si>
  <si>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</si>
  <si>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</si>
  <si>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</si>
  <si>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</si>
  <si>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</si>
  <si>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</si>
  <si>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</si>
  <si>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</si>
  <si>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</si>
  <si>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</si>
  <si>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</si>
  <si>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</si>
  <si>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</si>
  <si>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</si>
  <si>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</si>
  <si>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</si>
  <si>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</si>
  <si>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</si>
  <si>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</si>
  <si>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</si>
  <si>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</si>
  <si>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</si>
  <si>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</si>
  <si>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</si>
  <si>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</si>
  <si>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</si>
  <si>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</si>
  <si>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</si>
  <si>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</si>
  <si>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</si>
  <si>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</si>
  <si>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</si>
  <si>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</si>
  <si>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</si>
  <si>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</si>
  <si>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</si>
  <si>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</si>
  <si>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</si>
  <si>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</si>
  <si>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</si>
  <si>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</si>
  <si>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</si>
  <si>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</si>
  <si>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</si>
  <si>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</si>
  <si>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</si>
  <si>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</si>
  <si>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</si>
  <si>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</si>
  <si>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</si>
  <si>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</si>
  <si>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</si>
  <si>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</si>
  <si>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</si>
  <si>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</si>
  <si>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</si>
  <si>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</si>
  <si>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</si>
  <si>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</si>
  <si>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</si>
  <si>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</si>
  <si>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</si>
  <si>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</si>
  <si>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</si>
  <si>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</si>
  <si>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</si>
  <si>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</si>
  <si>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</si>
  <si>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</si>
  <si>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</si>
  <si>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</si>
  <si>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</si>
  <si>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</si>
  <si>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</si>
  <si>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</si>
  <si>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</si>
  <si>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DoÒa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</si>
  <si>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</si>
  <si>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</si>
  <si>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</si>
  <si>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</si>
  <si>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</si>
  <si>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</si>
  <si>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</si>
  <si>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</si>
  <si>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</si>
  <si>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</si>
  <si>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</si>
  <si>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</si>
  <si>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</si>
  <si>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</si>
  <si>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</si>
  <si>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</si>
  <si>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</si>
  <si>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</si>
  <si>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</si>
  <si>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</si>
  <si>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</si>
  <si>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</si>
  <si>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</si>
  <si>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</si>
  <si>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</si>
  <si>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</si>
  <si>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</si>
  <si>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</si>
  <si>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</si>
  <si>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</si>
  <si>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</si>
  <si>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</si>
  <si>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</si>
  <si>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</si>
  <si>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</si>
  <si>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</si>
  <si>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</si>
  <si>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</si>
  <si>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</si>
  <si>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</si>
  <si>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</si>
  <si>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</si>
  <si>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</si>
  <si>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</si>
  <si>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</si>
  <si>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</si>
  <si>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</si>
  <si>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</si>
  <si>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</si>
  <si>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</si>
  <si>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</si>
  <si>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</si>
  <si>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</si>
  <si>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</si>
  <si>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</si>
  <si>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</si>
  <si>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</si>
  <si>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</si>
  <si>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</si>
  <si>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</si>
  <si>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</si>
  <si>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</si>
  <si>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</si>
  <si>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</si>
  <si>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</si>
  <si>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</si>
  <si>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</si>
  <si>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</si>
  <si>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</si>
  <si>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</si>
  <si>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</si>
  <si>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</si>
  <si>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</si>
  <si>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</si>
  <si>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</si>
  <si>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</si>
  <si>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</si>
  <si>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</si>
  <si>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</si>
  <si>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</si>
  <si>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</si>
  <si>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</si>
  <si>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</si>
  <si>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</si>
  <si>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</si>
  <si>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</si>
  <si>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</si>
  <si>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</si>
  <si>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</si>
  <si>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</si>
  <si>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</si>
  <si>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</si>
  <si>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</si>
  <si>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</si>
  <si>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</si>
  <si>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</si>
  <si>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</si>
  <si>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</si>
  <si>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</si>
  <si>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</si>
  <si>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</si>
  <si>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</si>
  <si>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</si>
  <si>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</si>
  <si>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</si>
  <si>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</si>
  <si>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</si>
  <si>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</si>
  <si>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</si>
  <si>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</si>
  <si>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</si>
  <si>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</si>
  <si>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</si>
  <si>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</si>
  <si>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</si>
  <si>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</si>
  <si>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</si>
  <si>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</si>
  <si>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</si>
  <si>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</si>
  <si>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</si>
  <si>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</si>
  <si>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</si>
  <si>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</si>
  <si>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</si>
  <si>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</si>
  <si>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</si>
  <si>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</si>
  <si>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</si>
  <si>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</si>
  <si>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</si>
  <si>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</si>
  <si>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</si>
  <si>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</si>
  <si>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</si>
  <si>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</si>
  <si>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</si>
  <si>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</si>
  <si>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</si>
  <si>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</si>
  <si>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</si>
  <si>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</si>
  <si>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</si>
  <si>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</si>
  <si>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</si>
  <si>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</si>
  <si>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</si>
  <si>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</si>
  <si>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</si>
  <si>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</si>
  <si>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</si>
  <si>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</si>
  <si>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</si>
  <si>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</si>
  <si>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</si>
  <si>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</si>
  <si>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</si>
  <si>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</si>
  <si>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</si>
  <si>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</si>
  <si>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</si>
  <si>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</si>
  <si>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</si>
  <si>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</si>
  <si>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</si>
  <si>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</si>
  <si>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</si>
  <si>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</si>
  <si>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</si>
  <si>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</si>
  <si>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</si>
  <si>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</si>
  <si>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</si>
  <si>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</si>
  <si>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</si>
  <si>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</si>
  <si>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</si>
  <si>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</si>
  <si>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</si>
  <si>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</si>
  <si>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</si>
  <si>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</si>
  <si>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</si>
  <si>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</si>
  <si>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</si>
  <si>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</si>
  <si>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</si>
  <si>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</si>
  <si>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</si>
  <si>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</si>
  <si>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</si>
  <si>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</si>
  <si>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</si>
  <si>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</si>
  <si>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</si>
  <si>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</si>
  <si>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</si>
  <si>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</si>
  <si>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</si>
  <si>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</si>
  <si>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</si>
  <si>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</si>
  <si>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</si>
  <si>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</si>
  <si>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</si>
  <si>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</si>
  <si>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</si>
  <si>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</si>
  <si>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</si>
  <si>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</si>
  <si>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</si>
  <si>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</si>
  <si>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</si>
  <si>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</si>
  <si>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</si>
  <si>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</si>
  <si>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</si>
  <si>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</si>
  <si>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</si>
  <si>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</si>
  <si>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</si>
  <si>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</si>
  <si>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</si>
  <si>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</si>
  <si>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</si>
  <si>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</si>
  <si>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</si>
  <si>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</si>
  <si>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</si>
  <si>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</si>
  <si>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</si>
  <si>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</si>
  <si>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</si>
  <si>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</si>
  <si>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</si>
  <si>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</si>
  <si>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</si>
  <si>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</si>
  <si>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</si>
  <si>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</si>
  <si>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</si>
  <si>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</si>
  <si>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</si>
  <si>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</si>
  <si>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</si>
  <si>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</si>
  <si>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</si>
  <si>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</si>
  <si>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</si>
  <si>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</si>
  <si>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</si>
  <si>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</si>
  <si>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</si>
  <si>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</si>
  <si>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</si>
  <si>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</si>
  <si>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</si>
  <si>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</si>
  <si>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</si>
  <si>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</si>
  <si>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</si>
  <si>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</si>
  <si>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</si>
  <si>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</si>
  <si>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</si>
  <si>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</si>
  <si>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</si>
  <si>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</si>
  <si>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</si>
  <si>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</si>
  <si>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</si>
  <si>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</si>
  <si>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</si>
  <si>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</si>
  <si>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</si>
  <si>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</si>
  <si>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</si>
  <si>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</si>
  <si>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</si>
  <si>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</si>
  <si>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</si>
  <si>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</si>
  <si>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</si>
  <si>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</si>
  <si>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</si>
  <si>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</si>
  <si>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</si>
  <si>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</si>
  <si>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</si>
  <si>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</si>
  <si>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</si>
  <si>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</si>
  <si>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</si>
  <si>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</si>
  <si>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</si>
  <si>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</si>
  <si>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</si>
  <si>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</si>
  <si>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</si>
  <si>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</si>
  <si>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</si>
  <si>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</si>
  <si>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</si>
  <si>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</si>
  <si>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</si>
  <si>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</si>
  <si>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</si>
  <si>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</si>
  <si>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</si>
  <si>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</si>
  <si>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</si>
  <si>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</si>
  <si>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</si>
  <si>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</si>
  <si>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</si>
  <si>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</si>
  <si>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</si>
  <si>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</si>
  <si>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</si>
  <si>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</si>
  <si>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</si>
  <si>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</si>
  <si>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</si>
  <si>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</si>
  <si>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</si>
  <si>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</si>
  <si>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</si>
  <si>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</si>
  <si>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</si>
  <si>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</si>
  <si>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</si>
  <si>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</si>
  <si>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</si>
  <si>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</si>
  <si>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</si>
  <si>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</si>
  <si>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</si>
  <si>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</si>
  <si>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</si>
  <si>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</si>
  <si>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</si>
  <si>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</si>
  <si>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</si>
  <si>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</si>
  <si>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</si>
  <si>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</si>
  <si>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</si>
  <si>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</si>
  <si>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</si>
  <si>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</si>
  <si>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</si>
  <si>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</si>
  <si>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</si>
  <si>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</si>
  <si>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</si>
  <si>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</si>
  <si>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</si>
  <si>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</si>
  <si>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</si>
  <si>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</si>
  <si>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</si>
  <si>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</si>
  <si>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</si>
  <si>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</si>
  <si>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</si>
  <si>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</si>
  <si>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</si>
  <si>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</si>
  <si>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</si>
  <si>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</si>
  <si>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</si>
  <si>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</si>
  <si>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</si>
  <si>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</si>
  <si>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</si>
  <si>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</si>
  <si>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</si>
  <si>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</si>
  <si>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</si>
  <si>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</si>
  <si>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</si>
  <si>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</si>
  <si>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</si>
  <si>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</si>
  <si>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</si>
  <si>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</si>
  <si>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</si>
  <si>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</si>
  <si>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</si>
  <si>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</si>
  <si>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</si>
  <si>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</si>
  <si>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</si>
  <si>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</si>
  <si>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</si>
  <si>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</si>
  <si>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</si>
  <si>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</si>
  <si>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</si>
  <si>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</si>
  <si>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</si>
  <si>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</si>
  <si>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</si>
  <si>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</si>
  <si>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</si>
  <si>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</si>
  <si>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</si>
  <si>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</si>
  <si>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</si>
  <si>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</si>
  <si>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</si>
  <si>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</si>
  <si>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</si>
  <si>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</si>
  <si>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</si>
  <si>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</si>
  <si>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</si>
  <si>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</si>
  <si>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</si>
  <si>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</si>
  <si>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</si>
  <si>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</si>
  <si>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</si>
  <si>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</si>
  <si>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</si>
  <si>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</si>
  <si>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</si>
  <si>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</si>
  <si>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</si>
  <si>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</si>
  <si>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</si>
  <si>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</si>
  <si>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</si>
  <si>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</si>
  <si>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</si>
  <si>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</si>
  <si>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</si>
  <si>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</si>
  <si>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</si>
  <si>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</si>
  <si>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</si>
  <si>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</si>
  <si>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</si>
  <si>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</si>
  <si>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</si>
  <si>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</si>
  <si>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</si>
  <si>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</si>
  <si>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</si>
  <si>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</si>
  <si>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</si>
  <si>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</si>
  <si>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</si>
  <si>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</si>
  <si>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</si>
  <si>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</si>
  <si>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</si>
  <si>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</si>
  <si>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</si>
  <si>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</si>
  <si>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</si>
  <si>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</si>
  <si>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</si>
  <si>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</si>
  <si>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</si>
  <si>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</si>
  <si>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</si>
  <si>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</si>
  <si>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</si>
  <si>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</si>
  <si>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</si>
  <si>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</si>
  <si>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</si>
  <si>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</si>
  <si>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</si>
  <si>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</si>
  <si>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</si>
  <si>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</si>
  <si>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</si>
  <si>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</si>
  <si>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</si>
  <si>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</si>
  <si>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</si>
  <si>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</si>
  <si>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</si>
  <si>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</si>
  <si>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</si>
  <si>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</si>
  <si>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</si>
  <si>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</si>
  <si>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</si>
  <si>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</si>
  <si>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</si>
  <si>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</si>
  <si>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</si>
  <si>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</si>
  <si>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</si>
  <si>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</si>
  <si>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</si>
  <si>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</si>
  <si>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</si>
  <si>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</si>
  <si>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</si>
  <si>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</si>
  <si>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</si>
  <si>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</si>
  <si>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</si>
  <si>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</si>
  <si>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</si>
  <si>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</si>
  <si>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</si>
  <si>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</si>
  <si>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</si>
  <si>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</si>
  <si>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</si>
  <si>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</si>
  <si>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</si>
  <si>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</si>
  <si>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</si>
  <si>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</si>
  <si>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</si>
  <si>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</si>
  <si>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</si>
  <si>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</si>
  <si>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</si>
  <si>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</si>
  <si>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</si>
  <si>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</si>
  <si>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</si>
  <si>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</si>
  <si>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</si>
  <si>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</si>
  <si>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</si>
  <si>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</si>
  <si>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</si>
  <si>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</si>
  <si>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</si>
  <si>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</si>
  <si>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</si>
  <si>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</si>
  <si>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</si>
  <si>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</si>
  <si>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</si>
  <si>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</si>
  <si>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</si>
  <si>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</si>
  <si>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</si>
  <si>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</si>
  <si>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</si>
  <si>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</si>
  <si>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</si>
  <si>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</si>
  <si>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</si>
  <si>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</si>
  <si>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</si>
  <si>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</si>
  <si>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</si>
  <si>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</si>
  <si>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</si>
  <si>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</si>
  <si>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</si>
  <si>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</si>
  <si>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</si>
  <si>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</si>
  <si>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</si>
  <si>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</si>
  <si>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</si>
  <si>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</si>
  <si>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</si>
  <si>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</si>
  <si>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</si>
  <si>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</si>
  <si>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</si>
  <si>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</si>
  <si>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</si>
  <si>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</si>
  <si>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</si>
  <si>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</si>
  <si>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</si>
  <si>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</si>
  <si>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</si>
  <si>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</si>
  <si>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</si>
  <si>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</si>
  <si>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</si>
  <si>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</si>
  <si>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</si>
  <si>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</si>
  <si>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</si>
  <si>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</si>
  <si>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</si>
  <si>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</si>
  <si>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</si>
  <si>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</si>
  <si>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</si>
  <si>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</si>
  <si>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</si>
  <si>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</si>
  <si>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</si>
  <si>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</si>
  <si>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</si>
  <si>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</si>
  <si>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</si>
  <si>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</si>
  <si>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</si>
  <si>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</si>
  <si>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</si>
  <si>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</si>
  <si>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</si>
  <si>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</si>
  <si>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</si>
  <si>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</si>
  <si>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</si>
  <si>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</si>
  <si>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</si>
  <si>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</si>
  <si>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</si>
  <si>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</si>
  <si>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</si>
  <si>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</si>
  <si>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</si>
  <si>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</si>
  <si>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</si>
  <si>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</si>
  <si>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</si>
  <si>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</si>
  <si>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</si>
  <si>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</si>
  <si>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</si>
  <si>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</si>
  <si>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</si>
  <si>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</si>
  <si>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</si>
  <si>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</si>
  <si>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</si>
  <si>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</si>
  <si>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</si>
  <si>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</si>
  <si>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</si>
  <si>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</si>
  <si>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</si>
  <si>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</si>
  <si>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</si>
  <si>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</si>
  <si>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</si>
  <si>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</si>
  <si>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</si>
  <si>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</si>
  <si>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</si>
  <si>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</si>
  <si>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</si>
  <si>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</si>
  <si>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</si>
  <si>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</si>
  <si>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</si>
  <si>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</si>
  <si>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</si>
  <si>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</si>
  <si>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</si>
  <si>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</si>
  <si>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</si>
  <si>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</si>
  <si>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</si>
  <si>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</si>
  <si>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</si>
  <si>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</si>
  <si>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</si>
  <si>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</si>
  <si>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</si>
  <si>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</si>
  <si>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</si>
  <si>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</si>
  <si>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</si>
  <si>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</si>
  <si>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</si>
  <si>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</si>
  <si>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</si>
  <si>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</si>
  <si>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</si>
  <si>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</si>
  <si>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</si>
  <si>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</si>
  <si>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</si>
  <si>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</si>
  <si>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</si>
  <si>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</si>
  <si>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</si>
  <si>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</si>
  <si>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</si>
  <si>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</si>
  <si>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</si>
  <si>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</si>
  <si>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</si>
  <si>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</si>
  <si>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</si>
  <si>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</si>
  <si>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</si>
  <si>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</si>
  <si>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</si>
  <si>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</si>
  <si>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</si>
  <si>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</si>
  <si>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</si>
  <si>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</si>
  <si>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</si>
  <si>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</si>
  <si>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</si>
  <si>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</si>
  <si>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</si>
  <si>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</si>
  <si>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</si>
  <si>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</si>
  <si>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</si>
  <si>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</si>
  <si>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</si>
  <si>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</si>
  <si>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</si>
  <si>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</si>
  <si>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</si>
  <si>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</si>
  <si>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</si>
  <si>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</si>
  <si>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</si>
  <si>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</si>
  <si>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</si>
  <si>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</si>
  <si>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</si>
  <si>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</si>
  <si>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</si>
  <si>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</si>
  <si>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</si>
  <si>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Adams, CO</t>
  </si>
  <si>
    <t>Alamosa, CO</t>
  </si>
  <si>
    <t>Arapahoe, CO</t>
  </si>
  <si>
    <t>Archuleta, CO</t>
  </si>
  <si>
    <t>Baca, CO</t>
  </si>
  <si>
    <t>Bent, CO</t>
  </si>
  <si>
    <t>Boulder, CO</t>
  </si>
  <si>
    <t>Broomfield, CO</t>
  </si>
  <si>
    <t>Chaffee, CO</t>
  </si>
  <si>
    <t>Cheyenne, CO</t>
  </si>
  <si>
    <t>Clear Creek, CO</t>
  </si>
  <si>
    <t>Conejos, CO</t>
  </si>
  <si>
    <t>Costilla, CO</t>
  </si>
  <si>
    <t>Crowley, CO</t>
  </si>
  <si>
    <t>Custer, CO</t>
  </si>
  <si>
    <t>Delta, CO</t>
  </si>
  <si>
    <t>Denver, CO</t>
  </si>
  <si>
    <t>Dolores, CO</t>
  </si>
  <si>
    <t>Douglas, CO</t>
  </si>
  <si>
    <t>Eagle, CO</t>
  </si>
  <si>
    <t>Elbert, CO</t>
  </si>
  <si>
    <t>El Paso, CO</t>
  </si>
  <si>
    <t>Fremont, CO</t>
  </si>
  <si>
    <t>Garfield, CO</t>
  </si>
  <si>
    <t>Gilpin, CO</t>
  </si>
  <si>
    <t>Grand, CO</t>
  </si>
  <si>
    <t>Gunnison, CO</t>
  </si>
  <si>
    <t>Hinsdale, CO</t>
  </si>
  <si>
    <t>Huerfano, CO</t>
  </si>
  <si>
    <t>Jackson, CO</t>
  </si>
  <si>
    <t>Jefferson, CO</t>
  </si>
  <si>
    <t>Kiowa, CO</t>
  </si>
  <si>
    <t>Kit Carson, CO</t>
  </si>
  <si>
    <t>Lake, CO</t>
  </si>
  <si>
    <t>La Plata, CO</t>
  </si>
  <si>
    <t>Larimer, CO</t>
  </si>
  <si>
    <t>Las Animas, CO</t>
  </si>
  <si>
    <t>Lincoln, CO</t>
  </si>
  <si>
    <t>Logan, CO</t>
  </si>
  <si>
    <t>Mesa, CO</t>
  </si>
  <si>
    <t>Mineral, CO</t>
  </si>
  <si>
    <t>Moffat, CO</t>
  </si>
  <si>
    <t>Montezuma, CO</t>
  </si>
  <si>
    <t>Montrose, CO</t>
  </si>
  <si>
    <t>Morgan, CO</t>
  </si>
  <si>
    <t>Otero, CO</t>
  </si>
  <si>
    <t>Ouray, CO</t>
  </si>
  <si>
    <t>Park, CO</t>
  </si>
  <si>
    <t>Phillips, CO</t>
  </si>
  <si>
    <t>Pitkin, CO</t>
  </si>
  <si>
    <t>Prowers, CO</t>
  </si>
  <si>
    <t>Pueblo, CO</t>
  </si>
  <si>
    <t>Rio Blanco, CO</t>
  </si>
  <si>
    <t>Rio Grande, CO</t>
  </si>
  <si>
    <t>Routt, CO</t>
  </si>
  <si>
    <t>Saguache, CO</t>
  </si>
  <si>
    <t>San Juan, CO</t>
  </si>
  <si>
    <t>San Miguel, CO</t>
  </si>
  <si>
    <t>Sedgwick, CO</t>
  </si>
  <si>
    <t>Summit, CO</t>
  </si>
  <si>
    <t>Teller, CO</t>
  </si>
  <si>
    <t>Washington, CO</t>
  </si>
  <si>
    <t>Weld, CO</t>
  </si>
  <si>
    <t>Yuma, CO</t>
  </si>
  <si>
    <t>Beaver, UT</t>
  </si>
  <si>
    <t>Box Elder, UT</t>
  </si>
  <si>
    <t>Cache, UT</t>
  </si>
  <si>
    <t>Carbon, UT</t>
  </si>
  <si>
    <t>Daggett, UT</t>
  </si>
  <si>
    <t>Davis, UT</t>
  </si>
  <si>
    <t>Duchesne, UT</t>
  </si>
  <si>
    <t>Emery, UT</t>
  </si>
  <si>
    <t>Garfield, UT</t>
  </si>
  <si>
    <t>Grand, UT</t>
  </si>
  <si>
    <t>Iron, UT</t>
  </si>
  <si>
    <t>Juab, UT</t>
  </si>
  <si>
    <t>Kane, UT</t>
  </si>
  <si>
    <t>Millard, UT</t>
  </si>
  <si>
    <t>Morgan, UT</t>
  </si>
  <si>
    <t>Piute, UT</t>
  </si>
  <si>
    <t>Rich, UT</t>
  </si>
  <si>
    <t>Salt Lake, UT</t>
  </si>
  <si>
    <t>San Juan, UT</t>
  </si>
  <si>
    <t>Sanpete, UT</t>
  </si>
  <si>
    <t>Sevier, UT</t>
  </si>
  <si>
    <t>Summit, UT</t>
  </si>
  <si>
    <t>Tooele, UT</t>
  </si>
  <si>
    <t>Uintah, UT</t>
  </si>
  <si>
    <t>Utah, UT</t>
  </si>
  <si>
    <t>Wasatch, UT</t>
  </si>
  <si>
    <t>Washington, UT</t>
  </si>
  <si>
    <t>Wayne, UT</t>
  </si>
  <si>
    <t>Weber, UT</t>
  </si>
  <si>
    <t>Albany, WY</t>
  </si>
  <si>
    <t>Big Horn, WY</t>
  </si>
  <si>
    <t>Campbell, WY</t>
  </si>
  <si>
    <t>Carbon, WY</t>
  </si>
  <si>
    <t>Converse, WY</t>
  </si>
  <si>
    <t>Crook, WY</t>
  </si>
  <si>
    <t>Fremont, WY</t>
  </si>
  <si>
    <t>Goshen, WY</t>
  </si>
  <si>
    <t>Hot Springs, WY</t>
  </si>
  <si>
    <t>Johnson, WY</t>
  </si>
  <si>
    <t>Laramie, WY</t>
  </si>
  <si>
    <t>Lincoln, WY</t>
  </si>
  <si>
    <t>Natrona, WY</t>
  </si>
  <si>
    <t>Niobrara, WY</t>
  </si>
  <si>
    <t>Park, WY</t>
  </si>
  <si>
    <t>Platte, WY</t>
  </si>
  <si>
    <t>Sheridan, WY</t>
  </si>
  <si>
    <t>Sublette, WY</t>
  </si>
  <si>
    <t>Sweetwater, WY</t>
  </si>
  <si>
    <t>Teton, WY</t>
  </si>
  <si>
    <t>Uinta, WY</t>
  </si>
  <si>
    <t>Washakie, WY</t>
  </si>
  <si>
    <t>Weston, WY</t>
  </si>
  <si>
    <t>Density ratio (Exp city/Control city)</t>
  </si>
  <si>
    <t>Bernalillo, NM</t>
  </si>
  <si>
    <t>Catron, NM</t>
  </si>
  <si>
    <t>Chaves, NM</t>
  </si>
  <si>
    <t>Cibola, NM</t>
  </si>
  <si>
    <t>Colfax, NM</t>
  </si>
  <si>
    <t>Curry, NM</t>
  </si>
  <si>
    <t>De Baca, NM</t>
  </si>
  <si>
    <t>Dona Ana, NM</t>
  </si>
  <si>
    <t>Eddy, NM</t>
  </si>
  <si>
    <t>Grant, NM</t>
  </si>
  <si>
    <t>Guadalupe, NM</t>
  </si>
  <si>
    <t>Harding, NM</t>
  </si>
  <si>
    <t>Hidalgo, NM</t>
  </si>
  <si>
    <t>Lea, NM</t>
  </si>
  <si>
    <t>Lincoln, NM</t>
  </si>
  <si>
    <t>Los Alamos, NM</t>
  </si>
  <si>
    <t>Luna, NM</t>
  </si>
  <si>
    <t>McKinley, NM</t>
  </si>
  <si>
    <t>Mora, NM</t>
  </si>
  <si>
    <t>Otero, NM</t>
  </si>
  <si>
    <t>Quay, NM</t>
  </si>
  <si>
    <t>Rio Arriba, NM</t>
  </si>
  <si>
    <t>Roosevelt, NM</t>
  </si>
  <si>
    <t>Sandoval, NM</t>
  </si>
  <si>
    <t>San Juan, NM</t>
  </si>
  <si>
    <t>San Miguel, NM</t>
  </si>
  <si>
    <t>Santa Fe, NM</t>
  </si>
  <si>
    <t>Sierra, NM</t>
  </si>
  <si>
    <t>Socorro, NM</t>
  </si>
  <si>
    <t>Taos, NM</t>
  </si>
  <si>
    <t>Torrance, NM</t>
  </si>
  <si>
    <t>Union, NM</t>
  </si>
  <si>
    <t>Valencia, NM</t>
  </si>
  <si>
    <t>Beaverhead, MT</t>
  </si>
  <si>
    <t>Big Horn, MT</t>
  </si>
  <si>
    <t>Blaine, MT</t>
  </si>
  <si>
    <t>Broadwater, MT</t>
  </si>
  <si>
    <t>Carbon, MT</t>
  </si>
  <si>
    <t>Carter, MT</t>
  </si>
  <si>
    <t>Cascade, MT</t>
  </si>
  <si>
    <t>Chouteau, MT</t>
  </si>
  <si>
    <t>Custer, MT</t>
  </si>
  <si>
    <t>Daniels, MT</t>
  </si>
  <si>
    <t>Dawson, MT</t>
  </si>
  <si>
    <t>Deer Lodge, MT</t>
  </si>
  <si>
    <t>Fallon, MT</t>
  </si>
  <si>
    <t>Fergus, MT</t>
  </si>
  <si>
    <t>Flathead, MT</t>
  </si>
  <si>
    <t>Gallatin, MT</t>
  </si>
  <si>
    <t>Garfield, MT</t>
  </si>
  <si>
    <t>Glacier, MT</t>
  </si>
  <si>
    <t>Golden Valley, MT</t>
  </si>
  <si>
    <t>Granite, MT</t>
  </si>
  <si>
    <t>Hill, MT</t>
  </si>
  <si>
    <t>Jefferson, MT</t>
  </si>
  <si>
    <t>Judith Basin, MT</t>
  </si>
  <si>
    <t>Lake, MT</t>
  </si>
  <si>
    <t>Lewis and Clark, MT</t>
  </si>
  <si>
    <t>Liberty, MT</t>
  </si>
  <si>
    <t>Lincoln, MT</t>
  </si>
  <si>
    <t>McCone, MT</t>
  </si>
  <si>
    <t>Madison, MT</t>
  </si>
  <si>
    <t>Meagher, MT</t>
  </si>
  <si>
    <t>Mineral, MT</t>
  </si>
  <si>
    <t>Missoula, MT</t>
  </si>
  <si>
    <t>Musselshell, MT</t>
  </si>
  <si>
    <t>Park, MT</t>
  </si>
  <si>
    <t>Petroleum, MT</t>
  </si>
  <si>
    <t>Phillips, MT</t>
  </si>
  <si>
    <t>Pondera, MT</t>
  </si>
  <si>
    <t>Powder River, MT</t>
  </si>
  <si>
    <t>Powell, MT</t>
  </si>
  <si>
    <t>Prairie, MT</t>
  </si>
  <si>
    <t>Ravalli, MT</t>
  </si>
  <si>
    <t>Richland, MT</t>
  </si>
  <si>
    <t>Roosevelt, MT</t>
  </si>
  <si>
    <t>Rosebud, MT</t>
  </si>
  <si>
    <t>Sanders, MT</t>
  </si>
  <si>
    <t>Sheridan, MT</t>
  </si>
  <si>
    <t>Silver Bow, MT</t>
  </si>
  <si>
    <t>Stillwater, MT</t>
  </si>
  <si>
    <t>Sweet Grass, MT</t>
  </si>
  <si>
    <t>Teton, MT</t>
  </si>
  <si>
    <t>Toole, MT</t>
  </si>
  <si>
    <t>Treasure, MT</t>
  </si>
  <si>
    <t>Valley, MT</t>
  </si>
  <si>
    <t>Wheatland, MT</t>
  </si>
  <si>
    <t>Wibaux, MT</t>
  </si>
  <si>
    <t>Yellowstone, MT</t>
  </si>
  <si>
    <t>Ada, ID</t>
  </si>
  <si>
    <t>Adams, ID</t>
  </si>
  <si>
    <t>Bannock, ID</t>
  </si>
  <si>
    <t>Bear Lake, ID</t>
  </si>
  <si>
    <t>Benewah, ID</t>
  </si>
  <si>
    <t>Bingham, ID</t>
  </si>
  <si>
    <t>Blaine, ID</t>
  </si>
  <si>
    <t>Boise, ID</t>
  </si>
  <si>
    <t>Bonner, ID</t>
  </si>
  <si>
    <t>Bonneville, ID</t>
  </si>
  <si>
    <t>Boundary, ID</t>
  </si>
  <si>
    <t>Butte, ID</t>
  </si>
  <si>
    <t>Camas, ID</t>
  </si>
  <si>
    <t>Canyon, ID</t>
  </si>
  <si>
    <t>Caribou, ID</t>
  </si>
  <si>
    <t>Cassia, ID</t>
  </si>
  <si>
    <t>Clark, ID</t>
  </si>
  <si>
    <t>Clearwater, ID</t>
  </si>
  <si>
    <t>Custer, ID</t>
  </si>
  <si>
    <t>Elmore, ID</t>
  </si>
  <si>
    <t>Franklin, ID</t>
  </si>
  <si>
    <t>Fremont, ID</t>
  </si>
  <si>
    <t>Gem, ID</t>
  </si>
  <si>
    <t>Gooding, ID</t>
  </si>
  <si>
    <t>Idaho, ID</t>
  </si>
  <si>
    <t>Jefferson, ID</t>
  </si>
  <si>
    <t>Jerome, ID</t>
  </si>
  <si>
    <t>Kootenai, ID</t>
  </si>
  <si>
    <t>Latah, ID</t>
  </si>
  <si>
    <t>Lemhi, ID</t>
  </si>
  <si>
    <t>Lewis, ID</t>
  </si>
  <si>
    <t>Lincoln, ID</t>
  </si>
  <si>
    <t>Madison, ID</t>
  </si>
  <si>
    <t>Minidoka, ID</t>
  </si>
  <si>
    <t>Nez Perce, ID</t>
  </si>
  <si>
    <t>Oneida, ID</t>
  </si>
  <si>
    <t>Owyhee, ID</t>
  </si>
  <si>
    <t>Payette, ID</t>
  </si>
  <si>
    <t>Power, ID</t>
  </si>
  <si>
    <t>Shoshone, ID</t>
  </si>
  <si>
    <t>Teton, ID</t>
  </si>
  <si>
    <t>Twin Falls, ID</t>
  </si>
  <si>
    <t>Valley, ID</t>
  </si>
  <si>
    <t>Washington, ID</t>
  </si>
  <si>
    <t>Alameda, CA</t>
  </si>
  <si>
    <t>Alpine, CA</t>
  </si>
  <si>
    <t>Amador, CA</t>
  </si>
  <si>
    <t>Butte, CA</t>
  </si>
  <si>
    <t>Calaveras, CA</t>
  </si>
  <si>
    <t>Colusa, CA</t>
  </si>
  <si>
    <t>Contra Costa, CA</t>
  </si>
  <si>
    <t>Del Norte, CA</t>
  </si>
  <si>
    <t>El Dorado, CA</t>
  </si>
  <si>
    <t>Fresno, CA</t>
  </si>
  <si>
    <t>Glenn, CA</t>
  </si>
  <si>
    <t>Humboldt, CA</t>
  </si>
  <si>
    <t>Imperial, CA</t>
  </si>
  <si>
    <t>Inyo, CA</t>
  </si>
  <si>
    <t>Kern, CA</t>
  </si>
  <si>
    <t>Kings, CA</t>
  </si>
  <si>
    <t>Lake, CA</t>
  </si>
  <si>
    <t>Lassen, CA</t>
  </si>
  <si>
    <t>Los Angeles, CA</t>
  </si>
  <si>
    <t>Madera, CA</t>
  </si>
  <si>
    <t>Marin, CA</t>
  </si>
  <si>
    <t>Mariposa, CA</t>
  </si>
  <si>
    <t>Mendocino, CA</t>
  </si>
  <si>
    <t>Merced, CA</t>
  </si>
  <si>
    <t>Modoc, CA</t>
  </si>
  <si>
    <t>Mono, CA</t>
  </si>
  <si>
    <t>Monterey, CA</t>
  </si>
  <si>
    <t>Napa, CA</t>
  </si>
  <si>
    <t>Nevada, CA</t>
  </si>
  <si>
    <t>Orange, CA</t>
  </si>
  <si>
    <t>Placer, CA</t>
  </si>
  <si>
    <t>Plumas, CA</t>
  </si>
  <si>
    <t>Riverside, CA</t>
  </si>
  <si>
    <t>Sacramento, CA</t>
  </si>
  <si>
    <t>San Benito, CA</t>
  </si>
  <si>
    <t>San Bernardino, CA</t>
  </si>
  <si>
    <t>San Diego, CA</t>
  </si>
  <si>
    <t>San Francisco, CA</t>
  </si>
  <si>
    <t>San Joaquin, CA</t>
  </si>
  <si>
    <t>San Luis Obispo, CA</t>
  </si>
  <si>
    <t>San Mateo, CA</t>
  </si>
  <si>
    <t>Santa Barbara, CA</t>
  </si>
  <si>
    <t>Santa Clara, CA</t>
  </si>
  <si>
    <t>Santa Cruz, CA</t>
  </si>
  <si>
    <t>Shasta, CA</t>
  </si>
  <si>
    <t>Sierra, CA</t>
  </si>
  <si>
    <t>Siskiyou, CA</t>
  </si>
  <si>
    <t>Solano, CA</t>
  </si>
  <si>
    <t>Sonoma, CA</t>
  </si>
  <si>
    <t>Stanislaus, CA</t>
  </si>
  <si>
    <t>Sutter, CA</t>
  </si>
  <si>
    <t>Tehama, CA</t>
  </si>
  <si>
    <t>Trinity, CA</t>
  </si>
  <si>
    <t>Tulare, CA</t>
  </si>
  <si>
    <t>Tuolumne, CA</t>
  </si>
  <si>
    <t>Ventura, CA</t>
  </si>
  <si>
    <t>Yolo, CA</t>
  </si>
  <si>
    <t>Yuba, CA</t>
  </si>
  <si>
    <t>Churchill, NV</t>
  </si>
  <si>
    <t>Clark, NV</t>
  </si>
  <si>
    <t>Douglas, NV</t>
  </si>
  <si>
    <t>Elko, NV</t>
  </si>
  <si>
    <t>Esmeralda, NV</t>
  </si>
  <si>
    <t>Eureka, NV</t>
  </si>
  <si>
    <t>Humboldt, NV</t>
  </si>
  <si>
    <t>Lander, NV</t>
  </si>
  <si>
    <t>Lincoln, NV</t>
  </si>
  <si>
    <t>Lyon, NV</t>
  </si>
  <si>
    <t>Mineral, NV</t>
  </si>
  <si>
    <t>Nye, NV</t>
  </si>
  <si>
    <t>Pershing, NV</t>
  </si>
  <si>
    <t>Storey, NV</t>
  </si>
  <si>
    <t>Washoe, NV</t>
  </si>
  <si>
    <t>White Pine, NV</t>
  </si>
  <si>
    <t>Carson City city, NV</t>
  </si>
  <si>
    <t>Apache, AZ</t>
  </si>
  <si>
    <t>Cochise, AZ</t>
  </si>
  <si>
    <t>Coconino, AZ</t>
  </si>
  <si>
    <t>Gila, AZ</t>
  </si>
  <si>
    <t>Graham, AZ</t>
  </si>
  <si>
    <t>Greenlee, AZ</t>
  </si>
  <si>
    <t>La Paz, AZ</t>
  </si>
  <si>
    <t>Maricopa, AZ</t>
  </si>
  <si>
    <t>Mohave, AZ</t>
  </si>
  <si>
    <t>Navajo, AZ</t>
  </si>
  <si>
    <t>Pima, AZ</t>
  </si>
  <si>
    <t>Pinal, AZ</t>
  </si>
  <si>
    <t>Santa Cruz, AZ</t>
  </si>
  <si>
    <t>Yavapai, AZ</t>
  </si>
  <si>
    <t>Yuma, AZ</t>
  </si>
  <si>
    <t>Anderson, TX</t>
  </si>
  <si>
    <t>Andrews, TX</t>
  </si>
  <si>
    <t>Angelina, TX</t>
  </si>
  <si>
    <t>Aransas, TX</t>
  </si>
  <si>
    <t>Archer, TX</t>
  </si>
  <si>
    <t>Armstrong, TX</t>
  </si>
  <si>
    <t>Atascosa, TX</t>
  </si>
  <si>
    <t>Austin, TX</t>
  </si>
  <si>
    <t>Bailey, TX</t>
  </si>
  <si>
    <t>Bandera, TX</t>
  </si>
  <si>
    <t>Bastrop, TX</t>
  </si>
  <si>
    <t>Baylor, TX</t>
  </si>
  <si>
    <t>Bee, TX</t>
  </si>
  <si>
    <t>Bell, TX</t>
  </si>
  <si>
    <t>Bexar, TX</t>
  </si>
  <si>
    <t>Blanco, TX</t>
  </si>
  <si>
    <t>Borden, TX</t>
  </si>
  <si>
    <t>Bosque, TX</t>
  </si>
  <si>
    <t>Bowie, TX</t>
  </si>
  <si>
    <t>Brazoria, TX</t>
  </si>
  <si>
    <t>Brazos, TX</t>
  </si>
  <si>
    <t>Brewster, TX</t>
  </si>
  <si>
    <t>Briscoe, TX</t>
  </si>
  <si>
    <t>Brooks, TX</t>
  </si>
  <si>
    <t>Brown, TX</t>
  </si>
  <si>
    <t>Burleson, TX</t>
  </si>
  <si>
    <t>Burnet, TX</t>
  </si>
  <si>
    <t>Caldwell, TX</t>
  </si>
  <si>
    <t>Calhoun, TX</t>
  </si>
  <si>
    <t>Callahan, TX</t>
  </si>
  <si>
    <t>Cameron, TX</t>
  </si>
  <si>
    <t>Camp, TX</t>
  </si>
  <si>
    <t>Carson, TX</t>
  </si>
  <si>
    <t>Cass, TX</t>
  </si>
  <si>
    <t>Castro, TX</t>
  </si>
  <si>
    <t>Chambers, TX</t>
  </si>
  <si>
    <t>Cherokee, TX</t>
  </si>
  <si>
    <t>Childress, TX</t>
  </si>
  <si>
    <t>Clay, TX</t>
  </si>
  <si>
    <t>Cochran, TX</t>
  </si>
  <si>
    <t>Coke, TX</t>
  </si>
  <si>
    <t>Coleman, TX</t>
  </si>
  <si>
    <t>Collin, TX</t>
  </si>
  <si>
    <t>Collingsworth, TX</t>
  </si>
  <si>
    <t>Colorado, TX</t>
  </si>
  <si>
    <t>Comal, TX</t>
  </si>
  <si>
    <t>Comanche, TX</t>
  </si>
  <si>
    <t>Concho, TX</t>
  </si>
  <si>
    <t>Cooke, TX</t>
  </si>
  <si>
    <t>Coryell, TX</t>
  </si>
  <si>
    <t>Cottle, TX</t>
  </si>
  <si>
    <t>Crane, TX</t>
  </si>
  <si>
    <t>Crockett, TX</t>
  </si>
  <si>
    <t>Crosby, TX</t>
  </si>
  <si>
    <t>Culberson, TX</t>
  </si>
  <si>
    <t>Dallam, TX</t>
  </si>
  <si>
    <t>Dallas, TX</t>
  </si>
  <si>
    <t>Dawson, TX</t>
  </si>
  <si>
    <t>Deaf Smith, TX</t>
  </si>
  <si>
    <t>Delta, TX</t>
  </si>
  <si>
    <t>Denton, TX</t>
  </si>
  <si>
    <t>DeWitt, TX</t>
  </si>
  <si>
    <t>Dickens, TX</t>
  </si>
  <si>
    <t>Dimmit, TX</t>
  </si>
  <si>
    <t>Donley, TX</t>
  </si>
  <si>
    <t>Duval, TX</t>
  </si>
  <si>
    <t>Eastland, TX</t>
  </si>
  <si>
    <t>Ector, TX</t>
  </si>
  <si>
    <t>Edwards, TX</t>
  </si>
  <si>
    <t>Ellis, TX</t>
  </si>
  <si>
    <t>El Paso, TX</t>
  </si>
  <si>
    <t>Erath, TX</t>
  </si>
  <si>
    <t>Falls, TX</t>
  </si>
  <si>
    <t>Fannin, TX</t>
  </si>
  <si>
    <t>Fayette, TX</t>
  </si>
  <si>
    <t>Fisher, TX</t>
  </si>
  <si>
    <t>Floyd, TX</t>
  </si>
  <si>
    <t>Foard, TX</t>
  </si>
  <si>
    <t>Fort Bend, TX</t>
  </si>
  <si>
    <t>Franklin, TX</t>
  </si>
  <si>
    <t>Freestone, TX</t>
  </si>
  <si>
    <t>Frio, TX</t>
  </si>
  <si>
    <t>Gaines, TX</t>
  </si>
  <si>
    <t>Galveston, TX</t>
  </si>
  <si>
    <t>Garza, TX</t>
  </si>
  <si>
    <t>Gillespie, TX</t>
  </si>
  <si>
    <t>Glasscock, TX</t>
  </si>
  <si>
    <t>Goliad, TX</t>
  </si>
  <si>
    <t>Gonzales, TX</t>
  </si>
  <si>
    <t>Gray, TX</t>
  </si>
  <si>
    <t>Grayson, TX</t>
  </si>
  <si>
    <t>Gregg, TX</t>
  </si>
  <si>
    <t>Grimes, TX</t>
  </si>
  <si>
    <t>Guadalupe, TX</t>
  </si>
  <si>
    <t>Hale, TX</t>
  </si>
  <si>
    <t>Hall, TX</t>
  </si>
  <si>
    <t>Hamilton, TX</t>
  </si>
  <si>
    <t>Hansford, TX</t>
  </si>
  <si>
    <t>Hardeman, TX</t>
  </si>
  <si>
    <t>Hardin, TX</t>
  </si>
  <si>
    <t>Harris, TX</t>
  </si>
  <si>
    <t>Harrison, TX</t>
  </si>
  <si>
    <t>Hartley, TX</t>
  </si>
  <si>
    <t>Haskell, TX</t>
  </si>
  <si>
    <t>Hays, TX</t>
  </si>
  <si>
    <t>Hemphill, TX</t>
  </si>
  <si>
    <t>Henderson, TX</t>
  </si>
  <si>
    <t>Hidalgo, TX</t>
  </si>
  <si>
    <t>Hill, TX</t>
  </si>
  <si>
    <t>Hockley, TX</t>
  </si>
  <si>
    <t>Hood, TX</t>
  </si>
  <si>
    <t>Hopkins, TX</t>
  </si>
  <si>
    <t>Houston, TX</t>
  </si>
  <si>
    <t>Howard, TX</t>
  </si>
  <si>
    <t>Hudspeth, TX</t>
  </si>
  <si>
    <t>Hunt, TX</t>
  </si>
  <si>
    <t>Hutchinson, TX</t>
  </si>
  <si>
    <t>Irion, TX</t>
  </si>
  <si>
    <t>Jack, TX</t>
  </si>
  <si>
    <t>Jackson, TX</t>
  </si>
  <si>
    <t>Jasper, TX</t>
  </si>
  <si>
    <t>Jeff Davis, TX</t>
  </si>
  <si>
    <t>Jefferson, TX</t>
  </si>
  <si>
    <t>Jim Hogg, TX</t>
  </si>
  <si>
    <t>Jim Wells, TX</t>
  </si>
  <si>
    <t>Johnson, TX</t>
  </si>
  <si>
    <t>Jones, TX</t>
  </si>
  <si>
    <t>Karnes, TX</t>
  </si>
  <si>
    <t>Kaufman, TX</t>
  </si>
  <si>
    <t>Kendall, TX</t>
  </si>
  <si>
    <t>Kenedy, TX</t>
  </si>
  <si>
    <t>Kent, TX</t>
  </si>
  <si>
    <t>Kerr, TX</t>
  </si>
  <si>
    <t>Kimble, TX</t>
  </si>
  <si>
    <t>King, TX</t>
  </si>
  <si>
    <t>Kinney, TX</t>
  </si>
  <si>
    <t>Kleberg, TX</t>
  </si>
  <si>
    <t>Knox, TX</t>
  </si>
  <si>
    <t>Lamar, TX</t>
  </si>
  <si>
    <t>Lamb, TX</t>
  </si>
  <si>
    <t>Lampasas, TX</t>
  </si>
  <si>
    <t>La Salle, TX</t>
  </si>
  <si>
    <t>Lavaca, TX</t>
  </si>
  <si>
    <t>Lee, TX</t>
  </si>
  <si>
    <t>Leon, TX</t>
  </si>
  <si>
    <t>Liberty, TX</t>
  </si>
  <si>
    <t>Limestone, TX</t>
  </si>
  <si>
    <t>Lipscomb, TX</t>
  </si>
  <si>
    <t>Live Oak, TX</t>
  </si>
  <si>
    <t>Llano, TX</t>
  </si>
  <si>
    <t>Loving, TX</t>
  </si>
  <si>
    <t>Lubbock, TX</t>
  </si>
  <si>
    <t>Lynn, TX</t>
  </si>
  <si>
    <t>McCulloch, TX</t>
  </si>
  <si>
    <t>McLennan, TX</t>
  </si>
  <si>
    <t>McMullen, TX</t>
  </si>
  <si>
    <t>Madison, TX</t>
  </si>
  <si>
    <t>Marion, TX</t>
  </si>
  <si>
    <t>Martin, TX</t>
  </si>
  <si>
    <t>Mason, TX</t>
  </si>
  <si>
    <t>Matagorda, TX</t>
  </si>
  <si>
    <t>Maverick, TX</t>
  </si>
  <si>
    <t>Medina, TX</t>
  </si>
  <si>
    <t>Menard, TX</t>
  </si>
  <si>
    <t>Midland, TX</t>
  </si>
  <si>
    <t>Milam, TX</t>
  </si>
  <si>
    <t>Mills, TX</t>
  </si>
  <si>
    <t>Mitchell, TX</t>
  </si>
  <si>
    <t>Montague, TX</t>
  </si>
  <si>
    <t>Montgomery, TX</t>
  </si>
  <si>
    <t>Moore, TX</t>
  </si>
  <si>
    <t>Morris, TX</t>
  </si>
  <si>
    <t>Motley, TX</t>
  </si>
  <si>
    <t>Nacogdoches, TX</t>
  </si>
  <si>
    <t>Navarro, TX</t>
  </si>
  <si>
    <t>Newton, TX</t>
  </si>
  <si>
    <t>Nolan, TX</t>
  </si>
  <si>
    <t>Nueces, TX</t>
  </si>
  <si>
    <t>Ochiltree, TX</t>
  </si>
  <si>
    <t>Oldham, TX</t>
  </si>
  <si>
    <t>Orange, TX</t>
  </si>
  <si>
    <t>Palo Pinto, TX</t>
  </si>
  <si>
    <t>Panola, TX</t>
  </si>
  <si>
    <t>Parker, TX</t>
  </si>
  <si>
    <t>Parmer, TX</t>
  </si>
  <si>
    <t>Pecos, TX</t>
  </si>
  <si>
    <t>Polk, TX</t>
  </si>
  <si>
    <t>Potter, TX</t>
  </si>
  <si>
    <t>Presidio, TX</t>
  </si>
  <si>
    <t>Rains, TX</t>
  </si>
  <si>
    <t>Randall, TX</t>
  </si>
  <si>
    <t>Reagan, TX</t>
  </si>
  <si>
    <t>Real, TX</t>
  </si>
  <si>
    <t>Red River, TX</t>
  </si>
  <si>
    <t>Reeves, TX</t>
  </si>
  <si>
    <t>Refugio, TX</t>
  </si>
  <si>
    <t>Roberts, TX</t>
  </si>
  <si>
    <t>Robertson, TX</t>
  </si>
  <si>
    <t>Rockwall, TX</t>
  </si>
  <si>
    <t>Runnels, TX</t>
  </si>
  <si>
    <t>Rusk, TX</t>
  </si>
  <si>
    <t>Sabine, TX</t>
  </si>
  <si>
    <t>San Augustine, TX</t>
  </si>
  <si>
    <t>San Jacinto, TX</t>
  </si>
  <si>
    <t>San Patricio, TX</t>
  </si>
  <si>
    <t>San Saba, TX</t>
  </si>
  <si>
    <t>Schleicher, TX</t>
  </si>
  <si>
    <t>Scurry, TX</t>
  </si>
  <si>
    <t>Shackelford, TX</t>
  </si>
  <si>
    <t>Shelby, TX</t>
  </si>
  <si>
    <t>Sherman, TX</t>
  </si>
  <si>
    <t>Smith, TX</t>
  </si>
  <si>
    <t>Somervell, TX</t>
  </si>
  <si>
    <t>Starr, TX</t>
  </si>
  <si>
    <t>Stephens, TX</t>
  </si>
  <si>
    <t>Sterling, TX</t>
  </si>
  <si>
    <t>Stonewall, TX</t>
  </si>
  <si>
    <t>Sutton, TX</t>
  </si>
  <si>
    <t>Swisher, TX</t>
  </si>
  <si>
    <t>Tarrant, TX</t>
  </si>
  <si>
    <t>Taylor, TX</t>
  </si>
  <si>
    <t>Terrell, TX</t>
  </si>
  <si>
    <t>Terry, TX</t>
  </si>
  <si>
    <t>Throckmorton, TX</t>
  </si>
  <si>
    <t>Titus, TX</t>
  </si>
  <si>
    <t>Tom Green, TX</t>
  </si>
  <si>
    <t>Travis, TX</t>
  </si>
  <si>
    <t>Trinity, TX</t>
  </si>
  <si>
    <t>Tyler, TX</t>
  </si>
  <si>
    <t>Upshur, TX</t>
  </si>
  <si>
    <t>Upton, TX</t>
  </si>
  <si>
    <t>Uvalde, TX</t>
  </si>
  <si>
    <t>Val Verde, TX</t>
  </si>
  <si>
    <t>Van Zandt, TX</t>
  </si>
  <si>
    <t>Victoria, TX</t>
  </si>
  <si>
    <t>Walker, TX</t>
  </si>
  <si>
    <t>Waller, TX</t>
  </si>
  <si>
    <t>Ward, TX</t>
  </si>
  <si>
    <t>Washington, TX</t>
  </si>
  <si>
    <t>Webb, TX</t>
  </si>
  <si>
    <t>Wharton, TX</t>
  </si>
  <si>
    <t>Wheeler, TX</t>
  </si>
  <si>
    <t>Wichita, TX</t>
  </si>
  <si>
    <t>Wilbarger, TX</t>
  </si>
  <si>
    <t>Willacy, TX</t>
  </si>
  <si>
    <t>Williamson, TX</t>
  </si>
  <si>
    <t>Wilson, TX</t>
  </si>
  <si>
    <t>Winkler, TX</t>
  </si>
  <si>
    <t>Wise, TX</t>
  </si>
  <si>
    <t>Wood, TX</t>
  </si>
  <si>
    <t>Yoakum, TX</t>
  </si>
  <si>
    <t>Young, TX</t>
  </si>
  <si>
    <t>Zapata, TX</t>
  </si>
  <si>
    <t>Zavala, TX</t>
  </si>
  <si>
    <t>Adams, NE</t>
  </si>
  <si>
    <t>Antelope, NE</t>
  </si>
  <si>
    <t>Arthur, NE</t>
  </si>
  <si>
    <t>Banner, NE</t>
  </si>
  <si>
    <t>Blaine, NE</t>
  </si>
  <si>
    <t>Boone, NE</t>
  </si>
  <si>
    <t>Box Butte, NE</t>
  </si>
  <si>
    <t>Boyd, NE</t>
  </si>
  <si>
    <t>Brown, NE</t>
  </si>
  <si>
    <t>Buffalo, NE</t>
  </si>
  <si>
    <t>Burt, NE</t>
  </si>
  <si>
    <t>Butler, NE</t>
  </si>
  <si>
    <t>Cass, NE</t>
  </si>
  <si>
    <t>Cedar, NE</t>
  </si>
  <si>
    <t>Chase, NE</t>
  </si>
  <si>
    <t>Cherry, NE</t>
  </si>
  <si>
    <t>Cheyenne, NE</t>
  </si>
  <si>
    <t>Clay, NE</t>
  </si>
  <si>
    <t>Colfax, NE</t>
  </si>
  <si>
    <t>Cuming, NE</t>
  </si>
  <si>
    <t>Custer, NE</t>
  </si>
  <si>
    <t>Dakota, NE</t>
  </si>
  <si>
    <t>Dawes, NE</t>
  </si>
  <si>
    <t>Dawson, NE</t>
  </si>
  <si>
    <t>Deuel, NE</t>
  </si>
  <si>
    <t>Dixon, NE</t>
  </si>
  <si>
    <t>Dodge, NE</t>
  </si>
  <si>
    <t>Douglas, NE</t>
  </si>
  <si>
    <t>Dundy, NE</t>
  </si>
  <si>
    <t>Fillmore, NE</t>
  </si>
  <si>
    <t>Franklin, NE</t>
  </si>
  <si>
    <t>Frontier, NE</t>
  </si>
  <si>
    <t>Furnas, NE</t>
  </si>
  <si>
    <t>Gage, NE</t>
  </si>
  <si>
    <t>Garden, NE</t>
  </si>
  <si>
    <t>Garfield, NE</t>
  </si>
  <si>
    <t>Gosper, NE</t>
  </si>
  <si>
    <t>Grant, NE</t>
  </si>
  <si>
    <t>Greeley, NE</t>
  </si>
  <si>
    <t>Hall, NE</t>
  </si>
  <si>
    <t>Hamilton, NE</t>
  </si>
  <si>
    <t>Harlan, NE</t>
  </si>
  <si>
    <t>Hayes, NE</t>
  </si>
  <si>
    <t>Hitchcock, NE</t>
  </si>
  <si>
    <t>Holt, NE</t>
  </si>
  <si>
    <t>Hooker, NE</t>
  </si>
  <si>
    <t>Howard, NE</t>
  </si>
  <si>
    <t>Jefferson, NE</t>
  </si>
  <si>
    <t>Johnson, NE</t>
  </si>
  <si>
    <t>Kearney, NE</t>
  </si>
  <si>
    <t>Keith, NE</t>
  </si>
  <si>
    <t>Keya Paha, NE</t>
  </si>
  <si>
    <t>Kimball, NE</t>
  </si>
  <si>
    <t>Knox, NE</t>
  </si>
  <si>
    <t>Lancaster, NE</t>
  </si>
  <si>
    <t>Lincoln, NE</t>
  </si>
  <si>
    <t>Logan, NE</t>
  </si>
  <si>
    <t>Loup, NE</t>
  </si>
  <si>
    <t>McPherson, NE</t>
  </si>
  <si>
    <t>Madison, NE</t>
  </si>
  <si>
    <t>Merrick, NE</t>
  </si>
  <si>
    <t>Morrill, NE</t>
  </si>
  <si>
    <t>Nance, NE</t>
  </si>
  <si>
    <t>Nemaha, NE</t>
  </si>
  <si>
    <t>Nuckolls, NE</t>
  </si>
  <si>
    <t>Otoe, NE</t>
  </si>
  <si>
    <t>Pawnee, NE</t>
  </si>
  <si>
    <t>Perkins, NE</t>
  </si>
  <si>
    <t>Phelps, NE</t>
  </si>
  <si>
    <t>Pierce, NE</t>
  </si>
  <si>
    <t>Platte, NE</t>
  </si>
  <si>
    <t>Polk, NE</t>
  </si>
  <si>
    <t>Red Willow, NE</t>
  </si>
  <si>
    <t>Richardson, NE</t>
  </si>
  <si>
    <t>Rock, NE</t>
  </si>
  <si>
    <t>Saline, NE</t>
  </si>
  <si>
    <t>Sarpy, NE</t>
  </si>
  <si>
    <t>Saunders, NE</t>
  </si>
  <si>
    <t>Scotts Bluff, NE</t>
  </si>
  <si>
    <t>Seward, NE</t>
  </si>
  <si>
    <t>Sheridan, NE</t>
  </si>
  <si>
    <t>Sherman, NE</t>
  </si>
  <si>
    <t>Sioux, NE</t>
  </si>
  <si>
    <t>Stanton, NE</t>
  </si>
  <si>
    <t>Thayer, NE</t>
  </si>
  <si>
    <t>Thomas, NE</t>
  </si>
  <si>
    <t>Thurston, NE</t>
  </si>
  <si>
    <t>Valley, NE</t>
  </si>
  <si>
    <t>Washington, NE</t>
  </si>
  <si>
    <t>Wayne, NE</t>
  </si>
  <si>
    <t>Webster, NE</t>
  </si>
  <si>
    <t>Wheeler, NE</t>
  </si>
  <si>
    <t>York, NE</t>
  </si>
  <si>
    <t>Allen, KS</t>
  </si>
  <si>
    <t>Anderson, KS</t>
  </si>
  <si>
    <t>Atchison, KS</t>
  </si>
  <si>
    <t>Barber, KS</t>
  </si>
  <si>
    <t>Barton, KS</t>
  </si>
  <si>
    <t>Bourbon, KS</t>
  </si>
  <si>
    <t>Brown, KS</t>
  </si>
  <si>
    <t>Butler, KS</t>
  </si>
  <si>
    <t>Chase, KS</t>
  </si>
  <si>
    <t>Chautauqua, KS</t>
  </si>
  <si>
    <t>Cherokee, KS</t>
  </si>
  <si>
    <t>Cheyenne, KS</t>
  </si>
  <si>
    <t>Clark, KS</t>
  </si>
  <si>
    <t>Clay, KS</t>
  </si>
  <si>
    <t>Cloud, KS</t>
  </si>
  <si>
    <t>Coffey, KS</t>
  </si>
  <si>
    <t>Comanche, KS</t>
  </si>
  <si>
    <t>Cowley, KS</t>
  </si>
  <si>
    <t>Crawford, KS</t>
  </si>
  <si>
    <t>Decatur, KS</t>
  </si>
  <si>
    <t>Dickinson, KS</t>
  </si>
  <si>
    <t>Doniphan, KS</t>
  </si>
  <si>
    <t>Douglas, KS</t>
  </si>
  <si>
    <t>Edwards, KS</t>
  </si>
  <si>
    <t>Elk, KS</t>
  </si>
  <si>
    <t>Ellis, KS</t>
  </si>
  <si>
    <t>Ellsworth, KS</t>
  </si>
  <si>
    <t>Finney, KS</t>
  </si>
  <si>
    <t>Ford, KS</t>
  </si>
  <si>
    <t>Franklin, KS</t>
  </si>
  <si>
    <t>Geary, KS</t>
  </si>
  <si>
    <t>Gove, KS</t>
  </si>
  <si>
    <t>Graham, KS</t>
  </si>
  <si>
    <t>Grant, KS</t>
  </si>
  <si>
    <t>Gray, KS</t>
  </si>
  <si>
    <t>Greeley, KS</t>
  </si>
  <si>
    <t>Greenwood, KS</t>
  </si>
  <si>
    <t>Hamilton, KS</t>
  </si>
  <si>
    <t>Harper, KS</t>
  </si>
  <si>
    <t>Harvey, KS</t>
  </si>
  <si>
    <t>Haskell, KS</t>
  </si>
  <si>
    <t>Hodgeman, KS</t>
  </si>
  <si>
    <t>Jackson, KS</t>
  </si>
  <si>
    <t>Jefferson, KS</t>
  </si>
  <si>
    <t>Jewell, KS</t>
  </si>
  <si>
    <t>Johnson, KS</t>
  </si>
  <si>
    <t>Kearny, KS</t>
  </si>
  <si>
    <t>Kingman, KS</t>
  </si>
  <si>
    <t>Kiowa, KS</t>
  </si>
  <si>
    <t>Labette, KS</t>
  </si>
  <si>
    <t>Lane, KS</t>
  </si>
  <si>
    <t>Leavenworth, KS</t>
  </si>
  <si>
    <t>Lincoln, KS</t>
  </si>
  <si>
    <t>Linn, KS</t>
  </si>
  <si>
    <t>Logan, KS</t>
  </si>
  <si>
    <t>Lyon, KS</t>
  </si>
  <si>
    <t>McPherson, KS</t>
  </si>
  <si>
    <t>Marion, KS</t>
  </si>
  <si>
    <t>Marshall, KS</t>
  </si>
  <si>
    <t>Meade, KS</t>
  </si>
  <si>
    <t>Miami, KS</t>
  </si>
  <si>
    <t>Mitchell, KS</t>
  </si>
  <si>
    <t>Montgomery, KS</t>
  </si>
  <si>
    <t>Morris, KS</t>
  </si>
  <si>
    <t>Morton, KS</t>
  </si>
  <si>
    <t>Nemaha, KS</t>
  </si>
  <si>
    <t>Neosho, KS</t>
  </si>
  <si>
    <t>Ness, KS</t>
  </si>
  <si>
    <t>Norton, KS</t>
  </si>
  <si>
    <t>Osage, KS</t>
  </si>
  <si>
    <t>Osborne, KS</t>
  </si>
  <si>
    <t>Ottawa, KS</t>
  </si>
  <si>
    <t>Pawnee, KS</t>
  </si>
  <si>
    <t>Phillips, KS</t>
  </si>
  <si>
    <t>Pottawatomie, KS</t>
  </si>
  <si>
    <t>Pratt, KS</t>
  </si>
  <si>
    <t>Rawlins, KS</t>
  </si>
  <si>
    <t>Reno, KS</t>
  </si>
  <si>
    <t>Republic, KS</t>
  </si>
  <si>
    <t>Rice, KS</t>
  </si>
  <si>
    <t>Riley, KS</t>
  </si>
  <si>
    <t>Rooks, KS</t>
  </si>
  <si>
    <t>Rush, KS</t>
  </si>
  <si>
    <t>Russell, KS</t>
  </si>
  <si>
    <t>Saline, KS</t>
  </si>
  <si>
    <t>Scott, KS</t>
  </si>
  <si>
    <t>Sedgwick, KS</t>
  </si>
  <si>
    <t>Seward, KS</t>
  </si>
  <si>
    <t>Shawnee, KS</t>
  </si>
  <si>
    <t>Sheridan, KS</t>
  </si>
  <si>
    <t>Sherman, KS</t>
  </si>
  <si>
    <t>Smith, KS</t>
  </si>
  <si>
    <t>Stafford, KS</t>
  </si>
  <si>
    <t>Stanton, KS</t>
  </si>
  <si>
    <t>Stevens, KS</t>
  </si>
  <si>
    <t>Sumner, KS</t>
  </si>
  <si>
    <t>Thomas, KS</t>
  </si>
  <si>
    <t>Trego, KS</t>
  </si>
  <si>
    <t>Wabaunsee, KS</t>
  </si>
  <si>
    <t>Wallace, KS</t>
  </si>
  <si>
    <t>Washington, KS</t>
  </si>
  <si>
    <t>Wichita, KS</t>
  </si>
  <si>
    <t>Wilson, KS</t>
  </si>
  <si>
    <t>Woodson, KS</t>
  </si>
  <si>
    <t>Wyandotte, KS</t>
  </si>
  <si>
    <t>Ratio (mean/{[low +high]/2})</t>
  </si>
  <si>
    <t>Bibb, AL</t>
  </si>
  <si>
    <t>Blount, AL</t>
  </si>
  <si>
    <t>Bullock, AL</t>
  </si>
  <si>
    <t>Butler, AL</t>
  </si>
  <si>
    <t>Calhoun, AL</t>
  </si>
  <si>
    <t>Chambers, AL</t>
  </si>
  <si>
    <t>Cherokee, AL</t>
  </si>
  <si>
    <t>Chilton, AL</t>
  </si>
  <si>
    <t>Choctaw, AL</t>
  </si>
  <si>
    <t>Clarke, AL</t>
  </si>
  <si>
    <t>Clay, AL</t>
  </si>
  <si>
    <t>Cleburne, AL</t>
  </si>
  <si>
    <t>Coffee, AL</t>
  </si>
  <si>
    <t>Colbert, AL</t>
  </si>
  <si>
    <t>Conecuh, AL</t>
  </si>
  <si>
    <t>Coosa, AL</t>
  </si>
  <si>
    <t>Covington, AL</t>
  </si>
  <si>
    <t>Crenshaw, AL</t>
  </si>
  <si>
    <t>Cullman, AL</t>
  </si>
  <si>
    <t>Dale, AL</t>
  </si>
  <si>
    <t>Dallas, AL</t>
  </si>
  <si>
    <t>DeKalb, AL</t>
  </si>
  <si>
    <t>Elmore, AL</t>
  </si>
  <si>
    <t>Escambia, AL</t>
  </si>
  <si>
    <t>Etowah, AL</t>
  </si>
  <si>
    <t>Fayette, AL</t>
  </si>
  <si>
    <t>Franklin, AL</t>
  </si>
  <si>
    <t>Geneva, AL</t>
  </si>
  <si>
    <t>Greene, AL</t>
  </si>
  <si>
    <t>Hale, AL</t>
  </si>
  <si>
    <t>Henry, AL</t>
  </si>
  <si>
    <t>Houston, AL</t>
  </si>
  <si>
    <t>Jackson, AL</t>
  </si>
  <si>
    <t>Jefferson, AL</t>
  </si>
  <si>
    <t>Lamar, AL</t>
  </si>
  <si>
    <t>Lauderdale, AL</t>
  </si>
  <si>
    <t>Lawrence, AL</t>
  </si>
  <si>
    <t>Lee, AL</t>
  </si>
  <si>
    <t>Limestone, AL</t>
  </si>
  <si>
    <t>Lowndes, AL</t>
  </si>
  <si>
    <t>Macon, AL</t>
  </si>
  <si>
    <t>Madison, AL</t>
  </si>
  <si>
    <t>Marengo, AL</t>
  </si>
  <si>
    <t>Marion, AL</t>
  </si>
  <si>
    <t>Marshall, AL</t>
  </si>
  <si>
    <t>Mobile, AL</t>
  </si>
  <si>
    <t>Monroe, AL</t>
  </si>
  <si>
    <t>Montgomery, AL</t>
  </si>
  <si>
    <t>Morgan, AL</t>
  </si>
  <si>
    <t>Perry, AL</t>
  </si>
  <si>
    <t>Pickens, AL</t>
  </si>
  <si>
    <t>Pike, AL</t>
  </si>
  <si>
    <t>Randolph, AL</t>
  </si>
  <si>
    <t>Russell, AL</t>
  </si>
  <si>
    <t>St. Clair, AL</t>
  </si>
  <si>
    <t>Shelby, AL</t>
  </si>
  <si>
    <t>Sumter, AL</t>
  </si>
  <si>
    <t>Talladega, AL</t>
  </si>
  <si>
    <t>Tallapoosa, AL</t>
  </si>
  <si>
    <t>Tuscaloosa, AL</t>
  </si>
  <si>
    <t>Walker, AL</t>
  </si>
  <si>
    <t>Washington, AL</t>
  </si>
  <si>
    <t>Wilcox, AL</t>
  </si>
  <si>
    <t>Winston, AL</t>
  </si>
  <si>
    <t>ALASKA</t>
  </si>
  <si>
    <t>Aleutians East, AK</t>
  </si>
  <si>
    <t>Aleutians West, AK</t>
  </si>
  <si>
    <t>Anchorage, AK</t>
  </si>
  <si>
    <t>Bethel, AK</t>
  </si>
  <si>
    <t>Bristol Bay, AK</t>
  </si>
  <si>
    <t>Denali, AK</t>
  </si>
  <si>
    <t>Dillingham, AK</t>
  </si>
  <si>
    <t>Fairbanks North Star, AK</t>
  </si>
  <si>
    <t>Haines, AK</t>
  </si>
  <si>
    <t>Hoonah-Angoon, AK</t>
  </si>
  <si>
    <t>Juneau, AK</t>
  </si>
  <si>
    <t>Kenai Peninsula, AK</t>
  </si>
  <si>
    <t>Ketchikan Gateway, AK</t>
  </si>
  <si>
    <t>Kodiak Island, AK</t>
  </si>
  <si>
    <t>Lake and Peninsula, AK</t>
  </si>
  <si>
    <t>Matanuska-Susitna, AK</t>
  </si>
  <si>
    <t>Nome, AK</t>
  </si>
  <si>
    <t>North Slope, AK</t>
  </si>
  <si>
    <t>Northwest Arctic, AK</t>
  </si>
  <si>
    <t>Petersburg, AK</t>
  </si>
  <si>
    <t>Prince of Wales-Hyder, AK</t>
  </si>
  <si>
    <t>Sitka, AK</t>
  </si>
  <si>
    <t>Skagway, AK</t>
  </si>
  <si>
    <t>Southeast Fairbanks, AK</t>
  </si>
  <si>
    <t>Valdez-Cordova, AK</t>
  </si>
  <si>
    <t>Wrangell, AK</t>
  </si>
  <si>
    <t>Yakutat, AK</t>
  </si>
  <si>
    <t>Yukon-Koyukuk, AK</t>
  </si>
  <si>
    <t>ARIZONA</t>
  </si>
  <si>
    <t>ARKANSAS</t>
  </si>
  <si>
    <t>Arkansas, AR</t>
  </si>
  <si>
    <t>Ashley, AR</t>
  </si>
  <si>
    <t>Baxter, AR</t>
  </si>
  <si>
    <t>Benton, AR</t>
  </si>
  <si>
    <t>Boone, AR</t>
  </si>
  <si>
    <t>Bradley, AR</t>
  </si>
  <si>
    <t>Calhoun, AR</t>
  </si>
  <si>
    <t>Carroll, AR</t>
  </si>
  <si>
    <t>Chicot, AR</t>
  </si>
  <si>
    <t>Clark, AR</t>
  </si>
  <si>
    <t>Clay, AR</t>
  </si>
  <si>
    <t>Cleburne, AR</t>
  </si>
  <si>
    <t>Cleveland, AR</t>
  </si>
  <si>
    <t>Columbia, AR</t>
  </si>
  <si>
    <t>Conway, AR</t>
  </si>
  <si>
    <t>Craighead, AR</t>
  </si>
  <si>
    <t>Crawford, AR</t>
  </si>
  <si>
    <t>Crittenden, AR</t>
  </si>
  <si>
    <t>Cross, AR</t>
  </si>
  <si>
    <t>Dallas, AR</t>
  </si>
  <si>
    <t>Desha, AR</t>
  </si>
  <si>
    <t>Drew, AR</t>
  </si>
  <si>
    <t>Faulkner, AR</t>
  </si>
  <si>
    <t>Franklin, AR</t>
  </si>
  <si>
    <t>Fulton, AR</t>
  </si>
  <si>
    <t>Garland, AR</t>
  </si>
  <si>
    <t>Grant, AR</t>
  </si>
  <si>
    <t>Greene, AR</t>
  </si>
  <si>
    <t>Hempstead, AR</t>
  </si>
  <si>
    <t>Hot Spring, AR</t>
  </si>
  <si>
    <t>Howard, AR</t>
  </si>
  <si>
    <t>Independence, AR</t>
  </si>
  <si>
    <t>Izard, AR</t>
  </si>
  <si>
    <t>Jackson, AR</t>
  </si>
  <si>
    <t>Jefferson, AR</t>
  </si>
  <si>
    <t>Johnson, AR</t>
  </si>
  <si>
    <t>Lafayette, AR</t>
  </si>
  <si>
    <t>Lawrence, AR</t>
  </si>
  <si>
    <t>Lee, AR</t>
  </si>
  <si>
    <t>Lincoln, AR</t>
  </si>
  <si>
    <t>Little River, AR</t>
  </si>
  <si>
    <t>Logan, AR</t>
  </si>
  <si>
    <t>Lonoke, AR</t>
  </si>
  <si>
    <t>Madison, AR</t>
  </si>
  <si>
    <t>Marion, AR</t>
  </si>
  <si>
    <t>Miller, AR</t>
  </si>
  <si>
    <t>Mississippi, AR</t>
  </si>
  <si>
    <t>Monroe, AR</t>
  </si>
  <si>
    <t>Montgomery, AR</t>
  </si>
  <si>
    <t>Nevada, AR</t>
  </si>
  <si>
    <t>Newton, AR</t>
  </si>
  <si>
    <t>Ouachita, AR</t>
  </si>
  <si>
    <t>Perry, AR</t>
  </si>
  <si>
    <t>Phillips, AR</t>
  </si>
  <si>
    <t>Pike, AR</t>
  </si>
  <si>
    <t>Poinsett, AR</t>
  </si>
  <si>
    <t>Polk, AR</t>
  </si>
  <si>
    <t>Pope, AR</t>
  </si>
  <si>
    <t>Prairie, AR</t>
  </si>
  <si>
    <t>Pulaski, AR</t>
  </si>
  <si>
    <t>Randolph, AR</t>
  </si>
  <si>
    <t>St. Francis, AR</t>
  </si>
  <si>
    <t>Saline, AR</t>
  </si>
  <si>
    <t>Scott, AR</t>
  </si>
  <si>
    <t>Searcy, AR</t>
  </si>
  <si>
    <t>Sebastian, AR</t>
  </si>
  <si>
    <t>Sevier, AR</t>
  </si>
  <si>
    <t>Sharp, AR</t>
  </si>
  <si>
    <t>Stone, AR</t>
  </si>
  <si>
    <t>Union, AR</t>
  </si>
  <si>
    <t>Van Buren, AR</t>
  </si>
  <si>
    <t>Washington, AR</t>
  </si>
  <si>
    <t>White, AR</t>
  </si>
  <si>
    <t>Woodruff, AR</t>
  </si>
  <si>
    <t>Yell, AR</t>
  </si>
  <si>
    <t>CALIFORNIA</t>
  </si>
  <si>
    <t>COLORADO</t>
  </si>
  <si>
    <t>CONNECTICUT</t>
  </si>
  <si>
    <t>Fairfield, CT</t>
  </si>
  <si>
    <t>Hartford, CT</t>
  </si>
  <si>
    <t>Litchfield, CT</t>
  </si>
  <si>
    <t>Middlesex, CT</t>
  </si>
  <si>
    <t>New Haven, CT</t>
  </si>
  <si>
    <t>New London, CT</t>
  </si>
  <si>
    <t>Tolland, CT</t>
  </si>
  <si>
    <t>Windham, CT</t>
  </si>
  <si>
    <t>DELAWARE</t>
  </si>
  <si>
    <t>Kent, DE</t>
  </si>
  <si>
    <t>New Castle, DE</t>
  </si>
  <si>
    <t>Sussex, DE</t>
  </si>
  <si>
    <t>DISTRICT OF COLUMBIA</t>
  </si>
  <si>
    <t>FLORIDA</t>
  </si>
  <si>
    <t>Alachua, FL</t>
  </si>
  <si>
    <t>Baker, FL</t>
  </si>
  <si>
    <t>Bay, FL</t>
  </si>
  <si>
    <t>Bradford, FL</t>
  </si>
  <si>
    <t>Brevard, FL</t>
  </si>
  <si>
    <t>Broward, FL</t>
  </si>
  <si>
    <t>Calhoun, FL</t>
  </si>
  <si>
    <t>Charlotte, FL</t>
  </si>
  <si>
    <t>Citrus, FL</t>
  </si>
  <si>
    <t>Clay, FL</t>
  </si>
  <si>
    <t>Collier, FL</t>
  </si>
  <si>
    <t>Columbia, FL</t>
  </si>
  <si>
    <t>DeSoto, FL</t>
  </si>
  <si>
    <t>Dixie, FL</t>
  </si>
  <si>
    <t>Duval, FL</t>
  </si>
  <si>
    <t>Escambia, FL</t>
  </si>
  <si>
    <t>Flagler, FL</t>
  </si>
  <si>
    <t>Franklin, FL</t>
  </si>
  <si>
    <t>Gadsden, FL</t>
  </si>
  <si>
    <t>Gilchrist, FL</t>
  </si>
  <si>
    <t>Glades, FL</t>
  </si>
  <si>
    <t>Gulf, FL</t>
  </si>
  <si>
    <t>Hamilton, FL</t>
  </si>
  <si>
    <t>Hardee, FL</t>
  </si>
  <si>
    <t>Hendry, FL</t>
  </si>
  <si>
    <t>Hernando, FL</t>
  </si>
  <si>
    <t>Highlands, FL</t>
  </si>
  <si>
    <t>Hillsborough, FL</t>
  </si>
  <si>
    <t>Holmes, FL</t>
  </si>
  <si>
    <t>Indian River, FL</t>
  </si>
  <si>
    <t>Jackson, FL</t>
  </si>
  <si>
    <t>Jefferson, FL</t>
  </si>
  <si>
    <t>Lafayette, FL</t>
  </si>
  <si>
    <t>Lake, FL</t>
  </si>
  <si>
    <t>Lee, FL</t>
  </si>
  <si>
    <t>Leon, FL</t>
  </si>
  <si>
    <t>Levy, FL</t>
  </si>
  <si>
    <t>Liberty, FL</t>
  </si>
  <si>
    <t>Madison, FL</t>
  </si>
  <si>
    <t>Manatee, FL</t>
  </si>
  <si>
    <t>Marion, FL</t>
  </si>
  <si>
    <t>Martin, FL</t>
  </si>
  <si>
    <t>Miami-Dade, FL</t>
  </si>
  <si>
    <t>Monroe, FL</t>
  </si>
  <si>
    <t>Nassau, FL</t>
  </si>
  <si>
    <t>Okaloosa, FL</t>
  </si>
  <si>
    <t>Okeechobee, FL</t>
  </si>
  <si>
    <t>Orange, FL</t>
  </si>
  <si>
    <t>Osceola, FL</t>
  </si>
  <si>
    <t>Palm Beach, FL</t>
  </si>
  <si>
    <t>Pasco, FL</t>
  </si>
  <si>
    <t>Pinellas, FL</t>
  </si>
  <si>
    <t>Polk, FL</t>
  </si>
  <si>
    <t>Putnam, FL</t>
  </si>
  <si>
    <t>St. Johns, FL</t>
  </si>
  <si>
    <t>St. Lucie, FL</t>
  </si>
  <si>
    <t>Santa Rosa, FL</t>
  </si>
  <si>
    <t>Sarasota, FL</t>
  </si>
  <si>
    <t>Seminole, FL</t>
  </si>
  <si>
    <t>Sumter, FL</t>
  </si>
  <si>
    <t>Suwannee, FL</t>
  </si>
  <si>
    <t>Taylor, FL</t>
  </si>
  <si>
    <t>Union, FL</t>
  </si>
  <si>
    <t>Volusia, FL</t>
  </si>
  <si>
    <t>Wakulla, FL</t>
  </si>
  <si>
    <t>Walton, FL</t>
  </si>
  <si>
    <t>Washington, FL</t>
  </si>
  <si>
    <t>GEORGIA</t>
  </si>
  <si>
    <t>Appling, GA</t>
  </si>
  <si>
    <t>Atkinson, GA</t>
  </si>
  <si>
    <t>Bacon, GA</t>
  </si>
  <si>
    <t>Baker, GA</t>
  </si>
  <si>
    <t>Baldwin, GA</t>
  </si>
  <si>
    <t>Banks, GA</t>
  </si>
  <si>
    <t>Barrow, GA</t>
  </si>
  <si>
    <t>Bartow, GA</t>
  </si>
  <si>
    <t>Ben Hill, GA</t>
  </si>
  <si>
    <t>Berrien, GA</t>
  </si>
  <si>
    <t>Bibb, GA</t>
  </si>
  <si>
    <t>Bleckley, GA</t>
  </si>
  <si>
    <t>Brantley, GA</t>
  </si>
  <si>
    <t>Brooks, GA</t>
  </si>
  <si>
    <t>Bryan, GA</t>
  </si>
  <si>
    <t>Bulloch, GA</t>
  </si>
  <si>
    <t>Burke, GA</t>
  </si>
  <si>
    <t>Butts, GA</t>
  </si>
  <si>
    <t>Calhoun, GA</t>
  </si>
  <si>
    <t>Camden, GA</t>
  </si>
  <si>
    <t>Candler, GA</t>
  </si>
  <si>
    <t>Carroll, GA</t>
  </si>
  <si>
    <t>Catoosa, GA</t>
  </si>
  <si>
    <t>Charlton, GA</t>
  </si>
  <si>
    <t>Chatham, GA</t>
  </si>
  <si>
    <t>Chattahoochee, GA</t>
  </si>
  <si>
    <t>Chattooga, GA</t>
  </si>
  <si>
    <t>Cherokee, GA</t>
  </si>
  <si>
    <t>Clarke, GA</t>
  </si>
  <si>
    <t>Clay, GA</t>
  </si>
  <si>
    <t>Clayton, GA</t>
  </si>
  <si>
    <t>Clinch, GA</t>
  </si>
  <si>
    <t>Cobb, GA</t>
  </si>
  <si>
    <t>Coffee, GA</t>
  </si>
  <si>
    <t>Colquitt, GA</t>
  </si>
  <si>
    <t>Columbia, GA</t>
  </si>
  <si>
    <t>Cook, GA</t>
  </si>
  <si>
    <t>Coweta, GA</t>
  </si>
  <si>
    <t>Crawford, GA</t>
  </si>
  <si>
    <t>Crisp, GA</t>
  </si>
  <si>
    <t>Dade, GA</t>
  </si>
  <si>
    <t>Dawson, GA</t>
  </si>
  <si>
    <t>Decatur, GA</t>
  </si>
  <si>
    <t>DeKalb, GA</t>
  </si>
  <si>
    <t>Dodge, GA</t>
  </si>
  <si>
    <t>Dooly, GA</t>
  </si>
  <si>
    <t>Dougherty, GA</t>
  </si>
  <si>
    <t>Douglas, GA</t>
  </si>
  <si>
    <t>Early, GA</t>
  </si>
  <si>
    <t>Echols, GA</t>
  </si>
  <si>
    <t>Effingham, GA</t>
  </si>
  <si>
    <t>Elbert, GA</t>
  </si>
  <si>
    <t>Emanuel, GA</t>
  </si>
  <si>
    <t>Evans, GA</t>
  </si>
  <si>
    <t>Fannin, GA</t>
  </si>
  <si>
    <t>Fayette, GA</t>
  </si>
  <si>
    <t>Floyd, GA</t>
  </si>
  <si>
    <t>Forsyth, GA</t>
  </si>
  <si>
    <t>Franklin, GA</t>
  </si>
  <si>
    <t>Fulton, GA</t>
  </si>
  <si>
    <t>Gilmer, GA</t>
  </si>
  <si>
    <t>Glascock, GA</t>
  </si>
  <si>
    <t>Glynn, GA</t>
  </si>
  <si>
    <t>Gordon, GA</t>
  </si>
  <si>
    <t>Grady, GA</t>
  </si>
  <si>
    <t>Greene, GA</t>
  </si>
  <si>
    <t>Gwinnett, GA</t>
  </si>
  <si>
    <t>Habersham, GA</t>
  </si>
  <si>
    <t>Hall, GA</t>
  </si>
  <si>
    <t>Hancock, GA</t>
  </si>
  <si>
    <t>Haralson, GA</t>
  </si>
  <si>
    <t>Harris, GA</t>
  </si>
  <si>
    <t>Hart, GA</t>
  </si>
  <si>
    <t>Heard, GA</t>
  </si>
  <si>
    <t>Henry, GA</t>
  </si>
  <si>
    <t>Houston, GA</t>
  </si>
  <si>
    <t>Irwin, GA</t>
  </si>
  <si>
    <t>Jackson, GA</t>
  </si>
  <si>
    <t>Jasper, GA</t>
  </si>
  <si>
    <t>Jeff Davis, GA</t>
  </si>
  <si>
    <t>Jefferson, GA</t>
  </si>
  <si>
    <t>Jenkins, GA</t>
  </si>
  <si>
    <t>Johnson, GA</t>
  </si>
  <si>
    <t>Jones, GA</t>
  </si>
  <si>
    <t>Lamar, GA</t>
  </si>
  <si>
    <t>Lanier, GA</t>
  </si>
  <si>
    <t>Laurens, GA</t>
  </si>
  <si>
    <t>Lee, GA</t>
  </si>
  <si>
    <t>Liberty, GA</t>
  </si>
  <si>
    <t>Lincoln, GA</t>
  </si>
  <si>
    <t>Long, GA</t>
  </si>
  <si>
    <t>Lowndes, GA</t>
  </si>
  <si>
    <t>Lumpkin, GA</t>
  </si>
  <si>
    <t>McDuffie, GA</t>
  </si>
  <si>
    <t>McIntosh, GA</t>
  </si>
  <si>
    <t>Macon, GA</t>
  </si>
  <si>
    <t>Madison, GA</t>
  </si>
  <si>
    <t>Marion, GA</t>
  </si>
  <si>
    <t>Meriwether, GA</t>
  </si>
  <si>
    <t>Miller, GA</t>
  </si>
  <si>
    <t>Mitchell, GA</t>
  </si>
  <si>
    <t>Monroe, GA</t>
  </si>
  <si>
    <t>Montgomery, GA</t>
  </si>
  <si>
    <t>Morgan, GA</t>
  </si>
  <si>
    <t>Murray, GA</t>
  </si>
  <si>
    <t>Muscogee, GA</t>
  </si>
  <si>
    <t>Newton, GA</t>
  </si>
  <si>
    <t>Oconee, GA</t>
  </si>
  <si>
    <t>Oglethorpe, GA</t>
  </si>
  <si>
    <t>Paulding, GA</t>
  </si>
  <si>
    <t>Peach, GA</t>
  </si>
  <si>
    <t>Pickens, GA</t>
  </si>
  <si>
    <t>Pierce, GA</t>
  </si>
  <si>
    <t>Pike, GA</t>
  </si>
  <si>
    <t>Polk, GA</t>
  </si>
  <si>
    <t>Pulaski, GA</t>
  </si>
  <si>
    <t>Putnam, GA</t>
  </si>
  <si>
    <t>Quitman, GA</t>
  </si>
  <si>
    <t>Rabun, GA</t>
  </si>
  <si>
    <t>Randolph, GA</t>
  </si>
  <si>
    <t>Richmond, GA</t>
  </si>
  <si>
    <t>Rockdale, GA</t>
  </si>
  <si>
    <t>Schley, GA</t>
  </si>
  <si>
    <t>Screven, GA</t>
  </si>
  <si>
    <t>Seminole, GA</t>
  </si>
  <si>
    <t>Spalding, GA</t>
  </si>
  <si>
    <t>Stephens, GA</t>
  </si>
  <si>
    <t>Stewart, GA</t>
  </si>
  <si>
    <t>Sumter, GA</t>
  </si>
  <si>
    <t>Talbot, GA</t>
  </si>
  <si>
    <t>Taliaferro, GA</t>
  </si>
  <si>
    <t>Tattnall, GA</t>
  </si>
  <si>
    <t>Taylor, GA</t>
  </si>
  <si>
    <t>Telfair, GA</t>
  </si>
  <si>
    <t>Terrell, GA</t>
  </si>
  <si>
    <t>Thomas, GA</t>
  </si>
  <si>
    <t>Tift, GA</t>
  </si>
  <si>
    <t>Toombs, GA</t>
  </si>
  <si>
    <t>Towns, GA</t>
  </si>
  <si>
    <t>Treutlen, GA</t>
  </si>
  <si>
    <t>Troup, GA</t>
  </si>
  <si>
    <t>Turner, GA</t>
  </si>
  <si>
    <t>Twiggs, GA</t>
  </si>
  <si>
    <t>Union, GA</t>
  </si>
  <si>
    <t>Upson, GA</t>
  </si>
  <si>
    <t>Walker, GA</t>
  </si>
  <si>
    <t>Walton, GA</t>
  </si>
  <si>
    <t>Ware, GA</t>
  </si>
  <si>
    <t>Warren, GA</t>
  </si>
  <si>
    <t>Washington, GA</t>
  </si>
  <si>
    <t>Wayne, GA</t>
  </si>
  <si>
    <t>Webster, GA</t>
  </si>
  <si>
    <t>Wheeler, GA</t>
  </si>
  <si>
    <t>White, GA</t>
  </si>
  <si>
    <t>Whitfield, GA</t>
  </si>
  <si>
    <t>Wilcox, GA</t>
  </si>
  <si>
    <t>Wilkes, GA</t>
  </si>
  <si>
    <t>Wilkinson, GA</t>
  </si>
  <si>
    <t>Worth, GA</t>
  </si>
  <si>
    <t>HAWAII</t>
  </si>
  <si>
    <t>Hawaii, HI</t>
  </si>
  <si>
    <t>Honolulu, HI</t>
  </si>
  <si>
    <t>Kalawao, HI</t>
  </si>
  <si>
    <t>Kauai, HI</t>
  </si>
  <si>
    <t>Maui, HI</t>
  </si>
  <si>
    <t>IDAHO</t>
  </si>
  <si>
    <t>ILLINOIS</t>
  </si>
  <si>
    <t>Adams, IL</t>
  </si>
  <si>
    <t>Alexander, IL</t>
  </si>
  <si>
    <t>Bond, IL</t>
  </si>
  <si>
    <t>Boone, IL</t>
  </si>
  <si>
    <t>Brown, IL</t>
  </si>
  <si>
    <t>Bureau, IL</t>
  </si>
  <si>
    <t>Calhoun, IL</t>
  </si>
  <si>
    <t>Carroll, IL</t>
  </si>
  <si>
    <t>Cass, IL</t>
  </si>
  <si>
    <t>Champaign, IL</t>
  </si>
  <si>
    <t>Christian, IL</t>
  </si>
  <si>
    <t>Clark, IL</t>
  </si>
  <si>
    <t>Clay, IL</t>
  </si>
  <si>
    <t>Clinton, IL</t>
  </si>
  <si>
    <t>Coles, IL</t>
  </si>
  <si>
    <t>Cook, IL</t>
  </si>
  <si>
    <t>Crawford, IL</t>
  </si>
  <si>
    <t>Cumberland, IL</t>
  </si>
  <si>
    <t>DeKalb, IL</t>
  </si>
  <si>
    <t>De Witt, IL</t>
  </si>
  <si>
    <t>Douglas, IL</t>
  </si>
  <si>
    <t>DuPage, IL</t>
  </si>
  <si>
    <t>Edgar, IL</t>
  </si>
  <si>
    <t>Edwards, IL</t>
  </si>
  <si>
    <t>Effingham, IL</t>
  </si>
  <si>
    <t>Fayette, IL</t>
  </si>
  <si>
    <t>Ford, IL</t>
  </si>
  <si>
    <t>Franklin, IL</t>
  </si>
  <si>
    <t>Fulton, IL</t>
  </si>
  <si>
    <t>Gallatin, IL</t>
  </si>
  <si>
    <t>Greene, IL</t>
  </si>
  <si>
    <t>Grundy, IL</t>
  </si>
  <si>
    <t>Hamilton, IL</t>
  </si>
  <si>
    <t>Hancock, IL</t>
  </si>
  <si>
    <t>Hardin, IL</t>
  </si>
  <si>
    <t>Henderson, IL</t>
  </si>
  <si>
    <t>Henry, IL</t>
  </si>
  <si>
    <t>Iroquois, IL</t>
  </si>
  <si>
    <t>Jackson, IL</t>
  </si>
  <si>
    <t>Jasper, IL</t>
  </si>
  <si>
    <t>Jefferson, IL</t>
  </si>
  <si>
    <t>Jersey, IL</t>
  </si>
  <si>
    <t>Jo Daviess, IL</t>
  </si>
  <si>
    <t>Johnson, IL</t>
  </si>
  <si>
    <t>Kane, IL</t>
  </si>
  <si>
    <t>Kankakee, IL</t>
  </si>
  <si>
    <t>Kendall, IL</t>
  </si>
  <si>
    <t>Knox, IL</t>
  </si>
  <si>
    <t>Lake, IL</t>
  </si>
  <si>
    <t>LaSalle, IL</t>
  </si>
  <si>
    <t>Lawrence, IL</t>
  </si>
  <si>
    <t>Lee, IL</t>
  </si>
  <si>
    <t>Livingston, IL</t>
  </si>
  <si>
    <t>Logan, IL</t>
  </si>
  <si>
    <t>McDonough, IL</t>
  </si>
  <si>
    <t>McHenry, IL</t>
  </si>
  <si>
    <t>McLean, IL</t>
  </si>
  <si>
    <t>Macon, IL</t>
  </si>
  <si>
    <t>Macoupin, IL</t>
  </si>
  <si>
    <t>Madison, IL</t>
  </si>
  <si>
    <t>Marion, IL</t>
  </si>
  <si>
    <t>Marshall, IL</t>
  </si>
  <si>
    <t>Mason, IL</t>
  </si>
  <si>
    <t>Massac, IL</t>
  </si>
  <si>
    <t>Menard, IL</t>
  </si>
  <si>
    <t>Mercer, IL</t>
  </si>
  <si>
    <t>Monroe, IL</t>
  </si>
  <si>
    <t>Montgomery, IL</t>
  </si>
  <si>
    <t>Morgan, IL</t>
  </si>
  <si>
    <t>Moultrie, IL</t>
  </si>
  <si>
    <t>Ogle, IL</t>
  </si>
  <si>
    <t>Peoria, IL</t>
  </si>
  <si>
    <t>Perry, IL</t>
  </si>
  <si>
    <t>Piatt, IL</t>
  </si>
  <si>
    <t>Pike, IL</t>
  </si>
  <si>
    <t>Pope, IL</t>
  </si>
  <si>
    <t>Pulaski, IL</t>
  </si>
  <si>
    <t>Putnam, IL</t>
  </si>
  <si>
    <t>Randolph, IL</t>
  </si>
  <si>
    <t>Richland, IL</t>
  </si>
  <si>
    <t>Rock Island, IL</t>
  </si>
  <si>
    <t>St. Clair, IL</t>
  </si>
  <si>
    <t>Saline, IL</t>
  </si>
  <si>
    <t>Sangamon, IL</t>
  </si>
  <si>
    <t>Schuyler, IL</t>
  </si>
  <si>
    <t>Scott, IL</t>
  </si>
  <si>
    <t>Shelby, IL</t>
  </si>
  <si>
    <t>Stark, IL</t>
  </si>
  <si>
    <t>Stephenson, IL</t>
  </si>
  <si>
    <t>Tazewell, IL</t>
  </si>
  <si>
    <t>Union, IL</t>
  </si>
  <si>
    <t>Vermilion, IL</t>
  </si>
  <si>
    <t>Wabash, IL</t>
  </si>
  <si>
    <t>Warren, IL</t>
  </si>
  <si>
    <t>Washington, IL</t>
  </si>
  <si>
    <t>Wayne, IL</t>
  </si>
  <si>
    <t>White, IL</t>
  </si>
  <si>
    <t>Whiteside, IL</t>
  </si>
  <si>
    <t>Will, IL</t>
  </si>
  <si>
    <t>Williamson, IL</t>
  </si>
  <si>
    <t>Winnebago, IL</t>
  </si>
  <si>
    <t>Woodford, IL</t>
  </si>
  <si>
    <t>INDIANA</t>
  </si>
  <si>
    <t>Adams, IN</t>
  </si>
  <si>
    <t>Allen, IN</t>
  </si>
  <si>
    <t>Bartholomew, IN</t>
  </si>
  <si>
    <t>Benton, IN</t>
  </si>
  <si>
    <t>Blackford, IN</t>
  </si>
  <si>
    <t>Boone, IN</t>
  </si>
  <si>
    <t>Brown, IN</t>
  </si>
  <si>
    <t>Carroll, IN</t>
  </si>
  <si>
    <t>Cass, IN</t>
  </si>
  <si>
    <t>Clark, IN</t>
  </si>
  <si>
    <t>Clay, IN</t>
  </si>
  <si>
    <t>Clinton, IN</t>
  </si>
  <si>
    <t>Crawford, IN</t>
  </si>
  <si>
    <t>Daviess, IN</t>
  </si>
  <si>
    <t>Dearborn, IN</t>
  </si>
  <si>
    <t>Decatur, IN</t>
  </si>
  <si>
    <t>DeKalb, IN</t>
  </si>
  <si>
    <t>Delaware, IN</t>
  </si>
  <si>
    <t>Dubois, IN</t>
  </si>
  <si>
    <t>Elkhart, IN</t>
  </si>
  <si>
    <t>Fayette, IN</t>
  </si>
  <si>
    <t>Floyd, IN</t>
  </si>
  <si>
    <t>Fountain, IN</t>
  </si>
  <si>
    <t>Franklin, IN</t>
  </si>
  <si>
    <t>Fulton, IN</t>
  </si>
  <si>
    <t>Gibson, IN</t>
  </si>
  <si>
    <t>Grant, IN</t>
  </si>
  <si>
    <t>Greene, IN</t>
  </si>
  <si>
    <t>Hamilton, IN</t>
  </si>
  <si>
    <t>Hancock, IN</t>
  </si>
  <si>
    <t>Harrison, IN</t>
  </si>
  <si>
    <t>Hendricks, IN</t>
  </si>
  <si>
    <t>Henry, IN</t>
  </si>
  <si>
    <t>Howard, IN</t>
  </si>
  <si>
    <t>Huntington, IN</t>
  </si>
  <si>
    <t>Jackson, IN</t>
  </si>
  <si>
    <t>Jasper, IN</t>
  </si>
  <si>
    <t>Jay, IN</t>
  </si>
  <si>
    <t>Jefferson, IN</t>
  </si>
  <si>
    <t>Jennings, IN</t>
  </si>
  <si>
    <t>Johnson, IN</t>
  </si>
  <si>
    <t>Knox, IN</t>
  </si>
  <si>
    <t>Kosciusko, IN</t>
  </si>
  <si>
    <t>LaGrange, IN</t>
  </si>
  <si>
    <t>Lake, IN</t>
  </si>
  <si>
    <t>LaPorte, IN</t>
  </si>
  <si>
    <t>Lawrence, IN</t>
  </si>
  <si>
    <t>Madison, IN</t>
  </si>
  <si>
    <t>Marion, IN</t>
  </si>
  <si>
    <t>Marshall, IN</t>
  </si>
  <si>
    <t>Martin, IN</t>
  </si>
  <si>
    <t>Miami, IN</t>
  </si>
  <si>
    <t>Monroe, IN</t>
  </si>
  <si>
    <t>Montgomery, IN</t>
  </si>
  <si>
    <t>Morgan, IN</t>
  </si>
  <si>
    <t>Newton, IN</t>
  </si>
  <si>
    <t>Noble, IN</t>
  </si>
  <si>
    <t>Ohio, IN</t>
  </si>
  <si>
    <t>Orange, IN</t>
  </si>
  <si>
    <t>Owen, IN</t>
  </si>
  <si>
    <t>Parke, IN</t>
  </si>
  <si>
    <t>Perry, IN</t>
  </si>
  <si>
    <t>Pike, IN</t>
  </si>
  <si>
    <t>Porter, IN</t>
  </si>
  <si>
    <t>Posey, IN</t>
  </si>
  <si>
    <t>Pulaski, IN</t>
  </si>
  <si>
    <t>Putnam, IN</t>
  </si>
  <si>
    <t>Randolph, IN</t>
  </si>
  <si>
    <t>Ripley, IN</t>
  </si>
  <si>
    <t>Rush, IN</t>
  </si>
  <si>
    <t>St. Joseph, IN</t>
  </si>
  <si>
    <t>Scott, IN</t>
  </si>
  <si>
    <t>Shelby, IN</t>
  </si>
  <si>
    <t>Spencer, IN</t>
  </si>
  <si>
    <t>Starke, IN</t>
  </si>
  <si>
    <t>Steuben, IN</t>
  </si>
  <si>
    <t>Sullivan, IN</t>
  </si>
  <si>
    <t>Switzerland, IN</t>
  </si>
  <si>
    <t>Tippecanoe, IN</t>
  </si>
  <si>
    <t>Tipton, IN</t>
  </si>
  <si>
    <t>Union, IN</t>
  </si>
  <si>
    <t>Vanderburgh, IN</t>
  </si>
  <si>
    <t>Vermillion, IN</t>
  </si>
  <si>
    <t>Vigo, IN</t>
  </si>
  <si>
    <t>Wabash, IN</t>
  </si>
  <si>
    <t>Warren, IN</t>
  </si>
  <si>
    <t>Warrick, IN</t>
  </si>
  <si>
    <t>Washington, IN</t>
  </si>
  <si>
    <t>Wayne, IN</t>
  </si>
  <si>
    <t>Wells, IN</t>
  </si>
  <si>
    <t>White, IN</t>
  </si>
  <si>
    <t>Whitley, IN</t>
  </si>
  <si>
    <t>IOWA</t>
  </si>
  <si>
    <t>Adair, IA</t>
  </si>
  <si>
    <t>Adams, IA</t>
  </si>
  <si>
    <t>Allamakee, IA</t>
  </si>
  <si>
    <t>Appanoose, IA</t>
  </si>
  <si>
    <t>Audubon, IA</t>
  </si>
  <si>
    <t>Benton, IA</t>
  </si>
  <si>
    <t>Black Hawk, IA</t>
  </si>
  <si>
    <t>Boone, IA</t>
  </si>
  <si>
    <t>Bremer, IA</t>
  </si>
  <si>
    <t>Buchanan, IA</t>
  </si>
  <si>
    <t>Buena Vista, IA</t>
  </si>
  <si>
    <t>Butler, IA</t>
  </si>
  <si>
    <t>Calhoun, IA</t>
  </si>
  <si>
    <t>Carroll, IA</t>
  </si>
  <si>
    <t>Cass, IA</t>
  </si>
  <si>
    <t>Cedar, IA</t>
  </si>
  <si>
    <t>Cerro Gordo, IA</t>
  </si>
  <si>
    <t>Cherokee, IA</t>
  </si>
  <si>
    <t>Chickasaw, IA</t>
  </si>
  <si>
    <t>Clarke, IA</t>
  </si>
  <si>
    <t>Clay, IA</t>
  </si>
  <si>
    <t>Clayton, IA</t>
  </si>
  <si>
    <t>Clinton, IA</t>
  </si>
  <si>
    <t>Crawford, IA</t>
  </si>
  <si>
    <t>Dallas, IA</t>
  </si>
  <si>
    <t>Davis, IA</t>
  </si>
  <si>
    <t>Decatur, IA</t>
  </si>
  <si>
    <t>Delaware, IA</t>
  </si>
  <si>
    <t>Des Moines, IA</t>
  </si>
  <si>
    <t>Dickinson, IA</t>
  </si>
  <si>
    <t>Dubuque, IA</t>
  </si>
  <si>
    <t>Emmet, IA</t>
  </si>
  <si>
    <t>Fayette, IA</t>
  </si>
  <si>
    <t>Floyd, IA</t>
  </si>
  <si>
    <t>Franklin, IA</t>
  </si>
  <si>
    <t>Fremont, IA</t>
  </si>
  <si>
    <t>Greene, IA</t>
  </si>
  <si>
    <t>Grundy, IA</t>
  </si>
  <si>
    <t>Guthrie, IA</t>
  </si>
  <si>
    <t>Hamilton, IA</t>
  </si>
  <si>
    <t>Hancock, IA</t>
  </si>
  <si>
    <t>Hardin, IA</t>
  </si>
  <si>
    <t>Harrison, IA</t>
  </si>
  <si>
    <t>Henry, IA</t>
  </si>
  <si>
    <t>Howard, IA</t>
  </si>
  <si>
    <t>Humboldt, IA</t>
  </si>
  <si>
    <t>Ida, IA</t>
  </si>
  <si>
    <t>Iowa, IA</t>
  </si>
  <si>
    <t>Jackson, IA</t>
  </si>
  <si>
    <t>Jasper, IA</t>
  </si>
  <si>
    <t>Jefferson, IA</t>
  </si>
  <si>
    <t>Johnson, IA</t>
  </si>
  <si>
    <t>Jones, IA</t>
  </si>
  <si>
    <t>Keokuk, IA</t>
  </si>
  <si>
    <t>Kossuth, IA</t>
  </si>
  <si>
    <t>Lee, IA</t>
  </si>
  <si>
    <t>Linn, IA</t>
  </si>
  <si>
    <t>Louisa, IA</t>
  </si>
  <si>
    <t>Lucas, IA</t>
  </si>
  <si>
    <t>Lyon, IA</t>
  </si>
  <si>
    <t>Madison, IA</t>
  </si>
  <si>
    <t>Mahaska, IA</t>
  </si>
  <si>
    <t>Marion, IA</t>
  </si>
  <si>
    <t>Marshall, IA</t>
  </si>
  <si>
    <t>Mills, IA</t>
  </si>
  <si>
    <t>Mitchell, IA</t>
  </si>
  <si>
    <t>Monona, IA</t>
  </si>
  <si>
    <t>Monroe, IA</t>
  </si>
  <si>
    <t>Montgomery, IA</t>
  </si>
  <si>
    <t>Muscatine, IA</t>
  </si>
  <si>
    <t>O'Brien, IA</t>
  </si>
  <si>
    <t>Osceola, IA</t>
  </si>
  <si>
    <t>Page, IA</t>
  </si>
  <si>
    <t>Palo Alto, IA</t>
  </si>
  <si>
    <t>Plymouth, IA</t>
  </si>
  <si>
    <t>Pocahontas, IA</t>
  </si>
  <si>
    <t>Polk, IA</t>
  </si>
  <si>
    <t>Pottawattamie, IA</t>
  </si>
  <si>
    <t>Poweshiek, IA</t>
  </si>
  <si>
    <t>Ringgold, IA</t>
  </si>
  <si>
    <t>Sac, IA</t>
  </si>
  <si>
    <t>Scott, IA</t>
  </si>
  <si>
    <t>Shelby, IA</t>
  </si>
  <si>
    <t>Sioux, IA</t>
  </si>
  <si>
    <t>Story, IA</t>
  </si>
  <si>
    <t>Tama, IA</t>
  </si>
  <si>
    <t>Taylor, IA</t>
  </si>
  <si>
    <t>Union, IA</t>
  </si>
  <si>
    <t>Van Buren, IA</t>
  </si>
  <si>
    <t>Wapello, IA</t>
  </si>
  <si>
    <t>Warren, IA</t>
  </si>
  <si>
    <t>Washington, IA</t>
  </si>
  <si>
    <t>Wayne, IA</t>
  </si>
  <si>
    <t>Webster, IA</t>
  </si>
  <si>
    <t>Winnebago, IA</t>
  </si>
  <si>
    <t>Winneshiek, IA</t>
  </si>
  <si>
    <t>Woodbury, IA</t>
  </si>
  <si>
    <t>Worth, IA</t>
  </si>
  <si>
    <t>Wright, IA</t>
  </si>
  <si>
    <t>KANSAS</t>
  </si>
  <si>
    <t>KENTUCKY</t>
  </si>
  <si>
    <t>Adair, KY</t>
  </si>
  <si>
    <t>Allen, KY</t>
  </si>
  <si>
    <t>Anderson, KY</t>
  </si>
  <si>
    <t>Ballard, KY</t>
  </si>
  <si>
    <t>Barren, KY</t>
  </si>
  <si>
    <t>Bath, KY</t>
  </si>
  <si>
    <t>Bell, KY</t>
  </si>
  <si>
    <t>Boone, KY</t>
  </si>
  <si>
    <t>Bourbon, KY</t>
  </si>
  <si>
    <t>Boyd, KY</t>
  </si>
  <si>
    <t>Boyle, KY</t>
  </si>
  <si>
    <t>Bracken, KY</t>
  </si>
  <si>
    <t>Breathitt, KY</t>
  </si>
  <si>
    <t>Breckinridge, KY</t>
  </si>
  <si>
    <t>Bullitt, KY</t>
  </si>
  <si>
    <t>Butler, KY</t>
  </si>
  <si>
    <t>Caldwell, KY</t>
  </si>
  <si>
    <t>Calloway, KY</t>
  </si>
  <si>
    <t>Campbell, KY</t>
  </si>
  <si>
    <t>Carlisle, KY</t>
  </si>
  <si>
    <t>Carroll, KY</t>
  </si>
  <si>
    <t>Carter, KY</t>
  </si>
  <si>
    <t>Casey, KY</t>
  </si>
  <si>
    <t>Christian, KY</t>
  </si>
  <si>
    <t>Clark, KY</t>
  </si>
  <si>
    <t>Clay, KY</t>
  </si>
  <si>
    <t>Clinton, KY</t>
  </si>
  <si>
    <t>Crittenden, KY</t>
  </si>
  <si>
    <t>Cumberland, KY</t>
  </si>
  <si>
    <t>Daviess, KY</t>
  </si>
  <si>
    <t>Edmonson, KY</t>
  </si>
  <si>
    <t>Elliott, KY</t>
  </si>
  <si>
    <t>Estill, KY</t>
  </si>
  <si>
    <t>Fayette, KY</t>
  </si>
  <si>
    <t>Fleming, KY</t>
  </si>
  <si>
    <t>Floyd, KY</t>
  </si>
  <si>
    <t>Franklin, KY</t>
  </si>
  <si>
    <t>Fulton, KY</t>
  </si>
  <si>
    <t>Gallatin, KY</t>
  </si>
  <si>
    <t>Garrard, KY</t>
  </si>
  <si>
    <t>Grant, KY</t>
  </si>
  <si>
    <t>Graves, KY</t>
  </si>
  <si>
    <t>Grayson, KY</t>
  </si>
  <si>
    <t>Green, KY</t>
  </si>
  <si>
    <t>Greenup, KY</t>
  </si>
  <si>
    <t>Hancock, KY</t>
  </si>
  <si>
    <t>Hardin, KY</t>
  </si>
  <si>
    <t>Harlan, KY</t>
  </si>
  <si>
    <t>Harrison, KY</t>
  </si>
  <si>
    <t>Hart, KY</t>
  </si>
  <si>
    <t>Henderson, KY</t>
  </si>
  <si>
    <t>Henry, KY</t>
  </si>
  <si>
    <t>Hickman, KY</t>
  </si>
  <si>
    <t>Hopkins, KY</t>
  </si>
  <si>
    <t>Jackson, KY</t>
  </si>
  <si>
    <t>Jefferson, KY</t>
  </si>
  <si>
    <t>Jessamine, KY</t>
  </si>
  <si>
    <t>Johnson, KY</t>
  </si>
  <si>
    <t>Kenton, KY</t>
  </si>
  <si>
    <t>Knott, KY</t>
  </si>
  <si>
    <t>Knox, KY</t>
  </si>
  <si>
    <t>Larue, KY</t>
  </si>
  <si>
    <t>Laurel, KY</t>
  </si>
  <si>
    <t>Lawrence, KY</t>
  </si>
  <si>
    <t>Lee, KY</t>
  </si>
  <si>
    <t>Leslie, KY</t>
  </si>
  <si>
    <t>Letcher, KY</t>
  </si>
  <si>
    <t>Lewis, KY</t>
  </si>
  <si>
    <t>Lincoln, KY</t>
  </si>
  <si>
    <t>Livingston, KY</t>
  </si>
  <si>
    <t>Logan, KY</t>
  </si>
  <si>
    <t>Lyon, KY</t>
  </si>
  <si>
    <t>McCracken, KY</t>
  </si>
  <si>
    <t>McCreary, KY</t>
  </si>
  <si>
    <t>McLean, KY</t>
  </si>
  <si>
    <t>Madison, KY</t>
  </si>
  <si>
    <t>Magoffin, KY</t>
  </si>
  <si>
    <t>Marion, KY</t>
  </si>
  <si>
    <t>Marshall, KY</t>
  </si>
  <si>
    <t>Martin, KY</t>
  </si>
  <si>
    <t>Mason, KY</t>
  </si>
  <si>
    <t>Meade, KY</t>
  </si>
  <si>
    <t>Menifee, KY</t>
  </si>
  <si>
    <t>Mercer, KY</t>
  </si>
  <si>
    <t>Metcalfe, KY</t>
  </si>
  <si>
    <t>Monroe, KY</t>
  </si>
  <si>
    <t>Montgomery, KY</t>
  </si>
  <si>
    <t>Morgan, KY</t>
  </si>
  <si>
    <t>Muhlenberg, KY</t>
  </si>
  <si>
    <t>Nelson, KY</t>
  </si>
  <si>
    <t>Nicholas, KY</t>
  </si>
  <si>
    <t>Ohio, KY</t>
  </si>
  <si>
    <t>Oldham, KY</t>
  </si>
  <si>
    <t>Owen, KY</t>
  </si>
  <si>
    <t>Owsley, KY</t>
  </si>
  <si>
    <t>Pendleton, KY</t>
  </si>
  <si>
    <t>Perry, KY</t>
  </si>
  <si>
    <t>Pike, KY</t>
  </si>
  <si>
    <t>Powell, KY</t>
  </si>
  <si>
    <t>Pulaski, KY</t>
  </si>
  <si>
    <t>Robertson, KY</t>
  </si>
  <si>
    <t>Rockcastle, KY</t>
  </si>
  <si>
    <t>Rowan, KY</t>
  </si>
  <si>
    <t>Russell, KY</t>
  </si>
  <si>
    <t>Scott, KY</t>
  </si>
  <si>
    <t>Shelby, KY</t>
  </si>
  <si>
    <t>Simpson, KY</t>
  </si>
  <si>
    <t>Spencer, KY</t>
  </si>
  <si>
    <t>Taylor, KY</t>
  </si>
  <si>
    <t>Todd, KY</t>
  </si>
  <si>
    <t>Trigg, KY</t>
  </si>
  <si>
    <t>Trimble, KY</t>
  </si>
  <si>
    <t>Union, KY</t>
  </si>
  <si>
    <t>Warren, KY</t>
  </si>
  <si>
    <t>Washington, KY</t>
  </si>
  <si>
    <t>Wayne, KY</t>
  </si>
  <si>
    <t>Webster, KY</t>
  </si>
  <si>
    <t>Whitley, KY</t>
  </si>
  <si>
    <t>Wolfe, KY</t>
  </si>
  <si>
    <t>Woodford, KY</t>
  </si>
  <si>
    <t>LOUISIANA</t>
  </si>
  <si>
    <t>Acadia, LA</t>
  </si>
  <si>
    <t>Allen, LA</t>
  </si>
  <si>
    <t>Ascension, LA</t>
  </si>
  <si>
    <t>Assumption, LA</t>
  </si>
  <si>
    <t>Avoyelles, LA</t>
  </si>
  <si>
    <t>Beauregard, LA</t>
  </si>
  <si>
    <t>Bienville, LA</t>
  </si>
  <si>
    <t>Bossier, LA</t>
  </si>
  <si>
    <t>Caddo, LA</t>
  </si>
  <si>
    <t>Calcasieu, LA</t>
  </si>
  <si>
    <t>Caldwell, LA</t>
  </si>
  <si>
    <t>Cameron, LA</t>
  </si>
  <si>
    <t>Catahoula, LA</t>
  </si>
  <si>
    <t>Claiborne, LA</t>
  </si>
  <si>
    <t>Concordia, LA</t>
  </si>
  <si>
    <t>De Soto, LA</t>
  </si>
  <si>
    <t>East Baton Rouge, LA</t>
  </si>
  <si>
    <t>East Carroll, LA</t>
  </si>
  <si>
    <t>East Feliciana, LA</t>
  </si>
  <si>
    <t>Evangeline, LA</t>
  </si>
  <si>
    <t>Franklin, LA</t>
  </si>
  <si>
    <t>Grant, LA</t>
  </si>
  <si>
    <t>Iberia, LA</t>
  </si>
  <si>
    <t>Iberville, LA</t>
  </si>
  <si>
    <t>Jackson, LA</t>
  </si>
  <si>
    <t>Jefferson, LA</t>
  </si>
  <si>
    <t>Jefferson Davis, LA</t>
  </si>
  <si>
    <t>Lafayette, LA</t>
  </si>
  <si>
    <t>Lafourche, LA</t>
  </si>
  <si>
    <t>La Salle, LA</t>
  </si>
  <si>
    <t>Lincoln, LA</t>
  </si>
  <si>
    <t>Livingston, LA</t>
  </si>
  <si>
    <t>Madison, LA</t>
  </si>
  <si>
    <t>Morehouse, LA</t>
  </si>
  <si>
    <t>Natchitoches, LA</t>
  </si>
  <si>
    <t>Orleans, LA</t>
  </si>
  <si>
    <t>Ouachita, LA</t>
  </si>
  <si>
    <t>Plaquemines, LA</t>
  </si>
  <si>
    <t>Pointe Coupee, LA</t>
  </si>
  <si>
    <t>Rapides, LA</t>
  </si>
  <si>
    <t>Red River, LA</t>
  </si>
  <si>
    <t>Richland, LA</t>
  </si>
  <si>
    <t>Sabine, LA</t>
  </si>
  <si>
    <t>St. Bernard, LA</t>
  </si>
  <si>
    <t>St. Charles, LA</t>
  </si>
  <si>
    <t>St. Helena, LA</t>
  </si>
  <si>
    <t>St. James, LA</t>
  </si>
  <si>
    <t>St. John the Baptist, LA</t>
  </si>
  <si>
    <t>St. Landry, LA</t>
  </si>
  <si>
    <t>St. Martin, LA</t>
  </si>
  <si>
    <t>St. Mary, LA</t>
  </si>
  <si>
    <t>St. Tammany, LA</t>
  </si>
  <si>
    <t>Tangipahoa, LA</t>
  </si>
  <si>
    <t>Tensas, LA</t>
  </si>
  <si>
    <t>Terrebonne, LA</t>
  </si>
  <si>
    <t>Union, LA</t>
  </si>
  <si>
    <t>Vermilion, LA</t>
  </si>
  <si>
    <t>Vernon, LA</t>
  </si>
  <si>
    <t>Washington, LA</t>
  </si>
  <si>
    <t>Webster, LA</t>
  </si>
  <si>
    <t>West Baton Rouge, LA</t>
  </si>
  <si>
    <t>West Carroll, LA</t>
  </si>
  <si>
    <t>West Feliciana, LA</t>
  </si>
  <si>
    <t>Winn, LA</t>
  </si>
  <si>
    <t>MAINE</t>
  </si>
  <si>
    <t>Androscoggin, ME</t>
  </si>
  <si>
    <t>Aroostook, ME</t>
  </si>
  <si>
    <t>Cumberland, ME</t>
  </si>
  <si>
    <t>Franklin, ME</t>
  </si>
  <si>
    <t>Hancock, ME</t>
  </si>
  <si>
    <t>Kennebec, ME</t>
  </si>
  <si>
    <t>Knox, ME</t>
  </si>
  <si>
    <t>Lincoln, ME</t>
  </si>
  <si>
    <t>Oxford, ME</t>
  </si>
  <si>
    <t>Penobscot, ME</t>
  </si>
  <si>
    <t>Piscataquis, ME</t>
  </si>
  <si>
    <t>Sagadahoc, ME</t>
  </si>
  <si>
    <t>Somerset, ME</t>
  </si>
  <si>
    <t>Waldo, ME</t>
  </si>
  <si>
    <t>Washington, ME</t>
  </si>
  <si>
    <t>York, ME</t>
  </si>
  <si>
    <t>MARYLAND</t>
  </si>
  <si>
    <t>Allegany, MD</t>
  </si>
  <si>
    <t>Anne Arundel, MD</t>
  </si>
  <si>
    <t>Baltimore, MD</t>
  </si>
  <si>
    <t>Calvert, MD</t>
  </si>
  <si>
    <t>Caroline, MD</t>
  </si>
  <si>
    <t>Carroll, MD</t>
  </si>
  <si>
    <t>Cecil, MD</t>
  </si>
  <si>
    <t>Charles, MD</t>
  </si>
  <si>
    <t>Dorchester, MD</t>
  </si>
  <si>
    <t>Frederick, MD</t>
  </si>
  <si>
    <t>Garrett, MD</t>
  </si>
  <si>
    <t>Harford, MD</t>
  </si>
  <si>
    <t>Howard, MD</t>
  </si>
  <si>
    <t>Kent, MD</t>
  </si>
  <si>
    <t>Montgomery, MD</t>
  </si>
  <si>
    <t>Prince George's, MD</t>
  </si>
  <si>
    <t>Queen Anne's, MD</t>
  </si>
  <si>
    <t>St. Mary's, MD</t>
  </si>
  <si>
    <t>Somerset, MD</t>
  </si>
  <si>
    <t>Talbot, MD</t>
  </si>
  <si>
    <t>Washington, MD</t>
  </si>
  <si>
    <t>Wicomico, MD</t>
  </si>
  <si>
    <t>Worcester, MD</t>
  </si>
  <si>
    <t>Baltimore city, MD</t>
  </si>
  <si>
    <t>MASSACHUSETTS</t>
  </si>
  <si>
    <t>Barnstable, MA</t>
  </si>
  <si>
    <t>Berkshire, MA</t>
  </si>
  <si>
    <t>Bristol, MA</t>
  </si>
  <si>
    <t>Dukes, MA</t>
  </si>
  <si>
    <t>Essex, MA</t>
  </si>
  <si>
    <t>Franklin, MA</t>
  </si>
  <si>
    <t>Hampden, MA</t>
  </si>
  <si>
    <t>Hampshire, MA</t>
  </si>
  <si>
    <t>Middlesex, MA</t>
  </si>
  <si>
    <t>Nantucket, MA</t>
  </si>
  <si>
    <t>Norfolk, MA</t>
  </si>
  <si>
    <t>Plymouth, MA</t>
  </si>
  <si>
    <t>Suffolk, MA</t>
  </si>
  <si>
    <t>Worcester, MA</t>
  </si>
  <si>
    <t>MICHIGAN</t>
  </si>
  <si>
    <t>Alcona, MI</t>
  </si>
  <si>
    <t>Alger, MI</t>
  </si>
  <si>
    <t>Allegan, MI</t>
  </si>
  <si>
    <t>Alpena, MI</t>
  </si>
  <si>
    <t>Antrim, MI</t>
  </si>
  <si>
    <t>Arenac, MI</t>
  </si>
  <si>
    <t>Baraga, MI</t>
  </si>
  <si>
    <t>Barry, MI</t>
  </si>
  <si>
    <t>Bay, MI</t>
  </si>
  <si>
    <t>Benzie, MI</t>
  </si>
  <si>
    <t>Berrien, MI</t>
  </si>
  <si>
    <t>Branch, MI</t>
  </si>
  <si>
    <t>Calhoun, MI</t>
  </si>
  <si>
    <t>Cass, MI</t>
  </si>
  <si>
    <t>Charlevoix, MI</t>
  </si>
  <si>
    <t>Cheboygan, MI</t>
  </si>
  <si>
    <t>Chippewa, MI</t>
  </si>
  <si>
    <t>Clare, MI</t>
  </si>
  <si>
    <t>Clinton, MI</t>
  </si>
  <si>
    <t>Crawford, MI</t>
  </si>
  <si>
    <t>Delta, MI</t>
  </si>
  <si>
    <t>Dickinson, MI</t>
  </si>
  <si>
    <t>Eaton, MI</t>
  </si>
  <si>
    <t>Emmet, MI</t>
  </si>
  <si>
    <t>Genesee, MI</t>
  </si>
  <si>
    <t>Gladwin, MI</t>
  </si>
  <si>
    <t>Gogebic, MI</t>
  </si>
  <si>
    <t>Grand Traverse, MI</t>
  </si>
  <si>
    <t>Gratiot, MI</t>
  </si>
  <si>
    <t>Hillsdale, MI</t>
  </si>
  <si>
    <t>Houghton, MI</t>
  </si>
  <si>
    <t>Huron, MI</t>
  </si>
  <si>
    <t>Ingham, MI</t>
  </si>
  <si>
    <t>Ionia, MI</t>
  </si>
  <si>
    <t>Iosco, MI</t>
  </si>
  <si>
    <t>Iron, MI</t>
  </si>
  <si>
    <t>Isabella, MI</t>
  </si>
  <si>
    <t>Jackson, MI</t>
  </si>
  <si>
    <t>Kalamazoo, MI</t>
  </si>
  <si>
    <t>Kalkaska, MI</t>
  </si>
  <si>
    <t>Kent, MI</t>
  </si>
  <si>
    <t>Keweenaw, MI</t>
  </si>
  <si>
    <t>Lake, MI</t>
  </si>
  <si>
    <t>Lapeer, MI</t>
  </si>
  <si>
    <t>Leelanau, MI</t>
  </si>
  <si>
    <t>Lenawee, MI</t>
  </si>
  <si>
    <t>Livingston, MI</t>
  </si>
  <si>
    <t>Luce, MI</t>
  </si>
  <si>
    <t>Mackinac, MI</t>
  </si>
  <si>
    <t>Macomb, MI</t>
  </si>
  <si>
    <t>Manistee, MI</t>
  </si>
  <si>
    <t>Marquette, MI</t>
  </si>
  <si>
    <t>Mason, MI</t>
  </si>
  <si>
    <t>Mecosta, MI</t>
  </si>
  <si>
    <t>Menominee, MI</t>
  </si>
  <si>
    <t>Midland, MI</t>
  </si>
  <si>
    <t>Missaukee, MI</t>
  </si>
  <si>
    <t>Monroe, MI</t>
  </si>
  <si>
    <t>Montcalm, MI</t>
  </si>
  <si>
    <t>Montmorency, MI</t>
  </si>
  <si>
    <t>Muskegon, MI</t>
  </si>
  <si>
    <t>Newaygo, MI</t>
  </si>
  <si>
    <t>Oakland, MI</t>
  </si>
  <si>
    <t>Oceana, MI</t>
  </si>
  <si>
    <t>Ogemaw, MI</t>
  </si>
  <si>
    <t>Ontonagon, MI</t>
  </si>
  <si>
    <t>Osceola, MI</t>
  </si>
  <si>
    <t>Oscoda, MI</t>
  </si>
  <si>
    <t>Otsego, MI</t>
  </si>
  <si>
    <t>Ottawa, MI</t>
  </si>
  <si>
    <t>Presque Isle, MI</t>
  </si>
  <si>
    <t>Roscommon, MI</t>
  </si>
  <si>
    <t>Saginaw, MI</t>
  </si>
  <si>
    <t>St. Clair, MI</t>
  </si>
  <si>
    <t>St. Joseph, MI</t>
  </si>
  <si>
    <t>Sanilac, MI</t>
  </si>
  <si>
    <t>Schoolcraft, MI</t>
  </si>
  <si>
    <t>Shiawassee, MI</t>
  </si>
  <si>
    <t>Tuscola, MI</t>
  </si>
  <si>
    <t>Van Buren, MI</t>
  </si>
  <si>
    <t>Washtenaw, MI</t>
  </si>
  <si>
    <t>Wayne, MI</t>
  </si>
  <si>
    <t>Wexford, MI</t>
  </si>
  <si>
    <t>MINNESOTA</t>
  </si>
  <si>
    <t>Aitkin, MN</t>
  </si>
  <si>
    <t>Anoka, MN</t>
  </si>
  <si>
    <t>Becker, MN</t>
  </si>
  <si>
    <t>Beltrami, MN</t>
  </si>
  <si>
    <t>Benton, MN</t>
  </si>
  <si>
    <t>Big Stone, MN</t>
  </si>
  <si>
    <t>Blue Earth, MN</t>
  </si>
  <si>
    <t>Brown, MN</t>
  </si>
  <si>
    <t>Carlton, MN</t>
  </si>
  <si>
    <t>Carver, MN</t>
  </si>
  <si>
    <t>Cass, MN</t>
  </si>
  <si>
    <t>Chippewa, MN</t>
  </si>
  <si>
    <t>Chisago, MN</t>
  </si>
  <si>
    <t>Clay, MN</t>
  </si>
  <si>
    <t>Clearwater, MN</t>
  </si>
  <si>
    <t>Cook, MN</t>
  </si>
  <si>
    <t>Cottonwood, MN</t>
  </si>
  <si>
    <t>Crow Wing, MN</t>
  </si>
  <si>
    <t>Dakota, MN</t>
  </si>
  <si>
    <t>Dodge, MN</t>
  </si>
  <si>
    <t>Douglas, MN</t>
  </si>
  <si>
    <t>Faribault, MN</t>
  </si>
  <si>
    <t>Fillmore, MN</t>
  </si>
  <si>
    <t>Freeborn, MN</t>
  </si>
  <si>
    <t>Goodhue, MN</t>
  </si>
  <si>
    <t>Grant, MN</t>
  </si>
  <si>
    <t>Hennepin, MN</t>
  </si>
  <si>
    <t>Houston, MN</t>
  </si>
  <si>
    <t>Hubbard, MN</t>
  </si>
  <si>
    <t>Isanti, MN</t>
  </si>
  <si>
    <t>Itasca, MN</t>
  </si>
  <si>
    <t>Jackson, MN</t>
  </si>
  <si>
    <t>Kanabec, MN</t>
  </si>
  <si>
    <t>Kandiyohi, MN</t>
  </si>
  <si>
    <t>Kittson, MN</t>
  </si>
  <si>
    <t>Koochiching, MN</t>
  </si>
  <si>
    <t>Lac qui Parle, MN</t>
  </si>
  <si>
    <t>Lake, MN</t>
  </si>
  <si>
    <t>Lake of the Woods, MN</t>
  </si>
  <si>
    <t>Le Sueur, MN</t>
  </si>
  <si>
    <t>Lincoln, MN</t>
  </si>
  <si>
    <t>Lyon, MN</t>
  </si>
  <si>
    <t>McLeod, MN</t>
  </si>
  <si>
    <t>Mahnomen, MN</t>
  </si>
  <si>
    <t>Marshall, MN</t>
  </si>
  <si>
    <t>Martin, MN</t>
  </si>
  <si>
    <t>Meeker, MN</t>
  </si>
  <si>
    <t>Mille Lacs, MN</t>
  </si>
  <si>
    <t>Morrison, MN</t>
  </si>
  <si>
    <t>Mower, MN</t>
  </si>
  <si>
    <t>Murray, MN</t>
  </si>
  <si>
    <t>Nicollet, MN</t>
  </si>
  <si>
    <t>Nobles, MN</t>
  </si>
  <si>
    <t>Norman, MN</t>
  </si>
  <si>
    <t>Olmsted, MN</t>
  </si>
  <si>
    <t>Otter Tail, MN</t>
  </si>
  <si>
    <t>Pennington, MN</t>
  </si>
  <si>
    <t>Pine, MN</t>
  </si>
  <si>
    <t>Pipestone, MN</t>
  </si>
  <si>
    <t>Polk, MN</t>
  </si>
  <si>
    <t>Pope, MN</t>
  </si>
  <si>
    <t>Ramsey, MN</t>
  </si>
  <si>
    <t>Red Lake, MN</t>
  </si>
  <si>
    <t>Redwood, MN</t>
  </si>
  <si>
    <t>Renville, MN</t>
  </si>
  <si>
    <t>Rice, MN</t>
  </si>
  <si>
    <t>Rock, MN</t>
  </si>
  <si>
    <t>Roseau, MN</t>
  </si>
  <si>
    <t>St. Louis, MN</t>
  </si>
  <si>
    <t>Scott, MN</t>
  </si>
  <si>
    <t>Sherburne, MN</t>
  </si>
  <si>
    <t>Sibley, MN</t>
  </si>
  <si>
    <t>Stearns, MN</t>
  </si>
  <si>
    <t>Steele, MN</t>
  </si>
  <si>
    <t>Stevens, MN</t>
  </si>
  <si>
    <t>Swift, MN</t>
  </si>
  <si>
    <t>Todd, MN</t>
  </si>
  <si>
    <t>Traverse, MN</t>
  </si>
  <si>
    <t>Wabasha, MN</t>
  </si>
  <si>
    <t>Wadena, MN</t>
  </si>
  <si>
    <t>Waseca, MN</t>
  </si>
  <si>
    <t>Washington, MN</t>
  </si>
  <si>
    <t>Watonwan, MN</t>
  </si>
  <si>
    <t>Wilkin, MN</t>
  </si>
  <si>
    <t>Winona, MN</t>
  </si>
  <si>
    <t>Wright, MN</t>
  </si>
  <si>
    <t>Yellow Medicine, MN</t>
  </si>
  <si>
    <t>MISSISSIPPI</t>
  </si>
  <si>
    <t>Adams, MS</t>
  </si>
  <si>
    <t>Alcorn, MS</t>
  </si>
  <si>
    <t>Amite, MS</t>
  </si>
  <si>
    <t>Attala, MS</t>
  </si>
  <si>
    <t>Benton, MS</t>
  </si>
  <si>
    <t>Bolivar, MS</t>
  </si>
  <si>
    <t>Calhoun, MS</t>
  </si>
  <si>
    <t>Carroll, MS</t>
  </si>
  <si>
    <t>Chickasaw, MS</t>
  </si>
  <si>
    <t>Choctaw, MS</t>
  </si>
  <si>
    <t>Claiborne, MS</t>
  </si>
  <si>
    <t>Clarke, MS</t>
  </si>
  <si>
    <t>Clay, MS</t>
  </si>
  <si>
    <t>Coahoma, MS</t>
  </si>
  <si>
    <t>Copiah, MS</t>
  </si>
  <si>
    <t>Covington, MS</t>
  </si>
  <si>
    <t>DeSoto, MS</t>
  </si>
  <si>
    <t>Forrest, MS</t>
  </si>
  <si>
    <t>Franklin, MS</t>
  </si>
  <si>
    <t>George, MS</t>
  </si>
  <si>
    <t>Greene, MS</t>
  </si>
  <si>
    <t>Grenada, MS</t>
  </si>
  <si>
    <t>Hancock, MS</t>
  </si>
  <si>
    <t>Harrison, MS</t>
  </si>
  <si>
    <t>Hinds, MS</t>
  </si>
  <si>
    <t>Holmes, MS</t>
  </si>
  <si>
    <t>Humphreys, MS</t>
  </si>
  <si>
    <t>Issaquena, MS</t>
  </si>
  <si>
    <t>Itawamba, MS</t>
  </si>
  <si>
    <t>Jackson, MS</t>
  </si>
  <si>
    <t>Jasper, MS</t>
  </si>
  <si>
    <t>Jefferson, MS</t>
  </si>
  <si>
    <t>Jefferson Davis, MS</t>
  </si>
  <si>
    <t>Jones, MS</t>
  </si>
  <si>
    <t>Kemper, MS</t>
  </si>
  <si>
    <t>Lafayette, MS</t>
  </si>
  <si>
    <t>Lamar, MS</t>
  </si>
  <si>
    <t>Lauderdale, MS</t>
  </si>
  <si>
    <t>Lawrence, MS</t>
  </si>
  <si>
    <t>Leake, MS</t>
  </si>
  <si>
    <t>Lee, MS</t>
  </si>
  <si>
    <t>Leflore, MS</t>
  </si>
  <si>
    <t>Lincoln, MS</t>
  </si>
  <si>
    <t>Lowndes, MS</t>
  </si>
  <si>
    <t>Madison, MS</t>
  </si>
  <si>
    <t>Marion, MS</t>
  </si>
  <si>
    <t>Marshall, MS</t>
  </si>
  <si>
    <t>Monroe, MS</t>
  </si>
  <si>
    <t>Montgomery, MS</t>
  </si>
  <si>
    <t>Neshoba, MS</t>
  </si>
  <si>
    <t>Newton, MS</t>
  </si>
  <si>
    <t>Noxubee, MS</t>
  </si>
  <si>
    <t>Oktibbeha, MS</t>
  </si>
  <si>
    <t>Panola, MS</t>
  </si>
  <si>
    <t>Pearl River, MS</t>
  </si>
  <si>
    <t>Perry, MS</t>
  </si>
  <si>
    <t>Pike, MS</t>
  </si>
  <si>
    <t>Pontotoc, MS</t>
  </si>
  <si>
    <t>Prentiss, MS</t>
  </si>
  <si>
    <t>Quitman, MS</t>
  </si>
  <si>
    <t>Rankin, MS</t>
  </si>
  <si>
    <t>Scott, MS</t>
  </si>
  <si>
    <t>Sharkey, MS</t>
  </si>
  <si>
    <t>Simpson, MS</t>
  </si>
  <si>
    <t>Smith, MS</t>
  </si>
  <si>
    <t>Stone, MS</t>
  </si>
  <si>
    <t>Sunflower, MS</t>
  </si>
  <si>
    <t>Tallahatchie, MS</t>
  </si>
  <si>
    <t>Tate, MS</t>
  </si>
  <si>
    <t>Tippah, MS</t>
  </si>
  <si>
    <t>Tishomingo, MS</t>
  </si>
  <si>
    <t>Tunica, MS</t>
  </si>
  <si>
    <t>Union, MS</t>
  </si>
  <si>
    <t>Walthall, MS</t>
  </si>
  <si>
    <t>Warren, MS</t>
  </si>
  <si>
    <t>Washington, MS</t>
  </si>
  <si>
    <t>Wayne, MS</t>
  </si>
  <si>
    <t>Webster, MS</t>
  </si>
  <si>
    <t>Wilkinson, MS</t>
  </si>
  <si>
    <t>Winston, MS</t>
  </si>
  <si>
    <t>Yalobusha, MS</t>
  </si>
  <si>
    <t>Yazoo, MS</t>
  </si>
  <si>
    <t>MISSOURI</t>
  </si>
  <si>
    <t>Adair, MO</t>
  </si>
  <si>
    <t>Andrew, MO</t>
  </si>
  <si>
    <t>Atchison, MO</t>
  </si>
  <si>
    <t>Audrain, MO</t>
  </si>
  <si>
    <t>Barry, MO</t>
  </si>
  <si>
    <t>Barton, MO</t>
  </si>
  <si>
    <t>Bates, MO</t>
  </si>
  <si>
    <t>Benton, MO</t>
  </si>
  <si>
    <t>Bollinger, MO</t>
  </si>
  <si>
    <t>Boone, MO</t>
  </si>
  <si>
    <t>Buchanan, MO</t>
  </si>
  <si>
    <t>Butler, MO</t>
  </si>
  <si>
    <t>Caldwell, MO</t>
  </si>
  <si>
    <t>Callaway, MO</t>
  </si>
  <si>
    <t>Camden, MO</t>
  </si>
  <si>
    <t>Cape Girardeau, MO</t>
  </si>
  <si>
    <t>Carroll, MO</t>
  </si>
  <si>
    <t>Carter, MO</t>
  </si>
  <si>
    <t>Cass, MO</t>
  </si>
  <si>
    <t>Cedar, MO</t>
  </si>
  <si>
    <t>Chariton, MO</t>
  </si>
  <si>
    <t>Christian, MO</t>
  </si>
  <si>
    <t>Clark, MO</t>
  </si>
  <si>
    <t>Clay, MO</t>
  </si>
  <si>
    <t>Clinton, MO</t>
  </si>
  <si>
    <t>Cole, MO</t>
  </si>
  <si>
    <t>Cooper, MO</t>
  </si>
  <si>
    <t>Crawford, MO</t>
  </si>
  <si>
    <t>Dade, MO</t>
  </si>
  <si>
    <t>Dallas, MO</t>
  </si>
  <si>
    <t>Daviess, MO</t>
  </si>
  <si>
    <t>DeKalb, MO</t>
  </si>
  <si>
    <t>Dent, MO</t>
  </si>
  <si>
    <t>Douglas, MO</t>
  </si>
  <si>
    <t>Dunklin, MO</t>
  </si>
  <si>
    <t>Franklin, MO</t>
  </si>
  <si>
    <t>Gasconade, MO</t>
  </si>
  <si>
    <t>Gentry, MO</t>
  </si>
  <si>
    <t>Greene, MO</t>
  </si>
  <si>
    <t>Grundy, MO</t>
  </si>
  <si>
    <t>Harrison, MO</t>
  </si>
  <si>
    <t>Henry, MO</t>
  </si>
  <si>
    <t>Hickory, MO</t>
  </si>
  <si>
    <t>Holt, MO</t>
  </si>
  <si>
    <t>Howard, MO</t>
  </si>
  <si>
    <t>Howell, MO</t>
  </si>
  <si>
    <t>Iron, MO</t>
  </si>
  <si>
    <t>Jackson, MO</t>
  </si>
  <si>
    <t>Jasper, MO</t>
  </si>
  <si>
    <t>Jefferson, MO</t>
  </si>
  <si>
    <t>Johnson, MO</t>
  </si>
  <si>
    <t>Knox, MO</t>
  </si>
  <si>
    <t>Laclede, MO</t>
  </si>
  <si>
    <t>Lafayette, MO</t>
  </si>
  <si>
    <t>Lawrence, MO</t>
  </si>
  <si>
    <t>Lewis, MO</t>
  </si>
  <si>
    <t>Lincoln, MO</t>
  </si>
  <si>
    <t>Linn, MO</t>
  </si>
  <si>
    <t>Livingston, MO</t>
  </si>
  <si>
    <t>McDonald, MO</t>
  </si>
  <si>
    <t>Macon, MO</t>
  </si>
  <si>
    <t>Madison, MO</t>
  </si>
  <si>
    <t>Maries, MO</t>
  </si>
  <si>
    <t>Marion, MO</t>
  </si>
  <si>
    <t>Mercer, MO</t>
  </si>
  <si>
    <t>Miller, MO</t>
  </si>
  <si>
    <t>Mississippi, MO</t>
  </si>
  <si>
    <t>Moniteau, MO</t>
  </si>
  <si>
    <t>Monroe, MO</t>
  </si>
  <si>
    <t>Montgomery, MO</t>
  </si>
  <si>
    <t>Morgan, MO</t>
  </si>
  <si>
    <t>New Madrid, MO</t>
  </si>
  <si>
    <t>Newton, MO</t>
  </si>
  <si>
    <t>Nodaway, MO</t>
  </si>
  <si>
    <t>Oregon, MO</t>
  </si>
  <si>
    <t>Osage, MO</t>
  </si>
  <si>
    <t>Ozark, MO</t>
  </si>
  <si>
    <t>Pemiscot, MO</t>
  </si>
  <si>
    <t>Perry, MO</t>
  </si>
  <si>
    <t>Pettis, MO</t>
  </si>
  <si>
    <t>Phelps, MO</t>
  </si>
  <si>
    <t>Pike, MO</t>
  </si>
  <si>
    <t>Platte, MO</t>
  </si>
  <si>
    <t>Polk, MO</t>
  </si>
  <si>
    <t>Pulaski, MO</t>
  </si>
  <si>
    <t>Putnam, MO</t>
  </si>
  <si>
    <t>Ralls, MO</t>
  </si>
  <si>
    <t>Randolph, MO</t>
  </si>
  <si>
    <t>Ray, MO</t>
  </si>
  <si>
    <t>Reynolds, MO</t>
  </si>
  <si>
    <t>Ripley, MO</t>
  </si>
  <si>
    <t>St. Charles, MO</t>
  </si>
  <si>
    <t>St. Clair, MO</t>
  </si>
  <si>
    <t>Ste. Genevieve, MO</t>
  </si>
  <si>
    <t>St. Francois, MO</t>
  </si>
  <si>
    <t>St. Louis, MO</t>
  </si>
  <si>
    <t>Saline, MO</t>
  </si>
  <si>
    <t>Schuyler, MO</t>
  </si>
  <si>
    <t>Scotland, MO</t>
  </si>
  <si>
    <t>Scott, MO</t>
  </si>
  <si>
    <t>Shannon, MO</t>
  </si>
  <si>
    <t>Shelby, MO</t>
  </si>
  <si>
    <t>Stoddard, MO</t>
  </si>
  <si>
    <t>Stone, MO</t>
  </si>
  <si>
    <t>Sullivan, MO</t>
  </si>
  <si>
    <t>Taney, MO</t>
  </si>
  <si>
    <t>Texas, MO</t>
  </si>
  <si>
    <t>Vernon, MO</t>
  </si>
  <si>
    <t>Warren, MO</t>
  </si>
  <si>
    <t>Washington, MO</t>
  </si>
  <si>
    <t>Wayne, MO</t>
  </si>
  <si>
    <t>Webster, MO</t>
  </si>
  <si>
    <t>Worth, MO</t>
  </si>
  <si>
    <t>Wright, MO</t>
  </si>
  <si>
    <t>St. Louis city, MO</t>
  </si>
  <si>
    <t>MONTANA</t>
  </si>
  <si>
    <t>NEBRASKA</t>
  </si>
  <si>
    <t>NEVADA</t>
  </si>
  <si>
    <t>NEW HAMPSHIRE</t>
  </si>
  <si>
    <t>Belknap, NH</t>
  </si>
  <si>
    <t>Carroll, NH</t>
  </si>
  <si>
    <t>Cheshire, NH</t>
  </si>
  <si>
    <t>Coos, NH</t>
  </si>
  <si>
    <t>Grafton, NH</t>
  </si>
  <si>
    <t>Hillsborough, NH</t>
  </si>
  <si>
    <t>Merrimack, NH</t>
  </si>
  <si>
    <t>Rockingham, NH</t>
  </si>
  <si>
    <t>Strafford, NH</t>
  </si>
  <si>
    <t>Sullivan, NH</t>
  </si>
  <si>
    <t>NEW JERSEY</t>
  </si>
  <si>
    <t>Atlantic, NJ</t>
  </si>
  <si>
    <t>Bergen, NJ</t>
  </si>
  <si>
    <t>Burlington, NJ</t>
  </si>
  <si>
    <t>Camden, NJ</t>
  </si>
  <si>
    <t>Cape May, NJ</t>
  </si>
  <si>
    <t>Cumberland, NJ</t>
  </si>
  <si>
    <t>Essex, NJ</t>
  </si>
  <si>
    <t>Gloucester, NJ</t>
  </si>
  <si>
    <t>Hudson, NJ</t>
  </si>
  <si>
    <t>Hunterdon, NJ</t>
  </si>
  <si>
    <t>Mercer, NJ</t>
  </si>
  <si>
    <t>Middlesex, NJ</t>
  </si>
  <si>
    <t>Monmouth, NJ</t>
  </si>
  <si>
    <t>Morris, NJ</t>
  </si>
  <si>
    <t>Ocean, NJ</t>
  </si>
  <si>
    <t>Passaic, NJ</t>
  </si>
  <si>
    <t>Salem, NJ</t>
  </si>
  <si>
    <t>Somerset, NJ</t>
  </si>
  <si>
    <t>Sussex, NJ</t>
  </si>
  <si>
    <t>Union, NJ</t>
  </si>
  <si>
    <t>Warren, NJ</t>
  </si>
  <si>
    <t>NEW MEXICO</t>
  </si>
  <si>
    <t>NEW YORK</t>
  </si>
  <si>
    <t>Albany, NY</t>
  </si>
  <si>
    <t>Allegany, NY</t>
  </si>
  <si>
    <t>Bronx, NY</t>
  </si>
  <si>
    <t>Broome, NY</t>
  </si>
  <si>
    <t>Cattaraugus, NY</t>
  </si>
  <si>
    <t>Cayuga, NY</t>
  </si>
  <si>
    <t>Chautauqua, NY</t>
  </si>
  <si>
    <t>Chemung, NY</t>
  </si>
  <si>
    <t>Chenango, NY</t>
  </si>
  <si>
    <t>Clinton, NY</t>
  </si>
  <si>
    <t>Columbia, NY</t>
  </si>
  <si>
    <t>Cortland, NY</t>
  </si>
  <si>
    <t>Delaware, NY</t>
  </si>
  <si>
    <t>Dutchess, NY</t>
  </si>
  <si>
    <t>Erie, NY</t>
  </si>
  <si>
    <t>Essex, NY</t>
  </si>
  <si>
    <t>Franklin, NY</t>
  </si>
  <si>
    <t>Fulton, NY</t>
  </si>
  <si>
    <t>Genesee, NY</t>
  </si>
  <si>
    <t>Greene, NY</t>
  </si>
  <si>
    <t>Hamilton, NY</t>
  </si>
  <si>
    <t>Herkimer, NY</t>
  </si>
  <si>
    <t>Jefferson, NY</t>
  </si>
  <si>
    <t>Kings, NY</t>
  </si>
  <si>
    <t>Lewis, NY</t>
  </si>
  <si>
    <t>Livingston, NY</t>
  </si>
  <si>
    <t>Madison, NY</t>
  </si>
  <si>
    <t>Monroe, NY</t>
  </si>
  <si>
    <t>Montgomery, NY</t>
  </si>
  <si>
    <t>Nassau, NY</t>
  </si>
  <si>
    <t>New York, NY</t>
  </si>
  <si>
    <t>Niagara, NY</t>
  </si>
  <si>
    <t>Oneida, NY</t>
  </si>
  <si>
    <t>Onondaga, NY</t>
  </si>
  <si>
    <t>Ontario, NY</t>
  </si>
  <si>
    <t>Orange, NY</t>
  </si>
  <si>
    <t>Orleans, NY</t>
  </si>
  <si>
    <t>Oswego, NY</t>
  </si>
  <si>
    <t>Otsego, NY</t>
  </si>
  <si>
    <t>Putnam, NY</t>
  </si>
  <si>
    <t>Queens, NY</t>
  </si>
  <si>
    <t>Rensselaer, NY</t>
  </si>
  <si>
    <t>Richmond, NY</t>
  </si>
  <si>
    <t>Rockland, NY</t>
  </si>
  <si>
    <t>St. Lawrence, NY</t>
  </si>
  <si>
    <t>Saratoga, NY</t>
  </si>
  <si>
    <t>Schenectady, NY</t>
  </si>
  <si>
    <t>Schoharie, NY</t>
  </si>
  <si>
    <t>Schuyler, NY</t>
  </si>
  <si>
    <t>Seneca, NY</t>
  </si>
  <si>
    <t>Steuben, NY</t>
  </si>
  <si>
    <t>Suffolk, NY</t>
  </si>
  <si>
    <t>Sullivan, NY</t>
  </si>
  <si>
    <t>Tioga, NY</t>
  </si>
  <si>
    <t>Tompkins, NY</t>
  </si>
  <si>
    <t>Ulster, NY</t>
  </si>
  <si>
    <t>Warren, NY</t>
  </si>
  <si>
    <t>Washington, NY</t>
  </si>
  <si>
    <t>Wayne, NY</t>
  </si>
  <si>
    <t>Westchester, NY</t>
  </si>
  <si>
    <t>Wyoming, NY</t>
  </si>
  <si>
    <t>Yates, NY</t>
  </si>
  <si>
    <t>NORTH CAROLINA</t>
  </si>
  <si>
    <t>Alamance, NC</t>
  </si>
  <si>
    <t>Alexander, NC</t>
  </si>
  <si>
    <t>Alleghany, NC</t>
  </si>
  <si>
    <t>Anson, NC</t>
  </si>
  <si>
    <t>Ashe, NC</t>
  </si>
  <si>
    <t>Avery, NC</t>
  </si>
  <si>
    <t>Beaufort, NC</t>
  </si>
  <si>
    <t>Bertie, NC</t>
  </si>
  <si>
    <t>Bladen, NC</t>
  </si>
  <si>
    <t>Brunswick, NC</t>
  </si>
  <si>
    <t>Buncombe, NC</t>
  </si>
  <si>
    <t>Burke, NC</t>
  </si>
  <si>
    <t>Cabarrus, NC</t>
  </si>
  <si>
    <t>Caldwell, NC</t>
  </si>
  <si>
    <t>Camden, NC</t>
  </si>
  <si>
    <t>Carteret, NC</t>
  </si>
  <si>
    <t>Caswell, NC</t>
  </si>
  <si>
    <t>Catawba, NC</t>
  </si>
  <si>
    <t>Chatham, NC</t>
  </si>
  <si>
    <t>Cherokee, NC</t>
  </si>
  <si>
    <t>Chowan, NC</t>
  </si>
  <si>
    <t>Clay, NC</t>
  </si>
  <si>
    <t>Cleveland, NC</t>
  </si>
  <si>
    <t>Columbus, NC</t>
  </si>
  <si>
    <t>Craven, NC</t>
  </si>
  <si>
    <t>Cumberland, NC</t>
  </si>
  <si>
    <t>Currituck, NC</t>
  </si>
  <si>
    <t>Dare, NC</t>
  </si>
  <si>
    <t>Davidson, NC</t>
  </si>
  <si>
    <t>Davie, NC</t>
  </si>
  <si>
    <t>Duplin, NC</t>
  </si>
  <si>
    <t>Durham, NC</t>
  </si>
  <si>
    <t>Edgecombe, NC</t>
  </si>
  <si>
    <t>Forsyth, NC</t>
  </si>
  <si>
    <t>Franklin, NC</t>
  </si>
  <si>
    <t>Gaston, NC</t>
  </si>
  <si>
    <t>Gates, NC</t>
  </si>
  <si>
    <t>Graham, NC</t>
  </si>
  <si>
    <t>Granville, NC</t>
  </si>
  <si>
    <t>Greene, NC</t>
  </si>
  <si>
    <t>Guilford, NC</t>
  </si>
  <si>
    <t>Halifax, NC</t>
  </si>
  <si>
    <t>Harnett, NC</t>
  </si>
  <si>
    <t>Haywood, NC</t>
  </si>
  <si>
    <t>Henderson, NC</t>
  </si>
  <si>
    <t>Hertford, NC</t>
  </si>
  <si>
    <t>Hoke, NC</t>
  </si>
  <si>
    <t>Hyde, NC</t>
  </si>
  <si>
    <t>Iredell, NC</t>
  </si>
  <si>
    <t>Jackson, NC</t>
  </si>
  <si>
    <t>Johnston, NC</t>
  </si>
  <si>
    <t>Jones, NC</t>
  </si>
  <si>
    <t>Lee, NC</t>
  </si>
  <si>
    <t>Lenoir, NC</t>
  </si>
  <si>
    <t>Lincoln, NC</t>
  </si>
  <si>
    <t>McDowell, NC</t>
  </si>
  <si>
    <t>Macon, NC</t>
  </si>
  <si>
    <t>Madison, NC</t>
  </si>
  <si>
    <t>Martin, NC</t>
  </si>
  <si>
    <t>Mecklenburg, NC</t>
  </si>
  <si>
    <t>Mitchell, NC</t>
  </si>
  <si>
    <t>Montgomery, NC</t>
  </si>
  <si>
    <t>Moore, NC</t>
  </si>
  <si>
    <t>Nash, NC</t>
  </si>
  <si>
    <t>New Hanover, NC</t>
  </si>
  <si>
    <t>Northampton, NC</t>
  </si>
  <si>
    <t>Onslow, NC</t>
  </si>
  <si>
    <t>Orange, NC</t>
  </si>
  <si>
    <t>Pamlico, NC</t>
  </si>
  <si>
    <t>Pasquotank, NC</t>
  </si>
  <si>
    <t>Pender, NC</t>
  </si>
  <si>
    <t>Perquimans, NC</t>
  </si>
  <si>
    <t>Person, NC</t>
  </si>
  <si>
    <t>Pitt, NC</t>
  </si>
  <si>
    <t>Polk, NC</t>
  </si>
  <si>
    <t>Randolph, NC</t>
  </si>
  <si>
    <t>Richmond, NC</t>
  </si>
  <si>
    <t>Robeson, NC</t>
  </si>
  <si>
    <t>Rockingham, NC</t>
  </si>
  <si>
    <t>Rowan, NC</t>
  </si>
  <si>
    <t>Rutherford, NC</t>
  </si>
  <si>
    <t>Sampson, NC</t>
  </si>
  <si>
    <t>Scotland, NC</t>
  </si>
  <si>
    <t>Stanly, NC</t>
  </si>
  <si>
    <t>Stokes, NC</t>
  </si>
  <si>
    <t>Surry, NC</t>
  </si>
  <si>
    <t>Swain, NC</t>
  </si>
  <si>
    <t>Transylvania, NC</t>
  </si>
  <si>
    <t>Tyrrell, NC</t>
  </si>
  <si>
    <t>Union, NC</t>
  </si>
  <si>
    <t>Vance, NC</t>
  </si>
  <si>
    <t>Wake, NC</t>
  </si>
  <si>
    <t>Warren, NC</t>
  </si>
  <si>
    <t>Washington, NC</t>
  </si>
  <si>
    <t>Watauga, NC</t>
  </si>
  <si>
    <t>Wayne, NC</t>
  </si>
  <si>
    <t>Wilkes, NC</t>
  </si>
  <si>
    <t>Wilson, NC</t>
  </si>
  <si>
    <t>Yadkin, NC</t>
  </si>
  <si>
    <t>Yancey, NC</t>
  </si>
  <si>
    <t>NORTH DAKOTA</t>
  </si>
  <si>
    <t>Adams, ND</t>
  </si>
  <si>
    <t>Barnes, ND</t>
  </si>
  <si>
    <t>Benson, ND</t>
  </si>
  <si>
    <t>Billings, ND</t>
  </si>
  <si>
    <t>Bottineau, ND</t>
  </si>
  <si>
    <t>Bowman, ND</t>
  </si>
  <si>
    <t>Burke, ND</t>
  </si>
  <si>
    <t>Burleigh, ND</t>
  </si>
  <si>
    <t>Cass, ND</t>
  </si>
  <si>
    <t>Cavalier, ND</t>
  </si>
  <si>
    <t>Dickey, ND</t>
  </si>
  <si>
    <t>Divide, ND</t>
  </si>
  <si>
    <t>Dunn, ND</t>
  </si>
  <si>
    <t>Eddy, ND</t>
  </si>
  <si>
    <t>Emmons, ND</t>
  </si>
  <si>
    <t>Foster, ND</t>
  </si>
  <si>
    <t>Golden Valley, ND</t>
  </si>
  <si>
    <t>Grand Forks, ND</t>
  </si>
  <si>
    <t>Grant, ND</t>
  </si>
  <si>
    <t>Griggs, ND</t>
  </si>
  <si>
    <t>Hettinger, ND</t>
  </si>
  <si>
    <t>Kidder, ND</t>
  </si>
  <si>
    <t>LaMoure, ND</t>
  </si>
  <si>
    <t>Logan, ND</t>
  </si>
  <si>
    <t>McHenry, ND</t>
  </si>
  <si>
    <t>McIntosh, ND</t>
  </si>
  <si>
    <t>McKenzie, ND</t>
  </si>
  <si>
    <t>McLean, ND</t>
  </si>
  <si>
    <t>Mercer, ND</t>
  </si>
  <si>
    <t>Morton, ND</t>
  </si>
  <si>
    <t>Mountrail, ND</t>
  </si>
  <si>
    <t>Nelson, ND</t>
  </si>
  <si>
    <t>Oliver, ND</t>
  </si>
  <si>
    <t>Pembina, ND</t>
  </si>
  <si>
    <t>Pierce, ND</t>
  </si>
  <si>
    <t>Ramsey, ND</t>
  </si>
  <si>
    <t>Ransom, ND</t>
  </si>
  <si>
    <t>Renville, ND</t>
  </si>
  <si>
    <t>Richland, ND</t>
  </si>
  <si>
    <t>Rolette, ND</t>
  </si>
  <si>
    <t>Sargent, ND</t>
  </si>
  <si>
    <t>Sheridan, ND</t>
  </si>
  <si>
    <t>Sioux, ND</t>
  </si>
  <si>
    <t>Slope, ND</t>
  </si>
  <si>
    <t>Stark, ND</t>
  </si>
  <si>
    <t>Steele, ND</t>
  </si>
  <si>
    <t>Stutsman, ND</t>
  </si>
  <si>
    <t>Towner, ND</t>
  </si>
  <si>
    <t>Traill, ND</t>
  </si>
  <si>
    <t>Walsh, ND</t>
  </si>
  <si>
    <t>Ward, ND</t>
  </si>
  <si>
    <t>Wells, ND</t>
  </si>
  <si>
    <t>Williams, ND</t>
  </si>
  <si>
    <t>OHIO</t>
  </si>
  <si>
    <t>Adams, OH</t>
  </si>
  <si>
    <t>Allen, OH</t>
  </si>
  <si>
    <t>Ashland, OH</t>
  </si>
  <si>
    <t>Ashtabula, OH</t>
  </si>
  <si>
    <t>Athens, OH</t>
  </si>
  <si>
    <t>Auglaize, OH</t>
  </si>
  <si>
    <t>Belmont, OH</t>
  </si>
  <si>
    <t>Brown, OH</t>
  </si>
  <si>
    <t>Butler, OH</t>
  </si>
  <si>
    <t>Carroll, OH</t>
  </si>
  <si>
    <t>Champaign, OH</t>
  </si>
  <si>
    <t>Clark, OH</t>
  </si>
  <si>
    <t>Clermont, OH</t>
  </si>
  <si>
    <t>Clinton, OH</t>
  </si>
  <si>
    <t>Columbiana, OH</t>
  </si>
  <si>
    <t>Coshocton, OH</t>
  </si>
  <si>
    <t>Crawford, OH</t>
  </si>
  <si>
    <t>Cuyahoga, OH</t>
  </si>
  <si>
    <t>Darke, OH</t>
  </si>
  <si>
    <t>Defiance, OH</t>
  </si>
  <si>
    <t>Delaware, OH</t>
  </si>
  <si>
    <t>Erie, OH</t>
  </si>
  <si>
    <t>Fairfield, OH</t>
  </si>
  <si>
    <t>Fayette, OH</t>
  </si>
  <si>
    <t>Franklin, OH</t>
  </si>
  <si>
    <t>Fulton, OH</t>
  </si>
  <si>
    <t>Gallia, OH</t>
  </si>
  <si>
    <t>Geauga, OH</t>
  </si>
  <si>
    <t>Greene, OH</t>
  </si>
  <si>
    <t>Guernsey, OH</t>
  </si>
  <si>
    <t>Hamilton, OH</t>
  </si>
  <si>
    <t>Hancock, OH</t>
  </si>
  <si>
    <t>Hardin, OH</t>
  </si>
  <si>
    <t>Harrison, OH</t>
  </si>
  <si>
    <t>Henry, OH</t>
  </si>
  <si>
    <t>Highland, OH</t>
  </si>
  <si>
    <t>Hocking, OH</t>
  </si>
  <si>
    <t>Holmes, OH</t>
  </si>
  <si>
    <t>Huron, OH</t>
  </si>
  <si>
    <t>Jackson, OH</t>
  </si>
  <si>
    <t>Jefferson, OH</t>
  </si>
  <si>
    <t>Knox, OH</t>
  </si>
  <si>
    <t>Lake, OH</t>
  </si>
  <si>
    <t>Lawrence, OH</t>
  </si>
  <si>
    <t>Licking, OH</t>
  </si>
  <si>
    <t>Logan, OH</t>
  </si>
  <si>
    <t>Lorain, OH</t>
  </si>
  <si>
    <t>Lucas, OH</t>
  </si>
  <si>
    <t>Madison, OH</t>
  </si>
  <si>
    <t>Mahoning, OH</t>
  </si>
  <si>
    <t>Marion, OH</t>
  </si>
  <si>
    <t>Medina, OH</t>
  </si>
  <si>
    <t>Meigs, OH</t>
  </si>
  <si>
    <t>Mercer, OH</t>
  </si>
  <si>
    <t>Miami, OH</t>
  </si>
  <si>
    <t>Monroe, OH</t>
  </si>
  <si>
    <t>Montgomery, OH</t>
  </si>
  <si>
    <t>Morgan, OH</t>
  </si>
  <si>
    <t>Morrow, OH</t>
  </si>
  <si>
    <t>Muskingum, OH</t>
  </si>
  <si>
    <t>Noble, OH</t>
  </si>
  <si>
    <t>Ottawa, OH</t>
  </si>
  <si>
    <t>Paulding, OH</t>
  </si>
  <si>
    <t>Perry, OH</t>
  </si>
  <si>
    <t>Pickaway, OH</t>
  </si>
  <si>
    <t>Pike, OH</t>
  </si>
  <si>
    <t>Portage, OH</t>
  </si>
  <si>
    <t>Preble, OH</t>
  </si>
  <si>
    <t>Putnam, OH</t>
  </si>
  <si>
    <t>Richland, OH</t>
  </si>
  <si>
    <t>Ross, OH</t>
  </si>
  <si>
    <t>Sandusky, OH</t>
  </si>
  <si>
    <t>Scioto, OH</t>
  </si>
  <si>
    <t>Seneca, OH</t>
  </si>
  <si>
    <t>Shelby, OH</t>
  </si>
  <si>
    <t>Stark, OH</t>
  </si>
  <si>
    <t>Summit, OH</t>
  </si>
  <si>
    <t>Trumbull, OH</t>
  </si>
  <si>
    <t>Tuscarawas, OH</t>
  </si>
  <si>
    <t>Union, OH</t>
  </si>
  <si>
    <t>Van Wert, OH</t>
  </si>
  <si>
    <t>Vinton, OH</t>
  </si>
  <si>
    <t>Warren, OH</t>
  </si>
  <si>
    <t>Washington, OH</t>
  </si>
  <si>
    <t>Wayne, OH</t>
  </si>
  <si>
    <t>Williams, OH</t>
  </si>
  <si>
    <t>Wood, OH</t>
  </si>
  <si>
    <t>Wyandot, OH</t>
  </si>
  <si>
    <t>OKLAHOMA</t>
  </si>
  <si>
    <t>Adair, OK</t>
  </si>
  <si>
    <t>Alfalfa, OK</t>
  </si>
  <si>
    <t>Atoka, OK</t>
  </si>
  <si>
    <t>Beaver, OK</t>
  </si>
  <si>
    <t>Beckham, OK</t>
  </si>
  <si>
    <t>Blaine, OK</t>
  </si>
  <si>
    <t>Bryan, OK</t>
  </si>
  <si>
    <t>Caddo, OK</t>
  </si>
  <si>
    <t>Canadian, OK</t>
  </si>
  <si>
    <t>Carter, OK</t>
  </si>
  <si>
    <t>Cherokee, OK</t>
  </si>
  <si>
    <t>Choctaw, OK</t>
  </si>
  <si>
    <t>Cimarron, OK</t>
  </si>
  <si>
    <t>Cleveland, OK</t>
  </si>
  <si>
    <t>Coal, OK</t>
  </si>
  <si>
    <t>Comanche, OK</t>
  </si>
  <si>
    <t>Cotton, OK</t>
  </si>
  <si>
    <t>Craig, OK</t>
  </si>
  <si>
    <t>Creek, OK</t>
  </si>
  <si>
    <t>Custer, OK</t>
  </si>
  <si>
    <t>Delaware, OK</t>
  </si>
  <si>
    <t>Dewey, OK</t>
  </si>
  <si>
    <t>Ellis, OK</t>
  </si>
  <si>
    <t>Garfield, OK</t>
  </si>
  <si>
    <t>Garvin, OK</t>
  </si>
  <si>
    <t>Grady, OK</t>
  </si>
  <si>
    <t>Grant, OK</t>
  </si>
  <si>
    <t>Greer, OK</t>
  </si>
  <si>
    <t>Harmon, OK</t>
  </si>
  <si>
    <t>Harper, OK</t>
  </si>
  <si>
    <t>Haskell, OK</t>
  </si>
  <si>
    <t>Hughes, OK</t>
  </si>
  <si>
    <t>Jackson, OK</t>
  </si>
  <si>
    <t>Jefferson, OK</t>
  </si>
  <si>
    <t>Johnston, OK</t>
  </si>
  <si>
    <t>Kay, OK</t>
  </si>
  <si>
    <t>Kingfisher, OK</t>
  </si>
  <si>
    <t>Kiowa, OK</t>
  </si>
  <si>
    <t>Latimer, OK</t>
  </si>
  <si>
    <t>Le Flore, OK</t>
  </si>
  <si>
    <t>Lincoln, OK</t>
  </si>
  <si>
    <t>Logan, OK</t>
  </si>
  <si>
    <t>Love, OK</t>
  </si>
  <si>
    <t>McClain, OK</t>
  </si>
  <si>
    <t>McCurtain, OK</t>
  </si>
  <si>
    <t>McIntosh, OK</t>
  </si>
  <si>
    <t>Major, OK</t>
  </si>
  <si>
    <t>Marshall, OK</t>
  </si>
  <si>
    <t>Mayes, OK</t>
  </si>
  <si>
    <t>Murray, OK</t>
  </si>
  <si>
    <t>Muskogee, OK</t>
  </si>
  <si>
    <t>Noble, OK</t>
  </si>
  <si>
    <t>Nowata, OK</t>
  </si>
  <si>
    <t>Okfuskee, OK</t>
  </si>
  <si>
    <t>Oklahoma, OK</t>
  </si>
  <si>
    <t>Okmulgee, OK</t>
  </si>
  <si>
    <t>Osage, OK</t>
  </si>
  <si>
    <t>Ottawa, OK</t>
  </si>
  <si>
    <t>Pawnee, OK</t>
  </si>
  <si>
    <t>Payne, OK</t>
  </si>
  <si>
    <t>Pittsburg, OK</t>
  </si>
  <si>
    <t>Pontotoc, OK</t>
  </si>
  <si>
    <t>Pottawatomie, OK</t>
  </si>
  <si>
    <t>Pushmataha, OK</t>
  </si>
  <si>
    <t>Roger Mills, OK</t>
  </si>
  <si>
    <t>Rogers, OK</t>
  </si>
  <si>
    <t>Seminole, OK</t>
  </si>
  <si>
    <t>Sequoyah, OK</t>
  </si>
  <si>
    <t>Stephens, OK</t>
  </si>
  <si>
    <t>Texas, OK</t>
  </si>
  <si>
    <t>Tillman, OK</t>
  </si>
  <si>
    <t>Tulsa, OK</t>
  </si>
  <si>
    <t>Wagoner, OK</t>
  </si>
  <si>
    <t>Washington, OK</t>
  </si>
  <si>
    <t>Washita, OK</t>
  </si>
  <si>
    <t>Woods, OK</t>
  </si>
  <si>
    <t>Woodward, OK</t>
  </si>
  <si>
    <t>OREGON</t>
  </si>
  <si>
    <t>Baker, OR</t>
  </si>
  <si>
    <t>Benton, OR</t>
  </si>
  <si>
    <t>Clackamas, OR</t>
  </si>
  <si>
    <t>Clatsop, OR</t>
  </si>
  <si>
    <t>Columbia, OR</t>
  </si>
  <si>
    <t>Coos, OR</t>
  </si>
  <si>
    <t>Crook, OR</t>
  </si>
  <si>
    <t>Curry, OR</t>
  </si>
  <si>
    <t>Deschutes, OR</t>
  </si>
  <si>
    <t>Douglas, OR</t>
  </si>
  <si>
    <t>Gilliam, OR</t>
  </si>
  <si>
    <t>Grant, OR</t>
  </si>
  <si>
    <t>Harney, OR</t>
  </si>
  <si>
    <t>Hood River, OR</t>
  </si>
  <si>
    <t>Jackson, OR</t>
  </si>
  <si>
    <t>Jefferson, OR</t>
  </si>
  <si>
    <t>Josephine, OR</t>
  </si>
  <si>
    <t>Klamath, OR</t>
  </si>
  <si>
    <t>Lake, OR</t>
  </si>
  <si>
    <t>Lane, OR</t>
  </si>
  <si>
    <t>Lincoln, OR</t>
  </si>
  <si>
    <t>Linn, OR</t>
  </si>
  <si>
    <t>Malheur, OR</t>
  </si>
  <si>
    <t>Marion, OR</t>
  </si>
  <si>
    <t>Morrow, OR</t>
  </si>
  <si>
    <t>Multnomah, OR</t>
  </si>
  <si>
    <t>Polk, OR</t>
  </si>
  <si>
    <t>Sherman, OR</t>
  </si>
  <si>
    <t>Tillamook, OR</t>
  </si>
  <si>
    <t>Umatilla, OR</t>
  </si>
  <si>
    <t>Union, OR</t>
  </si>
  <si>
    <t>Wallowa, OR</t>
  </si>
  <si>
    <t>Wasco, OR</t>
  </si>
  <si>
    <t>Washington, OR</t>
  </si>
  <si>
    <t>Wheeler, OR</t>
  </si>
  <si>
    <t>Yamhill, OR</t>
  </si>
  <si>
    <t>PENNSYLVANIA</t>
  </si>
  <si>
    <t>Adams, PA</t>
  </si>
  <si>
    <t>Allegheny, PA</t>
  </si>
  <si>
    <t>Armstrong, PA</t>
  </si>
  <si>
    <t>Beaver, PA</t>
  </si>
  <si>
    <t>Bedford, PA</t>
  </si>
  <si>
    <t>Berks, PA</t>
  </si>
  <si>
    <t>Blair, PA</t>
  </si>
  <si>
    <t>Bradford, PA</t>
  </si>
  <si>
    <t>Bucks, PA</t>
  </si>
  <si>
    <t>Butler, PA</t>
  </si>
  <si>
    <t>Cambria, PA</t>
  </si>
  <si>
    <t>Cameron, PA</t>
  </si>
  <si>
    <t>Carbon, PA</t>
  </si>
  <si>
    <t>Centre, PA</t>
  </si>
  <si>
    <t>Chester, PA</t>
  </si>
  <si>
    <t>Clarion, PA</t>
  </si>
  <si>
    <t>Clearfield, PA</t>
  </si>
  <si>
    <t>Clinton, PA</t>
  </si>
  <si>
    <t>Columbia, PA</t>
  </si>
  <si>
    <t>Crawford, PA</t>
  </si>
  <si>
    <t>Cumberland, PA</t>
  </si>
  <si>
    <t>Dauphin, PA</t>
  </si>
  <si>
    <t>Delaware, PA</t>
  </si>
  <si>
    <t>Elk, PA</t>
  </si>
  <si>
    <t>Erie, PA</t>
  </si>
  <si>
    <t>Fayette, PA</t>
  </si>
  <si>
    <t>Forest, PA</t>
  </si>
  <si>
    <t>Franklin, PA</t>
  </si>
  <si>
    <t>Fulton, PA</t>
  </si>
  <si>
    <t>Greene, PA</t>
  </si>
  <si>
    <t>Huntingdon, PA</t>
  </si>
  <si>
    <t>Indiana, PA</t>
  </si>
  <si>
    <t>Jefferson, PA</t>
  </si>
  <si>
    <t>Juniata, PA</t>
  </si>
  <si>
    <t>Lackawanna, PA</t>
  </si>
  <si>
    <t>Lancaster, PA</t>
  </si>
  <si>
    <t>Lawrence, PA</t>
  </si>
  <si>
    <t>Lebanon, PA</t>
  </si>
  <si>
    <t>Lehigh, PA</t>
  </si>
  <si>
    <t>Luzerne, PA</t>
  </si>
  <si>
    <t>Lycoming, PA</t>
  </si>
  <si>
    <t>McKean, PA</t>
  </si>
  <si>
    <t>Mercer, PA</t>
  </si>
  <si>
    <t>Mifflin, PA</t>
  </si>
  <si>
    <t>Monroe, PA</t>
  </si>
  <si>
    <t>Montgomery, PA</t>
  </si>
  <si>
    <t>Montour, PA</t>
  </si>
  <si>
    <t>Northampton, PA</t>
  </si>
  <si>
    <t>Northumberland, PA</t>
  </si>
  <si>
    <t>Perry, PA</t>
  </si>
  <si>
    <t>Philadelphia, PA</t>
  </si>
  <si>
    <t>Pike, PA</t>
  </si>
  <si>
    <t>Potter, PA</t>
  </si>
  <si>
    <t>Schuylkill, PA</t>
  </si>
  <si>
    <t>Snyder, PA</t>
  </si>
  <si>
    <t>Somerset, PA</t>
  </si>
  <si>
    <t>Sullivan, PA</t>
  </si>
  <si>
    <t>Susquehanna, PA</t>
  </si>
  <si>
    <t>Tioga, PA</t>
  </si>
  <si>
    <t>Union, PA</t>
  </si>
  <si>
    <t>Venango, PA</t>
  </si>
  <si>
    <t>Warren, PA</t>
  </si>
  <si>
    <t>Washington, PA</t>
  </si>
  <si>
    <t>Wayne, PA</t>
  </si>
  <si>
    <t>Westmoreland, PA</t>
  </si>
  <si>
    <t>Wyoming, PA</t>
  </si>
  <si>
    <t>York, PA</t>
  </si>
  <si>
    <t>RHODE ISLAND</t>
  </si>
  <si>
    <t>Bristol, RI</t>
  </si>
  <si>
    <t>Kent, RI</t>
  </si>
  <si>
    <t>Newport, RI</t>
  </si>
  <si>
    <t>Providence, RI</t>
  </si>
  <si>
    <t>Washington, RI</t>
  </si>
  <si>
    <t>SOUTH CAROLINA</t>
  </si>
  <si>
    <t>Abbeville, SC</t>
  </si>
  <si>
    <t>Aiken, SC</t>
  </si>
  <si>
    <t>Allendale, SC</t>
  </si>
  <si>
    <t>Anderson, SC</t>
  </si>
  <si>
    <t>Bamberg, SC</t>
  </si>
  <si>
    <t>Barnwell, SC</t>
  </si>
  <si>
    <t>Beaufort, SC</t>
  </si>
  <si>
    <t>Berkeley, SC</t>
  </si>
  <si>
    <t>Calhoun, SC</t>
  </si>
  <si>
    <t>Charleston, SC</t>
  </si>
  <si>
    <t>Cherokee, SC</t>
  </si>
  <si>
    <t>Chester, SC</t>
  </si>
  <si>
    <t>Chesterfield, SC</t>
  </si>
  <si>
    <t>Clarendon, SC</t>
  </si>
  <si>
    <t>Colleton, SC</t>
  </si>
  <si>
    <t>Darlington, SC</t>
  </si>
  <si>
    <t>Dillon, SC</t>
  </si>
  <si>
    <t>Dorchester, SC</t>
  </si>
  <si>
    <t>Edgefield, SC</t>
  </si>
  <si>
    <t>Fairfield, SC</t>
  </si>
  <si>
    <t>Florence, SC</t>
  </si>
  <si>
    <t>Georgetown, SC</t>
  </si>
  <si>
    <t>Greenville, SC</t>
  </si>
  <si>
    <t>Greenwood, SC</t>
  </si>
  <si>
    <t>Hampton, SC</t>
  </si>
  <si>
    <t>Horry, SC</t>
  </si>
  <si>
    <t>Jasper, SC</t>
  </si>
  <si>
    <t>Kershaw, SC</t>
  </si>
  <si>
    <t>Lancaster, SC</t>
  </si>
  <si>
    <t>Laurens, SC</t>
  </si>
  <si>
    <t>Lee, SC</t>
  </si>
  <si>
    <t>Lexington, SC</t>
  </si>
  <si>
    <t>McCormick, SC</t>
  </si>
  <si>
    <t>Marion, SC</t>
  </si>
  <si>
    <t>Marlboro, SC</t>
  </si>
  <si>
    <t>Newberry, SC</t>
  </si>
  <si>
    <t>Oconee, SC</t>
  </si>
  <si>
    <t>Orangeburg, SC</t>
  </si>
  <si>
    <t>Pickens, SC</t>
  </si>
  <si>
    <t>Richland, SC</t>
  </si>
  <si>
    <t>Saluda, SC</t>
  </si>
  <si>
    <t>Spartanburg, SC</t>
  </si>
  <si>
    <t>Sumter, SC</t>
  </si>
  <si>
    <t>Union, SC</t>
  </si>
  <si>
    <t>Williamsburg, SC</t>
  </si>
  <si>
    <t>York, SC</t>
  </si>
  <si>
    <t>SOUTH DAKOTA</t>
  </si>
  <si>
    <t>Aurora, SD</t>
  </si>
  <si>
    <t>Beadle, SD</t>
  </si>
  <si>
    <t>Bennett, SD</t>
  </si>
  <si>
    <t>Bon Homme, SD</t>
  </si>
  <si>
    <t>Brookings, SD</t>
  </si>
  <si>
    <t>Brown, SD</t>
  </si>
  <si>
    <t>Brule, SD</t>
  </si>
  <si>
    <t>Buffalo, SD</t>
  </si>
  <si>
    <t>Butte, SD</t>
  </si>
  <si>
    <t>Campbell, SD</t>
  </si>
  <si>
    <t>Charles Mix, SD</t>
  </si>
  <si>
    <t>Clark, SD</t>
  </si>
  <si>
    <t>Clay, SD</t>
  </si>
  <si>
    <t>Codington, SD</t>
  </si>
  <si>
    <t>Corson, SD</t>
  </si>
  <si>
    <t>Custer, SD</t>
  </si>
  <si>
    <t>Davison, SD</t>
  </si>
  <si>
    <t>Day, SD</t>
  </si>
  <si>
    <t>Deuel, SD</t>
  </si>
  <si>
    <t>Dewey, SD</t>
  </si>
  <si>
    <t>Douglas, SD</t>
  </si>
  <si>
    <t>Edmunds, SD</t>
  </si>
  <si>
    <t>Fall River, SD</t>
  </si>
  <si>
    <t>Faulk, SD</t>
  </si>
  <si>
    <t>Grant, SD</t>
  </si>
  <si>
    <t>Gregory, SD</t>
  </si>
  <si>
    <t>Haakon, SD</t>
  </si>
  <si>
    <t>Hamlin, SD</t>
  </si>
  <si>
    <t>Hand, SD</t>
  </si>
  <si>
    <t>Hanson, SD</t>
  </si>
  <si>
    <t>Harding, SD</t>
  </si>
  <si>
    <t>Hughes, SD</t>
  </si>
  <si>
    <t>Hutchinson, SD</t>
  </si>
  <si>
    <t>Hyde, SD</t>
  </si>
  <si>
    <t>Jackson, SD</t>
  </si>
  <si>
    <t>Jerauld, SD</t>
  </si>
  <si>
    <t>Jones, SD</t>
  </si>
  <si>
    <t>Kingsbury, SD</t>
  </si>
  <si>
    <t>Lake, SD</t>
  </si>
  <si>
    <t>Lawrence, SD</t>
  </si>
  <si>
    <t>Lincoln, SD</t>
  </si>
  <si>
    <t>Lyman, SD</t>
  </si>
  <si>
    <t>McCook, SD</t>
  </si>
  <si>
    <t>McPherson, SD</t>
  </si>
  <si>
    <t>Marshall, SD</t>
  </si>
  <si>
    <t>Meade, SD</t>
  </si>
  <si>
    <t>Mellette, SD</t>
  </si>
  <si>
    <t>Miner, SD</t>
  </si>
  <si>
    <t>Minnehaha, SD</t>
  </si>
  <si>
    <t>Moody, SD</t>
  </si>
  <si>
    <t>Pennington, SD</t>
  </si>
  <si>
    <t>Perkins, SD</t>
  </si>
  <si>
    <t>Potter, SD</t>
  </si>
  <si>
    <t>Roberts, SD</t>
  </si>
  <si>
    <t>Sanborn, SD</t>
  </si>
  <si>
    <t>Shannon, SD</t>
  </si>
  <si>
    <t>Spink, SD</t>
  </si>
  <si>
    <t>Stanley, SD</t>
  </si>
  <si>
    <t>Sully, SD</t>
  </si>
  <si>
    <t>Todd, SD</t>
  </si>
  <si>
    <t>Tripp, SD</t>
  </si>
  <si>
    <t>Turner, SD</t>
  </si>
  <si>
    <t>Union, SD</t>
  </si>
  <si>
    <t>Walworth, SD</t>
  </si>
  <si>
    <t>Yankton, SD</t>
  </si>
  <si>
    <t>Ziebach, SD</t>
  </si>
  <si>
    <t>TENNESSEE</t>
  </si>
  <si>
    <t>Anderson, TN</t>
  </si>
  <si>
    <t>Bedford, TN</t>
  </si>
  <si>
    <t>Benton, TN</t>
  </si>
  <si>
    <t>Bledsoe, TN</t>
  </si>
  <si>
    <t>Blount, TN</t>
  </si>
  <si>
    <t>Bradley, TN</t>
  </si>
  <si>
    <t>Campbell, TN</t>
  </si>
  <si>
    <t>Cannon, TN</t>
  </si>
  <si>
    <t>Carroll, TN</t>
  </si>
  <si>
    <t>Carter, TN</t>
  </si>
  <si>
    <t>Cheatham, TN</t>
  </si>
  <si>
    <t>Chester, TN</t>
  </si>
  <si>
    <t>Claiborne, TN</t>
  </si>
  <si>
    <t>Clay, TN</t>
  </si>
  <si>
    <t>Cocke, TN</t>
  </si>
  <si>
    <t>Coffee, TN</t>
  </si>
  <si>
    <t>Crockett, TN</t>
  </si>
  <si>
    <t>Cumberland, TN</t>
  </si>
  <si>
    <t>Davidson, TN</t>
  </si>
  <si>
    <t>Decatur, TN</t>
  </si>
  <si>
    <t>DeKalb, TN</t>
  </si>
  <si>
    <t>Dickson, TN</t>
  </si>
  <si>
    <t>Dyer, TN</t>
  </si>
  <si>
    <t>Fayette, TN</t>
  </si>
  <si>
    <t>Fentress, TN</t>
  </si>
  <si>
    <t>Franklin, TN</t>
  </si>
  <si>
    <t>Gibson, TN</t>
  </si>
  <si>
    <t>Giles, TN</t>
  </si>
  <si>
    <t>Grainger, TN</t>
  </si>
  <si>
    <t>Greene, TN</t>
  </si>
  <si>
    <t>Grundy, TN</t>
  </si>
  <si>
    <t>Hamblen, TN</t>
  </si>
  <si>
    <t>Hamilton, TN</t>
  </si>
  <si>
    <t>Hancock, TN</t>
  </si>
  <si>
    <t>Hardeman, TN</t>
  </si>
  <si>
    <t>Hardin, TN</t>
  </si>
  <si>
    <t>Hawkins, TN</t>
  </si>
  <si>
    <t>Haywood, TN</t>
  </si>
  <si>
    <t>Henderson, TN</t>
  </si>
  <si>
    <t>Henry, TN</t>
  </si>
  <si>
    <t>Hickman, TN</t>
  </si>
  <si>
    <t>Houston, TN</t>
  </si>
  <si>
    <t>Humphreys, TN</t>
  </si>
  <si>
    <t>Jackson, TN</t>
  </si>
  <si>
    <t>Jefferson, TN</t>
  </si>
  <si>
    <t>Johnson, TN</t>
  </si>
  <si>
    <t>Knox, TN</t>
  </si>
  <si>
    <t>Lake, TN</t>
  </si>
  <si>
    <t>Lauderdale, TN</t>
  </si>
  <si>
    <t>Lawrence, TN</t>
  </si>
  <si>
    <t>Lewis, TN</t>
  </si>
  <si>
    <t>Lincoln, TN</t>
  </si>
  <si>
    <t>Loudon, TN</t>
  </si>
  <si>
    <t>McMinn, TN</t>
  </si>
  <si>
    <t>McNairy, TN</t>
  </si>
  <si>
    <t>Macon, TN</t>
  </si>
  <si>
    <t>Madison, TN</t>
  </si>
  <si>
    <t>Marion, TN</t>
  </si>
  <si>
    <t>Marshall, TN</t>
  </si>
  <si>
    <t>Maury, TN</t>
  </si>
  <si>
    <t>Meigs, TN</t>
  </si>
  <si>
    <t>Monroe, TN</t>
  </si>
  <si>
    <t>Montgomery, TN</t>
  </si>
  <si>
    <t>Moore, TN</t>
  </si>
  <si>
    <t>Morgan, TN</t>
  </si>
  <si>
    <t>Obion, TN</t>
  </si>
  <si>
    <t>Overton, TN</t>
  </si>
  <si>
    <t>Perry, TN</t>
  </si>
  <si>
    <t>Pickett, TN</t>
  </si>
  <si>
    <t>Polk, TN</t>
  </si>
  <si>
    <t>Putnam, TN</t>
  </si>
  <si>
    <t>Rhea, TN</t>
  </si>
  <si>
    <t>Roane, TN</t>
  </si>
  <si>
    <t>Robertson, TN</t>
  </si>
  <si>
    <t>Rutherford, TN</t>
  </si>
  <si>
    <t>Scott, TN</t>
  </si>
  <si>
    <t>Sequatchie, TN</t>
  </si>
  <si>
    <t>Sevier, TN</t>
  </si>
  <si>
    <t>Shelby, TN</t>
  </si>
  <si>
    <t>Smith, TN</t>
  </si>
  <si>
    <t>Stewart, TN</t>
  </si>
  <si>
    <t>Sullivan, TN</t>
  </si>
  <si>
    <t>Sumner, TN</t>
  </si>
  <si>
    <t>Tipton, TN</t>
  </si>
  <si>
    <t>Trousdale, TN</t>
  </si>
  <si>
    <t>Unicoi, TN</t>
  </si>
  <si>
    <t>Union, TN</t>
  </si>
  <si>
    <t>Van Buren, TN</t>
  </si>
  <si>
    <t>Warren, TN</t>
  </si>
  <si>
    <t>Washington, TN</t>
  </si>
  <si>
    <t>Wayne, TN</t>
  </si>
  <si>
    <t>Weakley, TN</t>
  </si>
  <si>
    <t>White, TN</t>
  </si>
  <si>
    <t>Williamson, TN</t>
  </si>
  <si>
    <t>Wilson, TN</t>
  </si>
  <si>
    <t>TEXAS</t>
  </si>
  <si>
    <t>UTAH</t>
  </si>
  <si>
    <t>VERMONT</t>
  </si>
  <si>
    <t>Addison, VT</t>
  </si>
  <si>
    <t>Bennington, VT</t>
  </si>
  <si>
    <t>Caledonia, VT</t>
  </si>
  <si>
    <t>Chittenden, VT</t>
  </si>
  <si>
    <t>Essex, VT</t>
  </si>
  <si>
    <t>Franklin, VT</t>
  </si>
  <si>
    <t>Grand Isle, VT</t>
  </si>
  <si>
    <t>Lamoille, VT</t>
  </si>
  <si>
    <t>Orange, VT</t>
  </si>
  <si>
    <t>Orleans, VT</t>
  </si>
  <si>
    <t>Rutland, VT</t>
  </si>
  <si>
    <t>Washington, VT</t>
  </si>
  <si>
    <t>Windham, VT</t>
  </si>
  <si>
    <t>Windsor, VT</t>
  </si>
  <si>
    <t>VIRGINIA</t>
  </si>
  <si>
    <t>Accomack, VA</t>
  </si>
  <si>
    <t>Albemarle, VA</t>
  </si>
  <si>
    <t>Alleghany, VA</t>
  </si>
  <si>
    <t>Amelia, VA</t>
  </si>
  <si>
    <t>Amherst, VA</t>
  </si>
  <si>
    <t>Appomattox, VA</t>
  </si>
  <si>
    <t>Arlington, VA</t>
  </si>
  <si>
    <t>Augusta, VA</t>
  </si>
  <si>
    <t>Bath, VA</t>
  </si>
  <si>
    <t>Bedford, VA</t>
  </si>
  <si>
    <t>Bland, VA</t>
  </si>
  <si>
    <t>Botetourt, VA</t>
  </si>
  <si>
    <t>Brunswick, VA</t>
  </si>
  <si>
    <t>Buchanan, VA</t>
  </si>
  <si>
    <t>Buckingham, VA</t>
  </si>
  <si>
    <t>Campbell, VA</t>
  </si>
  <si>
    <t>Caroline, VA</t>
  </si>
  <si>
    <t>Carroll, VA</t>
  </si>
  <si>
    <t>Charles City, VA</t>
  </si>
  <si>
    <t>Charlotte, VA</t>
  </si>
  <si>
    <t>Chesterfield, VA</t>
  </si>
  <si>
    <t>Clarke, VA</t>
  </si>
  <si>
    <t>Craig, VA</t>
  </si>
  <si>
    <t>Culpeper, VA</t>
  </si>
  <si>
    <t>Cumberland, VA</t>
  </si>
  <si>
    <t>Dickenson, VA</t>
  </si>
  <si>
    <t>Dinwiddie, VA</t>
  </si>
  <si>
    <t>Essex, VA</t>
  </si>
  <si>
    <t>Fairfax, VA</t>
  </si>
  <si>
    <t>Fauquier, VA</t>
  </si>
  <si>
    <t>Floyd, VA</t>
  </si>
  <si>
    <t>Fluvanna, VA</t>
  </si>
  <si>
    <t>Franklin, VA</t>
  </si>
  <si>
    <t>Frederick, VA</t>
  </si>
  <si>
    <t>Giles, VA</t>
  </si>
  <si>
    <t>Gloucester, VA</t>
  </si>
  <si>
    <t>Goochland, VA</t>
  </si>
  <si>
    <t>Grayson, VA</t>
  </si>
  <si>
    <t>Greene, VA</t>
  </si>
  <si>
    <t>Greensville, VA</t>
  </si>
  <si>
    <t>Halifax, VA</t>
  </si>
  <si>
    <t>Hanover, VA</t>
  </si>
  <si>
    <t>Henrico, VA</t>
  </si>
  <si>
    <t>Henry, VA</t>
  </si>
  <si>
    <t>Highland, VA</t>
  </si>
  <si>
    <t>Isle of Wight, VA</t>
  </si>
  <si>
    <t>James City, VA</t>
  </si>
  <si>
    <t>King and Queen, VA</t>
  </si>
  <si>
    <t>King George, VA</t>
  </si>
  <si>
    <t>King William, VA</t>
  </si>
  <si>
    <t>Lancaster, VA</t>
  </si>
  <si>
    <t>Lee, VA</t>
  </si>
  <si>
    <t>Loudoun, VA</t>
  </si>
  <si>
    <t>Louisa, VA</t>
  </si>
  <si>
    <t>Lunenburg, VA</t>
  </si>
  <si>
    <t>Madison, VA</t>
  </si>
  <si>
    <t>Mathews, VA</t>
  </si>
  <si>
    <t>Mecklenburg, VA</t>
  </si>
  <si>
    <t>Middlesex, VA</t>
  </si>
  <si>
    <t>Montgomery, VA</t>
  </si>
  <si>
    <t>Nelson, VA</t>
  </si>
  <si>
    <t>New Kent, VA</t>
  </si>
  <si>
    <t>Northampton, VA</t>
  </si>
  <si>
    <t>Northumberland, VA</t>
  </si>
  <si>
    <t>Nottoway, VA</t>
  </si>
  <si>
    <t>Orange, VA</t>
  </si>
  <si>
    <t>Page, VA</t>
  </si>
  <si>
    <t>Patrick, VA</t>
  </si>
  <si>
    <t>Pittsylvania, VA</t>
  </si>
  <si>
    <t>Powhatan, VA</t>
  </si>
  <si>
    <t>Prince Edward, VA</t>
  </si>
  <si>
    <t>Prince George, VA</t>
  </si>
  <si>
    <t>Prince William, VA</t>
  </si>
  <si>
    <t>Pulaski, VA</t>
  </si>
  <si>
    <t>Rappahannock, VA</t>
  </si>
  <si>
    <t>Richmond, VA</t>
  </si>
  <si>
    <t>Roanoke, VA</t>
  </si>
  <si>
    <t>Rockbridge, VA</t>
  </si>
  <si>
    <t>Rockingham, VA</t>
  </si>
  <si>
    <t>Russell, VA</t>
  </si>
  <si>
    <t>Scott, VA</t>
  </si>
  <si>
    <t>Shenandoah, VA</t>
  </si>
  <si>
    <t>Smyth, VA</t>
  </si>
  <si>
    <t>Southampton, VA</t>
  </si>
  <si>
    <t>Spotsylvania, VA</t>
  </si>
  <si>
    <t>Stafford, VA</t>
  </si>
  <si>
    <t>Surry, VA</t>
  </si>
  <si>
    <t>Sussex, VA</t>
  </si>
  <si>
    <t>Tazewell, VA</t>
  </si>
  <si>
    <t>Warren, VA</t>
  </si>
  <si>
    <t>Washington, VA</t>
  </si>
  <si>
    <t>Westmoreland, VA</t>
  </si>
  <si>
    <t>Wise, VA</t>
  </si>
  <si>
    <t>Wythe, VA</t>
  </si>
  <si>
    <t>York, VA</t>
  </si>
  <si>
    <t>Alexandria, VA</t>
  </si>
  <si>
    <t>Bristol, VA</t>
  </si>
  <si>
    <t>Buena Vista, VA</t>
  </si>
  <si>
    <t>Charlottesville, VA</t>
  </si>
  <si>
    <t>Chesapeake, VA</t>
  </si>
  <si>
    <t>Colonial Heights, VA</t>
  </si>
  <si>
    <t>Covington, VA</t>
  </si>
  <si>
    <t>Danville, VA</t>
  </si>
  <si>
    <t>Emporia, VA</t>
  </si>
  <si>
    <t>Falls Church, VA</t>
  </si>
  <si>
    <t>Fredericksburg, VA</t>
  </si>
  <si>
    <t>Galax, VA</t>
  </si>
  <si>
    <t>Hampton, VA</t>
  </si>
  <si>
    <t>Harrisonburg, VA</t>
  </si>
  <si>
    <t>Hopewell, VA</t>
  </si>
  <si>
    <t>Lexington, VA</t>
  </si>
  <si>
    <t>Lynchburg, VA</t>
  </si>
  <si>
    <t>Manassas, VA</t>
  </si>
  <si>
    <t>Manassas Park, VA</t>
  </si>
  <si>
    <t>Martinsville, VA</t>
  </si>
  <si>
    <t>Newport News, VA</t>
  </si>
  <si>
    <t>Norfolk, VA</t>
  </si>
  <si>
    <t>Norton, VA</t>
  </si>
  <si>
    <t>Petersburg, VA</t>
  </si>
  <si>
    <t>Poquoson, VA</t>
  </si>
  <si>
    <t>Portsmouth, VA</t>
  </si>
  <si>
    <t>Radford, VA</t>
  </si>
  <si>
    <t>Salem, VA</t>
  </si>
  <si>
    <t>Staunton, VA</t>
  </si>
  <si>
    <t>Suffolk, VA</t>
  </si>
  <si>
    <t>Virginia Beach, VA</t>
  </si>
  <si>
    <t>Waynesboro, VA</t>
  </si>
  <si>
    <t>Williamsburg, VA</t>
  </si>
  <si>
    <t>Winchester, VA</t>
  </si>
  <si>
    <t>WASHINGTON</t>
  </si>
  <si>
    <t>Adams, WA</t>
  </si>
  <si>
    <t>Asotin, WA</t>
  </si>
  <si>
    <t>Benton, WA</t>
  </si>
  <si>
    <t>Chelan, WA</t>
  </si>
  <si>
    <t>Clallam, WA</t>
  </si>
  <si>
    <t>Clark, WA</t>
  </si>
  <si>
    <t>Columbia, WA</t>
  </si>
  <si>
    <t>Cowlitz, WA</t>
  </si>
  <si>
    <t>Douglas, WA</t>
  </si>
  <si>
    <t>Ferry, WA</t>
  </si>
  <si>
    <t>Franklin, WA</t>
  </si>
  <si>
    <t>Garfield, WA</t>
  </si>
  <si>
    <t>Grant, WA</t>
  </si>
  <si>
    <t>Grays Harbor, WA</t>
  </si>
  <si>
    <t>Island, WA</t>
  </si>
  <si>
    <t>Jefferson, WA</t>
  </si>
  <si>
    <t>King, WA</t>
  </si>
  <si>
    <t>Kitsap, WA</t>
  </si>
  <si>
    <t>Kittitas, WA</t>
  </si>
  <si>
    <t>Klickitat, WA</t>
  </si>
  <si>
    <t>Lewis, WA</t>
  </si>
  <si>
    <t>Lincoln, WA</t>
  </si>
  <si>
    <t>Mason, WA</t>
  </si>
  <si>
    <t>Okanogan, WA</t>
  </si>
  <si>
    <t>Pacific, WA</t>
  </si>
  <si>
    <t>Pend Oreille, WA</t>
  </si>
  <si>
    <t>Pierce, WA</t>
  </si>
  <si>
    <t>San Juan, WA</t>
  </si>
  <si>
    <t>Skagit, WA</t>
  </si>
  <si>
    <t>Skamania, WA</t>
  </si>
  <si>
    <t>Snohomish, WA</t>
  </si>
  <si>
    <t>Spokane, WA</t>
  </si>
  <si>
    <t>Stevens, WA</t>
  </si>
  <si>
    <t>Thurston, WA</t>
  </si>
  <si>
    <t>Wahkiakum, WA</t>
  </si>
  <si>
    <t>Walla Walla, WA</t>
  </si>
  <si>
    <t>Whatcom, WA</t>
  </si>
  <si>
    <t>Whitman, WA</t>
  </si>
  <si>
    <t>Yakima, WA</t>
  </si>
  <si>
    <t>WEST VIRGINIA</t>
  </si>
  <si>
    <t>Barbour, WV</t>
  </si>
  <si>
    <t>Berkeley, WV</t>
  </si>
  <si>
    <t>Boone, WV</t>
  </si>
  <si>
    <t>Braxton, WV</t>
  </si>
  <si>
    <t>Brooke, WV</t>
  </si>
  <si>
    <t>Cabell, WV</t>
  </si>
  <si>
    <t>Calhoun, WV</t>
  </si>
  <si>
    <t>Clay, WV</t>
  </si>
  <si>
    <t>Doddridge, WV</t>
  </si>
  <si>
    <t>Fayette, WV</t>
  </si>
  <si>
    <t>Gilmer, WV</t>
  </si>
  <si>
    <t>Grant, WV</t>
  </si>
  <si>
    <t>Greenbrier, WV</t>
  </si>
  <si>
    <t>Hampshire, WV</t>
  </si>
  <si>
    <t>Hancock, WV</t>
  </si>
  <si>
    <t>Hardy, WV</t>
  </si>
  <si>
    <t>Harrison, WV</t>
  </si>
  <si>
    <t>Jackson, WV</t>
  </si>
  <si>
    <t>Jefferson, WV</t>
  </si>
  <si>
    <t>Kanawha, WV</t>
  </si>
  <si>
    <t>Lewis, WV</t>
  </si>
  <si>
    <t>Lincoln, WV</t>
  </si>
  <si>
    <t>Logan, WV</t>
  </si>
  <si>
    <t>McDowell, WV</t>
  </si>
  <si>
    <t>Marion, WV</t>
  </si>
  <si>
    <t>Marshall, WV</t>
  </si>
  <si>
    <t>Mason, WV</t>
  </si>
  <si>
    <t>Mercer, WV</t>
  </si>
  <si>
    <t>Mineral, WV</t>
  </si>
  <si>
    <t>Mingo, WV</t>
  </si>
  <si>
    <t>Monongalia, WV</t>
  </si>
  <si>
    <t>Monroe, WV</t>
  </si>
  <si>
    <t>Morgan, WV</t>
  </si>
  <si>
    <t>Nicholas, WV</t>
  </si>
  <si>
    <t>Ohio, WV</t>
  </si>
  <si>
    <t>Pendleton, WV</t>
  </si>
  <si>
    <t>Pleasants, WV</t>
  </si>
  <si>
    <t>Pocahontas, WV</t>
  </si>
  <si>
    <t>Preston, WV</t>
  </si>
  <si>
    <t>Putnam, WV</t>
  </si>
  <si>
    <t>Raleigh, WV</t>
  </si>
  <si>
    <t>Randolph, WV</t>
  </si>
  <si>
    <t>Ritchie, WV</t>
  </si>
  <si>
    <t>Roane, WV</t>
  </si>
  <si>
    <t>Summers, WV</t>
  </si>
  <si>
    <t>Taylor, WV</t>
  </si>
  <si>
    <t>Tucker, WV</t>
  </si>
  <si>
    <t>Tyler, WV</t>
  </si>
  <si>
    <t>Upshur, WV</t>
  </si>
  <si>
    <t>Wayne, WV</t>
  </si>
  <si>
    <t>Webster, WV</t>
  </si>
  <si>
    <t>Wetzel, WV</t>
  </si>
  <si>
    <t>Wirt, WV</t>
  </si>
  <si>
    <t>Wood, WV</t>
  </si>
  <si>
    <t>Wyoming, WV</t>
  </si>
  <si>
    <t>WISCONSIN</t>
  </si>
  <si>
    <t>Adams, WI</t>
  </si>
  <si>
    <t>Ashland, WI</t>
  </si>
  <si>
    <t>Barron, WI</t>
  </si>
  <si>
    <t>Bayfield, WI</t>
  </si>
  <si>
    <t>Brown, WI</t>
  </si>
  <si>
    <t>Buffalo, WI</t>
  </si>
  <si>
    <t>Burnett, WI</t>
  </si>
  <si>
    <t>Calumet, WI</t>
  </si>
  <si>
    <t>Chippewa, WI</t>
  </si>
  <si>
    <t>Clark, WI</t>
  </si>
  <si>
    <t>Columbia, WI</t>
  </si>
  <si>
    <t>Crawford, WI</t>
  </si>
  <si>
    <t>Dane, WI</t>
  </si>
  <si>
    <t>Dodge, WI</t>
  </si>
  <si>
    <t>Door, WI</t>
  </si>
  <si>
    <t>Douglas, WI</t>
  </si>
  <si>
    <t>Dunn, WI</t>
  </si>
  <si>
    <t>Eau Claire, WI</t>
  </si>
  <si>
    <t>Florence, WI</t>
  </si>
  <si>
    <t>Fond du Lac, WI</t>
  </si>
  <si>
    <t>Forest, WI</t>
  </si>
  <si>
    <t>Grant, WI</t>
  </si>
  <si>
    <t>Green, WI</t>
  </si>
  <si>
    <t>Green Lake, WI</t>
  </si>
  <si>
    <t>Iowa, WI</t>
  </si>
  <si>
    <t>Iron, WI</t>
  </si>
  <si>
    <t>Jackson, WI</t>
  </si>
  <si>
    <t>Jefferson, WI</t>
  </si>
  <si>
    <t>Juneau, WI</t>
  </si>
  <si>
    <t>Kenosha, WI</t>
  </si>
  <si>
    <t>Kewaunee, WI</t>
  </si>
  <si>
    <t>La Crosse, WI</t>
  </si>
  <si>
    <t>Lafayette, WI</t>
  </si>
  <si>
    <t>Langlade, WI</t>
  </si>
  <si>
    <t>Lincoln, WI</t>
  </si>
  <si>
    <t>Manitowoc, WI</t>
  </si>
  <si>
    <t>Marathon, WI</t>
  </si>
  <si>
    <t>Marinette, WI</t>
  </si>
  <si>
    <t>Marquette, WI</t>
  </si>
  <si>
    <t>Menominee, WI</t>
  </si>
  <si>
    <t>Milwaukee, WI</t>
  </si>
  <si>
    <t>Monroe, WI</t>
  </si>
  <si>
    <t>Oconto, WI</t>
  </si>
  <si>
    <t>Oneida, WI</t>
  </si>
  <si>
    <t>Outagamie, WI</t>
  </si>
  <si>
    <t>Ozaukee, WI</t>
  </si>
  <si>
    <t>Pepin, WI</t>
  </si>
  <si>
    <t>Pierce, WI</t>
  </si>
  <si>
    <t>Polk, WI</t>
  </si>
  <si>
    <t>Portage, WI</t>
  </si>
  <si>
    <t>Price, WI</t>
  </si>
  <si>
    <t>Racine, WI</t>
  </si>
  <si>
    <t>Richland, WI</t>
  </si>
  <si>
    <t>Rock, WI</t>
  </si>
  <si>
    <t>Rusk, WI</t>
  </si>
  <si>
    <t>St. Croix, WI</t>
  </si>
  <si>
    <t>Sauk, WI</t>
  </si>
  <si>
    <t>Sawyer, WI</t>
  </si>
  <si>
    <t>Shawano, WI</t>
  </si>
  <si>
    <t>Sheboygan, WI</t>
  </si>
  <si>
    <t>Taylor, WI</t>
  </si>
  <si>
    <t>Trempealeau, WI</t>
  </si>
  <si>
    <t>Vernon, WI</t>
  </si>
  <si>
    <t>Vilas, WI</t>
  </si>
  <si>
    <t>Walworth, WI</t>
  </si>
  <si>
    <t>Washburn, WI</t>
  </si>
  <si>
    <t>Washington, WI</t>
  </si>
  <si>
    <t>Waukesha, WI</t>
  </si>
  <si>
    <t>Waupaca, WI</t>
  </si>
  <si>
    <t>Waushara, WI</t>
  </si>
  <si>
    <t>Winnebago, WI</t>
  </si>
  <si>
    <t>Wood, WI</t>
  </si>
  <si>
    <t>WYOMING</t>
  </si>
  <si>
    <t>Pop., '19</t>
  </si>
  <si>
    <t>County area sq miles (obtained from https://hub.arcgis.com/datasets/fab7849b55d54f0f8f246605f6ee9306?geometry=-120.942%2C35.762%2C-89.302%2C41.753&amp;layer=5&amp;selectedAttribute=LANDAREA)</t>
  </si>
  <si>
    <t>population</t>
  </si>
  <si>
    <t>sq miles</t>
  </si>
  <si>
    <t>state</t>
  </si>
  <si>
    <t>county</t>
  </si>
  <si>
    <t>Density</t>
  </si>
  <si>
    <t>primary</t>
  </si>
  <si>
    <t>Mean elevation, obtained from v</t>
  </si>
  <si>
    <t>Ratio, obtained from https://en-gb.topographic-map.com/maps/9ae3/New-Castle-County/</t>
  </si>
  <si>
    <t>low</t>
  </si>
  <si>
    <t>Lafayette</t>
  </si>
  <si>
    <t>Nassau</t>
  </si>
  <si>
    <t>West Feliciana parish</t>
  </si>
  <si>
    <t>Plaquemines</t>
  </si>
  <si>
    <t>Vernon</t>
  </si>
  <si>
    <t>George</t>
  </si>
  <si>
    <t>State-state match?</t>
  </si>
  <si>
    <t>NO</t>
  </si>
  <si>
    <t>YES</t>
  </si>
  <si>
    <t>too high for low group</t>
  </si>
  <si>
    <t>too high</t>
  </si>
  <si>
    <t>ineligible</t>
  </si>
  <si>
    <t>nothing left</t>
  </si>
  <si>
    <t>not available</t>
  </si>
  <si>
    <t>maybe?</t>
  </si>
  <si>
    <t>cant find data</t>
  </si>
  <si>
    <t>cant find elevation data</t>
  </si>
  <si>
    <t xml:space="preserve">too high </t>
  </si>
  <si>
    <t>maybe</t>
  </si>
  <si>
    <t>asdf</t>
  </si>
  <si>
    <t>https://www.michigan.gov/coronavirus/0,9753,7-406-98163_98173---,00.html</t>
  </si>
  <si>
    <t>https://coronavirus.iowa.gov/pages/case-counts</t>
  </si>
  <si>
    <t>https://msdh.ms.gov/msdhsite/_static/14,21882,420,873.html</t>
  </si>
  <si>
    <t>http://mophep.maps.arcgis.com/apps/MapSeries/index.html?appid=8e01a5d8d8bd4b4f85add006f9e14a9d</t>
  </si>
  <si>
    <t>https://www.dph.illinois.gov/covid19/covid19-statistics</t>
  </si>
  <si>
    <t>https://www.health.state.mn.us/diseases/coronavirus/situation.html</t>
  </si>
  <si>
    <t>https://www.coronavirus.kdheks.gov/160/COVID-19-in-Kansas</t>
  </si>
  <si>
    <t>https://www.dhs.wisconsin.gov/covid-19/local.htm</t>
  </si>
  <si>
    <t>https://www.maine.gov/dhhs/mecdc/infectious-disease/epi/airborne/coronavirus/data.shtml</t>
  </si>
  <si>
    <t>https://www.healthy.arkansas.gov/programs-services/topics/covid-19-county-data</t>
  </si>
  <si>
    <t>https://experience.arcgis.com/experience/96dd742462124fa0b38ddedb9b25e429</t>
  </si>
  <si>
    <t>https://ldh.la.gov/index.cfm/subhome/66</t>
  </si>
  <si>
    <t>https://dshs.texas.gov/coronavirus/additionaldata.aspx</t>
  </si>
  <si>
    <t>https://www.doh.wa.gov/Emergencies/NovelCoronavirusOutbreak2020COVID19/DataDashboard</t>
  </si>
  <si>
    <t>https://myhealthycommunity.dhss.delaware.gov/locations/state</t>
  </si>
  <si>
    <t>https://www.coronavirus.in.gov/2393.htm</t>
  </si>
  <si>
    <t>https://alpublichealth.maps.arcgis.com/apps/opsdashboard/index.html#/6d2771faa9da4a2786a509d82c8cf0f7</t>
  </si>
  <si>
    <t>https://experience.arcgis.com/experience/ece0db09da4d4ca68252c3967aa1e9dd</t>
  </si>
  <si>
    <t>0?</t>
  </si>
  <si>
    <t>117?</t>
  </si>
  <si>
    <t>abnormal CO county</t>
  </si>
  <si>
    <t>Deaths/Cases</t>
  </si>
  <si>
    <t>Gathered from county websites on 8/7/2020 after end of business day</t>
  </si>
  <si>
    <t>Matched county below 3k feet</t>
  </si>
  <si>
    <t>Pop. density</t>
  </si>
  <si>
    <t>Cum. COVID cases</t>
  </si>
  <si>
    <t>Cum. COVID deaths</t>
  </si>
  <si>
    <t>Maximums</t>
  </si>
  <si>
    <t>Minimums</t>
  </si>
  <si>
    <t>Average</t>
  </si>
  <si>
    <t>Cases/Pop x (100,000)</t>
  </si>
  <si>
    <t>Deaths/Pop x (100,000))</t>
  </si>
  <si>
    <t>Total</t>
  </si>
  <si>
    <t>Mortality</t>
  </si>
  <si>
    <t>Standard deviation</t>
  </si>
  <si>
    <t>Deaths/Pop. x (100,000))</t>
  </si>
  <si>
    <t>HIGH</t>
  </si>
  <si>
    <t xml:space="preserve">LOW </t>
  </si>
  <si>
    <t>H-L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</si>
</sst>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3.5"/>
      <color rgb="FF0000FF"/>
      <name val="Times Roman"/>
    </font>
    <font>
      <b/>
      <sz val="13.5"/>
      <color rgb="FF00FF00"/>
      <name val="Times Roman"/>
    </font>
    <font>
      <u/>
      <sz val="12"/>
      <color theme="10"/>
      <name val="Calibri"/>
      <family val="2"/>
      <scheme val="minor"/>
    </font>
    <font>
      <sz val="12"/>
      <color rgb="FF323232"/>
      <name val="Helvetica Neue"/>
      <family val="2"/>
    </font>
    <font>
      <b/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2"/>
      <color rgb="FF0563C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1" fillId="0" borderId="0" xfId="0" applyNumberFormat="1" applyFont="1"/>
    <xf numFmtId="0" fontId="4" fillId="0" borderId="0" xfId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0" xfId="0" applyFont="1" applyFill="1"/>
    <xf numFmtId="0" fontId="12" fillId="0" borderId="0" xfId="0" applyFont="1"/>
    <xf numFmtId="0" fontId="13" fillId="0" borderId="0" xfId="0" applyFont="1"/>
    <xf numFmtId="2" fontId="0" fillId="0" borderId="0" xfId="0" applyNumberFormat="1"/>
    <xf numFmtId="2" fontId="0" fillId="2" borderId="0" xfId="0" applyNumberFormat="1" applyFill="1"/>
    <xf numFmtId="0" fontId="12" fillId="3" borderId="0" xfId="0" applyFont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ovid19.colorado.gov/covid-19-data" TargetMode="External"/><Relationship Id="rId117" Type="http://schemas.openxmlformats.org/officeDocument/2006/relationships/hyperlink" Target="https://covid19.colorado.gov/covid-19-data" TargetMode="External"/><Relationship Id="rId21" Type="http://schemas.openxmlformats.org/officeDocument/2006/relationships/hyperlink" Target="https://covid19.colorado.gov/covid-19-data" TargetMode="External"/><Relationship Id="rId42" Type="http://schemas.openxmlformats.org/officeDocument/2006/relationships/hyperlink" Target="https://cv.nmhealth.org/2020/07/08/updated-new-mexico-covid-19-cases-now-at-14017/" TargetMode="External"/><Relationship Id="rId47" Type="http://schemas.openxmlformats.org/officeDocument/2006/relationships/hyperlink" Target="https://health.wyo.gov/publichealth/infectious-disease-epidemiology-unit/disease/novel-coronavirus/covid-19-state-and-county-dashboards/" TargetMode="External"/><Relationship Id="rId63" Type="http://schemas.openxmlformats.org/officeDocument/2006/relationships/hyperlink" Target="https://www.michigan.gov/coronavirus/0,9753,7-406-98163_98173---,00.html" TargetMode="External"/><Relationship Id="rId68" Type="http://schemas.openxmlformats.org/officeDocument/2006/relationships/hyperlink" Target="https://coronavirus.iowa.gov/pages/case-counts" TargetMode="External"/><Relationship Id="rId84" Type="http://schemas.openxmlformats.org/officeDocument/2006/relationships/hyperlink" Target="https://www.health.state.mn.us/diseases/coronavirus/situation.html" TargetMode="External"/><Relationship Id="rId89" Type="http://schemas.openxmlformats.org/officeDocument/2006/relationships/hyperlink" Target="https://www.coronavirus.kdheks.gov/160/COVID-19-in-Kansas" TargetMode="External"/><Relationship Id="rId112" Type="http://schemas.openxmlformats.org/officeDocument/2006/relationships/hyperlink" Target="https://www.coronavirus.in.gov/2393.htm" TargetMode="External"/><Relationship Id="rId16" Type="http://schemas.openxmlformats.org/officeDocument/2006/relationships/hyperlink" Target="https://covid19.colorado.gov/covid-19-data" TargetMode="External"/><Relationship Id="rId107" Type="http://schemas.openxmlformats.org/officeDocument/2006/relationships/hyperlink" Target="https://dshs.texas.gov/coronavirus/additionaldata.aspx" TargetMode="External"/><Relationship Id="rId11" Type="http://schemas.openxmlformats.org/officeDocument/2006/relationships/hyperlink" Target="https://covid19.colorado.gov/covid-19-data" TargetMode="External"/><Relationship Id="rId32" Type="http://schemas.openxmlformats.org/officeDocument/2006/relationships/hyperlink" Target="https://covid19.colorado.gov/covid-19-data" TargetMode="External"/><Relationship Id="rId37" Type="http://schemas.openxmlformats.org/officeDocument/2006/relationships/hyperlink" Target="https://covid19.colorado.gov/covid-19-data" TargetMode="External"/><Relationship Id="rId53" Type="http://schemas.openxmlformats.org/officeDocument/2006/relationships/hyperlink" Target="https://coronavirus-dashboard.utah.gov/" TargetMode="External"/><Relationship Id="rId58" Type="http://schemas.openxmlformats.org/officeDocument/2006/relationships/hyperlink" Target="https://public.tableau.com/views/COVID-19CasesDashboard_15931020425010/Cases?:embed=y&amp;:showVizHome=no" TargetMode="External"/><Relationship Id="rId74" Type="http://schemas.openxmlformats.org/officeDocument/2006/relationships/hyperlink" Target="http://mophep.maps.arcgis.com/apps/MapSeries/index.html?appid=8e01a5d8d8bd4b4f85add006f9e14a9d" TargetMode="External"/><Relationship Id="rId79" Type="http://schemas.openxmlformats.org/officeDocument/2006/relationships/hyperlink" Target="https://www.health.state.mn.us/diseases/coronavirus/situation.html" TargetMode="External"/><Relationship Id="rId102" Type="http://schemas.openxmlformats.org/officeDocument/2006/relationships/hyperlink" Target="https://ldh.la.gov/index.cfm/subhome/66" TargetMode="External"/><Relationship Id="rId5" Type="http://schemas.openxmlformats.org/officeDocument/2006/relationships/hyperlink" Target="https://public.tableau.com/views/COVID-19CasesDashboard_15931020425010/Cases?:embed=y&amp;:showVizHome=no" TargetMode="External"/><Relationship Id="rId90" Type="http://schemas.openxmlformats.org/officeDocument/2006/relationships/hyperlink" Target="https://www.coronavirus.kdheks.gov/160/COVID-19-in-Kansas" TargetMode="External"/><Relationship Id="rId95" Type="http://schemas.openxmlformats.org/officeDocument/2006/relationships/hyperlink" Target="https://www.maine.gov/dhhs/mecdc/infectious-disease/epi/airborne/coronavirus/data.shtml" TargetMode="External"/><Relationship Id="rId22" Type="http://schemas.openxmlformats.org/officeDocument/2006/relationships/hyperlink" Target="https://covid19.colorado.gov/covid-19-data" TargetMode="External"/><Relationship Id="rId27" Type="http://schemas.openxmlformats.org/officeDocument/2006/relationships/hyperlink" Target="https://covid19.colorado.gov/covid-19-data" TargetMode="External"/><Relationship Id="rId43" Type="http://schemas.openxmlformats.org/officeDocument/2006/relationships/hyperlink" Target="https://health.wyo.gov/publichealth/infectious-disease-epidemiology-unit/disease/novel-coronavirus/covid-19-state-and-county-dashboards/" TargetMode="External"/><Relationship Id="rId48" Type="http://schemas.openxmlformats.org/officeDocument/2006/relationships/hyperlink" Target="https://coronavirus-dashboard.utah.gov/" TargetMode="External"/><Relationship Id="rId64" Type="http://schemas.openxmlformats.org/officeDocument/2006/relationships/hyperlink" Target="https://www.michigan.gov/coronavirus/0,9753,7-406-98163_98173---,00.html" TargetMode="External"/><Relationship Id="rId69" Type="http://schemas.openxmlformats.org/officeDocument/2006/relationships/hyperlink" Target="https://coronavirus.iowa.gov/pages/case-counts" TargetMode="External"/><Relationship Id="rId113" Type="http://schemas.openxmlformats.org/officeDocument/2006/relationships/hyperlink" Target="https://www.coronavirus.in.gov/2393.htm" TargetMode="External"/><Relationship Id="rId118" Type="http://schemas.openxmlformats.org/officeDocument/2006/relationships/hyperlink" Target="https://www.coronavirus.kdheks.gov/160/COVID-19-in-Kansas" TargetMode="External"/><Relationship Id="rId80" Type="http://schemas.openxmlformats.org/officeDocument/2006/relationships/hyperlink" Target="https://www.health.state.mn.us/diseases/coronavirus/situation.html" TargetMode="External"/><Relationship Id="rId85" Type="http://schemas.openxmlformats.org/officeDocument/2006/relationships/hyperlink" Target="https://www.coronavirus.kdheks.gov/160/COVID-19-in-Kansas" TargetMode="External"/><Relationship Id="rId12" Type="http://schemas.openxmlformats.org/officeDocument/2006/relationships/hyperlink" Target="https://covid19.colorado.gov/covid-19-data" TargetMode="External"/><Relationship Id="rId17" Type="http://schemas.openxmlformats.org/officeDocument/2006/relationships/hyperlink" Target="https://covid19.colorado.gov/covid-19-data" TargetMode="External"/><Relationship Id="rId33" Type="http://schemas.openxmlformats.org/officeDocument/2006/relationships/hyperlink" Target="https://covid19.colorado.gov/covid-19-data" TargetMode="External"/><Relationship Id="rId38" Type="http://schemas.openxmlformats.org/officeDocument/2006/relationships/hyperlink" Target="https://cv.nmhealth.org/2020/07/08/updated-new-mexico-covid-19-cases-now-at-14017/" TargetMode="External"/><Relationship Id="rId59" Type="http://schemas.openxmlformats.org/officeDocument/2006/relationships/hyperlink" Target="https://dphhs.mt.gov/publichealth/cdepi/diseases/coronavirusmt/demographics" TargetMode="External"/><Relationship Id="rId103" Type="http://schemas.openxmlformats.org/officeDocument/2006/relationships/hyperlink" Target="https://ldh.la.gov/index.cfm/subhome/66" TargetMode="External"/><Relationship Id="rId108" Type="http://schemas.openxmlformats.org/officeDocument/2006/relationships/hyperlink" Target="https://public.tableau.com/views/COVID-19CasesDashboard_15931020425010/Cases?:embed=y&amp;:showVizHome=no" TargetMode="External"/><Relationship Id="rId54" Type="http://schemas.openxmlformats.org/officeDocument/2006/relationships/hyperlink" Target="https://health.wyo.gov/publichealth/infectious-disease-epidemiology-unit/disease/novel-coronavirus/covid-19-state-and-county-dashboards/" TargetMode="External"/><Relationship Id="rId70" Type="http://schemas.openxmlformats.org/officeDocument/2006/relationships/hyperlink" Target="https://msdh.ms.gov/msdhsite/_static/14,21882,420,873.html" TargetMode="External"/><Relationship Id="rId75" Type="http://schemas.openxmlformats.org/officeDocument/2006/relationships/hyperlink" Target="http://mophep.maps.arcgis.com/apps/MapSeries/index.html?appid=8e01a5d8d8bd4b4f85add006f9e14a9d" TargetMode="External"/><Relationship Id="rId91" Type="http://schemas.openxmlformats.org/officeDocument/2006/relationships/hyperlink" Target="https://www.dhs.wisconsin.gov/covid-19/local.htm" TargetMode="External"/><Relationship Id="rId96" Type="http://schemas.openxmlformats.org/officeDocument/2006/relationships/hyperlink" Target="https://www.maine.gov/dhhs/mecdc/infectious-disease/epi/airborne/coronavirus/data.shtml" TargetMode="External"/><Relationship Id="rId1" Type="http://schemas.openxmlformats.org/officeDocument/2006/relationships/hyperlink" Target="https://cv.nmhealth.org/2020/07/08/updated-new-mexico-covid-19-cases-now-at-14017/" TargetMode="External"/><Relationship Id="rId6" Type="http://schemas.openxmlformats.org/officeDocument/2006/relationships/hyperlink" Target="https://public.tableau.com/profile/idaho.division.of.public.health" TargetMode="External"/><Relationship Id="rId23" Type="http://schemas.openxmlformats.org/officeDocument/2006/relationships/hyperlink" Target="https://covid19.colorado.gov/covid-19-data" TargetMode="External"/><Relationship Id="rId28" Type="http://schemas.openxmlformats.org/officeDocument/2006/relationships/hyperlink" Target="https://covid19.colorado.gov/covid-19-data" TargetMode="External"/><Relationship Id="rId49" Type="http://schemas.openxmlformats.org/officeDocument/2006/relationships/hyperlink" Target="https://coronavirus-dashboard.utah.gov/" TargetMode="External"/><Relationship Id="rId114" Type="http://schemas.openxmlformats.org/officeDocument/2006/relationships/hyperlink" Target="https://alpublichealth.maps.arcgis.com/apps/opsdashboard/index.html" TargetMode="External"/><Relationship Id="rId10" Type="http://schemas.openxmlformats.org/officeDocument/2006/relationships/hyperlink" Target="https://covid19.colorado.gov/covid-19-data" TargetMode="External"/><Relationship Id="rId31" Type="http://schemas.openxmlformats.org/officeDocument/2006/relationships/hyperlink" Target="https://covid19.colorado.gov/covid-19-data" TargetMode="External"/><Relationship Id="rId44" Type="http://schemas.openxmlformats.org/officeDocument/2006/relationships/hyperlink" Target="https://health.wyo.gov/publichealth/infectious-disease-epidemiology-unit/disease/novel-coronavirus/covid-19-state-and-county-dashboards/" TargetMode="External"/><Relationship Id="rId52" Type="http://schemas.openxmlformats.org/officeDocument/2006/relationships/hyperlink" Target="https://coronavirus-dashboard.utah.gov/" TargetMode="External"/><Relationship Id="rId60" Type="http://schemas.openxmlformats.org/officeDocument/2006/relationships/hyperlink" Target="https://dphhs.mt.gov/publichealth/cdepi/diseases/coronavirusmt/demographics" TargetMode="External"/><Relationship Id="rId65" Type="http://schemas.openxmlformats.org/officeDocument/2006/relationships/hyperlink" Target="https://www.michigan.gov/coronavirus/0,9753,7-406-98163_98173---,00.html" TargetMode="External"/><Relationship Id="rId73" Type="http://schemas.openxmlformats.org/officeDocument/2006/relationships/hyperlink" Target="http://mophep.maps.arcgis.com/apps/MapSeries/index.html?appid=8e01a5d8d8bd4b4f85add006f9e14a9d" TargetMode="External"/><Relationship Id="rId78" Type="http://schemas.openxmlformats.org/officeDocument/2006/relationships/hyperlink" Target="https://www.dph.illinois.gov/covid19/covid19-statistics" TargetMode="External"/><Relationship Id="rId81" Type="http://schemas.openxmlformats.org/officeDocument/2006/relationships/hyperlink" Target="https://www.health.state.mn.us/diseases/coronavirus/situation.html" TargetMode="External"/><Relationship Id="rId86" Type="http://schemas.openxmlformats.org/officeDocument/2006/relationships/hyperlink" Target="https://www.coronavirus.kdheks.gov/160/COVID-19-in-Kansas" TargetMode="External"/><Relationship Id="rId94" Type="http://schemas.openxmlformats.org/officeDocument/2006/relationships/hyperlink" Target="https://www.maine.gov/dhhs/mecdc/infectious-disease/epi/airborne/coronavirus/data.shtml" TargetMode="External"/><Relationship Id="rId99" Type="http://schemas.openxmlformats.org/officeDocument/2006/relationships/hyperlink" Target="https://experience.arcgis.com/experience/96dd742462124fa0b38ddedb9b25e429" TargetMode="External"/><Relationship Id="rId101" Type="http://schemas.openxmlformats.org/officeDocument/2006/relationships/hyperlink" Target="https://experience.arcgis.com/experience/96dd742462124fa0b38ddedb9b25e429" TargetMode="External"/><Relationship Id="rId4" Type="http://schemas.openxmlformats.org/officeDocument/2006/relationships/hyperlink" Target="https://health.wyo.gov/publichealth/infectious-disease-epidemiology-unit/disease/novel-coronavirus/covid-19-state-and-county-dashboards/" TargetMode="External"/><Relationship Id="rId9" Type="http://schemas.openxmlformats.org/officeDocument/2006/relationships/hyperlink" Target="https://covid19.colorado.gov/covid-19-data" TargetMode="External"/><Relationship Id="rId13" Type="http://schemas.openxmlformats.org/officeDocument/2006/relationships/hyperlink" Target="https://covid19.colorado.gov/covid-19-data" TargetMode="External"/><Relationship Id="rId18" Type="http://schemas.openxmlformats.org/officeDocument/2006/relationships/hyperlink" Target="https://covid19.colorado.gov/covid-19-data" TargetMode="External"/><Relationship Id="rId39" Type="http://schemas.openxmlformats.org/officeDocument/2006/relationships/hyperlink" Target="https://cv.nmhealth.org/2020/07/08/updated-new-mexico-covid-19-cases-now-at-14017/" TargetMode="External"/><Relationship Id="rId109" Type="http://schemas.openxmlformats.org/officeDocument/2006/relationships/hyperlink" Target="https://www.doh.wa.gov/Emergencies/NovelCoronavirusOutbreak2020COVID19/DataDashboard" TargetMode="External"/><Relationship Id="rId34" Type="http://schemas.openxmlformats.org/officeDocument/2006/relationships/hyperlink" Target="https://covid19.colorado.gov/covid-19-data" TargetMode="External"/><Relationship Id="rId50" Type="http://schemas.openxmlformats.org/officeDocument/2006/relationships/hyperlink" Target="https://coronavirus-dashboard.utah.gov/" TargetMode="External"/><Relationship Id="rId55" Type="http://schemas.openxmlformats.org/officeDocument/2006/relationships/hyperlink" Target="https://covid19.colorado.gov/covid-19-data" TargetMode="External"/><Relationship Id="rId76" Type="http://schemas.openxmlformats.org/officeDocument/2006/relationships/hyperlink" Target="https://www.dph.illinois.gov/covid19/covid19-statistics" TargetMode="External"/><Relationship Id="rId97" Type="http://schemas.openxmlformats.org/officeDocument/2006/relationships/hyperlink" Target="https://www.maine.gov/dhhs/mecdc/infectious-disease/epi/airborne/coronavirus/data.shtml" TargetMode="External"/><Relationship Id="rId104" Type="http://schemas.openxmlformats.org/officeDocument/2006/relationships/hyperlink" Target="https://ldh.la.gov/index.cfm/subhome/66" TargetMode="External"/><Relationship Id="rId7" Type="http://schemas.openxmlformats.org/officeDocument/2006/relationships/hyperlink" Target="https://dphhs.mt.gov/publichealth/cdepi/diseases/coronavirusmt/demographics" TargetMode="External"/><Relationship Id="rId71" Type="http://schemas.openxmlformats.org/officeDocument/2006/relationships/hyperlink" Target="https://msdh.ms.gov/msdhsite/_static/14,21882,420,873.html" TargetMode="External"/><Relationship Id="rId92" Type="http://schemas.openxmlformats.org/officeDocument/2006/relationships/hyperlink" Target="https://www.dhs.wisconsin.gov/covid-19/local.htm" TargetMode="External"/><Relationship Id="rId2" Type="http://schemas.openxmlformats.org/officeDocument/2006/relationships/hyperlink" Target="https://covid19.colorado.gov/covid-19-data" TargetMode="External"/><Relationship Id="rId29" Type="http://schemas.openxmlformats.org/officeDocument/2006/relationships/hyperlink" Target="https://covid19.colorado.gov/covid-19-data" TargetMode="External"/><Relationship Id="rId24" Type="http://schemas.openxmlformats.org/officeDocument/2006/relationships/hyperlink" Target="https://covid19.colorado.gov/covid-19-data" TargetMode="External"/><Relationship Id="rId40" Type="http://schemas.openxmlformats.org/officeDocument/2006/relationships/hyperlink" Target="https://cv.nmhealth.org/2020/07/08/updated-new-mexico-covid-19-cases-now-at-14017/" TargetMode="External"/><Relationship Id="rId45" Type="http://schemas.openxmlformats.org/officeDocument/2006/relationships/hyperlink" Target="https://health.wyo.gov/publichealth/infectious-disease-epidemiology-unit/disease/novel-coronavirus/covid-19-state-and-county-dashboards/" TargetMode="External"/><Relationship Id="rId66" Type="http://schemas.openxmlformats.org/officeDocument/2006/relationships/hyperlink" Target="https://dphhs.mt.gov/publichealth/cdepi/diseases/coronavirusmt/demographics" TargetMode="External"/><Relationship Id="rId87" Type="http://schemas.openxmlformats.org/officeDocument/2006/relationships/hyperlink" Target="https://www.coronavirus.kdheks.gov/160/COVID-19-in-Kansas" TargetMode="External"/><Relationship Id="rId110" Type="http://schemas.openxmlformats.org/officeDocument/2006/relationships/hyperlink" Target="https://www.doh.wa.gov/Emergencies/NovelCoronavirusOutbreak2020COVID19/DataDashboard" TargetMode="External"/><Relationship Id="rId115" Type="http://schemas.openxmlformats.org/officeDocument/2006/relationships/hyperlink" Target="https://experience.arcgis.com/experience/ece0db09da4d4ca68252c3967aa1e9dd" TargetMode="External"/><Relationship Id="rId61" Type="http://schemas.openxmlformats.org/officeDocument/2006/relationships/hyperlink" Target="https://dphhs.mt.gov/publichealth/cdepi/diseases/coronavirusmt/demographics" TargetMode="External"/><Relationship Id="rId82" Type="http://schemas.openxmlformats.org/officeDocument/2006/relationships/hyperlink" Target="https://www.health.state.mn.us/diseases/coronavirus/situation.html" TargetMode="External"/><Relationship Id="rId19" Type="http://schemas.openxmlformats.org/officeDocument/2006/relationships/hyperlink" Target="https://covid19.colorado.gov/covid-19-data" TargetMode="External"/><Relationship Id="rId14" Type="http://schemas.openxmlformats.org/officeDocument/2006/relationships/hyperlink" Target="https://covid19.colorado.gov/covid-19-data" TargetMode="External"/><Relationship Id="rId30" Type="http://schemas.openxmlformats.org/officeDocument/2006/relationships/hyperlink" Target="https://covid19.colorado.gov/covid-19-data" TargetMode="External"/><Relationship Id="rId35" Type="http://schemas.openxmlformats.org/officeDocument/2006/relationships/hyperlink" Target="https://covid19.colorado.gov/covid-19-data" TargetMode="External"/><Relationship Id="rId56" Type="http://schemas.openxmlformats.org/officeDocument/2006/relationships/hyperlink" Target="https://covid19.colorado.gov/covid-19-data" TargetMode="External"/><Relationship Id="rId77" Type="http://schemas.openxmlformats.org/officeDocument/2006/relationships/hyperlink" Target="https://www.dph.illinois.gov/covid19/covid19-statistics" TargetMode="External"/><Relationship Id="rId100" Type="http://schemas.openxmlformats.org/officeDocument/2006/relationships/hyperlink" Target="https://experience.arcgis.com/experience/96dd742462124fa0b38ddedb9b25e429" TargetMode="External"/><Relationship Id="rId105" Type="http://schemas.openxmlformats.org/officeDocument/2006/relationships/hyperlink" Target="https://ldh.la.gov/index.cfm/subhome/66" TargetMode="External"/><Relationship Id="rId8" Type="http://schemas.openxmlformats.org/officeDocument/2006/relationships/hyperlink" Target="https://covid19.colorado.gov/covid-19-data" TargetMode="External"/><Relationship Id="rId51" Type="http://schemas.openxmlformats.org/officeDocument/2006/relationships/hyperlink" Target="https://coronavirus-dashboard.utah.gov/" TargetMode="External"/><Relationship Id="rId72" Type="http://schemas.openxmlformats.org/officeDocument/2006/relationships/hyperlink" Target="https://msdh.ms.gov/msdhsite/_static/14,21882,420,873.html" TargetMode="External"/><Relationship Id="rId93" Type="http://schemas.openxmlformats.org/officeDocument/2006/relationships/hyperlink" Target="https://www.dhs.wisconsin.gov/covid-19/local.htm" TargetMode="External"/><Relationship Id="rId98" Type="http://schemas.openxmlformats.org/officeDocument/2006/relationships/hyperlink" Target="https://www.healthy.arkansas.gov/programs-services/topics/covid-19-county-data" TargetMode="External"/><Relationship Id="rId3" Type="http://schemas.openxmlformats.org/officeDocument/2006/relationships/hyperlink" Target="https://coronavirus-dashboard.utah.gov/" TargetMode="External"/><Relationship Id="rId25" Type="http://schemas.openxmlformats.org/officeDocument/2006/relationships/hyperlink" Target="https://covid19.colorado.gov/covid-19-data" TargetMode="External"/><Relationship Id="rId46" Type="http://schemas.openxmlformats.org/officeDocument/2006/relationships/hyperlink" Target="https://health.wyo.gov/publichealth/infectious-disease-epidemiology-unit/disease/novel-coronavirus/covid-19-state-and-county-dashboards/" TargetMode="External"/><Relationship Id="rId67" Type="http://schemas.openxmlformats.org/officeDocument/2006/relationships/hyperlink" Target="https://dphhs.mt.gov/publichealth/cdepi/diseases/coronavirusmt/demographics" TargetMode="External"/><Relationship Id="rId116" Type="http://schemas.openxmlformats.org/officeDocument/2006/relationships/hyperlink" Target="https://www.michigan.gov/coronavirus/0,9753,7-406-98163_98173---,00.html" TargetMode="External"/><Relationship Id="rId20" Type="http://schemas.openxmlformats.org/officeDocument/2006/relationships/hyperlink" Target="https://covid19.colorado.gov/covid-19-data" TargetMode="External"/><Relationship Id="rId41" Type="http://schemas.openxmlformats.org/officeDocument/2006/relationships/hyperlink" Target="https://cv.nmhealth.org/2020/07/08/updated-new-mexico-covid-19-cases-now-at-14017/" TargetMode="External"/><Relationship Id="rId62" Type="http://schemas.openxmlformats.org/officeDocument/2006/relationships/hyperlink" Target="https://www.michigan.gov/coronavirus/0,9753,7-406-98163_98173---,00.html" TargetMode="External"/><Relationship Id="rId83" Type="http://schemas.openxmlformats.org/officeDocument/2006/relationships/hyperlink" Target="https://www.health.state.mn.us/diseases/coronavirus/situation.html" TargetMode="External"/><Relationship Id="rId88" Type="http://schemas.openxmlformats.org/officeDocument/2006/relationships/hyperlink" Target="https://www.coronavirus.kdheks.gov/160/COVID-19-in-Kansas" TargetMode="External"/><Relationship Id="rId111" Type="http://schemas.openxmlformats.org/officeDocument/2006/relationships/hyperlink" Target="https://myhealthycommunity.dhss.delaware.gov/locations/state" TargetMode="External"/><Relationship Id="rId15" Type="http://schemas.openxmlformats.org/officeDocument/2006/relationships/hyperlink" Target="https://covid19.colorado.gov/covid-19-data" TargetMode="External"/><Relationship Id="rId36" Type="http://schemas.openxmlformats.org/officeDocument/2006/relationships/hyperlink" Target="https://covid19.colorado.gov/covid-19-data" TargetMode="External"/><Relationship Id="rId57" Type="http://schemas.openxmlformats.org/officeDocument/2006/relationships/hyperlink" Target="https://covid19.colorado.gov/covid-19-data" TargetMode="External"/><Relationship Id="rId106" Type="http://schemas.openxmlformats.org/officeDocument/2006/relationships/hyperlink" Target="https://ldh.la.gov/index.cfm/subhome/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11"/>
  <sheetViews>
    <sheetView topLeftCell="A16" zoomScale="60" zoomScaleNormal="60" workbookViewId="0">
      <selection activeCell="F83" sqref="F83"/>
    </sheetView>
  </sheetViews>
  <sheetFormatPr defaultColWidth="11" defaultRowHeight="15.75" x14ac:dyDescent="0.25"/>
  <cols>
    <col min="1" max="1" width="6.625" customWidth="1"/>
    <col min="2" max="2" width="13" customWidth="1"/>
    <col min="3" max="3" width="9.375" customWidth="1"/>
    <col min="6" max="6" width="15.375" customWidth="1"/>
    <col min="7" max="7" width="14.375" customWidth="1"/>
    <col min="8" max="8" width="16.125" customWidth="1"/>
    <col min="9" max="9" width="17.375" customWidth="1"/>
    <col min="10" max="10" width="11.875" customWidth="1"/>
    <col min="12" max="12" width="10.875" customWidth="1"/>
    <col min="17" max="17" width="16.625" customWidth="1"/>
    <col min="18" max="19" width="25" customWidth="1"/>
    <col min="20" max="20" width="22.875" customWidth="1"/>
    <col min="21" max="21" width="21.625" customWidth="1"/>
  </cols>
  <sheetData>
    <row r="1" spans="1:25" x14ac:dyDescent="0.25">
      <c r="A1" s="17" t="s">
        <v>5345</v>
      </c>
      <c r="L1" s="17" t="s">
        <v>5346</v>
      </c>
      <c r="W1" s="13" t="s">
        <v>5347</v>
      </c>
    </row>
    <row r="2" spans="1:25" s="13" customFormat="1" x14ac:dyDescent="0.25">
      <c r="A2" s="13" t="s">
        <v>62</v>
      </c>
      <c r="B2" s="13" t="s">
        <v>63</v>
      </c>
      <c r="C2" s="13" t="s">
        <v>5278</v>
      </c>
      <c r="D2" s="13" t="s">
        <v>5279</v>
      </c>
      <c r="E2" s="13" t="s">
        <v>5333</v>
      </c>
      <c r="F2" s="13" t="s">
        <v>5334</v>
      </c>
      <c r="G2" s="13" t="s">
        <v>5335</v>
      </c>
      <c r="H2" s="13" t="s">
        <v>5339</v>
      </c>
      <c r="I2" s="13" t="s">
        <v>5340</v>
      </c>
      <c r="J2" s="13" t="s">
        <v>5330</v>
      </c>
      <c r="L2" s="13" t="s">
        <v>62</v>
      </c>
      <c r="M2" s="13" t="s">
        <v>63</v>
      </c>
      <c r="N2" s="13" t="s">
        <v>173</v>
      </c>
      <c r="O2" s="13" t="s">
        <v>175</v>
      </c>
      <c r="P2" s="13" t="s">
        <v>174</v>
      </c>
      <c r="Q2" s="13" t="s">
        <v>176</v>
      </c>
      <c r="R2" s="13" t="s">
        <v>177</v>
      </c>
      <c r="S2" s="13" t="s">
        <v>5339</v>
      </c>
      <c r="T2" s="13" t="s">
        <v>5340</v>
      </c>
      <c r="U2" s="13" t="s">
        <v>5330</v>
      </c>
      <c r="W2" s="13" t="s">
        <v>5339</v>
      </c>
      <c r="X2" s="13" t="s">
        <v>5340</v>
      </c>
      <c r="Y2" s="13" t="s">
        <v>5330</v>
      </c>
    </row>
    <row r="3" spans="1:25" x14ac:dyDescent="0.25">
      <c r="A3" s="1" t="s">
        <v>0</v>
      </c>
      <c r="B3" s="7" t="s">
        <v>1</v>
      </c>
      <c r="C3" s="1">
        <v>728</v>
      </c>
      <c r="D3" s="6">
        <v>387.48759999999999</v>
      </c>
      <c r="E3" s="1">
        <f t="shared" ref="E3:E60" si="0">C3/D3</f>
        <v>1.8787697980528926</v>
      </c>
      <c r="F3" s="1">
        <v>2</v>
      </c>
      <c r="G3" s="1">
        <v>0</v>
      </c>
      <c r="H3" s="15">
        <f>F3/C3*100000</f>
        <v>274.72527472527474</v>
      </c>
      <c r="I3" s="15">
        <f>G3/C3*100000</f>
        <v>0</v>
      </c>
      <c r="J3" s="15">
        <f>G3/F3</f>
        <v>0</v>
      </c>
      <c r="L3" t="s">
        <v>1042</v>
      </c>
      <c r="M3" t="s">
        <v>1044</v>
      </c>
      <c r="N3">
        <v>9108</v>
      </c>
      <c r="O3">
        <v>5044.37</v>
      </c>
      <c r="P3">
        <f t="shared" ref="P3:P60" si="1">N3/O3</f>
        <v>1.8055773069778784</v>
      </c>
      <c r="Q3">
        <v>8</v>
      </c>
      <c r="R3">
        <v>0</v>
      </c>
      <c r="S3" s="15">
        <f>Q3/N3*100000</f>
        <v>87.834870443566103</v>
      </c>
      <c r="T3" s="15">
        <f>R3/N3*100000</f>
        <v>0</v>
      </c>
      <c r="U3">
        <f>R3/Q3</f>
        <v>0</v>
      </c>
      <c r="W3" s="15">
        <f>H3-S3</f>
        <v>186.89040428170864</v>
      </c>
      <c r="X3" s="15">
        <f>I3-T3</f>
        <v>0</v>
      </c>
      <c r="Y3" s="18">
        <f>J3-U3</f>
        <v>0</v>
      </c>
    </row>
    <row r="4" spans="1:25" x14ac:dyDescent="0.25">
      <c r="A4" s="1" t="s">
        <v>0</v>
      </c>
      <c r="B4" s="7" t="s">
        <v>2</v>
      </c>
      <c r="C4" s="1">
        <v>820</v>
      </c>
      <c r="D4" s="1">
        <v>1117.251</v>
      </c>
      <c r="E4" s="1">
        <f t="shared" si="0"/>
        <v>0.73394429720805798</v>
      </c>
      <c r="F4" s="1">
        <v>3</v>
      </c>
      <c r="G4" s="1">
        <v>0</v>
      </c>
      <c r="H4" s="15">
        <f t="shared" ref="H4:H60" si="2">F4/C4*100000</f>
        <v>365.85365853658539</v>
      </c>
      <c r="I4" s="15">
        <f t="shared" ref="I4:I60" si="3">G4/C4*100000</f>
        <v>0</v>
      </c>
      <c r="J4" s="15">
        <f t="shared" ref="J4:J60" si="4">G4/F4</f>
        <v>0</v>
      </c>
      <c r="K4" s="5"/>
      <c r="L4" t="s">
        <v>159</v>
      </c>
      <c r="M4" t="s">
        <v>1263</v>
      </c>
      <c r="N4">
        <v>1664</v>
      </c>
      <c r="O4">
        <v>2682.84</v>
      </c>
      <c r="P4">
        <f t="shared" si="1"/>
        <v>0.62023825498352492</v>
      </c>
      <c r="Q4">
        <v>3</v>
      </c>
      <c r="R4">
        <v>0</v>
      </c>
      <c r="S4" s="15">
        <f t="shared" ref="S4:S60" si="5">Q4/N4*100000</f>
        <v>180.28846153846155</v>
      </c>
      <c r="T4" s="15">
        <f t="shared" ref="T4:T60" si="6">R4/N4*100000</f>
        <v>0</v>
      </c>
      <c r="U4">
        <f t="shared" ref="U4:U60" si="7">R4/Q4</f>
        <v>0</v>
      </c>
      <c r="W4" s="15">
        <f t="shared" ref="W4:W59" si="8">H4-S4</f>
        <v>185.56519699812384</v>
      </c>
      <c r="X4" s="15">
        <f t="shared" ref="X4:Y59" si="9">I4-T4</f>
        <v>0</v>
      </c>
      <c r="Y4" s="18">
        <f t="shared" si="9"/>
        <v>0</v>
      </c>
    </row>
    <row r="5" spans="1:25" x14ac:dyDescent="0.25">
      <c r="A5" s="1" t="s">
        <v>0</v>
      </c>
      <c r="B5" s="1" t="s">
        <v>3</v>
      </c>
      <c r="C5" s="1">
        <v>8127</v>
      </c>
      <c r="D5" s="6">
        <v>376.91070000000002</v>
      </c>
      <c r="E5" s="1">
        <f t="shared" si="0"/>
        <v>21.562136601587589</v>
      </c>
      <c r="F5" s="1">
        <v>77</v>
      </c>
      <c r="G5" s="1">
        <v>0</v>
      </c>
      <c r="H5" s="15">
        <f t="shared" si="2"/>
        <v>947.45908699397069</v>
      </c>
      <c r="I5" s="15">
        <f t="shared" si="3"/>
        <v>0</v>
      </c>
      <c r="J5" s="15">
        <f t="shared" si="4"/>
        <v>0</v>
      </c>
      <c r="L5" t="s">
        <v>767</v>
      </c>
      <c r="M5" t="s">
        <v>779</v>
      </c>
      <c r="N5">
        <v>9000</v>
      </c>
      <c r="O5">
        <v>504.93</v>
      </c>
      <c r="P5">
        <f t="shared" si="1"/>
        <v>17.824252866734003</v>
      </c>
      <c r="Q5">
        <v>54</v>
      </c>
      <c r="R5">
        <v>1</v>
      </c>
      <c r="S5" s="15">
        <f t="shared" si="5"/>
        <v>600</v>
      </c>
      <c r="T5" s="15">
        <f t="shared" si="6"/>
        <v>11.111111111111112</v>
      </c>
      <c r="U5">
        <f t="shared" si="7"/>
        <v>1.8518518518518517E-2</v>
      </c>
      <c r="W5" s="15">
        <f t="shared" si="8"/>
        <v>347.45908699397069</v>
      </c>
      <c r="X5" s="15">
        <f t="shared" si="9"/>
        <v>-11.111111111111112</v>
      </c>
      <c r="Y5" s="18">
        <f t="shared" si="9"/>
        <v>-1.8518518518518517E-2</v>
      </c>
    </row>
    <row r="6" spans="1:25" x14ac:dyDescent="0.25">
      <c r="A6" s="1" t="s">
        <v>0</v>
      </c>
      <c r="B6" s="7" t="s">
        <v>4</v>
      </c>
      <c r="C6" s="1">
        <v>769</v>
      </c>
      <c r="D6" s="6">
        <v>875.66639999999995</v>
      </c>
      <c r="E6" s="1">
        <f t="shared" si="0"/>
        <v>0.87818831463671554</v>
      </c>
      <c r="F6" s="1">
        <v>18</v>
      </c>
      <c r="G6" s="1">
        <v>0</v>
      </c>
      <c r="H6" s="15">
        <f t="shared" si="2"/>
        <v>2340.7022106631989</v>
      </c>
      <c r="I6" s="15">
        <f t="shared" si="3"/>
        <v>0</v>
      </c>
      <c r="J6" s="15">
        <f t="shared" si="4"/>
        <v>0</v>
      </c>
      <c r="L6" t="s">
        <v>159</v>
      </c>
      <c r="M6" t="s">
        <v>1280</v>
      </c>
      <c r="N6">
        <v>969</v>
      </c>
      <c r="O6">
        <v>890.12</v>
      </c>
      <c r="P6">
        <f t="shared" si="1"/>
        <v>1.0886172650878534</v>
      </c>
      <c r="Q6">
        <v>3</v>
      </c>
      <c r="R6">
        <v>0</v>
      </c>
      <c r="S6" s="15">
        <f t="shared" si="5"/>
        <v>309.59752321981426</v>
      </c>
      <c r="T6" s="15">
        <f t="shared" si="6"/>
        <v>0</v>
      </c>
      <c r="U6">
        <f t="shared" si="7"/>
        <v>0</v>
      </c>
      <c r="W6" s="15">
        <f t="shared" si="8"/>
        <v>2031.1046874433846</v>
      </c>
      <c r="X6" s="15">
        <f t="shared" si="9"/>
        <v>0</v>
      </c>
      <c r="Y6" s="18">
        <f t="shared" si="9"/>
        <v>0</v>
      </c>
    </row>
    <row r="7" spans="1:25" x14ac:dyDescent="0.25">
      <c r="A7" s="1" t="s">
        <v>0</v>
      </c>
      <c r="B7" s="1" t="s">
        <v>5</v>
      </c>
      <c r="C7" s="1">
        <v>31011</v>
      </c>
      <c r="D7" s="6">
        <v>608.3578</v>
      </c>
      <c r="E7" s="1">
        <f t="shared" si="0"/>
        <v>50.974936131335866</v>
      </c>
      <c r="F7" s="1">
        <v>327</v>
      </c>
      <c r="G7" s="1">
        <v>4</v>
      </c>
      <c r="H7" s="15">
        <f t="shared" si="2"/>
        <v>1054.4645448389281</v>
      </c>
      <c r="I7" s="15">
        <f t="shared" si="3"/>
        <v>12.89864886653123</v>
      </c>
      <c r="J7" s="15">
        <f t="shared" si="4"/>
        <v>1.2232415902140673E-2</v>
      </c>
      <c r="L7" t="s">
        <v>1167</v>
      </c>
      <c r="M7" t="s">
        <v>5294</v>
      </c>
      <c r="N7">
        <v>24500</v>
      </c>
      <c r="O7">
        <v>483.65</v>
      </c>
      <c r="P7">
        <f t="shared" si="1"/>
        <v>50.656466453013543</v>
      </c>
      <c r="Q7">
        <v>549</v>
      </c>
      <c r="R7">
        <v>4</v>
      </c>
      <c r="S7" s="15">
        <f t="shared" si="5"/>
        <v>2240.8163265306121</v>
      </c>
      <c r="T7" s="15">
        <f t="shared" si="6"/>
        <v>16.326530612244898</v>
      </c>
      <c r="U7">
        <f t="shared" si="7"/>
        <v>7.2859744990892532E-3</v>
      </c>
      <c r="W7" s="15">
        <f t="shared" si="8"/>
        <v>-1186.351781691684</v>
      </c>
      <c r="X7" s="15">
        <f t="shared" si="9"/>
        <v>-3.4278817457136679</v>
      </c>
      <c r="Y7" s="18">
        <f t="shared" si="9"/>
        <v>4.9464414030514197E-3</v>
      </c>
    </row>
    <row r="8" spans="1:25" x14ac:dyDescent="0.25">
      <c r="A8" s="1" t="s">
        <v>0</v>
      </c>
      <c r="B8" s="1" t="s">
        <v>6</v>
      </c>
      <c r="C8" s="1">
        <v>9700</v>
      </c>
      <c r="D8" s="6">
        <v>395.22680000000003</v>
      </c>
      <c r="E8" s="1">
        <f t="shared" si="0"/>
        <v>24.542870068527741</v>
      </c>
      <c r="F8" s="1">
        <v>30</v>
      </c>
      <c r="G8" s="1">
        <v>1</v>
      </c>
      <c r="H8" s="15">
        <f t="shared" si="2"/>
        <v>309.2783505154639</v>
      </c>
      <c r="I8" s="15">
        <f t="shared" si="3"/>
        <v>10.309278350515465</v>
      </c>
      <c r="J8" s="15">
        <f t="shared" si="4"/>
        <v>3.3333333333333333E-2</v>
      </c>
      <c r="L8" t="s">
        <v>1204</v>
      </c>
      <c r="M8" t="s">
        <v>1244</v>
      </c>
      <c r="N8">
        <v>20563</v>
      </c>
      <c r="O8">
        <v>837.11</v>
      </c>
      <c r="P8">
        <f t="shared" si="1"/>
        <v>24.564274707027749</v>
      </c>
      <c r="Q8">
        <v>49</v>
      </c>
      <c r="R8">
        <v>0</v>
      </c>
      <c r="S8" s="15">
        <f t="shared" si="5"/>
        <v>238.29207800418226</v>
      </c>
      <c r="T8" s="15">
        <f t="shared" si="6"/>
        <v>0</v>
      </c>
      <c r="U8">
        <f t="shared" si="7"/>
        <v>0</v>
      </c>
      <c r="W8" s="15">
        <f t="shared" si="8"/>
        <v>70.986272511281641</v>
      </c>
      <c r="X8" s="15">
        <f t="shared" si="9"/>
        <v>10.309278350515465</v>
      </c>
      <c r="Y8" s="18">
        <f t="shared" si="9"/>
        <v>3.3333333333333333E-2</v>
      </c>
    </row>
    <row r="9" spans="1:25" x14ac:dyDescent="0.25">
      <c r="A9" s="1" t="s">
        <v>0</v>
      </c>
      <c r="B9" s="1" t="s">
        <v>7</v>
      </c>
      <c r="C9">
        <v>17767</v>
      </c>
      <c r="D9" s="6">
        <v>970.697</v>
      </c>
      <c r="E9" s="1">
        <f t="shared" si="0"/>
        <v>18.303342855700595</v>
      </c>
      <c r="F9" s="1">
        <v>182</v>
      </c>
      <c r="G9" s="1">
        <v>2</v>
      </c>
      <c r="H9" s="15">
        <f t="shared" si="2"/>
        <v>1024.3710249338662</v>
      </c>
      <c r="I9" s="15">
        <f t="shared" si="3"/>
        <v>11.256824449822705</v>
      </c>
      <c r="J9" s="15">
        <f t="shared" si="4"/>
        <v>1.098901098901099E-2</v>
      </c>
      <c r="L9" t="s">
        <v>670</v>
      </c>
      <c r="M9" t="s">
        <v>232</v>
      </c>
      <c r="N9">
        <v>15561</v>
      </c>
      <c r="O9">
        <v>848.92</v>
      </c>
      <c r="P9">
        <f t="shared" si="1"/>
        <v>18.330349149507612</v>
      </c>
      <c r="Q9">
        <v>20</v>
      </c>
      <c r="R9">
        <v>0</v>
      </c>
      <c r="S9" s="15">
        <f t="shared" si="5"/>
        <v>128.52644431591801</v>
      </c>
      <c r="T9" s="15">
        <f t="shared" si="6"/>
        <v>0</v>
      </c>
      <c r="U9">
        <f t="shared" si="7"/>
        <v>0</v>
      </c>
      <c r="W9" s="15">
        <f t="shared" si="8"/>
        <v>895.84458061794817</v>
      </c>
      <c r="X9" s="15">
        <f t="shared" si="9"/>
        <v>11.256824449822705</v>
      </c>
      <c r="Y9" s="18">
        <f t="shared" si="9"/>
        <v>1.098901098901099E-2</v>
      </c>
    </row>
    <row r="10" spans="1:25" x14ac:dyDescent="0.25">
      <c r="A10" s="1" t="s">
        <v>0</v>
      </c>
      <c r="B10" s="1" t="s">
        <v>8</v>
      </c>
      <c r="C10">
        <v>20356</v>
      </c>
      <c r="D10" s="6">
        <v>1013.4032</v>
      </c>
      <c r="E10" s="1">
        <f t="shared" si="0"/>
        <v>20.086772964600861</v>
      </c>
      <c r="F10" s="1">
        <v>296</v>
      </c>
      <c r="G10" s="1">
        <v>19</v>
      </c>
      <c r="H10" s="15">
        <f t="shared" si="2"/>
        <v>1454.116722342307</v>
      </c>
      <c r="I10" s="15">
        <f t="shared" si="3"/>
        <v>93.338573393594018</v>
      </c>
      <c r="J10" s="15">
        <f t="shared" si="4"/>
        <v>6.4189189189189186E-2</v>
      </c>
      <c r="L10" t="s">
        <v>1204</v>
      </c>
      <c r="M10" t="s">
        <v>817</v>
      </c>
      <c r="N10">
        <v>11754</v>
      </c>
      <c r="O10">
        <v>596.78</v>
      </c>
      <c r="P10">
        <f t="shared" si="1"/>
        <v>19.695700258051545</v>
      </c>
      <c r="Q10">
        <v>69</v>
      </c>
      <c r="R10">
        <v>0</v>
      </c>
      <c r="S10" s="15">
        <f t="shared" si="5"/>
        <v>587.03420112302194</v>
      </c>
      <c r="T10" s="15">
        <f t="shared" si="6"/>
        <v>0</v>
      </c>
      <c r="U10">
        <f t="shared" si="7"/>
        <v>0</v>
      </c>
      <c r="W10" s="15">
        <f t="shared" si="8"/>
        <v>867.08252121928501</v>
      </c>
      <c r="X10" s="15">
        <f t="shared" si="9"/>
        <v>93.338573393594018</v>
      </c>
      <c r="Y10" s="18">
        <f t="shared" si="9"/>
        <v>6.4189189189189186E-2</v>
      </c>
    </row>
    <row r="11" spans="1:25" x14ac:dyDescent="0.25">
      <c r="A11" s="1" t="s">
        <v>0</v>
      </c>
      <c r="B11" s="1" t="s">
        <v>9</v>
      </c>
      <c r="C11">
        <v>18845</v>
      </c>
      <c r="D11" s="6">
        <v>2193.8458999999998</v>
      </c>
      <c r="E11" s="1">
        <f t="shared" si="0"/>
        <v>8.589937880322406</v>
      </c>
      <c r="F11" s="1">
        <v>42</v>
      </c>
      <c r="G11" s="1">
        <v>1</v>
      </c>
      <c r="H11" s="15">
        <f t="shared" si="2"/>
        <v>222.87078800742901</v>
      </c>
      <c r="I11" s="15">
        <f t="shared" si="3"/>
        <v>5.3064473335102154</v>
      </c>
      <c r="J11" s="15">
        <f t="shared" si="4"/>
        <v>2.3809523809523808E-2</v>
      </c>
      <c r="L11" t="s">
        <v>1105</v>
      </c>
      <c r="M11" t="s">
        <v>651</v>
      </c>
      <c r="N11">
        <v>8818</v>
      </c>
      <c r="O11">
        <v>1029.8499999999999</v>
      </c>
      <c r="P11">
        <f t="shared" si="1"/>
        <v>8.5624120017478287</v>
      </c>
      <c r="Q11">
        <v>14</v>
      </c>
      <c r="R11">
        <v>0</v>
      </c>
      <c r="S11" s="15">
        <f t="shared" si="5"/>
        <v>158.76616012701294</v>
      </c>
      <c r="T11" s="15">
        <f t="shared" si="6"/>
        <v>0</v>
      </c>
      <c r="U11">
        <f t="shared" si="7"/>
        <v>0</v>
      </c>
      <c r="W11" s="15">
        <f t="shared" si="8"/>
        <v>64.104627880416075</v>
      </c>
      <c r="X11" s="15">
        <f t="shared" si="9"/>
        <v>5.3064473335102154</v>
      </c>
      <c r="Y11" s="18">
        <f t="shared" si="9"/>
        <v>2.3809523809523808E-2</v>
      </c>
    </row>
    <row r="12" spans="1:25" x14ac:dyDescent="0.25">
      <c r="A12" s="1" t="s">
        <v>0</v>
      </c>
      <c r="B12" s="7" t="s">
        <v>10</v>
      </c>
      <c r="C12">
        <v>17462</v>
      </c>
      <c r="D12" s="6">
        <v>3239.0994999999998</v>
      </c>
      <c r="E12" s="1">
        <f t="shared" si="0"/>
        <v>5.3910045060363228</v>
      </c>
      <c r="F12" s="1">
        <v>268</v>
      </c>
      <c r="G12" s="1">
        <v>6</v>
      </c>
      <c r="H12" s="15">
        <f t="shared" si="2"/>
        <v>1534.7611957393196</v>
      </c>
      <c r="I12" s="15">
        <f t="shared" si="3"/>
        <v>34.360325277745957</v>
      </c>
      <c r="J12" s="15">
        <f t="shared" si="4"/>
        <v>2.2388059701492536E-2</v>
      </c>
      <c r="L12" t="s">
        <v>813</v>
      </c>
      <c r="M12" t="s">
        <v>852</v>
      </c>
      <c r="N12">
        <v>5361</v>
      </c>
      <c r="O12">
        <v>881.42</v>
      </c>
      <c r="P12">
        <f t="shared" si="1"/>
        <v>6.0822309455197301</v>
      </c>
      <c r="Q12">
        <v>22</v>
      </c>
      <c r="R12">
        <v>0</v>
      </c>
      <c r="S12" s="15">
        <f t="shared" si="5"/>
        <v>410.37119940309645</v>
      </c>
      <c r="T12" s="15">
        <f t="shared" si="6"/>
        <v>0</v>
      </c>
      <c r="U12">
        <f t="shared" si="7"/>
        <v>0</v>
      </c>
      <c r="W12" s="15">
        <f t="shared" si="8"/>
        <v>1124.3899963362232</v>
      </c>
      <c r="X12" s="15">
        <f t="shared" si="9"/>
        <v>34.360325277745957</v>
      </c>
      <c r="Y12" s="18">
        <f t="shared" si="9"/>
        <v>2.2388059701492536E-2</v>
      </c>
    </row>
    <row r="13" spans="1:25" x14ac:dyDescent="0.25">
      <c r="A13" s="1" t="s">
        <v>0</v>
      </c>
      <c r="B13" s="1" t="s">
        <v>11</v>
      </c>
      <c r="C13">
        <v>6243</v>
      </c>
      <c r="D13" s="6">
        <v>149.89609999999999</v>
      </c>
      <c r="E13" s="1">
        <f t="shared" si="0"/>
        <v>41.6488487692475</v>
      </c>
      <c r="F13" s="1">
        <v>16</v>
      </c>
      <c r="G13" s="1">
        <v>0</v>
      </c>
      <c r="H13" s="15">
        <f t="shared" si="2"/>
        <v>256.28704148646483</v>
      </c>
      <c r="I13" s="15">
        <f t="shared" si="3"/>
        <v>0</v>
      </c>
      <c r="J13" s="15">
        <f t="shared" si="4"/>
        <v>0</v>
      </c>
      <c r="L13" t="s">
        <v>1042</v>
      </c>
      <c r="M13" t="s">
        <v>1047</v>
      </c>
      <c r="N13">
        <v>23324</v>
      </c>
      <c r="O13">
        <v>601.94000000000005</v>
      </c>
      <c r="P13">
        <f t="shared" si="1"/>
        <v>38.748047978203807</v>
      </c>
      <c r="Q13">
        <v>37</v>
      </c>
      <c r="R13">
        <v>0</v>
      </c>
      <c r="S13" s="15">
        <f t="shared" si="5"/>
        <v>158.63488252443835</v>
      </c>
      <c r="T13" s="15">
        <f t="shared" si="6"/>
        <v>0</v>
      </c>
      <c r="U13">
        <f t="shared" si="7"/>
        <v>0</v>
      </c>
      <c r="W13" s="15">
        <f t="shared" si="8"/>
        <v>97.652158962026476</v>
      </c>
      <c r="X13" s="15">
        <f t="shared" si="9"/>
        <v>0</v>
      </c>
      <c r="Y13" s="18">
        <f t="shared" si="9"/>
        <v>0</v>
      </c>
    </row>
    <row r="14" spans="1:25" x14ac:dyDescent="0.25">
      <c r="A14" s="1" t="s">
        <v>0</v>
      </c>
      <c r="B14" s="7" t="s">
        <v>12</v>
      </c>
      <c r="C14">
        <v>15734</v>
      </c>
      <c r="D14" s="6">
        <v>1846.3296</v>
      </c>
      <c r="E14" s="1">
        <f t="shared" si="0"/>
        <v>8.5217720606331611</v>
      </c>
      <c r="F14" s="1">
        <v>46</v>
      </c>
      <c r="G14" s="1">
        <v>1</v>
      </c>
      <c r="H14" s="15">
        <f t="shared" si="2"/>
        <v>292.36049319944073</v>
      </c>
      <c r="I14" s="15">
        <f t="shared" si="3"/>
        <v>6.3556628956400161</v>
      </c>
      <c r="J14" s="15">
        <f t="shared" si="4"/>
        <v>2.1739130434782608E-2</v>
      </c>
      <c r="L14" t="s">
        <v>2046</v>
      </c>
      <c r="M14" t="s">
        <v>1617</v>
      </c>
      <c r="N14">
        <v>9004</v>
      </c>
      <c r="O14">
        <v>1046.49</v>
      </c>
      <c r="P14">
        <f t="shared" si="1"/>
        <v>8.6040000382230115</v>
      </c>
      <c r="Q14">
        <v>59</v>
      </c>
      <c r="R14">
        <v>4</v>
      </c>
      <c r="S14" s="15">
        <f t="shared" si="5"/>
        <v>655.26432696579297</v>
      </c>
      <c r="T14" s="15">
        <f t="shared" si="6"/>
        <v>44.424700133274101</v>
      </c>
      <c r="U14">
        <f t="shared" si="7"/>
        <v>6.7796610169491525E-2</v>
      </c>
      <c r="W14" s="15">
        <f t="shared" si="8"/>
        <v>-362.90383376635225</v>
      </c>
      <c r="X14" s="15">
        <f t="shared" si="9"/>
        <v>-38.069037237634085</v>
      </c>
      <c r="Y14" s="18">
        <f t="shared" si="9"/>
        <v>-4.6057479734708917E-2</v>
      </c>
    </row>
    <row r="15" spans="1:25" x14ac:dyDescent="0.25">
      <c r="A15" s="1" t="s">
        <v>0</v>
      </c>
      <c r="B15" s="7" t="s">
        <v>13</v>
      </c>
      <c r="C15">
        <v>6824</v>
      </c>
      <c r="D15" s="6">
        <v>3168.5246000000002</v>
      </c>
      <c r="E15" s="1">
        <f t="shared" si="0"/>
        <v>2.1536837681487464</v>
      </c>
      <c r="F15" s="1">
        <v>106</v>
      </c>
      <c r="G15" s="1">
        <v>2</v>
      </c>
      <c r="H15" s="15">
        <f t="shared" si="2"/>
        <v>1553.3411488862837</v>
      </c>
      <c r="I15" s="15">
        <f t="shared" si="3"/>
        <v>29.308323563892142</v>
      </c>
      <c r="J15" s="15">
        <f t="shared" si="4"/>
        <v>1.8867924528301886E-2</v>
      </c>
      <c r="L15" t="s">
        <v>813</v>
      </c>
      <c r="M15" t="s">
        <v>299</v>
      </c>
      <c r="N15">
        <v>1994</v>
      </c>
      <c r="O15">
        <v>977.27</v>
      </c>
      <c r="P15">
        <f t="shared" si="1"/>
        <v>2.0403777871008013</v>
      </c>
      <c r="Q15">
        <v>45</v>
      </c>
      <c r="R15">
        <v>1</v>
      </c>
      <c r="S15" s="15">
        <f t="shared" si="5"/>
        <v>2256.7703109327986</v>
      </c>
      <c r="T15" s="15">
        <f t="shared" si="6"/>
        <v>50.150451354062184</v>
      </c>
      <c r="U15">
        <f t="shared" si="7"/>
        <v>2.2222222222222223E-2</v>
      </c>
      <c r="W15" s="15">
        <f t="shared" si="8"/>
        <v>-703.42916204651488</v>
      </c>
      <c r="X15" s="15">
        <f t="shared" si="9"/>
        <v>-20.842127790170043</v>
      </c>
      <c r="Y15" s="18">
        <f t="shared" si="9"/>
        <v>-3.354297693920337E-3</v>
      </c>
    </row>
    <row r="16" spans="1:25" x14ac:dyDescent="0.25">
      <c r="A16" s="1" t="s">
        <v>0</v>
      </c>
      <c r="B16" s="1" t="s">
        <v>14</v>
      </c>
      <c r="C16">
        <v>25388</v>
      </c>
      <c r="D16" s="6">
        <v>557.05550000000005</v>
      </c>
      <c r="E16" s="1">
        <f t="shared" si="0"/>
        <v>45.575351109539348</v>
      </c>
      <c r="F16" s="1">
        <v>123</v>
      </c>
      <c r="G16" s="1">
        <v>3</v>
      </c>
      <c r="H16" s="15">
        <f t="shared" si="2"/>
        <v>484.48085709784147</v>
      </c>
      <c r="I16" s="15">
        <f t="shared" si="3"/>
        <v>11.816606270679062</v>
      </c>
      <c r="J16" s="15">
        <f t="shared" si="4"/>
        <v>2.4390243902439025E-2</v>
      </c>
      <c r="L16" t="s">
        <v>1002</v>
      </c>
      <c r="M16" t="s">
        <v>1007</v>
      </c>
      <c r="N16">
        <v>152148</v>
      </c>
      <c r="O16">
        <v>3556.42</v>
      </c>
      <c r="P16">
        <f t="shared" si="1"/>
        <v>42.781223814959986</v>
      </c>
      <c r="Q16">
        <v>138</v>
      </c>
      <c r="R16">
        <v>5</v>
      </c>
      <c r="S16" s="15">
        <f t="shared" si="5"/>
        <v>90.70115939742881</v>
      </c>
      <c r="T16" s="15">
        <f t="shared" si="6"/>
        <v>3.2862738912111888</v>
      </c>
      <c r="U16">
        <f t="shared" si="7"/>
        <v>3.6231884057971016E-2</v>
      </c>
      <c r="W16" s="15">
        <f t="shared" si="8"/>
        <v>393.77969770041267</v>
      </c>
      <c r="X16" s="15">
        <f t="shared" si="9"/>
        <v>8.5303323794678718</v>
      </c>
      <c r="Y16" s="18">
        <f t="shared" si="9"/>
        <v>-1.1841640155531991E-2</v>
      </c>
    </row>
    <row r="17" spans="1:25" x14ac:dyDescent="0.25">
      <c r="A17" s="1" t="s">
        <v>0</v>
      </c>
      <c r="B17" s="1" t="s">
        <v>15</v>
      </c>
      <c r="C17">
        <v>11267</v>
      </c>
      <c r="D17" s="6">
        <v>911.9579</v>
      </c>
      <c r="E17" s="1">
        <f t="shared" si="0"/>
        <v>12.354736989503573</v>
      </c>
      <c r="F17" s="1">
        <v>89</v>
      </c>
      <c r="G17" s="1">
        <v>2</v>
      </c>
      <c r="H17" s="15">
        <f t="shared" si="2"/>
        <v>789.91745806337099</v>
      </c>
      <c r="I17" s="15">
        <f t="shared" si="3"/>
        <v>17.750954113783617</v>
      </c>
      <c r="J17" s="15">
        <f t="shared" si="4"/>
        <v>2.247191011235955E-2</v>
      </c>
      <c r="L17" t="s">
        <v>290</v>
      </c>
      <c r="M17" t="s">
        <v>333</v>
      </c>
      <c r="N17">
        <v>8062</v>
      </c>
      <c r="O17">
        <v>675.81</v>
      </c>
      <c r="P17">
        <f t="shared" si="1"/>
        <v>11.929388437578611</v>
      </c>
      <c r="Q17">
        <v>87</v>
      </c>
      <c r="R17">
        <v>0</v>
      </c>
      <c r="S17" s="15">
        <f t="shared" si="5"/>
        <v>1079.1366906474821</v>
      </c>
      <c r="T17" s="15">
        <f t="shared" si="6"/>
        <v>0</v>
      </c>
      <c r="U17">
        <f t="shared" si="7"/>
        <v>0</v>
      </c>
      <c r="W17" s="15">
        <f t="shared" si="8"/>
        <v>-289.21923258411107</v>
      </c>
      <c r="X17" s="15">
        <f t="shared" si="9"/>
        <v>17.750954113783617</v>
      </c>
      <c r="Y17" s="18">
        <f t="shared" si="9"/>
        <v>2.247191011235955E-2</v>
      </c>
    </row>
    <row r="18" spans="1:25" x14ac:dyDescent="0.25">
      <c r="A18" s="1" t="s">
        <v>0</v>
      </c>
      <c r="B18" s="7" t="s">
        <v>16</v>
      </c>
      <c r="C18">
        <v>5068</v>
      </c>
      <c r="D18" s="6">
        <v>738.62540000000001</v>
      </c>
      <c r="E18" s="1">
        <f t="shared" si="0"/>
        <v>6.8613941518935038</v>
      </c>
      <c r="F18" s="1">
        <v>11</v>
      </c>
      <c r="G18" s="1">
        <v>0</v>
      </c>
      <c r="H18" s="15">
        <f t="shared" si="2"/>
        <v>217.04814522494081</v>
      </c>
      <c r="I18" s="15">
        <f t="shared" si="3"/>
        <v>0</v>
      </c>
      <c r="J18" s="15">
        <f t="shared" si="4"/>
        <v>0</v>
      </c>
      <c r="L18" t="s">
        <v>473</v>
      </c>
      <c r="M18" t="s">
        <v>501</v>
      </c>
      <c r="N18">
        <v>8354</v>
      </c>
      <c r="O18">
        <v>843.22</v>
      </c>
      <c r="P18">
        <f t="shared" si="1"/>
        <v>9.907260264225231</v>
      </c>
      <c r="Q18">
        <v>395</v>
      </c>
      <c r="R18">
        <v>4</v>
      </c>
      <c r="S18" s="15">
        <f t="shared" si="5"/>
        <v>4728.2738807756759</v>
      </c>
      <c r="T18" s="15">
        <f t="shared" si="6"/>
        <v>47.881254488867604</v>
      </c>
      <c r="U18">
        <f t="shared" si="7"/>
        <v>1.0126582278481013E-2</v>
      </c>
      <c r="W18" s="15">
        <f t="shared" si="8"/>
        <v>-4511.2257355507354</v>
      </c>
      <c r="X18" s="15">
        <f t="shared" si="9"/>
        <v>-47.881254488867604</v>
      </c>
      <c r="Y18" s="18">
        <f t="shared" si="9"/>
        <v>-1.0126582278481013E-2</v>
      </c>
    </row>
    <row r="19" spans="1:25" x14ac:dyDescent="0.25">
      <c r="A19" s="1" t="s">
        <v>0</v>
      </c>
      <c r="B19" s="1" t="s">
        <v>17</v>
      </c>
      <c r="C19">
        <v>55127</v>
      </c>
      <c r="D19" s="6">
        <v>1684.5298</v>
      </c>
      <c r="E19" s="1">
        <f t="shared" si="0"/>
        <v>32.725452526871294</v>
      </c>
      <c r="F19" s="1">
        <v>1116</v>
      </c>
      <c r="G19" s="1">
        <v>9</v>
      </c>
      <c r="H19" s="15">
        <f t="shared" si="2"/>
        <v>2024.4163477062057</v>
      </c>
      <c r="I19" s="15">
        <f t="shared" si="3"/>
        <v>16.325938287953271</v>
      </c>
      <c r="J19" s="15">
        <f t="shared" si="4"/>
        <v>8.0645161290322578E-3</v>
      </c>
      <c r="L19" t="s">
        <v>937</v>
      </c>
      <c r="M19" t="s">
        <v>5293</v>
      </c>
      <c r="N19">
        <v>47429</v>
      </c>
      <c r="O19">
        <v>1341.61</v>
      </c>
      <c r="P19">
        <f t="shared" si="1"/>
        <v>35.352300594062363</v>
      </c>
      <c r="Q19">
        <v>748</v>
      </c>
      <c r="R19">
        <v>27</v>
      </c>
      <c r="S19" s="15">
        <f t="shared" si="5"/>
        <v>1577.0941828838897</v>
      </c>
      <c r="T19" s="15">
        <f t="shared" si="6"/>
        <v>56.92719644099602</v>
      </c>
      <c r="U19">
        <f t="shared" si="7"/>
        <v>3.6096256684491977E-2</v>
      </c>
      <c r="W19" s="15">
        <f t="shared" si="8"/>
        <v>447.32216482231593</v>
      </c>
      <c r="X19" s="15">
        <f t="shared" si="9"/>
        <v>-40.60125815304275</v>
      </c>
      <c r="Y19" s="18">
        <f t="shared" si="9"/>
        <v>-2.8031740555459719E-2</v>
      </c>
    </row>
    <row r="20" spans="1:25" x14ac:dyDescent="0.25">
      <c r="A20" s="1" t="s">
        <v>0</v>
      </c>
      <c r="B20" s="1" t="s">
        <v>18</v>
      </c>
      <c r="C20">
        <v>4952</v>
      </c>
      <c r="D20" s="6">
        <v>541.59280000000001</v>
      </c>
      <c r="E20" s="1">
        <f t="shared" si="0"/>
        <v>9.143400724677285</v>
      </c>
      <c r="F20" s="1">
        <v>13</v>
      </c>
      <c r="G20" s="1">
        <v>1</v>
      </c>
      <c r="H20" s="15">
        <f t="shared" si="2"/>
        <v>262.52019386106628</v>
      </c>
      <c r="I20" s="15">
        <f t="shared" si="3"/>
        <v>20.193861066235865</v>
      </c>
      <c r="J20" s="15">
        <f t="shared" si="4"/>
        <v>7.6923076923076927E-2</v>
      </c>
      <c r="L20" t="s">
        <v>1002</v>
      </c>
      <c r="M20" t="s">
        <v>242</v>
      </c>
      <c r="N20">
        <v>31379</v>
      </c>
      <c r="O20">
        <v>3255.14</v>
      </c>
      <c r="P20">
        <f t="shared" si="1"/>
        <v>9.6398311593356976</v>
      </c>
      <c r="Q20">
        <v>12</v>
      </c>
      <c r="R20">
        <v>0</v>
      </c>
      <c r="S20" s="15">
        <f t="shared" si="5"/>
        <v>38.242136460690269</v>
      </c>
      <c r="T20" s="15">
        <f t="shared" si="6"/>
        <v>0</v>
      </c>
      <c r="U20">
        <f t="shared" si="7"/>
        <v>0</v>
      </c>
      <c r="W20" s="15">
        <f t="shared" si="8"/>
        <v>224.27805740037601</v>
      </c>
      <c r="X20" s="15">
        <f t="shared" si="9"/>
        <v>20.193861066235865</v>
      </c>
      <c r="Y20" s="18">
        <f t="shared" si="9"/>
        <v>7.6923076923076927E-2</v>
      </c>
    </row>
    <row r="21" spans="1:25" x14ac:dyDescent="0.25">
      <c r="A21" s="1" t="s">
        <v>0</v>
      </c>
      <c r="B21" s="7" t="s">
        <v>19</v>
      </c>
      <c r="C21">
        <v>1392</v>
      </c>
      <c r="D21" s="6">
        <v>1613.723</v>
      </c>
      <c r="E21" s="1">
        <f t="shared" si="0"/>
        <v>0.86260157412393579</v>
      </c>
      <c r="F21" s="1">
        <v>9</v>
      </c>
      <c r="G21" s="1">
        <v>0</v>
      </c>
      <c r="H21" s="15">
        <f t="shared" si="2"/>
        <v>646.55172413793105</v>
      </c>
      <c r="I21" s="15">
        <f t="shared" si="3"/>
        <v>0</v>
      </c>
      <c r="J21" s="15">
        <f t="shared" si="4"/>
        <v>0</v>
      </c>
      <c r="L21" t="s">
        <v>1734</v>
      </c>
      <c r="M21" t="s">
        <v>1748</v>
      </c>
      <c r="N21">
        <v>654</v>
      </c>
      <c r="O21">
        <v>906.11</v>
      </c>
      <c r="P21">
        <f t="shared" si="1"/>
        <v>0.72176667292050634</v>
      </c>
      <c r="Q21">
        <v>0</v>
      </c>
      <c r="R21">
        <v>0</v>
      </c>
      <c r="S21" s="15">
        <f t="shared" si="5"/>
        <v>0</v>
      </c>
      <c r="T21" s="15">
        <f t="shared" si="6"/>
        <v>0</v>
      </c>
      <c r="U21" s="12">
        <f>R21/1</f>
        <v>0</v>
      </c>
      <c r="W21" s="15">
        <f t="shared" si="8"/>
        <v>646.55172413793105</v>
      </c>
      <c r="X21" s="15">
        <f t="shared" si="9"/>
        <v>0</v>
      </c>
      <c r="Y21" s="18">
        <f t="shared" si="9"/>
        <v>0</v>
      </c>
    </row>
    <row r="22" spans="1:25" x14ac:dyDescent="0.25">
      <c r="A22" s="1" t="s">
        <v>0</v>
      </c>
      <c r="B22" s="7" t="s">
        <v>20</v>
      </c>
      <c r="C22">
        <v>8205</v>
      </c>
      <c r="D22" s="6">
        <v>1287.3905999999999</v>
      </c>
      <c r="E22" s="1">
        <f t="shared" si="0"/>
        <v>6.3733570837009372</v>
      </c>
      <c r="F22" s="1">
        <v>23</v>
      </c>
      <c r="G22" s="1">
        <v>0</v>
      </c>
      <c r="H22" s="15">
        <f t="shared" si="2"/>
        <v>280.31687995124923</v>
      </c>
      <c r="I22" s="15">
        <f t="shared" si="3"/>
        <v>0</v>
      </c>
      <c r="J22" s="15">
        <f t="shared" si="4"/>
        <v>0</v>
      </c>
      <c r="L22" t="s">
        <v>937</v>
      </c>
      <c r="M22" t="s">
        <v>991</v>
      </c>
      <c r="N22">
        <v>4334</v>
      </c>
      <c r="O22">
        <v>641.25</v>
      </c>
      <c r="P22">
        <f t="shared" si="1"/>
        <v>6.7586744639376217</v>
      </c>
      <c r="Q22">
        <v>70</v>
      </c>
      <c r="R22">
        <v>0</v>
      </c>
      <c r="S22" s="15">
        <f t="shared" si="5"/>
        <v>1615.1361329026302</v>
      </c>
      <c r="T22" s="15">
        <f t="shared" si="6"/>
        <v>0</v>
      </c>
      <c r="U22">
        <f t="shared" si="7"/>
        <v>0</v>
      </c>
      <c r="W22" s="15">
        <f t="shared" si="8"/>
        <v>-1334.8192529513808</v>
      </c>
      <c r="X22" s="15">
        <f t="shared" si="9"/>
        <v>0</v>
      </c>
      <c r="Y22" s="18">
        <f t="shared" si="9"/>
        <v>0</v>
      </c>
    </row>
    <row r="23" spans="1:25" x14ac:dyDescent="0.25">
      <c r="A23" s="1" t="s">
        <v>0</v>
      </c>
      <c r="B23" s="7" t="s">
        <v>21</v>
      </c>
      <c r="C23">
        <v>3887</v>
      </c>
      <c r="D23" s="6">
        <v>1226.9516000000001</v>
      </c>
      <c r="E23" s="1">
        <f t="shared" si="0"/>
        <v>3.168014125414564</v>
      </c>
      <c r="F23" s="1">
        <v>22</v>
      </c>
      <c r="G23" s="1">
        <v>0</v>
      </c>
      <c r="H23" s="15">
        <f t="shared" si="2"/>
        <v>565.98919475173659</v>
      </c>
      <c r="I23" s="15">
        <f t="shared" si="3"/>
        <v>0</v>
      </c>
      <c r="J23" s="15">
        <f t="shared" si="4"/>
        <v>0</v>
      </c>
      <c r="L23" t="s">
        <v>1167</v>
      </c>
      <c r="M23" t="s">
        <v>1180</v>
      </c>
      <c r="N23">
        <v>1327</v>
      </c>
      <c r="O23">
        <v>441.4</v>
      </c>
      <c r="P23">
        <f t="shared" si="1"/>
        <v>3.0063434526506572</v>
      </c>
      <c r="Q23">
        <v>25</v>
      </c>
      <c r="R23">
        <v>1</v>
      </c>
      <c r="S23" s="15">
        <f t="shared" si="5"/>
        <v>1883.9487565938207</v>
      </c>
      <c r="T23" s="15">
        <f t="shared" si="6"/>
        <v>75.357950263752826</v>
      </c>
      <c r="U23">
        <f t="shared" si="7"/>
        <v>0.04</v>
      </c>
      <c r="W23" s="15">
        <f t="shared" si="8"/>
        <v>-1317.959561842084</v>
      </c>
      <c r="X23" s="15">
        <f t="shared" si="9"/>
        <v>-75.357950263752826</v>
      </c>
      <c r="Y23" s="18">
        <f t="shared" si="9"/>
        <v>-0.04</v>
      </c>
    </row>
    <row r="24" spans="1:25" x14ac:dyDescent="0.25">
      <c r="A24" s="1" t="s">
        <v>22</v>
      </c>
      <c r="B24" s="1" t="s">
        <v>23</v>
      </c>
      <c r="C24">
        <v>32723</v>
      </c>
      <c r="D24" s="6">
        <v>2203.1104</v>
      </c>
      <c r="E24" s="1">
        <f t="shared" si="0"/>
        <v>14.853091338500331</v>
      </c>
      <c r="F24" s="1">
        <v>106</v>
      </c>
      <c r="G24" s="1">
        <v>1</v>
      </c>
      <c r="H24" s="15">
        <f t="shared" si="2"/>
        <v>323.93117990404301</v>
      </c>
      <c r="I24" s="15">
        <f t="shared" si="3"/>
        <v>3.0559545273966324</v>
      </c>
      <c r="J24" s="15">
        <f t="shared" si="4"/>
        <v>9.433962264150943E-3</v>
      </c>
      <c r="K24" s="5"/>
      <c r="L24" t="s">
        <v>473</v>
      </c>
      <c r="M24" t="s">
        <v>5289</v>
      </c>
      <c r="N24">
        <v>8422</v>
      </c>
      <c r="O24">
        <v>547.96</v>
      </c>
      <c r="P24">
        <f t="shared" si="1"/>
        <v>15.369735017154536</v>
      </c>
      <c r="Q24">
        <v>129</v>
      </c>
      <c r="R24">
        <v>1</v>
      </c>
      <c r="S24" s="15">
        <f t="shared" si="5"/>
        <v>1531.7026834481121</v>
      </c>
      <c r="T24" s="15">
        <f t="shared" si="6"/>
        <v>11.873664212776063</v>
      </c>
      <c r="U24">
        <f t="shared" si="7"/>
        <v>7.7519379844961239E-3</v>
      </c>
      <c r="W24" s="15">
        <f t="shared" si="8"/>
        <v>-1207.7715035440692</v>
      </c>
      <c r="X24" s="15">
        <f t="shared" si="9"/>
        <v>-8.8177096853794303</v>
      </c>
      <c r="Y24" s="18">
        <f t="shared" si="9"/>
        <v>1.6820242796548191E-3</v>
      </c>
    </row>
    <row r="25" spans="1:25" x14ac:dyDescent="0.25">
      <c r="A25" s="1" t="s">
        <v>24</v>
      </c>
      <c r="B25" s="1" t="s">
        <v>5</v>
      </c>
      <c r="C25">
        <v>42145</v>
      </c>
      <c r="D25" s="6">
        <v>1871.7116000000001</v>
      </c>
      <c r="E25" s="1">
        <f t="shared" si="0"/>
        <v>22.516823638855474</v>
      </c>
      <c r="F25" s="1">
        <v>706</v>
      </c>
      <c r="G25" s="1">
        <v>1</v>
      </c>
      <c r="H25" s="15">
        <f t="shared" si="2"/>
        <v>1675.1690592003797</v>
      </c>
      <c r="I25" s="15">
        <f t="shared" si="3"/>
        <v>2.372760707082691</v>
      </c>
      <c r="J25" s="15">
        <f t="shared" si="4"/>
        <v>1.4164305949008499E-3</v>
      </c>
      <c r="L25" t="s">
        <v>767</v>
      </c>
      <c r="M25" t="s">
        <v>790</v>
      </c>
      <c r="N25">
        <v>11035</v>
      </c>
      <c r="O25">
        <v>417.67</v>
      </c>
      <c r="P25">
        <f t="shared" si="1"/>
        <v>26.420379725620705</v>
      </c>
      <c r="Q25">
        <v>378</v>
      </c>
      <c r="R25">
        <v>14</v>
      </c>
      <c r="S25" s="15">
        <f t="shared" si="5"/>
        <v>3425.4644313547801</v>
      </c>
      <c r="T25" s="15">
        <f t="shared" si="6"/>
        <v>126.86905301314</v>
      </c>
      <c r="U25">
        <f t="shared" si="7"/>
        <v>3.7037037037037035E-2</v>
      </c>
      <c r="W25" s="15">
        <f t="shared" si="8"/>
        <v>-1750.2953721544004</v>
      </c>
      <c r="X25" s="15">
        <f t="shared" si="9"/>
        <v>-124.49629230605731</v>
      </c>
      <c r="Y25" s="18">
        <f t="shared" si="9"/>
        <v>-3.5620606442136188E-2</v>
      </c>
    </row>
    <row r="26" spans="1:25" x14ac:dyDescent="0.25">
      <c r="A26" s="1" t="s">
        <v>0</v>
      </c>
      <c r="B26" s="7" t="s">
        <v>25</v>
      </c>
      <c r="C26">
        <v>2055</v>
      </c>
      <c r="D26" s="6">
        <v>1067.0513000000001</v>
      </c>
      <c r="E26" s="1">
        <f t="shared" si="0"/>
        <v>1.9258680440200016</v>
      </c>
      <c r="F26" s="1">
        <v>1</v>
      </c>
      <c r="G26" s="1">
        <v>0</v>
      </c>
      <c r="H26" s="15">
        <f t="shared" si="2"/>
        <v>48.661800486618006</v>
      </c>
      <c r="I26" s="15">
        <f t="shared" si="3"/>
        <v>0</v>
      </c>
      <c r="J26" s="15">
        <f t="shared" si="4"/>
        <v>0</v>
      </c>
      <c r="L26" t="s">
        <v>813</v>
      </c>
      <c r="M26" t="s">
        <v>838</v>
      </c>
      <c r="N26">
        <v>1794</v>
      </c>
      <c r="O26">
        <v>860.29</v>
      </c>
      <c r="P26">
        <f t="shared" si="1"/>
        <v>2.0853433144637274</v>
      </c>
      <c r="Q26">
        <v>11</v>
      </c>
      <c r="R26">
        <v>0</v>
      </c>
      <c r="S26" s="15">
        <f t="shared" si="5"/>
        <v>613.15496098104791</v>
      </c>
      <c r="T26" s="15">
        <f t="shared" si="6"/>
        <v>0</v>
      </c>
      <c r="U26">
        <f t="shared" si="7"/>
        <v>0</v>
      </c>
      <c r="W26" s="15">
        <f t="shared" si="8"/>
        <v>-564.49316049442996</v>
      </c>
      <c r="X26" s="15">
        <f t="shared" si="9"/>
        <v>0</v>
      </c>
      <c r="Y26" s="18">
        <f t="shared" si="9"/>
        <v>0</v>
      </c>
    </row>
    <row r="27" spans="1:25" x14ac:dyDescent="0.25">
      <c r="A27" s="1" t="s">
        <v>0</v>
      </c>
      <c r="B27" s="1" t="s">
        <v>26</v>
      </c>
      <c r="C27">
        <v>14029</v>
      </c>
      <c r="D27" s="6">
        <v>1350.1753000000001</v>
      </c>
      <c r="E27" s="1">
        <f t="shared" si="0"/>
        <v>10.390502625844213</v>
      </c>
      <c r="F27" s="1">
        <v>35</v>
      </c>
      <c r="G27" s="1">
        <v>0</v>
      </c>
      <c r="H27" s="15">
        <f t="shared" si="2"/>
        <v>249.48321334378787</v>
      </c>
      <c r="I27" s="15">
        <f t="shared" si="3"/>
        <v>0</v>
      </c>
      <c r="J27" s="15">
        <f t="shared" si="4"/>
        <v>0</v>
      </c>
      <c r="L27" t="s">
        <v>1002</v>
      </c>
      <c r="M27" t="s">
        <v>1004</v>
      </c>
      <c r="N27">
        <v>67055</v>
      </c>
      <c r="O27">
        <v>6829.18</v>
      </c>
      <c r="P27">
        <f t="shared" si="1"/>
        <v>9.8188948014256461</v>
      </c>
      <c r="Q27">
        <v>32</v>
      </c>
      <c r="R27">
        <v>1</v>
      </c>
      <c r="S27" s="15">
        <f t="shared" si="5"/>
        <v>47.722019237939008</v>
      </c>
      <c r="T27" s="15">
        <f t="shared" si="6"/>
        <v>1.491313101185594</v>
      </c>
      <c r="U27">
        <f t="shared" si="7"/>
        <v>3.125E-2</v>
      </c>
      <c r="W27" s="15">
        <f t="shared" si="8"/>
        <v>201.76119410584886</v>
      </c>
      <c r="X27" s="15">
        <f t="shared" si="9"/>
        <v>-1.491313101185594</v>
      </c>
      <c r="Y27" s="18">
        <f t="shared" si="9"/>
        <v>-3.125E-2</v>
      </c>
    </row>
    <row r="28" spans="1:25" x14ac:dyDescent="0.25">
      <c r="A28" s="1" t="s">
        <v>0</v>
      </c>
      <c r="B28" s="1" t="s">
        <v>27</v>
      </c>
      <c r="C28">
        <v>25638</v>
      </c>
      <c r="D28" s="6">
        <v>2362.0261</v>
      </c>
      <c r="E28" s="1">
        <f t="shared" si="0"/>
        <v>10.854240772360644</v>
      </c>
      <c r="F28" s="1">
        <v>117</v>
      </c>
      <c r="G28" s="1">
        <v>7</v>
      </c>
      <c r="H28" s="15">
        <f t="shared" si="2"/>
        <v>456.35384975427098</v>
      </c>
      <c r="I28" s="15">
        <f t="shared" si="3"/>
        <v>27.303221780170059</v>
      </c>
      <c r="J28" s="15">
        <f t="shared" si="4"/>
        <v>5.9829059829059832E-2</v>
      </c>
      <c r="L28" t="s">
        <v>1105</v>
      </c>
      <c r="M28" t="s">
        <v>675</v>
      </c>
      <c r="N28">
        <v>29779</v>
      </c>
      <c r="O28">
        <v>2414.31</v>
      </c>
      <c r="P28">
        <f t="shared" si="1"/>
        <v>12.334372967845885</v>
      </c>
      <c r="Q28">
        <v>70</v>
      </c>
      <c r="R28">
        <v>2</v>
      </c>
      <c r="S28" s="15">
        <f t="shared" si="5"/>
        <v>235.06497867624836</v>
      </c>
      <c r="T28" s="15">
        <f t="shared" si="6"/>
        <v>6.7161422478928108</v>
      </c>
      <c r="U28">
        <f t="shared" si="7"/>
        <v>2.8571428571428571E-2</v>
      </c>
      <c r="W28" s="15">
        <f t="shared" si="8"/>
        <v>221.28887107802262</v>
      </c>
      <c r="X28" s="15">
        <f t="shared" si="9"/>
        <v>20.587079532277247</v>
      </c>
      <c r="Y28" s="18">
        <f t="shared" si="9"/>
        <v>3.1257631257631258E-2</v>
      </c>
    </row>
    <row r="29" spans="1:25" x14ac:dyDescent="0.25">
      <c r="A29" s="1" t="s">
        <v>28</v>
      </c>
      <c r="B29" s="7" t="s">
        <v>29</v>
      </c>
      <c r="C29">
        <v>23464</v>
      </c>
      <c r="D29" s="6">
        <v>3995.3789999999999</v>
      </c>
      <c r="E29" s="1">
        <f t="shared" si="0"/>
        <v>5.872784534333289</v>
      </c>
      <c r="F29" s="1">
        <v>324</v>
      </c>
      <c r="G29" s="1">
        <v>1</v>
      </c>
      <c r="H29" s="15">
        <f t="shared" si="2"/>
        <v>1380.8387316740539</v>
      </c>
      <c r="I29" s="15">
        <f t="shared" si="3"/>
        <v>4.261847937265598</v>
      </c>
      <c r="J29" s="15">
        <f t="shared" si="4"/>
        <v>3.0864197530864196E-3</v>
      </c>
      <c r="L29" t="s">
        <v>1105</v>
      </c>
      <c r="M29" t="s">
        <v>1159</v>
      </c>
      <c r="N29">
        <v>3259</v>
      </c>
      <c r="O29">
        <v>586</v>
      </c>
      <c r="P29">
        <f t="shared" si="1"/>
        <v>5.5614334470989757</v>
      </c>
      <c r="Q29">
        <v>10</v>
      </c>
      <c r="R29">
        <v>0</v>
      </c>
      <c r="S29" s="15">
        <f t="shared" si="5"/>
        <v>306.84258975145747</v>
      </c>
      <c r="T29" s="15">
        <f t="shared" si="6"/>
        <v>0</v>
      </c>
      <c r="U29">
        <f t="shared" si="7"/>
        <v>0</v>
      </c>
      <c r="W29" s="15">
        <f t="shared" si="8"/>
        <v>1073.9961419225965</v>
      </c>
      <c r="X29" s="15">
        <f t="shared" si="9"/>
        <v>4.261847937265598</v>
      </c>
      <c r="Y29" s="18">
        <f t="shared" si="9"/>
        <v>3.0864197530864196E-3</v>
      </c>
    </row>
    <row r="30" spans="1:25" x14ac:dyDescent="0.25">
      <c r="A30" s="1" t="s">
        <v>28</v>
      </c>
      <c r="B30" s="7" t="s">
        <v>30</v>
      </c>
      <c r="C30">
        <v>9831</v>
      </c>
      <c r="D30" s="6">
        <v>4886.5370000000003</v>
      </c>
      <c r="E30" s="1">
        <f t="shared" si="0"/>
        <v>2.0118542026797299</v>
      </c>
      <c r="F30" s="1">
        <v>31</v>
      </c>
      <c r="G30" s="1">
        <v>0</v>
      </c>
      <c r="H30" s="15">
        <f t="shared" si="2"/>
        <v>315.32906113315022</v>
      </c>
      <c r="I30" s="15">
        <f t="shared" si="3"/>
        <v>0</v>
      </c>
      <c r="J30" s="15">
        <f>G30/F30</f>
        <v>0</v>
      </c>
      <c r="L30" t="s">
        <v>1105</v>
      </c>
      <c r="M30" t="s">
        <v>1131</v>
      </c>
      <c r="N30">
        <v>3740</v>
      </c>
      <c r="O30">
        <v>1775.08</v>
      </c>
      <c r="P30">
        <f t="shared" si="1"/>
        <v>2.1069472925163937</v>
      </c>
      <c r="Q30">
        <v>2</v>
      </c>
      <c r="R30">
        <v>0</v>
      </c>
      <c r="S30" s="15">
        <f t="shared" si="5"/>
        <v>53.475935828877006</v>
      </c>
      <c r="T30" s="15">
        <f t="shared" si="6"/>
        <v>0</v>
      </c>
      <c r="U30">
        <f t="shared" si="7"/>
        <v>0</v>
      </c>
      <c r="W30" s="15">
        <f t="shared" si="8"/>
        <v>261.85312530427319</v>
      </c>
      <c r="X30" s="15">
        <f t="shared" si="9"/>
        <v>0</v>
      </c>
      <c r="Y30" s="18">
        <f t="shared" si="9"/>
        <v>0</v>
      </c>
    </row>
    <row r="31" spans="1:25" x14ac:dyDescent="0.25">
      <c r="A31" s="1" t="s">
        <v>0</v>
      </c>
      <c r="B31" s="1" t="s">
        <v>31</v>
      </c>
      <c r="C31">
        <v>56221</v>
      </c>
      <c r="D31" s="6">
        <v>1692.0782999999999</v>
      </c>
      <c r="E31" s="1">
        <f t="shared" si="0"/>
        <v>33.226003784813031</v>
      </c>
      <c r="F31" s="1">
        <v>204</v>
      </c>
      <c r="G31" s="1">
        <v>2</v>
      </c>
      <c r="H31" s="15">
        <f t="shared" si="2"/>
        <v>362.85373792710908</v>
      </c>
      <c r="I31" s="15">
        <f t="shared" si="3"/>
        <v>3.5573895875206776</v>
      </c>
      <c r="J31" s="15">
        <f t="shared" si="4"/>
        <v>9.8039215686274508E-3</v>
      </c>
      <c r="L31" t="s">
        <v>937</v>
      </c>
      <c r="M31" t="s">
        <v>5291</v>
      </c>
      <c r="N31">
        <v>15568</v>
      </c>
      <c r="O31">
        <v>426.05</v>
      </c>
      <c r="P31">
        <f t="shared" si="1"/>
        <v>36.540312169933102</v>
      </c>
      <c r="Q31">
        <v>345</v>
      </c>
      <c r="R31">
        <v>16</v>
      </c>
      <c r="S31" s="15">
        <f t="shared" si="5"/>
        <v>2216.0842754367932</v>
      </c>
      <c r="T31" s="15">
        <f t="shared" si="6"/>
        <v>102.77492291880782</v>
      </c>
      <c r="U31">
        <f t="shared" si="7"/>
        <v>4.6376811594202899E-2</v>
      </c>
      <c r="W31" s="15">
        <f t="shared" si="8"/>
        <v>-1853.2305375096842</v>
      </c>
      <c r="X31" s="15">
        <f t="shared" si="9"/>
        <v>-99.217533331287143</v>
      </c>
      <c r="Y31" s="18">
        <f t="shared" si="9"/>
        <v>-3.6572890025575448E-2</v>
      </c>
    </row>
    <row r="32" spans="1:25" x14ac:dyDescent="0.25">
      <c r="A32" s="1" t="s">
        <v>24</v>
      </c>
      <c r="B32" s="1" t="s">
        <v>32</v>
      </c>
      <c r="C32">
        <v>34091</v>
      </c>
      <c r="D32" s="6">
        <v>1175.5009</v>
      </c>
      <c r="E32" s="1">
        <f t="shared" si="0"/>
        <v>29.00125384846579</v>
      </c>
      <c r="F32" s="1">
        <v>552</v>
      </c>
      <c r="G32" s="1">
        <v>4</v>
      </c>
      <c r="H32" s="15">
        <f t="shared" si="2"/>
        <v>1619.1956821448475</v>
      </c>
      <c r="I32" s="15">
        <f t="shared" si="3"/>
        <v>11.73330204452788</v>
      </c>
      <c r="J32" s="15">
        <f t="shared" si="4"/>
        <v>7.246376811594203E-3</v>
      </c>
      <c r="L32" t="s">
        <v>670</v>
      </c>
      <c r="M32" t="s">
        <v>297</v>
      </c>
      <c r="N32">
        <v>14305</v>
      </c>
      <c r="O32">
        <v>465.81</v>
      </c>
      <c r="P32">
        <f t="shared" si="1"/>
        <v>30.709946115368925</v>
      </c>
      <c r="Q32">
        <v>50</v>
      </c>
      <c r="R32">
        <v>4</v>
      </c>
      <c r="S32" s="15">
        <f t="shared" si="5"/>
        <v>349.5281370150297</v>
      </c>
      <c r="T32" s="15">
        <f t="shared" si="6"/>
        <v>27.962250961202379</v>
      </c>
      <c r="U32">
        <f t="shared" si="7"/>
        <v>0.08</v>
      </c>
      <c r="W32" s="15">
        <f t="shared" si="8"/>
        <v>1269.6675451298179</v>
      </c>
      <c r="X32" s="15">
        <f t="shared" si="9"/>
        <v>-16.228948916674497</v>
      </c>
      <c r="Y32" s="18">
        <f t="shared" si="9"/>
        <v>-7.2753623188405794E-2</v>
      </c>
    </row>
    <row r="33" spans="1:25" x14ac:dyDescent="0.25">
      <c r="A33" s="1" t="s">
        <v>0</v>
      </c>
      <c r="B33" s="1" t="s">
        <v>33</v>
      </c>
      <c r="C33">
        <v>60061</v>
      </c>
      <c r="D33" s="6">
        <v>2947.5632999999998</v>
      </c>
      <c r="E33" s="1">
        <f t="shared" si="0"/>
        <v>20.376491999340608</v>
      </c>
      <c r="F33" s="1">
        <v>757</v>
      </c>
      <c r="G33" s="1">
        <v>4</v>
      </c>
      <c r="H33" s="15">
        <f t="shared" si="2"/>
        <v>1260.3852749704467</v>
      </c>
      <c r="I33" s="15">
        <f t="shared" si="3"/>
        <v>6.6598957726311587</v>
      </c>
      <c r="J33" s="15">
        <f t="shared" si="4"/>
        <v>5.2840158520475562E-3</v>
      </c>
      <c r="L33" t="s">
        <v>1204</v>
      </c>
      <c r="M33" t="s">
        <v>659</v>
      </c>
      <c r="N33">
        <v>9776</v>
      </c>
      <c r="O33">
        <v>510.88</v>
      </c>
      <c r="P33">
        <f t="shared" si="1"/>
        <v>19.135609145004697</v>
      </c>
      <c r="Q33">
        <v>40</v>
      </c>
      <c r="R33">
        <v>1</v>
      </c>
      <c r="S33" s="15">
        <f t="shared" si="5"/>
        <v>409.16530278232409</v>
      </c>
      <c r="T33" s="15">
        <f t="shared" si="6"/>
        <v>10.229132569558102</v>
      </c>
      <c r="U33">
        <f>R33/Q33</f>
        <v>2.5000000000000001E-2</v>
      </c>
      <c r="W33" s="15">
        <f t="shared" si="8"/>
        <v>851.21997218812271</v>
      </c>
      <c r="X33" s="15">
        <f t="shared" si="9"/>
        <v>-3.5692367969269432</v>
      </c>
      <c r="Y33" s="18">
        <f t="shared" si="9"/>
        <v>-1.9715984147952444E-2</v>
      </c>
    </row>
    <row r="34" spans="1:25" x14ac:dyDescent="0.25">
      <c r="A34" s="1" t="s">
        <v>34</v>
      </c>
      <c r="B34" s="1" t="s">
        <v>35</v>
      </c>
      <c r="C34">
        <v>14444</v>
      </c>
      <c r="D34" s="6">
        <v>3048.9821999999999</v>
      </c>
      <c r="E34" s="1">
        <f t="shared" si="0"/>
        <v>4.7373185714236055</v>
      </c>
      <c r="F34" s="1">
        <v>111</v>
      </c>
      <c r="G34" s="1">
        <v>1</v>
      </c>
      <c r="H34" s="15">
        <f t="shared" si="2"/>
        <v>768.48518415951264</v>
      </c>
      <c r="I34" s="15">
        <f t="shared" si="3"/>
        <v>6.9232899473829965</v>
      </c>
      <c r="J34" s="15">
        <f t="shared" si="4"/>
        <v>9.0090090090090089E-3</v>
      </c>
      <c r="L34" t="s">
        <v>154</v>
      </c>
      <c r="M34" t="s">
        <v>398</v>
      </c>
      <c r="N34">
        <v>12285</v>
      </c>
      <c r="O34">
        <v>3207.79</v>
      </c>
      <c r="P34">
        <f t="shared" si="1"/>
        <v>3.8297394779583454</v>
      </c>
      <c r="Q34">
        <v>5</v>
      </c>
      <c r="R34">
        <v>0</v>
      </c>
      <c r="S34" s="15">
        <f t="shared" si="5"/>
        <v>40.700040700040695</v>
      </c>
      <c r="T34" s="15">
        <f t="shared" si="6"/>
        <v>0</v>
      </c>
      <c r="U34">
        <f t="shared" si="7"/>
        <v>0</v>
      </c>
      <c r="W34" s="15">
        <f t="shared" si="8"/>
        <v>727.7851434594719</v>
      </c>
      <c r="X34" s="15">
        <f t="shared" si="9"/>
        <v>6.9232899473829965</v>
      </c>
      <c r="Y34" s="18">
        <f t="shared" si="9"/>
        <v>9.0090090090090089E-3</v>
      </c>
    </row>
    <row r="35" spans="1:25" x14ac:dyDescent="0.25">
      <c r="A35" s="1" t="s">
        <v>24</v>
      </c>
      <c r="B35" s="7" t="s">
        <v>36</v>
      </c>
      <c r="C35">
        <v>1479</v>
      </c>
      <c r="D35" s="6">
        <v>757.79070000000002</v>
      </c>
      <c r="E35" s="1">
        <f t="shared" si="0"/>
        <v>1.9517262484218927</v>
      </c>
      <c r="F35" s="1">
        <v>5</v>
      </c>
      <c r="G35" s="1">
        <v>0</v>
      </c>
      <c r="H35" s="15">
        <f>F35/C35*100000</f>
        <v>338.0662609871535</v>
      </c>
      <c r="I35" s="15">
        <f t="shared" si="3"/>
        <v>0</v>
      </c>
      <c r="J35" s="15">
        <f t="shared" si="4"/>
        <v>0</v>
      </c>
      <c r="L35" t="s">
        <v>813</v>
      </c>
      <c r="M35" t="s">
        <v>823</v>
      </c>
      <c r="N35">
        <v>1700</v>
      </c>
      <c r="O35">
        <v>789.75</v>
      </c>
      <c r="P35">
        <f t="shared" si="1"/>
        <v>2.152579930357708</v>
      </c>
      <c r="Q35">
        <v>5</v>
      </c>
      <c r="R35">
        <v>0</v>
      </c>
      <c r="S35" s="15">
        <f>Q35/N35*100000</f>
        <v>294.11764705882354</v>
      </c>
      <c r="T35" s="15">
        <f>R35/N35*100000</f>
        <v>0</v>
      </c>
      <c r="U35">
        <f t="shared" si="7"/>
        <v>0</v>
      </c>
      <c r="W35" s="15">
        <f t="shared" si="8"/>
        <v>43.948613928329962</v>
      </c>
      <c r="X35" s="15">
        <f t="shared" si="9"/>
        <v>0</v>
      </c>
      <c r="Y35" s="18">
        <f t="shared" si="9"/>
        <v>0</v>
      </c>
    </row>
    <row r="36" spans="1:25" x14ac:dyDescent="0.25">
      <c r="A36" s="1" t="s">
        <v>0</v>
      </c>
      <c r="B36" s="1" t="s">
        <v>37</v>
      </c>
      <c r="C36">
        <v>356899</v>
      </c>
      <c r="D36" s="6">
        <v>2596.0018</v>
      </c>
      <c r="E36" s="1">
        <f t="shared" si="0"/>
        <v>137.48025906607614</v>
      </c>
      <c r="F36" s="1">
        <v>1493</v>
      </c>
      <c r="G36" s="1">
        <v>35</v>
      </c>
      <c r="H36" s="15">
        <f t="shared" si="2"/>
        <v>418.32563274203625</v>
      </c>
      <c r="I36" s="15">
        <f t="shared" si="3"/>
        <v>9.806696012037019</v>
      </c>
      <c r="J36" s="15">
        <f t="shared" si="4"/>
        <v>2.3442732752846619E-2</v>
      </c>
      <c r="L36" t="s">
        <v>473</v>
      </c>
      <c r="M36" t="s">
        <v>5290</v>
      </c>
      <c r="N36">
        <v>88625</v>
      </c>
      <c r="O36">
        <v>725.9</v>
      </c>
      <c r="P36">
        <f t="shared" si="1"/>
        <v>122.08981953437113</v>
      </c>
      <c r="Q36">
        <v>1202</v>
      </c>
      <c r="R36">
        <v>11</v>
      </c>
      <c r="S36" s="15">
        <f t="shared" si="5"/>
        <v>1356.2764456981663</v>
      </c>
      <c r="T36" s="15">
        <f t="shared" si="6"/>
        <v>12.41184767277856</v>
      </c>
      <c r="U36">
        <f t="shared" si="7"/>
        <v>9.1514143094841936E-3</v>
      </c>
      <c r="W36" s="15">
        <f t="shared" si="8"/>
        <v>-937.95081295612999</v>
      </c>
      <c r="X36" s="15">
        <f t="shared" si="9"/>
        <v>-2.6051516607415408</v>
      </c>
      <c r="Y36" s="18">
        <f t="shared" si="9"/>
        <v>1.4291318443362426E-2</v>
      </c>
    </row>
    <row r="37" spans="1:25" x14ac:dyDescent="0.25">
      <c r="A37" s="1" t="s">
        <v>0</v>
      </c>
      <c r="B37" s="1" t="s">
        <v>38</v>
      </c>
      <c r="C37">
        <v>16233</v>
      </c>
      <c r="D37" s="6">
        <v>722.6431</v>
      </c>
      <c r="E37" s="1">
        <f t="shared" si="0"/>
        <v>22.463370922658779</v>
      </c>
      <c r="F37" s="1">
        <v>226</v>
      </c>
      <c r="G37" s="1">
        <v>9</v>
      </c>
      <c r="H37" s="15">
        <f t="shared" si="2"/>
        <v>1392.2257130536561</v>
      </c>
      <c r="I37" s="15">
        <f t="shared" si="3"/>
        <v>55.442616891517275</v>
      </c>
      <c r="J37" s="15">
        <f t="shared" si="4"/>
        <v>3.9823008849557522E-2</v>
      </c>
      <c r="L37" t="s">
        <v>1042</v>
      </c>
      <c r="M37" t="s">
        <v>703</v>
      </c>
      <c r="N37">
        <v>29144</v>
      </c>
      <c r="O37">
        <v>1241.98</v>
      </c>
      <c r="P37">
        <f t="shared" si="1"/>
        <v>23.465756292371857</v>
      </c>
      <c r="Q37">
        <v>88</v>
      </c>
      <c r="R37">
        <v>0</v>
      </c>
      <c r="S37" s="15">
        <f t="shared" si="5"/>
        <v>301.94894317869887</v>
      </c>
      <c r="T37" s="15">
        <f t="shared" si="6"/>
        <v>0</v>
      </c>
      <c r="U37">
        <f t="shared" si="7"/>
        <v>0</v>
      </c>
      <c r="W37" s="15">
        <f t="shared" si="8"/>
        <v>1090.2767698749572</v>
      </c>
      <c r="X37" s="15">
        <f t="shared" si="9"/>
        <v>55.442616891517275</v>
      </c>
      <c r="Y37" s="18">
        <f t="shared" si="9"/>
        <v>3.9823008849557522E-2</v>
      </c>
    </row>
    <row r="38" spans="1:25" x14ac:dyDescent="0.25">
      <c r="A38" s="1" t="s">
        <v>24</v>
      </c>
      <c r="B38" s="7" t="s">
        <v>39</v>
      </c>
      <c r="C38">
        <v>19938</v>
      </c>
      <c r="D38" s="6">
        <v>3240.9449</v>
      </c>
      <c r="E38" s="1">
        <f t="shared" si="0"/>
        <v>6.1519095866146936</v>
      </c>
      <c r="F38" s="1">
        <v>89</v>
      </c>
      <c r="G38" s="1">
        <v>0</v>
      </c>
      <c r="H38" s="15">
        <f t="shared" si="2"/>
        <v>446.38378974821944</v>
      </c>
      <c r="I38" s="15">
        <f>G38/C38*100000</f>
        <v>0</v>
      </c>
      <c r="J38" s="15">
        <f t="shared" si="4"/>
        <v>0</v>
      </c>
      <c r="L38" t="s">
        <v>2046</v>
      </c>
      <c r="M38" t="s">
        <v>121</v>
      </c>
      <c r="N38">
        <v>5687</v>
      </c>
      <c r="O38">
        <v>919.29</v>
      </c>
      <c r="P38">
        <f t="shared" si="1"/>
        <v>6.1862959457842468</v>
      </c>
      <c r="Q38">
        <v>74</v>
      </c>
      <c r="R38">
        <v>1</v>
      </c>
      <c r="S38" s="15">
        <f t="shared" si="5"/>
        <v>1301.2132934763495</v>
      </c>
      <c r="T38" s="15">
        <f t="shared" si="6"/>
        <v>17.583963425356075</v>
      </c>
      <c r="U38">
        <f t="shared" si="7"/>
        <v>1.3513513513513514E-2</v>
      </c>
      <c r="W38" s="15">
        <f t="shared" si="8"/>
        <v>-854.82950372813002</v>
      </c>
      <c r="X38" s="15">
        <f t="shared" si="9"/>
        <v>-17.583963425356075</v>
      </c>
      <c r="Y38" s="18">
        <f t="shared" si="9"/>
        <v>-1.3513513513513514E-2</v>
      </c>
    </row>
    <row r="39" spans="1:25" x14ac:dyDescent="0.25">
      <c r="A39" s="1" t="s">
        <v>34</v>
      </c>
      <c r="B39" s="7" t="s">
        <v>40</v>
      </c>
      <c r="C39">
        <v>1129</v>
      </c>
      <c r="D39" s="6">
        <v>738.33230000000003</v>
      </c>
      <c r="E39" s="1">
        <f t="shared" si="0"/>
        <v>1.5291217789063272</v>
      </c>
      <c r="F39" s="1">
        <v>2</v>
      </c>
      <c r="G39" s="1">
        <v>0</v>
      </c>
      <c r="H39" s="15">
        <f t="shared" si="2"/>
        <v>177.1479185119575</v>
      </c>
      <c r="I39" s="15">
        <f t="shared" si="3"/>
        <v>0</v>
      </c>
      <c r="J39" s="15">
        <f t="shared" si="4"/>
        <v>0</v>
      </c>
      <c r="L39" t="s">
        <v>1042</v>
      </c>
      <c r="M39" t="s">
        <v>1093</v>
      </c>
      <c r="N39">
        <v>5720</v>
      </c>
      <c r="O39">
        <v>3741.37</v>
      </c>
      <c r="P39">
        <f t="shared" si="1"/>
        <v>1.5288517307831089</v>
      </c>
      <c r="Q39">
        <v>5</v>
      </c>
      <c r="R39">
        <v>0</v>
      </c>
      <c r="S39" s="15">
        <f t="shared" si="5"/>
        <v>87.412587412587413</v>
      </c>
      <c r="T39" s="15">
        <f t="shared" si="6"/>
        <v>0</v>
      </c>
      <c r="U39">
        <f t="shared" si="7"/>
        <v>0</v>
      </c>
      <c r="W39" s="15">
        <f t="shared" si="8"/>
        <v>89.735331099370086</v>
      </c>
      <c r="X39" s="15">
        <f t="shared" si="9"/>
        <v>0</v>
      </c>
      <c r="Y39" s="18">
        <f t="shared" si="9"/>
        <v>0</v>
      </c>
    </row>
    <row r="40" spans="1:25" x14ac:dyDescent="0.25">
      <c r="A40" s="1" t="s">
        <v>22</v>
      </c>
      <c r="B40" s="7" t="s">
        <v>41</v>
      </c>
      <c r="C40">
        <v>38921</v>
      </c>
      <c r="D40" s="6">
        <v>5860.8370000000004</v>
      </c>
      <c r="E40" s="1">
        <f t="shared" si="0"/>
        <v>6.6408603412788985</v>
      </c>
      <c r="F40" s="1">
        <v>313</v>
      </c>
      <c r="G40" s="1">
        <v>6</v>
      </c>
      <c r="H40" s="15">
        <f t="shared" si="2"/>
        <v>804.19310911847083</v>
      </c>
      <c r="I40" s="15">
        <f t="shared" si="3"/>
        <v>15.415842347318929</v>
      </c>
      <c r="J40" s="15">
        <f t="shared" si="4"/>
        <v>1.9169329073482427E-2</v>
      </c>
      <c r="L40" t="s">
        <v>157</v>
      </c>
      <c r="M40" t="s">
        <v>2020</v>
      </c>
      <c r="N40">
        <v>12083</v>
      </c>
      <c r="O40">
        <v>1683.95</v>
      </c>
      <c r="P40">
        <f t="shared" si="1"/>
        <v>7.1753911933252175</v>
      </c>
      <c r="Q40">
        <v>57</v>
      </c>
      <c r="R40">
        <v>1</v>
      </c>
      <c r="S40" s="15">
        <f t="shared" si="5"/>
        <v>471.73715136969292</v>
      </c>
      <c r="T40" s="15">
        <f t="shared" si="6"/>
        <v>8.276090374906893</v>
      </c>
      <c r="U40">
        <f t="shared" si="7"/>
        <v>1.7543859649122806E-2</v>
      </c>
      <c r="W40" s="15">
        <f t="shared" si="8"/>
        <v>332.45595774877791</v>
      </c>
      <c r="X40" s="15">
        <f t="shared" si="9"/>
        <v>7.1397519724120357</v>
      </c>
      <c r="Y40" s="18">
        <f t="shared" si="9"/>
        <v>1.6254694243596213E-3</v>
      </c>
    </row>
    <row r="41" spans="1:25" x14ac:dyDescent="0.25">
      <c r="A41" s="1" t="s">
        <v>42</v>
      </c>
      <c r="B41" s="7" t="s">
        <v>16</v>
      </c>
      <c r="C41">
        <v>4315</v>
      </c>
      <c r="D41" s="6">
        <v>4920.9402</v>
      </c>
      <c r="E41" s="1">
        <f t="shared" si="0"/>
        <v>0.87686495357127081</v>
      </c>
      <c r="F41" s="1">
        <v>10</v>
      </c>
      <c r="G41" s="1">
        <v>0</v>
      </c>
      <c r="H41" s="15">
        <f t="shared" si="2"/>
        <v>231.74971031286211</v>
      </c>
      <c r="I41" s="15">
        <f t="shared" si="3"/>
        <v>0</v>
      </c>
      <c r="J41" s="15">
        <f t="shared" si="4"/>
        <v>0</v>
      </c>
      <c r="L41" t="s">
        <v>159</v>
      </c>
      <c r="M41" t="s">
        <v>329</v>
      </c>
      <c r="N41">
        <v>3954</v>
      </c>
      <c r="O41">
        <v>5212.22</v>
      </c>
      <c r="P41">
        <f t="shared" si="1"/>
        <v>0.75860190091745927</v>
      </c>
      <c r="Q41">
        <v>21</v>
      </c>
      <c r="R41">
        <v>0</v>
      </c>
      <c r="S41" s="15">
        <f t="shared" si="5"/>
        <v>531.10773899848255</v>
      </c>
      <c r="T41" s="15">
        <f t="shared" si="6"/>
        <v>0</v>
      </c>
      <c r="U41">
        <f t="shared" si="7"/>
        <v>0</v>
      </c>
      <c r="W41" s="15">
        <f t="shared" si="8"/>
        <v>-299.35802868562041</v>
      </c>
      <c r="X41" s="15">
        <f t="shared" si="9"/>
        <v>0</v>
      </c>
      <c r="Y41" s="18">
        <f t="shared" si="9"/>
        <v>0</v>
      </c>
    </row>
    <row r="42" spans="1:25" x14ac:dyDescent="0.25">
      <c r="A42" s="1" t="s">
        <v>22</v>
      </c>
      <c r="B42" s="1" t="s">
        <v>43</v>
      </c>
      <c r="C42">
        <v>19369</v>
      </c>
      <c r="D42" s="6">
        <v>109.1666</v>
      </c>
      <c r="E42" s="1">
        <f t="shared" si="0"/>
        <v>177.4260625502672</v>
      </c>
      <c r="F42" s="1">
        <v>20</v>
      </c>
      <c r="G42" s="1">
        <v>0</v>
      </c>
      <c r="H42" s="15">
        <f t="shared" si="2"/>
        <v>103.25778305539781</v>
      </c>
      <c r="I42" s="15">
        <f t="shared" si="3"/>
        <v>0</v>
      </c>
      <c r="J42" s="15">
        <f t="shared" si="4"/>
        <v>0</v>
      </c>
      <c r="L42" t="s">
        <v>468</v>
      </c>
      <c r="M42" t="s">
        <v>143</v>
      </c>
      <c r="N42">
        <v>234225</v>
      </c>
      <c r="O42">
        <v>1195.7</v>
      </c>
      <c r="P42">
        <f t="shared" si="1"/>
        <v>195.88943714978672</v>
      </c>
      <c r="Q42">
        <v>5803</v>
      </c>
      <c r="R42">
        <v>192</v>
      </c>
      <c r="S42" s="15">
        <f t="shared" si="5"/>
        <v>2477.5322873305581</v>
      </c>
      <c r="T42" s="15">
        <f t="shared" si="6"/>
        <v>81.9724623759206</v>
      </c>
      <c r="U42">
        <f t="shared" si="7"/>
        <v>3.3086334654489055E-2</v>
      </c>
      <c r="W42" s="15">
        <f t="shared" si="8"/>
        <v>-2374.2745042751603</v>
      </c>
      <c r="X42" s="15">
        <f t="shared" si="9"/>
        <v>-81.9724623759206</v>
      </c>
      <c r="Y42" s="18">
        <f t="shared" si="9"/>
        <v>-3.3086334654489055E-2</v>
      </c>
    </row>
    <row r="43" spans="1:25" x14ac:dyDescent="0.25">
      <c r="A43" s="1" t="s">
        <v>24</v>
      </c>
      <c r="B43" s="1" t="s">
        <v>44</v>
      </c>
      <c r="C43">
        <v>21620</v>
      </c>
      <c r="D43" s="6">
        <v>1910.5772999999999</v>
      </c>
      <c r="E43" s="1">
        <f t="shared" si="0"/>
        <v>11.315951466606455</v>
      </c>
      <c r="F43" s="1">
        <v>78</v>
      </c>
      <c r="G43" s="1">
        <v>1</v>
      </c>
      <c r="H43" s="15">
        <f t="shared" si="2"/>
        <v>360.77705827937098</v>
      </c>
      <c r="I43" s="15">
        <f t="shared" si="3"/>
        <v>4.6253469010175765</v>
      </c>
      <c r="J43" s="15">
        <f t="shared" si="4"/>
        <v>1.282051282051282E-2</v>
      </c>
      <c r="L43" t="s">
        <v>2046</v>
      </c>
      <c r="M43" t="s">
        <v>2052</v>
      </c>
      <c r="N43">
        <v>27668</v>
      </c>
      <c r="O43">
        <v>2369.94</v>
      </c>
      <c r="P43">
        <f t="shared" si="1"/>
        <v>11.674557161784687</v>
      </c>
      <c r="Q43">
        <v>102</v>
      </c>
      <c r="R43">
        <v>3</v>
      </c>
      <c r="S43" s="15">
        <f t="shared" si="5"/>
        <v>368.65693219603872</v>
      </c>
      <c r="T43" s="15">
        <f t="shared" si="6"/>
        <v>10.842850946942317</v>
      </c>
      <c r="U43">
        <f t="shared" si="7"/>
        <v>2.9411764705882353E-2</v>
      </c>
      <c r="W43" s="15">
        <f t="shared" si="8"/>
        <v>-7.8798739166677478</v>
      </c>
      <c r="X43" s="15">
        <f t="shared" si="9"/>
        <v>-6.2175040459247404</v>
      </c>
      <c r="Y43" s="18">
        <f t="shared" si="9"/>
        <v>-1.6591251885369532E-2</v>
      </c>
    </row>
    <row r="44" spans="1:25" x14ac:dyDescent="0.25">
      <c r="A44" s="1" t="s">
        <v>0</v>
      </c>
      <c r="B44" s="7" t="s">
        <v>45</v>
      </c>
      <c r="C44">
        <v>47839</v>
      </c>
      <c r="D44" s="6">
        <v>1533.0679</v>
      </c>
      <c r="E44" s="1">
        <f t="shared" si="0"/>
        <v>31.204749639595221</v>
      </c>
      <c r="F44" s="1">
        <v>117</v>
      </c>
      <c r="G44" s="1">
        <v>0</v>
      </c>
      <c r="H44" s="15">
        <f t="shared" si="2"/>
        <v>244.57032964735885</v>
      </c>
      <c r="I44" s="15">
        <f t="shared" si="3"/>
        <v>0</v>
      </c>
      <c r="J44" s="15">
        <f t="shared" si="4"/>
        <v>0</v>
      </c>
      <c r="L44" t="s">
        <v>1167</v>
      </c>
      <c r="M44" t="s">
        <v>1171</v>
      </c>
      <c r="N44">
        <v>30628</v>
      </c>
      <c r="O44">
        <v>905.82</v>
      </c>
      <c r="P44">
        <f t="shared" si="1"/>
        <v>33.812457221081452</v>
      </c>
      <c r="Q44">
        <v>1093</v>
      </c>
      <c r="R44">
        <v>33</v>
      </c>
      <c r="S44" s="15">
        <f t="shared" si="5"/>
        <v>3568.6300117539504</v>
      </c>
      <c r="T44" s="15">
        <f t="shared" si="6"/>
        <v>107.74454747290061</v>
      </c>
      <c r="U44">
        <f t="shared" si="7"/>
        <v>3.0192131747483988E-2</v>
      </c>
      <c r="W44" s="15">
        <f t="shared" si="8"/>
        <v>-3324.0596821065915</v>
      </c>
      <c r="X44" s="15">
        <f t="shared" si="9"/>
        <v>-107.74454747290061</v>
      </c>
      <c r="Y44" s="18">
        <f t="shared" si="9"/>
        <v>-3.0192131747483988E-2</v>
      </c>
    </row>
    <row r="45" spans="1:25" x14ac:dyDescent="0.25">
      <c r="A45" s="1" t="s">
        <v>0</v>
      </c>
      <c r="B45" s="7" t="s">
        <v>46</v>
      </c>
      <c r="C45">
        <v>6897</v>
      </c>
      <c r="D45" s="6">
        <v>1591.0008</v>
      </c>
      <c r="E45" s="1">
        <f t="shared" si="0"/>
        <v>4.3350072482678828</v>
      </c>
      <c r="F45" s="1">
        <v>8</v>
      </c>
      <c r="G45" s="1">
        <v>1</v>
      </c>
      <c r="H45" s="15">
        <f t="shared" si="2"/>
        <v>115.99246049006815</v>
      </c>
      <c r="I45" s="15">
        <f t="shared" si="3"/>
        <v>14.499057561258519</v>
      </c>
      <c r="J45" s="15">
        <f t="shared" si="4"/>
        <v>0.125</v>
      </c>
      <c r="L45" t="s">
        <v>1002</v>
      </c>
      <c r="M45" t="s">
        <v>1008</v>
      </c>
      <c r="N45">
        <v>16785</v>
      </c>
      <c r="O45">
        <v>4377.71</v>
      </c>
      <c r="P45">
        <f t="shared" si="1"/>
        <v>3.834196417761798</v>
      </c>
      <c r="Q45">
        <v>3</v>
      </c>
      <c r="R45">
        <v>0</v>
      </c>
      <c r="S45" s="15">
        <f t="shared" si="5"/>
        <v>17.873100983020553</v>
      </c>
      <c r="T45" s="15">
        <f t="shared" si="6"/>
        <v>0</v>
      </c>
      <c r="U45">
        <f t="shared" si="7"/>
        <v>0</v>
      </c>
      <c r="W45" s="15">
        <f t="shared" si="8"/>
        <v>98.119359507047605</v>
      </c>
      <c r="X45" s="15">
        <f t="shared" si="9"/>
        <v>14.499057561258519</v>
      </c>
      <c r="Y45" s="18">
        <f t="shared" si="9"/>
        <v>0.125</v>
      </c>
    </row>
    <row r="46" spans="1:25" x14ac:dyDescent="0.25">
      <c r="A46" s="1" t="s">
        <v>28</v>
      </c>
      <c r="B46" s="7" t="s">
        <v>47</v>
      </c>
      <c r="C46">
        <v>38880</v>
      </c>
      <c r="D46" s="6">
        <v>4273.8397999999997</v>
      </c>
      <c r="E46" s="1">
        <f t="shared" si="0"/>
        <v>9.0972057492655676</v>
      </c>
      <c r="F46" s="1">
        <v>79</v>
      </c>
      <c r="G46" s="1">
        <v>0</v>
      </c>
      <c r="H46" s="15">
        <f t="shared" si="2"/>
        <v>203.18930041152262</v>
      </c>
      <c r="I46" s="15">
        <f t="shared" si="3"/>
        <v>0</v>
      </c>
      <c r="J46" s="15">
        <f t="shared" si="4"/>
        <v>0</v>
      </c>
      <c r="L46" t="s">
        <v>1105</v>
      </c>
      <c r="M46" t="s">
        <v>1148</v>
      </c>
      <c r="N46">
        <v>4055</v>
      </c>
      <c r="O46">
        <v>432.52</v>
      </c>
      <c r="P46">
        <f t="shared" si="1"/>
        <v>9.375289003976695</v>
      </c>
      <c r="Q46">
        <v>23</v>
      </c>
      <c r="R46">
        <v>0</v>
      </c>
      <c r="S46" s="15">
        <f t="shared" si="5"/>
        <v>567.20098643649817</v>
      </c>
      <c r="T46" s="15">
        <f t="shared" si="6"/>
        <v>0</v>
      </c>
      <c r="U46">
        <f t="shared" si="7"/>
        <v>0</v>
      </c>
      <c r="W46" s="15">
        <f t="shared" si="8"/>
        <v>-364.01168602497557</v>
      </c>
      <c r="X46" s="15">
        <f t="shared" si="9"/>
        <v>0</v>
      </c>
      <c r="Y46" s="18">
        <f t="shared" si="9"/>
        <v>0</v>
      </c>
    </row>
    <row r="47" spans="1:25" x14ac:dyDescent="0.25">
      <c r="A47" s="1" t="s">
        <v>24</v>
      </c>
      <c r="B47" s="7" t="s">
        <v>48</v>
      </c>
      <c r="C47">
        <v>950</v>
      </c>
      <c r="D47" s="6">
        <v>696.97919999999999</v>
      </c>
      <c r="E47" s="1">
        <f t="shared" si="0"/>
        <v>1.3630248937127536</v>
      </c>
      <c r="F47" s="1">
        <v>0</v>
      </c>
      <c r="G47" s="1">
        <v>0</v>
      </c>
      <c r="H47" s="15">
        <f t="shared" si="2"/>
        <v>0</v>
      </c>
      <c r="I47" s="15">
        <f t="shared" si="3"/>
        <v>0</v>
      </c>
      <c r="J47" s="16">
        <f>G47/1</f>
        <v>0</v>
      </c>
      <c r="L47" t="s">
        <v>1282</v>
      </c>
      <c r="M47" t="s">
        <v>1301</v>
      </c>
      <c r="N47">
        <v>922</v>
      </c>
      <c r="O47">
        <v>713.37</v>
      </c>
      <c r="P47">
        <f t="shared" si="1"/>
        <v>1.292456929783983</v>
      </c>
      <c r="Q47">
        <v>0</v>
      </c>
      <c r="R47">
        <v>0</v>
      </c>
      <c r="S47" s="15">
        <f t="shared" si="5"/>
        <v>0</v>
      </c>
      <c r="T47" s="15">
        <f t="shared" si="6"/>
        <v>0</v>
      </c>
      <c r="U47" s="12">
        <f>R47/1</f>
        <v>0</v>
      </c>
      <c r="W47" s="15">
        <f t="shared" si="8"/>
        <v>0</v>
      </c>
      <c r="X47" s="15">
        <f t="shared" si="9"/>
        <v>0</v>
      </c>
      <c r="Y47" s="18">
        <f t="shared" si="9"/>
        <v>0</v>
      </c>
    </row>
    <row r="48" spans="1:25" x14ac:dyDescent="0.25">
      <c r="A48" s="1" t="s">
        <v>28</v>
      </c>
      <c r="B48" s="1" t="s">
        <v>9</v>
      </c>
      <c r="C48">
        <v>29194</v>
      </c>
      <c r="D48" s="6">
        <v>6942.0775999999996</v>
      </c>
      <c r="E48" s="1">
        <f t="shared" si="0"/>
        <v>4.2053692975140473</v>
      </c>
      <c r="F48" s="1">
        <v>113</v>
      </c>
      <c r="G48" s="1">
        <v>0</v>
      </c>
      <c r="H48" s="15">
        <f t="shared" si="2"/>
        <v>387.06583544563949</v>
      </c>
      <c r="I48" s="15">
        <f t="shared" si="3"/>
        <v>0</v>
      </c>
      <c r="J48" s="15">
        <f t="shared" si="4"/>
        <v>0</v>
      </c>
      <c r="L48" t="s">
        <v>1002</v>
      </c>
      <c r="M48" t="s">
        <v>1008</v>
      </c>
      <c r="N48">
        <v>16785</v>
      </c>
      <c r="O48">
        <v>4377.71</v>
      </c>
      <c r="P48">
        <f t="shared" si="1"/>
        <v>3.834196417761798</v>
      </c>
      <c r="Q48">
        <v>17</v>
      </c>
      <c r="R48">
        <v>1</v>
      </c>
      <c r="S48" s="15">
        <f t="shared" si="5"/>
        <v>101.2809055704498</v>
      </c>
      <c r="T48" s="15">
        <f t="shared" si="6"/>
        <v>5.9577003276735185</v>
      </c>
      <c r="U48">
        <f>R48/Q48</f>
        <v>5.8823529411764705E-2</v>
      </c>
      <c r="W48" s="15">
        <f t="shared" si="8"/>
        <v>285.78492987518968</v>
      </c>
      <c r="X48" s="15">
        <f t="shared" si="9"/>
        <v>-5.9577003276735185</v>
      </c>
      <c r="Y48" s="18">
        <f t="shared" si="9"/>
        <v>-5.8823529411764705E-2</v>
      </c>
    </row>
    <row r="49" spans="1:25" x14ac:dyDescent="0.25">
      <c r="A49" s="1" t="s">
        <v>0</v>
      </c>
      <c r="B49" s="1" t="s">
        <v>49</v>
      </c>
      <c r="C49">
        <v>326196</v>
      </c>
      <c r="D49" s="6">
        <v>726.28920000000005</v>
      </c>
      <c r="E49" s="1">
        <f t="shared" si="0"/>
        <v>449.12687673174815</v>
      </c>
      <c r="F49" s="1">
        <v>2019</v>
      </c>
      <c r="G49" s="1">
        <v>75</v>
      </c>
      <c r="H49" s="15">
        <f t="shared" si="2"/>
        <v>618.95302210940656</v>
      </c>
      <c r="I49" s="15">
        <f t="shared" si="3"/>
        <v>22.992311371077509</v>
      </c>
      <c r="J49" s="15">
        <f t="shared" si="4"/>
        <v>3.7147102526002972E-2</v>
      </c>
      <c r="L49" t="s">
        <v>725</v>
      </c>
      <c r="M49" t="s">
        <v>733</v>
      </c>
      <c r="N49">
        <v>206341</v>
      </c>
      <c r="O49">
        <v>467.87</v>
      </c>
      <c r="P49">
        <f t="shared" si="1"/>
        <v>441.0220787825678</v>
      </c>
      <c r="Q49">
        <v>4760</v>
      </c>
      <c r="R49">
        <v>82</v>
      </c>
      <c r="S49" s="15">
        <f t="shared" si="5"/>
        <v>2306.860972855613</v>
      </c>
      <c r="T49" s="15">
        <f t="shared" si="6"/>
        <v>39.7400419693614</v>
      </c>
      <c r="U49">
        <f t="shared" si="7"/>
        <v>1.7226890756302522E-2</v>
      </c>
      <c r="W49" s="15">
        <f t="shared" si="8"/>
        <v>-1687.9079507462066</v>
      </c>
      <c r="X49" s="15">
        <f t="shared" si="9"/>
        <v>-16.747730598283891</v>
      </c>
      <c r="Y49" s="18">
        <f t="shared" si="9"/>
        <v>1.9920211769700449E-2</v>
      </c>
    </row>
    <row r="50" spans="1:25" x14ac:dyDescent="0.25">
      <c r="A50" s="1" t="s">
        <v>28</v>
      </c>
      <c r="B50" s="7" t="s">
        <v>50</v>
      </c>
      <c r="C50">
        <v>19830</v>
      </c>
      <c r="D50" s="6">
        <v>4076.1295</v>
      </c>
      <c r="E50" s="1">
        <f t="shared" si="0"/>
        <v>4.8649092233208</v>
      </c>
      <c r="F50" s="1">
        <v>72</v>
      </c>
      <c r="G50" s="1">
        <v>0</v>
      </c>
      <c r="H50" s="15">
        <f t="shared" si="2"/>
        <v>363.0862329803328</v>
      </c>
      <c r="I50" s="15">
        <f t="shared" si="3"/>
        <v>0</v>
      </c>
      <c r="J50" s="15">
        <f t="shared" si="4"/>
        <v>0</v>
      </c>
      <c r="L50" t="s">
        <v>157</v>
      </c>
      <c r="M50" t="s">
        <v>320</v>
      </c>
      <c r="N50">
        <v>10939</v>
      </c>
      <c r="O50">
        <v>2339.7399999999998</v>
      </c>
      <c r="P50">
        <f t="shared" si="1"/>
        <v>4.6753058032089037</v>
      </c>
      <c r="Q50">
        <v>22</v>
      </c>
      <c r="R50">
        <v>0</v>
      </c>
      <c r="S50" s="15">
        <f t="shared" si="5"/>
        <v>201.11527561934363</v>
      </c>
      <c r="T50" s="15">
        <f t="shared" si="6"/>
        <v>0</v>
      </c>
      <c r="U50">
        <f t="shared" si="7"/>
        <v>0</v>
      </c>
      <c r="W50" s="15">
        <f t="shared" si="8"/>
        <v>161.97095736098916</v>
      </c>
      <c r="X50" s="15">
        <f t="shared" si="9"/>
        <v>0</v>
      </c>
      <c r="Y50" s="18">
        <f t="shared" si="9"/>
        <v>0</v>
      </c>
    </row>
    <row r="51" spans="1:25" x14ac:dyDescent="0.25">
      <c r="A51" s="1" t="s">
        <v>28</v>
      </c>
      <c r="B51" s="7" t="s">
        <v>51</v>
      </c>
      <c r="C51">
        <v>14800</v>
      </c>
      <c r="D51" s="6">
        <v>7897.5779000000002</v>
      </c>
      <c r="E51" s="1">
        <f t="shared" si="0"/>
        <v>1.8739922780628728</v>
      </c>
      <c r="F51" s="1">
        <v>64</v>
      </c>
      <c r="G51" s="1">
        <v>1</v>
      </c>
      <c r="H51" s="15">
        <f t="shared" si="2"/>
        <v>432.43243243243245</v>
      </c>
      <c r="I51" s="15">
        <f t="shared" si="3"/>
        <v>6.756756756756757</v>
      </c>
      <c r="J51" s="15">
        <f t="shared" si="4"/>
        <v>1.5625E-2</v>
      </c>
      <c r="L51" t="s">
        <v>1105</v>
      </c>
      <c r="M51" t="s">
        <v>550</v>
      </c>
      <c r="N51">
        <v>5463</v>
      </c>
      <c r="O51">
        <v>3339.29</v>
      </c>
      <c r="P51">
        <f t="shared" si="1"/>
        <v>1.6359765099766717</v>
      </c>
      <c r="Q51">
        <v>3</v>
      </c>
      <c r="R51">
        <v>0</v>
      </c>
      <c r="S51" s="15">
        <f t="shared" si="5"/>
        <v>54.914881933003848</v>
      </c>
      <c r="T51" s="15">
        <f t="shared" si="6"/>
        <v>0</v>
      </c>
      <c r="U51">
        <f t="shared" si="7"/>
        <v>0</v>
      </c>
      <c r="W51" s="15">
        <f t="shared" si="8"/>
        <v>377.51755049942858</v>
      </c>
      <c r="X51" s="15">
        <f t="shared" si="9"/>
        <v>6.756756756756757</v>
      </c>
      <c r="Y51" s="18">
        <f t="shared" si="9"/>
        <v>1.5625E-2</v>
      </c>
    </row>
    <row r="52" spans="1:25" x14ac:dyDescent="0.25">
      <c r="A52" s="1" t="s">
        <v>24</v>
      </c>
      <c r="B52" s="1" t="s">
        <v>52</v>
      </c>
      <c r="C52">
        <v>30939</v>
      </c>
      <c r="D52" s="6">
        <v>1590.1523999999999</v>
      </c>
      <c r="E52" s="1">
        <f t="shared" si="0"/>
        <v>19.45662566682288</v>
      </c>
      <c r="F52" s="1">
        <v>114</v>
      </c>
      <c r="G52" s="1">
        <v>0</v>
      </c>
      <c r="H52" s="15">
        <f t="shared" si="2"/>
        <v>368.46698341898576</v>
      </c>
      <c r="I52" s="15">
        <f t="shared" si="3"/>
        <v>0</v>
      </c>
      <c r="J52" s="15">
        <f t="shared" si="4"/>
        <v>0</v>
      </c>
      <c r="L52" t="s">
        <v>178</v>
      </c>
      <c r="M52" t="s">
        <v>223</v>
      </c>
      <c r="N52">
        <v>18863</v>
      </c>
      <c r="O52">
        <v>982.92</v>
      </c>
      <c r="P52">
        <f t="shared" si="1"/>
        <v>19.190778496724047</v>
      </c>
      <c r="Q52">
        <v>546</v>
      </c>
      <c r="R52">
        <v>14</v>
      </c>
      <c r="S52" s="15">
        <f t="shared" si="5"/>
        <v>2894.5554789800135</v>
      </c>
      <c r="T52" s="15">
        <f t="shared" si="6"/>
        <v>74.219371255897784</v>
      </c>
      <c r="U52">
        <f t="shared" si="7"/>
        <v>2.564102564102564E-2</v>
      </c>
      <c r="W52" s="15">
        <f t="shared" si="8"/>
        <v>-2526.0884955610277</v>
      </c>
      <c r="X52" s="15">
        <f t="shared" si="9"/>
        <v>-74.219371255897784</v>
      </c>
      <c r="Y52" s="18">
        <f t="shared" si="9"/>
        <v>-2.564102564102564E-2</v>
      </c>
    </row>
    <row r="53" spans="1:25" x14ac:dyDescent="0.25">
      <c r="A53" s="1" t="s">
        <v>0</v>
      </c>
      <c r="B53" s="7" t="s">
        <v>53</v>
      </c>
      <c r="C53">
        <v>6324</v>
      </c>
      <c r="D53" s="6">
        <v>3220.9335999999998</v>
      </c>
      <c r="E53" s="1">
        <f t="shared" si="0"/>
        <v>1.9634058895222182</v>
      </c>
      <c r="F53" s="1">
        <v>15</v>
      </c>
      <c r="G53" s="1">
        <v>0</v>
      </c>
      <c r="H53" s="15">
        <f t="shared" si="2"/>
        <v>237.19165085388994</v>
      </c>
      <c r="I53" s="15">
        <f t="shared" si="3"/>
        <v>0</v>
      </c>
      <c r="J53" s="15">
        <f t="shared" si="4"/>
        <v>0</v>
      </c>
      <c r="L53" t="s">
        <v>813</v>
      </c>
      <c r="M53" t="s">
        <v>843</v>
      </c>
      <c r="N53">
        <v>1535</v>
      </c>
      <c r="O53">
        <v>717.48</v>
      </c>
      <c r="P53">
        <f t="shared" si="1"/>
        <v>2.1394324580476112</v>
      </c>
      <c r="Q53">
        <v>5</v>
      </c>
      <c r="R53">
        <v>0</v>
      </c>
      <c r="S53" s="15">
        <f t="shared" si="5"/>
        <v>325.73289902280129</v>
      </c>
      <c r="T53" s="15">
        <f t="shared" si="6"/>
        <v>0</v>
      </c>
      <c r="U53">
        <f t="shared" si="7"/>
        <v>0</v>
      </c>
      <c r="W53" s="15">
        <f t="shared" si="8"/>
        <v>-88.541248168911352</v>
      </c>
      <c r="X53" s="15">
        <f t="shared" si="9"/>
        <v>0</v>
      </c>
      <c r="Y53" s="18">
        <f t="shared" si="9"/>
        <v>0</v>
      </c>
    </row>
    <row r="54" spans="1:25" x14ac:dyDescent="0.25">
      <c r="A54" s="1" t="s">
        <v>22</v>
      </c>
      <c r="B54" s="7" t="s">
        <v>54</v>
      </c>
      <c r="C54">
        <v>11941</v>
      </c>
      <c r="D54" s="6">
        <v>3758.0596999999998</v>
      </c>
      <c r="E54" s="1">
        <f t="shared" si="0"/>
        <v>3.1774375484242574</v>
      </c>
      <c r="F54" s="1">
        <v>17</v>
      </c>
      <c r="G54" s="1">
        <v>1</v>
      </c>
      <c r="H54" s="15">
        <f t="shared" si="2"/>
        <v>142.36663596013736</v>
      </c>
      <c r="I54" s="15">
        <f t="shared" si="3"/>
        <v>8.3745079976551366</v>
      </c>
      <c r="J54" s="15">
        <f t="shared" si="4"/>
        <v>5.8823529411764705E-2</v>
      </c>
      <c r="L54" t="s">
        <v>937</v>
      </c>
      <c r="M54" t="s">
        <v>949</v>
      </c>
      <c r="N54">
        <v>6973</v>
      </c>
      <c r="O54">
        <v>1931.76</v>
      </c>
      <c r="P54">
        <f t="shared" si="1"/>
        <v>3.6096616556922183</v>
      </c>
      <c r="Q54">
        <v>167</v>
      </c>
      <c r="R54">
        <v>0</v>
      </c>
      <c r="S54" s="15">
        <f t="shared" si="5"/>
        <v>2394.9519575505519</v>
      </c>
      <c r="T54" s="15">
        <f t="shared" si="6"/>
        <v>0</v>
      </c>
      <c r="U54">
        <f t="shared" si="7"/>
        <v>0</v>
      </c>
      <c r="W54" s="15">
        <f t="shared" si="8"/>
        <v>-2252.5853215904144</v>
      </c>
      <c r="X54" s="15">
        <f t="shared" si="9"/>
        <v>8.3745079976551366</v>
      </c>
      <c r="Y54" s="18">
        <f t="shared" si="9"/>
        <v>5.8823529411764705E-2</v>
      </c>
    </row>
    <row r="55" spans="1:25" x14ac:dyDescent="0.25">
      <c r="A55" s="1" t="s">
        <v>28</v>
      </c>
      <c r="B55" s="1" t="s">
        <v>55</v>
      </c>
      <c r="C55">
        <v>20226</v>
      </c>
      <c r="D55" s="6">
        <v>2081.2642999999998</v>
      </c>
      <c r="E55" s="1">
        <f t="shared" si="0"/>
        <v>9.7181314261720644</v>
      </c>
      <c r="F55" s="1">
        <v>221</v>
      </c>
      <c r="G55" s="1">
        <v>1</v>
      </c>
      <c r="H55" s="15">
        <f t="shared" si="2"/>
        <v>1092.6530208642341</v>
      </c>
      <c r="I55" s="15">
        <f t="shared" si="3"/>
        <v>4.9441313161277565</v>
      </c>
      <c r="J55" s="15">
        <f>G55/F55</f>
        <v>4.5248868778280547E-3</v>
      </c>
      <c r="L55" t="s">
        <v>937</v>
      </c>
      <c r="M55" t="s">
        <v>5292</v>
      </c>
      <c r="N55">
        <v>23197</v>
      </c>
      <c r="O55">
        <v>2428.73</v>
      </c>
      <c r="P55">
        <f t="shared" si="1"/>
        <v>9.5510822528646653</v>
      </c>
      <c r="Q55">
        <v>451</v>
      </c>
      <c r="R55">
        <v>19</v>
      </c>
      <c r="S55" s="15">
        <f t="shared" si="5"/>
        <v>1944.2169246023193</v>
      </c>
      <c r="T55" s="15">
        <f t="shared" si="6"/>
        <v>81.907143165064454</v>
      </c>
      <c r="U55">
        <f t="shared" si="7"/>
        <v>4.2128603104212861E-2</v>
      </c>
      <c r="W55" s="15">
        <f t="shared" si="8"/>
        <v>-851.56390373808517</v>
      </c>
      <c r="X55" s="15">
        <f t="shared" si="9"/>
        <v>-76.963011848936702</v>
      </c>
      <c r="Y55" s="18">
        <f t="shared" si="9"/>
        <v>-3.7603716226384809E-2</v>
      </c>
    </row>
    <row r="56" spans="1:25" x14ac:dyDescent="0.25">
      <c r="A56" s="1" t="s">
        <v>22</v>
      </c>
      <c r="B56" s="7" t="s">
        <v>56</v>
      </c>
      <c r="C56">
        <v>4521</v>
      </c>
      <c r="D56" s="6">
        <v>1931.2743</v>
      </c>
      <c r="E56" s="1">
        <f t="shared" si="0"/>
        <v>2.3409414188341864</v>
      </c>
      <c r="F56" s="1">
        <v>6</v>
      </c>
      <c r="G56" s="1">
        <v>0</v>
      </c>
      <c r="H56" s="15">
        <f t="shared" si="2"/>
        <v>132.71400132714001</v>
      </c>
      <c r="I56" s="15">
        <f t="shared" si="3"/>
        <v>0</v>
      </c>
      <c r="J56" s="15">
        <f t="shared" si="4"/>
        <v>0</v>
      </c>
      <c r="L56" t="s">
        <v>813</v>
      </c>
      <c r="M56" t="s">
        <v>831</v>
      </c>
      <c r="N56">
        <v>2636</v>
      </c>
      <c r="O56">
        <v>1071.55</v>
      </c>
      <c r="P56">
        <f t="shared" si="1"/>
        <v>2.4599878680416221</v>
      </c>
      <c r="Q56">
        <v>3</v>
      </c>
      <c r="R56">
        <v>0</v>
      </c>
      <c r="S56" s="15">
        <f t="shared" si="5"/>
        <v>113.80880121396055</v>
      </c>
      <c r="T56" s="15">
        <f t="shared" si="6"/>
        <v>0</v>
      </c>
      <c r="U56">
        <f t="shared" si="7"/>
        <v>0</v>
      </c>
      <c r="W56" s="15">
        <f t="shared" si="8"/>
        <v>18.905200113179461</v>
      </c>
      <c r="X56" s="15">
        <f t="shared" si="9"/>
        <v>0</v>
      </c>
      <c r="Y56" s="18">
        <f t="shared" si="9"/>
        <v>0</v>
      </c>
    </row>
    <row r="57" spans="1:25" x14ac:dyDescent="0.25">
      <c r="A57" s="1" t="s">
        <v>24</v>
      </c>
      <c r="B57" s="1" t="s">
        <v>51</v>
      </c>
      <c r="C57">
        <v>20463</v>
      </c>
      <c r="D57" s="6">
        <v>1478.4929999999999</v>
      </c>
      <c r="E57" s="1">
        <f t="shared" si="0"/>
        <v>13.840444290233366</v>
      </c>
      <c r="F57" s="1">
        <v>45</v>
      </c>
      <c r="G57" s="1">
        <v>0</v>
      </c>
      <c r="H57" s="15">
        <f t="shared" si="2"/>
        <v>219.9091042369154</v>
      </c>
      <c r="I57" s="15">
        <f t="shared" si="3"/>
        <v>0</v>
      </c>
      <c r="J57" s="15">
        <f t="shared" si="4"/>
        <v>0</v>
      </c>
      <c r="L57" t="s">
        <v>670</v>
      </c>
      <c r="M57" t="s">
        <v>686</v>
      </c>
      <c r="N57">
        <v>4828</v>
      </c>
      <c r="O57">
        <v>328.42</v>
      </c>
      <c r="P57">
        <f t="shared" si="1"/>
        <v>14.700688143231227</v>
      </c>
      <c r="Q57">
        <v>49</v>
      </c>
      <c r="R57">
        <v>2</v>
      </c>
      <c r="S57" s="15">
        <f t="shared" si="5"/>
        <v>1014.9130074565037</v>
      </c>
      <c r="T57" s="15">
        <f t="shared" si="6"/>
        <v>41.425020712510353</v>
      </c>
      <c r="U57">
        <f t="shared" si="7"/>
        <v>4.0816326530612242E-2</v>
      </c>
      <c r="W57" s="15">
        <f t="shared" si="8"/>
        <v>-795.00390321958832</v>
      </c>
      <c r="X57" s="15">
        <f t="shared" si="9"/>
        <v>-41.425020712510353</v>
      </c>
      <c r="Y57" s="18">
        <f t="shared" si="9"/>
        <v>-4.0816326530612242E-2</v>
      </c>
    </row>
    <row r="58" spans="1:25" x14ac:dyDescent="0.25">
      <c r="A58" s="1" t="s">
        <v>22</v>
      </c>
      <c r="B58" s="7" t="s">
        <v>57</v>
      </c>
      <c r="C58">
        <v>3527</v>
      </c>
      <c r="D58" s="6">
        <v>6923.6899000000003</v>
      </c>
      <c r="E58" s="1">
        <f t="shared" si="0"/>
        <v>0.50941045178814259</v>
      </c>
      <c r="F58" s="1">
        <v>5</v>
      </c>
      <c r="G58" s="1">
        <v>1</v>
      </c>
      <c r="H58" s="15">
        <f t="shared" si="2"/>
        <v>141.76353841791891</v>
      </c>
      <c r="I58" s="15">
        <f t="shared" si="3"/>
        <v>28.35270768358378</v>
      </c>
      <c r="J58" s="15">
        <f t="shared" si="4"/>
        <v>0.2</v>
      </c>
      <c r="L58" t="s">
        <v>159</v>
      </c>
      <c r="M58" t="s">
        <v>1269</v>
      </c>
      <c r="N58">
        <v>1682</v>
      </c>
      <c r="O58">
        <v>3298.02</v>
      </c>
      <c r="P58">
        <f t="shared" si="1"/>
        <v>0.51000297147985763</v>
      </c>
      <c r="Q58">
        <v>1</v>
      </c>
      <c r="R58">
        <v>0</v>
      </c>
      <c r="S58" s="15">
        <f t="shared" si="5"/>
        <v>59.45303210463733</v>
      </c>
      <c r="T58" s="15">
        <f t="shared" si="6"/>
        <v>0</v>
      </c>
      <c r="U58">
        <f t="shared" si="7"/>
        <v>0</v>
      </c>
      <c r="W58" s="15">
        <f t="shared" si="8"/>
        <v>82.310506313281579</v>
      </c>
      <c r="X58" s="15">
        <f t="shared" si="9"/>
        <v>28.35270768358378</v>
      </c>
      <c r="Y58" s="18">
        <f t="shared" si="9"/>
        <v>0.2</v>
      </c>
    </row>
    <row r="59" spans="1:25" x14ac:dyDescent="0.25">
      <c r="A59" s="1" t="s">
        <v>0</v>
      </c>
      <c r="B59" s="1" t="s">
        <v>58</v>
      </c>
      <c r="C59">
        <v>582881</v>
      </c>
      <c r="D59" s="6">
        <v>764.20820000000003</v>
      </c>
      <c r="E59" s="1">
        <f t="shared" si="0"/>
        <v>762.72539342027471</v>
      </c>
      <c r="F59" s="1">
        <v>4124</v>
      </c>
      <c r="G59" s="1">
        <v>228</v>
      </c>
      <c r="H59" s="15">
        <f t="shared" si="2"/>
        <v>707.52005984068785</v>
      </c>
      <c r="I59" s="15">
        <f t="shared" si="3"/>
        <v>39.116045985372658</v>
      </c>
      <c r="J59" s="15">
        <f t="shared" si="4"/>
        <v>5.5286129970902036E-2</v>
      </c>
      <c r="L59" t="s">
        <v>725</v>
      </c>
      <c r="M59" t="s">
        <v>364</v>
      </c>
      <c r="N59">
        <v>485493</v>
      </c>
      <c r="O59">
        <v>626.38</v>
      </c>
      <c r="P59">
        <f t="shared" si="1"/>
        <v>775.07742903668702</v>
      </c>
      <c r="Q59">
        <v>7447</v>
      </c>
      <c r="R59">
        <v>274</v>
      </c>
      <c r="S59" s="15">
        <f t="shared" si="5"/>
        <v>1533.9047112934688</v>
      </c>
      <c r="T59" s="15">
        <f t="shared" si="6"/>
        <v>56.437476956413377</v>
      </c>
      <c r="U59">
        <f t="shared" si="7"/>
        <v>3.679333959983886E-2</v>
      </c>
      <c r="W59" s="15">
        <f t="shared" si="8"/>
        <v>-826.38465145278099</v>
      </c>
      <c r="X59" s="15">
        <f t="shared" si="9"/>
        <v>-17.321430971040719</v>
      </c>
      <c r="Y59" s="18">
        <f t="shared" si="9"/>
        <v>1.8492790371063175E-2</v>
      </c>
    </row>
    <row r="60" spans="1:25" x14ac:dyDescent="0.25">
      <c r="A60" s="1" t="s">
        <v>59</v>
      </c>
      <c r="B60" s="7" t="s">
        <v>60</v>
      </c>
      <c r="C60">
        <v>9453</v>
      </c>
      <c r="D60" s="6">
        <v>5541.6234999999997</v>
      </c>
      <c r="E60" s="1">
        <f t="shared" si="0"/>
        <v>1.7058177987010485</v>
      </c>
      <c r="F60" s="1">
        <v>61</v>
      </c>
      <c r="G60" s="1">
        <v>0</v>
      </c>
      <c r="H60" s="15">
        <f t="shared" si="2"/>
        <v>645.29778906167348</v>
      </c>
      <c r="I60" s="15">
        <f t="shared" si="3"/>
        <v>0</v>
      </c>
      <c r="J60" s="15">
        <f t="shared" si="4"/>
        <v>0</v>
      </c>
      <c r="L60" t="s">
        <v>159</v>
      </c>
      <c r="M60" t="s">
        <v>1254</v>
      </c>
      <c r="N60">
        <v>2846</v>
      </c>
      <c r="O60">
        <v>1623.06</v>
      </c>
      <c r="P60">
        <f t="shared" si="1"/>
        <v>1.753477998348798</v>
      </c>
      <c r="Q60">
        <v>2</v>
      </c>
      <c r="R60">
        <v>0</v>
      </c>
      <c r="S60" s="15">
        <f t="shared" si="5"/>
        <v>70.274068868587491</v>
      </c>
      <c r="T60" s="15">
        <f t="shared" si="6"/>
        <v>0</v>
      </c>
      <c r="U60">
        <f t="shared" si="7"/>
        <v>0</v>
      </c>
      <c r="W60" s="15">
        <f>H60-S60</f>
        <v>575.02372019308598</v>
      </c>
      <c r="X60" s="15">
        <f>Y62</f>
        <v>0</v>
      </c>
      <c r="Y60" s="18">
        <f>J60-U60</f>
        <v>0</v>
      </c>
    </row>
    <row r="61" spans="1:25" x14ac:dyDescent="0.25">
      <c r="A61" s="1"/>
      <c r="B61" s="7"/>
      <c r="D61" s="6"/>
      <c r="E61" s="1"/>
      <c r="F61" s="1"/>
      <c r="G61" s="1"/>
    </row>
    <row r="62" spans="1:25" x14ac:dyDescent="0.25">
      <c r="B62" s="14" t="s">
        <v>5336</v>
      </c>
      <c r="C62">
        <f t="shared" ref="C62:J62" si="10">MAX(C3:C60)</f>
        <v>582881</v>
      </c>
      <c r="D62">
        <f t="shared" si="10"/>
        <v>7897.5779000000002</v>
      </c>
      <c r="E62">
        <f t="shared" si="10"/>
        <v>762.72539342027471</v>
      </c>
      <c r="F62">
        <f t="shared" si="10"/>
        <v>4124</v>
      </c>
      <c r="G62">
        <f t="shared" si="10"/>
        <v>228</v>
      </c>
      <c r="H62">
        <f t="shared" si="10"/>
        <v>2340.7022106631989</v>
      </c>
      <c r="I62">
        <f t="shared" si="10"/>
        <v>93.338573393594018</v>
      </c>
      <c r="J62">
        <f t="shared" si="10"/>
        <v>0.2</v>
      </c>
      <c r="M62" s="1" t="s">
        <v>5336</v>
      </c>
      <c r="N62">
        <f>MAX(N3:N60)</f>
        <v>485493</v>
      </c>
      <c r="O62">
        <f t="shared" ref="O62:U62" si="11">MAX(O3:O60)</f>
        <v>6829.18</v>
      </c>
      <c r="P62">
        <f t="shared" si="11"/>
        <v>775.07742903668702</v>
      </c>
      <c r="Q62">
        <f t="shared" si="11"/>
        <v>7447</v>
      </c>
      <c r="R62">
        <f t="shared" si="11"/>
        <v>274</v>
      </c>
      <c r="S62">
        <f t="shared" si="11"/>
        <v>4728.2738807756759</v>
      </c>
      <c r="T62">
        <f t="shared" si="11"/>
        <v>126.86905301314</v>
      </c>
      <c r="U62">
        <f t="shared" si="11"/>
        <v>0.08</v>
      </c>
    </row>
    <row r="63" spans="1:25" x14ac:dyDescent="0.25">
      <c r="B63" s="14" t="s">
        <v>5337</v>
      </c>
      <c r="C63">
        <f>MIN(C3:C60)</f>
        <v>728</v>
      </c>
      <c r="D63">
        <f t="shared" ref="D63:J63" si="12">MIN(D3:D60)</f>
        <v>109.1666</v>
      </c>
      <c r="E63">
        <f t="shared" si="12"/>
        <v>0.50941045178814259</v>
      </c>
      <c r="F63">
        <f t="shared" si="12"/>
        <v>0</v>
      </c>
      <c r="G63">
        <f t="shared" si="12"/>
        <v>0</v>
      </c>
      <c r="H63">
        <f t="shared" si="12"/>
        <v>0</v>
      </c>
      <c r="I63">
        <f t="shared" si="12"/>
        <v>0</v>
      </c>
      <c r="J63">
        <f t="shared" si="12"/>
        <v>0</v>
      </c>
      <c r="M63" s="1" t="s">
        <v>5337</v>
      </c>
      <c r="N63">
        <f>MIN(N3:N60)</f>
        <v>654</v>
      </c>
      <c r="O63">
        <f t="shared" ref="O63:U63" si="13">MIN(O3:O60)</f>
        <v>328.42</v>
      </c>
      <c r="P63">
        <f t="shared" si="13"/>
        <v>0.51000297147985763</v>
      </c>
      <c r="Q63">
        <f t="shared" si="13"/>
        <v>0</v>
      </c>
      <c r="R63">
        <f t="shared" si="13"/>
        <v>0</v>
      </c>
      <c r="S63">
        <f t="shared" si="13"/>
        <v>0</v>
      </c>
      <c r="T63">
        <f t="shared" si="13"/>
        <v>0</v>
      </c>
      <c r="U63">
        <f t="shared" si="13"/>
        <v>0</v>
      </c>
      <c r="W63" s="13"/>
    </row>
    <row r="64" spans="1:25" x14ac:dyDescent="0.25">
      <c r="B64" s="14" t="s">
        <v>5338</v>
      </c>
      <c r="C64">
        <f>AVERAGE(C3:C60)</f>
        <v>38605.827586206899</v>
      </c>
      <c r="D64">
        <f t="shared" ref="D64:J64" si="14">AVERAGE(D3:D60)</f>
        <v>2196.3540155172414</v>
      </c>
      <c r="E64">
        <f t="shared" si="14"/>
        <v>37.335200337052783</v>
      </c>
      <c r="F64">
        <f t="shared" si="14"/>
        <v>259.98275862068965</v>
      </c>
      <c r="G64">
        <f t="shared" si="14"/>
        <v>7.431034482758621</v>
      </c>
      <c r="H64">
        <f t="shared" si="14"/>
        <v>615.30721533911321</v>
      </c>
      <c r="I64">
        <f t="shared" si="14"/>
        <v>9.4037090861655912</v>
      </c>
      <c r="J64">
        <f t="shared" si="14"/>
        <v>1.786499591241476E-2</v>
      </c>
      <c r="M64" s="1" t="s">
        <v>5338</v>
      </c>
      <c r="N64">
        <f>AVERAGE(N3:N60)</f>
        <v>31398.310344827587</v>
      </c>
      <c r="O64">
        <f t="shared" ref="O64:U64" si="15">AVERAGE(O3:O60)</f>
        <v>1620.1744827586206</v>
      </c>
      <c r="P64">
        <f t="shared" si="15"/>
        <v>37.621169588844118</v>
      </c>
      <c r="Q64">
        <f t="shared" si="15"/>
        <v>438.41379310344826</v>
      </c>
      <c r="R64">
        <f t="shared" si="15"/>
        <v>12.396551724137931</v>
      </c>
      <c r="S64">
        <f t="shared" si="15"/>
        <v>907.12629522357088</v>
      </c>
      <c r="T64">
        <f t="shared" si="15"/>
        <v>19.515525240962219</v>
      </c>
      <c r="U64">
        <f t="shared" si="15"/>
        <v>1.4630930986916606E-2</v>
      </c>
      <c r="W64" s="13"/>
      <c r="X64" s="13"/>
      <c r="Y64" s="13"/>
    </row>
    <row r="65" spans="1:21" x14ac:dyDescent="0.25">
      <c r="B65" s="14" t="s">
        <v>5341</v>
      </c>
      <c r="C65">
        <f>SUM(C3:C60)</f>
        <v>2239138</v>
      </c>
      <c r="D65">
        <f>SUM(D3:D60)</f>
        <v>127388.53290000001</v>
      </c>
      <c r="E65">
        <f>SUM(E3:E60)</f>
        <v>2165.4416195490612</v>
      </c>
      <c r="F65">
        <f>SUM(F3:F60)</f>
        <v>15079</v>
      </c>
      <c r="G65">
        <f>SUM(G3:G60)</f>
        <v>431</v>
      </c>
      <c r="J65">
        <f>G65/F65</f>
        <v>2.8582797267723323E-2</v>
      </c>
      <c r="M65" s="1" t="s">
        <v>5341</v>
      </c>
      <c r="N65">
        <f>SUM(N3:N60)</f>
        <v>1821102</v>
      </c>
      <c r="O65">
        <f>SUM(O3:O60)</f>
        <v>93970.12</v>
      </c>
      <c r="P65">
        <f>SUM(P3:P60)</f>
        <v>2182.027836152959</v>
      </c>
      <c r="Q65">
        <f>SUM(Q3:Q60)</f>
        <v>25428</v>
      </c>
      <c r="R65">
        <f>SUM(R3:R60)</f>
        <v>719</v>
      </c>
      <c r="U65">
        <f>R65/Q65</f>
        <v>2.8275916312726128E-2</v>
      </c>
    </row>
    <row r="66" spans="1:21" x14ac:dyDescent="0.25">
      <c r="B66" s="14" t="s">
        <v>5343</v>
      </c>
      <c r="C66">
        <f>STDEV(C3:C60)</f>
        <v>95220.356674388822</v>
      </c>
      <c r="D66">
        <f t="shared" ref="D66:U66" si="16">STDEV(D3:D60)</f>
        <v>1836.7489376617782</v>
      </c>
      <c r="E66">
        <f t="shared" si="16"/>
        <v>116.1301600689991</v>
      </c>
      <c r="F66">
        <f t="shared" si="16"/>
        <v>632.73870029848365</v>
      </c>
      <c r="G66">
        <f t="shared" si="16"/>
        <v>31.445364519882158</v>
      </c>
      <c r="H66">
        <f t="shared" si="16"/>
        <v>540.5511351050435</v>
      </c>
      <c r="I66">
        <f t="shared" si="16"/>
        <v>16.158808086839592</v>
      </c>
      <c r="J66">
        <f t="shared" si="16"/>
        <v>3.4120700558413174E-2</v>
      </c>
      <c r="M66" s="1" t="s">
        <v>5343</v>
      </c>
      <c r="N66">
        <f t="shared" si="16"/>
        <v>75330.602705022859</v>
      </c>
      <c r="O66">
        <f t="shared" si="16"/>
        <v>1457.0678120273672</v>
      </c>
      <c r="P66">
        <f t="shared" si="16"/>
        <v>117.16411115961807</v>
      </c>
      <c r="Q66">
        <f t="shared" si="16"/>
        <v>1358.5232311708821</v>
      </c>
      <c r="R66">
        <f t="shared" si="16"/>
        <v>44.488098016141002</v>
      </c>
      <c r="S66">
        <f t="shared" si="16"/>
        <v>1078.2695142396483</v>
      </c>
      <c r="T66">
        <f t="shared" si="16"/>
        <v>32.296918932401354</v>
      </c>
      <c r="U66">
        <f t="shared" si="16"/>
        <v>1.9843124780639054E-2</v>
      </c>
    </row>
    <row r="67" spans="1:21" x14ac:dyDescent="0.25">
      <c r="H67">
        <f>H66/58^0.5</f>
        <v>70.977841328917208</v>
      </c>
      <c r="I67">
        <f>I66/58^0.5</f>
        <v>2.1217554491477446</v>
      </c>
      <c r="J67">
        <f>J66/58^0.5</f>
        <v>4.4802674769999773E-3</v>
      </c>
      <c r="S67">
        <f>S66/58^0.5</f>
        <v>141.58372357619402</v>
      </c>
      <c r="T67">
        <f>T66/58^0.5</f>
        <v>4.2407932173732608</v>
      </c>
      <c r="U67">
        <f>U66/58^0.5</f>
        <v>2.6055299317360786E-3</v>
      </c>
    </row>
    <row r="68" spans="1:21" x14ac:dyDescent="0.25">
      <c r="A68" t="s">
        <v>62</v>
      </c>
      <c r="B68" t="s">
        <v>63</v>
      </c>
      <c r="C68" t="s">
        <v>5278</v>
      </c>
      <c r="D68" t="s">
        <v>5279</v>
      </c>
      <c r="E68" t="s">
        <v>5333</v>
      </c>
      <c r="F68" t="s">
        <v>5334</v>
      </c>
      <c r="G68" t="s">
        <v>5335</v>
      </c>
      <c r="H68" t="s">
        <v>5339</v>
      </c>
      <c r="I68" t="s">
        <v>5340</v>
      </c>
      <c r="J68" t="s">
        <v>5342</v>
      </c>
      <c r="L68" t="s">
        <v>62</v>
      </c>
      <c r="M68" t="s">
        <v>63</v>
      </c>
      <c r="N68" t="s">
        <v>173</v>
      </c>
      <c r="O68" t="s">
        <v>175</v>
      </c>
      <c r="P68" t="s">
        <v>174</v>
      </c>
      <c r="Q68" t="s">
        <v>176</v>
      </c>
      <c r="R68" t="s">
        <v>177</v>
      </c>
      <c r="S68" t="s">
        <v>5339</v>
      </c>
      <c r="T68" t="s">
        <v>5344</v>
      </c>
      <c r="U68" t="s">
        <v>5342</v>
      </c>
    </row>
    <row r="3310" spans="1:21" x14ac:dyDescent="0.25">
      <c r="A3310" s="9" t="s">
        <v>0</v>
      </c>
      <c r="B3310" s="10" t="s">
        <v>45</v>
      </c>
      <c r="C3310" s="8">
        <v>8179</v>
      </c>
      <c r="D3310" s="6">
        <v>1286.6120000000001</v>
      </c>
      <c r="E3310" s="9">
        <v>6.3570080000000004</v>
      </c>
      <c r="F3310" s="9" t="s">
        <v>5328</v>
      </c>
      <c r="G3310" s="9" t="s">
        <v>5327</v>
      </c>
      <c r="H3310" s="8" t="e">
        <v>#VALUE!</v>
      </c>
      <c r="I3310" s="8"/>
      <c r="J3310" s="8"/>
      <c r="K3310" s="8"/>
    </row>
    <row r="3311" spans="1:21" x14ac:dyDescent="0.25">
      <c r="L3311" s="8" t="s">
        <v>813</v>
      </c>
      <c r="M3311" s="8" t="s">
        <v>832</v>
      </c>
      <c r="N3311" s="8">
        <v>5988</v>
      </c>
      <c r="O3311" s="8">
        <v>869.39</v>
      </c>
      <c r="P3311" s="8">
        <v>6.8875878500000001</v>
      </c>
      <c r="Q3311" s="8">
        <v>73</v>
      </c>
      <c r="R3311" s="8">
        <v>0</v>
      </c>
      <c r="S3311" s="8">
        <v>10.5987759</v>
      </c>
      <c r="T3311" s="8"/>
      <c r="U3311" s="8" t="e"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11"/>
  <sheetViews>
    <sheetView tabSelected="1" topLeftCell="A100" zoomScale="50" zoomScaleNormal="50" workbookViewId="0">
      <selection activeCell="G38" sqref="G38"/>
    </sheetView>
  </sheetViews>
  <sheetFormatPr defaultRowHeight="15.75" x14ac:dyDescent="0.25"/>
  <cols>
    <col min="1" max="1" width="14.125" customWidth="1"/>
    <col min="2" max="2" width="17.875" customWidth="1"/>
    <col min="3" max="3" width="16.125" customWidth="1"/>
    <col min="4" max="4" width="23.875" customWidth="1"/>
    <col min="5" max="5" width="17.125" customWidth="1"/>
    <col min="6" max="6" width="9.5" customWidth="1"/>
    <col min="7" max="7" width="21.125" customWidth="1"/>
    <col min="8" max="8" width="16" customWidth="1"/>
    <col min="9" max="9" width="18.625" customWidth="1"/>
    <col min="10" max="10" width="19.125" customWidth="1"/>
    <col min="11" max="17" width="11"/>
    <col min="18" max="18" width="14" customWidth="1"/>
    <col min="19" max="19" width="11"/>
    <col min="20" max="20" width="12.625" customWidth="1"/>
    <col min="21" max="21" width="13" customWidth="1"/>
    <col min="22" max="22" width="11"/>
    <col min="23" max="23" width="11.5" customWidth="1"/>
    <col min="24" max="24" width="18.125" customWidth="1"/>
    <col min="25" max="25" width="19.125" customWidth="1"/>
    <col min="26" max="26" width="29.125" customWidth="1"/>
    <col min="27" max="27" width="27.625" customWidth="1"/>
  </cols>
  <sheetData>
    <row r="1" spans="1:27" x14ac:dyDescent="0.25">
      <c r="A1" t="s">
        <v>61</v>
      </c>
      <c r="I1" t="s">
        <v>5331</v>
      </c>
      <c r="P1" t="s">
        <v>5332</v>
      </c>
      <c r="X1" t="s">
        <v>5331</v>
      </c>
    </row>
    <row r="2" spans="1:27" x14ac:dyDescent="0.25">
      <c r="A2" s="13" t="s">
        <v>62</v>
      </c>
      <c r="B2" s="13" t="s">
        <v>63</v>
      </c>
      <c r="C2" s="13" t="s">
        <v>172</v>
      </c>
      <c r="D2" s="13" t="s">
        <v>2885</v>
      </c>
      <c r="E2" s="13"/>
      <c r="F2" s="13" t="s">
        <v>5278</v>
      </c>
      <c r="G2" s="13" t="s">
        <v>5279</v>
      </c>
      <c r="H2" s="13" t="s">
        <v>174</v>
      </c>
      <c r="I2" s="13" t="s">
        <v>176</v>
      </c>
      <c r="J2" s="13" t="s">
        <v>177</v>
      </c>
      <c r="K2" s="13" t="s">
        <v>171</v>
      </c>
      <c r="L2" s="13"/>
      <c r="M2" s="13"/>
      <c r="N2" s="13"/>
      <c r="O2" s="13"/>
      <c r="P2" s="13" t="s">
        <v>62</v>
      </c>
      <c r="Q2" s="13" t="s">
        <v>63</v>
      </c>
      <c r="R2" s="13" t="s">
        <v>5286</v>
      </c>
      <c r="S2" s="13" t="s">
        <v>5287</v>
      </c>
      <c r="T2" s="13" t="s">
        <v>173</v>
      </c>
      <c r="U2" s="13" t="s">
        <v>175</v>
      </c>
      <c r="V2" s="13" t="s">
        <v>174</v>
      </c>
      <c r="W2" s="13" t="s">
        <v>2209</v>
      </c>
      <c r="X2" s="13" t="s">
        <v>176</v>
      </c>
      <c r="Y2" s="13" t="s">
        <v>177</v>
      </c>
      <c r="Z2" s="13" t="s">
        <v>171</v>
      </c>
      <c r="AA2" s="13" t="s">
        <v>5295</v>
      </c>
    </row>
    <row r="3" spans="1:27" x14ac:dyDescent="0.25">
      <c r="A3" s="1" t="s">
        <v>0</v>
      </c>
      <c r="B3" s="7" t="s">
        <v>1</v>
      </c>
      <c r="C3" s="1">
        <v>11240</v>
      </c>
      <c r="D3" s="1">
        <v>1.028</v>
      </c>
      <c r="E3" s="1"/>
      <c r="F3" s="1">
        <v>728</v>
      </c>
      <c r="G3" s="6">
        <v>387.48759999999999</v>
      </c>
      <c r="H3" s="1">
        <f t="shared" ref="H3:H34" si="0">F3/G3</f>
        <v>1.8787697980528926</v>
      </c>
      <c r="I3" s="1">
        <v>2</v>
      </c>
      <c r="J3" s="1">
        <v>0</v>
      </c>
      <c r="K3" s="5" t="s">
        <v>165</v>
      </c>
      <c r="P3" t="s">
        <v>1042</v>
      </c>
      <c r="Q3" t="s">
        <v>1044</v>
      </c>
      <c r="R3">
        <v>715</v>
      </c>
      <c r="S3">
        <f>R3/((1182+574)/2)</f>
        <v>0.81435079726651483</v>
      </c>
      <c r="T3">
        <v>9108</v>
      </c>
      <c r="U3">
        <v>5044.37</v>
      </c>
      <c r="V3">
        <f t="shared" ref="V3:V34" si="1">T3/U3</f>
        <v>1.8055773069778784</v>
      </c>
      <c r="W3">
        <f>H3/V3</f>
        <v>1.0405368913267532</v>
      </c>
      <c r="X3">
        <v>8</v>
      </c>
      <c r="Y3">
        <v>0</v>
      </c>
      <c r="Z3" s="5" t="s">
        <v>5309</v>
      </c>
      <c r="AA3" t="s">
        <v>5296</v>
      </c>
    </row>
    <row r="4" spans="1:27" x14ac:dyDescent="0.25">
      <c r="A4" s="1" t="s">
        <v>0</v>
      </c>
      <c r="B4" s="7" t="s">
        <v>2</v>
      </c>
      <c r="C4" s="1">
        <v>10826</v>
      </c>
      <c r="D4" s="1">
        <v>0.98899999999999999</v>
      </c>
      <c r="E4" s="1"/>
      <c r="F4" s="1">
        <v>820</v>
      </c>
      <c r="G4" s="1">
        <v>1117.251</v>
      </c>
      <c r="H4" s="1">
        <f t="shared" si="0"/>
        <v>0.73394429720805798</v>
      </c>
      <c r="I4" s="1">
        <v>3</v>
      </c>
      <c r="J4" s="1">
        <v>0</v>
      </c>
      <c r="K4" s="5" t="s">
        <v>165</v>
      </c>
      <c r="P4" t="s">
        <v>159</v>
      </c>
      <c r="Q4" t="s">
        <v>1263</v>
      </c>
      <c r="R4">
        <f>(1896+3504)/2</f>
        <v>2700</v>
      </c>
      <c r="S4" t="s">
        <v>5302</v>
      </c>
      <c r="T4">
        <v>1664</v>
      </c>
      <c r="U4">
        <v>2682.84</v>
      </c>
      <c r="V4">
        <f t="shared" si="1"/>
        <v>0.62023825498352492</v>
      </c>
      <c r="W4">
        <f>V4/H4</f>
        <v>0.84507537880316852</v>
      </c>
      <c r="X4">
        <v>3</v>
      </c>
      <c r="Y4">
        <v>0</v>
      </c>
      <c r="Z4" s="5" t="s">
        <v>170</v>
      </c>
      <c r="AA4" t="s">
        <v>5296</v>
      </c>
    </row>
    <row r="5" spans="1:27" x14ac:dyDescent="0.25">
      <c r="A5" s="1" t="s">
        <v>0</v>
      </c>
      <c r="B5" s="1" t="s">
        <v>3</v>
      </c>
      <c r="C5" s="1">
        <v>10790</v>
      </c>
      <c r="D5" s="1">
        <v>0.97</v>
      </c>
      <c r="E5" s="1"/>
      <c r="F5" s="1">
        <v>8127</v>
      </c>
      <c r="G5" s="6">
        <v>376.91070000000002</v>
      </c>
      <c r="H5" s="1">
        <f t="shared" si="0"/>
        <v>21.562136601587589</v>
      </c>
      <c r="I5" s="1">
        <v>77</v>
      </c>
      <c r="J5" s="1">
        <v>0</v>
      </c>
      <c r="K5" s="5" t="s">
        <v>165</v>
      </c>
      <c r="P5" t="s">
        <v>767</v>
      </c>
      <c r="Q5" t="s">
        <v>779</v>
      </c>
      <c r="R5">
        <v>820</v>
      </c>
      <c r="S5">
        <f>R5/((606+1021)/2)</f>
        <v>1.0079901659496004</v>
      </c>
      <c r="T5">
        <v>9000</v>
      </c>
      <c r="U5">
        <v>504.93</v>
      </c>
      <c r="V5">
        <f t="shared" si="1"/>
        <v>17.824252866734003</v>
      </c>
      <c r="W5">
        <f>H5/V5</f>
        <v>1.2097077371377356</v>
      </c>
      <c r="X5">
        <v>54</v>
      </c>
      <c r="Y5">
        <v>1</v>
      </c>
      <c r="Z5" s="5" t="s">
        <v>5310</v>
      </c>
      <c r="AA5" t="s">
        <v>5296</v>
      </c>
    </row>
    <row r="6" spans="1:27" x14ac:dyDescent="0.25">
      <c r="A6" s="1" t="s">
        <v>0</v>
      </c>
      <c r="B6" s="7" t="s">
        <v>4</v>
      </c>
      <c r="C6" s="1">
        <v>10411</v>
      </c>
      <c r="D6" s="1">
        <v>0.97</v>
      </c>
      <c r="E6" s="1"/>
      <c r="F6" s="1">
        <v>769</v>
      </c>
      <c r="G6" s="6">
        <v>875.66639999999995</v>
      </c>
      <c r="H6" s="1">
        <f t="shared" si="0"/>
        <v>0.87818831463671554</v>
      </c>
      <c r="I6" s="1">
        <v>18</v>
      </c>
      <c r="J6" s="1">
        <v>0</v>
      </c>
      <c r="K6" s="5" t="s">
        <v>165</v>
      </c>
      <c r="P6" t="s">
        <v>159</v>
      </c>
      <c r="Q6" t="s">
        <v>1280</v>
      </c>
      <c r="R6">
        <f>(2047+3425)/2</f>
        <v>2736</v>
      </c>
      <c r="S6" t="s">
        <v>5302</v>
      </c>
      <c r="T6">
        <v>969</v>
      </c>
      <c r="U6">
        <v>890.12</v>
      </c>
      <c r="V6">
        <f t="shared" si="1"/>
        <v>1.0886172650878534</v>
      </c>
      <c r="W6">
        <f>V6/H6</f>
        <v>1.2396171150810484</v>
      </c>
      <c r="X6">
        <v>3</v>
      </c>
      <c r="Y6">
        <v>0</v>
      </c>
      <c r="Z6" s="5" t="s">
        <v>170</v>
      </c>
      <c r="AA6" t="s">
        <v>5296</v>
      </c>
    </row>
    <row r="7" spans="1:27" x14ac:dyDescent="0.25">
      <c r="A7" s="1" t="s">
        <v>0</v>
      </c>
      <c r="B7" s="1" t="s">
        <v>5</v>
      </c>
      <c r="C7" s="1">
        <v>10365</v>
      </c>
      <c r="D7" s="1">
        <v>0.95099999999999996</v>
      </c>
      <c r="E7" s="1"/>
      <c r="F7" s="1">
        <v>31011</v>
      </c>
      <c r="G7" s="6">
        <v>608.3578</v>
      </c>
      <c r="H7" s="1">
        <f t="shared" si="0"/>
        <v>50.974936131335866</v>
      </c>
      <c r="I7" s="1">
        <v>327</v>
      </c>
      <c r="J7" s="1">
        <v>4</v>
      </c>
      <c r="K7" s="5" t="s">
        <v>165</v>
      </c>
      <c r="P7" t="s">
        <v>1167</v>
      </c>
      <c r="Q7" t="s">
        <v>5294</v>
      </c>
      <c r="R7">
        <v>154</v>
      </c>
      <c r="S7">
        <f>R7/(195)</f>
        <v>0.78974358974358971</v>
      </c>
      <c r="T7">
        <v>24500</v>
      </c>
      <c r="U7">
        <v>483.65</v>
      </c>
      <c r="V7">
        <f t="shared" si="1"/>
        <v>50.656466453013543</v>
      </c>
      <c r="W7">
        <f t="shared" ref="W7:W40" si="2">H7/V7</f>
        <v>1.0062868514253303</v>
      </c>
      <c r="X7">
        <v>549</v>
      </c>
      <c r="Y7">
        <v>4</v>
      </c>
      <c r="Z7" s="5" t="s">
        <v>5311</v>
      </c>
      <c r="AA7" t="s">
        <v>5296</v>
      </c>
    </row>
    <row r="8" spans="1:27" x14ac:dyDescent="0.25">
      <c r="A8" s="1" t="s">
        <v>0</v>
      </c>
      <c r="B8" s="1" t="s">
        <v>6</v>
      </c>
      <c r="C8" s="1">
        <v>10264</v>
      </c>
      <c r="D8" s="1">
        <v>0.97</v>
      </c>
      <c r="E8" s="1"/>
      <c r="F8" s="1">
        <v>9700</v>
      </c>
      <c r="G8" s="6">
        <v>395.22680000000003</v>
      </c>
      <c r="H8" s="1">
        <f t="shared" si="0"/>
        <v>24.542870068527741</v>
      </c>
      <c r="I8" s="1">
        <v>30</v>
      </c>
      <c r="J8" s="1">
        <v>1</v>
      </c>
      <c r="K8" s="5" t="s">
        <v>165</v>
      </c>
      <c r="P8" t="s">
        <v>1204</v>
      </c>
      <c r="Q8" t="s">
        <v>1244</v>
      </c>
      <c r="R8">
        <v>856</v>
      </c>
      <c r="S8">
        <f>R8/((728+1096)/2)</f>
        <v>0.93859649122807021</v>
      </c>
      <c r="T8">
        <v>20563</v>
      </c>
      <c r="U8">
        <v>837.11</v>
      </c>
      <c r="V8">
        <f t="shared" si="1"/>
        <v>24.564274707027749</v>
      </c>
      <c r="W8">
        <f t="shared" si="2"/>
        <v>0.99912862729491114</v>
      </c>
      <c r="X8">
        <v>49</v>
      </c>
      <c r="Y8">
        <v>0</v>
      </c>
      <c r="Z8" s="5" t="s">
        <v>5312</v>
      </c>
      <c r="AA8" t="s">
        <v>5296</v>
      </c>
    </row>
    <row r="9" spans="1:27" x14ac:dyDescent="0.25">
      <c r="A9" s="1" t="s">
        <v>0</v>
      </c>
      <c r="B9" s="1" t="s">
        <v>7</v>
      </c>
      <c r="C9" s="1">
        <v>9940</v>
      </c>
      <c r="D9" s="1">
        <v>0.97799999999999998</v>
      </c>
      <c r="E9" s="1"/>
      <c r="F9">
        <v>17767</v>
      </c>
      <c r="G9" s="6">
        <v>970.697</v>
      </c>
      <c r="H9" s="1">
        <f t="shared" si="0"/>
        <v>18.303342855700595</v>
      </c>
      <c r="I9" s="1">
        <v>182</v>
      </c>
      <c r="J9" s="1">
        <v>2</v>
      </c>
      <c r="K9" s="5" t="s">
        <v>165</v>
      </c>
      <c r="P9" t="s">
        <v>670</v>
      </c>
      <c r="Q9" t="s">
        <v>232</v>
      </c>
      <c r="R9">
        <v>623</v>
      </c>
      <c r="S9">
        <f>R9/(1443/2)</f>
        <v>0.86347886347886349</v>
      </c>
      <c r="T9">
        <v>15561</v>
      </c>
      <c r="U9">
        <v>848.92</v>
      </c>
      <c r="V9">
        <f t="shared" si="1"/>
        <v>18.330349149507612</v>
      </c>
      <c r="W9">
        <f t="shared" si="2"/>
        <v>0.9985266896125794</v>
      </c>
      <c r="X9">
        <v>20</v>
      </c>
      <c r="Y9">
        <v>0</v>
      </c>
      <c r="Z9" s="5" t="s">
        <v>5313</v>
      </c>
      <c r="AA9" t="s">
        <v>5296</v>
      </c>
    </row>
    <row r="10" spans="1:27" x14ac:dyDescent="0.25">
      <c r="A10" s="1" t="s">
        <v>0</v>
      </c>
      <c r="B10" s="1" t="s">
        <v>8</v>
      </c>
      <c r="C10" s="1">
        <v>9915</v>
      </c>
      <c r="D10" s="1">
        <v>0.93300000000000005</v>
      </c>
      <c r="E10" s="1"/>
      <c r="F10">
        <v>20356</v>
      </c>
      <c r="G10" s="6">
        <v>1013.4032</v>
      </c>
      <c r="H10" s="1">
        <f t="shared" si="0"/>
        <v>20.086772964600861</v>
      </c>
      <c r="I10" s="1">
        <v>296</v>
      </c>
      <c r="J10" s="1">
        <v>19</v>
      </c>
      <c r="K10" s="5" t="s">
        <v>165</v>
      </c>
      <c r="P10" t="s">
        <v>1204</v>
      </c>
      <c r="Q10" t="s">
        <v>817</v>
      </c>
      <c r="R10">
        <v>948</v>
      </c>
      <c r="S10">
        <f>R10/((787+1251)/2)</f>
        <v>0.93032384690873404</v>
      </c>
      <c r="T10">
        <v>11754</v>
      </c>
      <c r="U10">
        <v>596.78</v>
      </c>
      <c r="V10">
        <f t="shared" si="1"/>
        <v>19.695700258051545</v>
      </c>
      <c r="W10">
        <f t="shared" si="2"/>
        <v>1.0198557401577761</v>
      </c>
      <c r="X10">
        <v>69</v>
      </c>
      <c r="Y10">
        <v>0</v>
      </c>
      <c r="Z10" s="5" t="s">
        <v>5312</v>
      </c>
      <c r="AA10" t="s">
        <v>5296</v>
      </c>
    </row>
    <row r="11" spans="1:27" x14ac:dyDescent="0.25">
      <c r="A11" s="1" t="s">
        <v>0</v>
      </c>
      <c r="B11" s="1" t="s">
        <v>9</v>
      </c>
      <c r="C11" s="1">
        <v>9572</v>
      </c>
      <c r="D11" s="1">
        <v>0.89900000000000002</v>
      </c>
      <c r="E11" s="1"/>
      <c r="F11">
        <v>18845</v>
      </c>
      <c r="G11" s="6">
        <v>2193.8458999999998</v>
      </c>
      <c r="H11" s="1">
        <f t="shared" si="0"/>
        <v>8.589937880322406</v>
      </c>
      <c r="I11" s="1">
        <v>42</v>
      </c>
      <c r="J11" s="1">
        <v>1</v>
      </c>
      <c r="K11" s="5" t="s">
        <v>165</v>
      </c>
      <c r="P11" t="s">
        <v>1105</v>
      </c>
      <c r="Q11" t="s">
        <v>651</v>
      </c>
      <c r="R11">
        <v>1329</v>
      </c>
      <c r="S11">
        <f>R11/((1102+2005)/2)</f>
        <v>0.85548760862568396</v>
      </c>
      <c r="T11">
        <v>8818</v>
      </c>
      <c r="U11">
        <v>1029.8499999999999</v>
      </c>
      <c r="V11">
        <f t="shared" si="1"/>
        <v>8.5624120017478287</v>
      </c>
      <c r="W11">
        <f t="shared" si="2"/>
        <v>1.0032147341857596</v>
      </c>
      <c r="X11">
        <v>14</v>
      </c>
      <c r="Y11">
        <v>0</v>
      </c>
      <c r="Z11" s="5" t="s">
        <v>5314</v>
      </c>
      <c r="AA11" t="s">
        <v>5296</v>
      </c>
    </row>
    <row r="12" spans="1:27" x14ac:dyDescent="0.25">
      <c r="A12" s="1" t="s">
        <v>0</v>
      </c>
      <c r="B12" s="7" t="s">
        <v>10</v>
      </c>
      <c r="C12" s="1">
        <v>9488</v>
      </c>
      <c r="D12" s="1">
        <v>0.97099999999999997</v>
      </c>
      <c r="E12" s="1"/>
      <c r="F12">
        <v>17462</v>
      </c>
      <c r="G12" s="6">
        <v>3239.0994999999998</v>
      </c>
      <c r="H12" s="1">
        <f t="shared" si="0"/>
        <v>5.3910045060363228</v>
      </c>
      <c r="I12" s="1">
        <v>268</v>
      </c>
      <c r="J12" s="1">
        <v>6</v>
      </c>
      <c r="K12" s="5" t="s">
        <v>165</v>
      </c>
      <c r="P12" t="s">
        <v>813</v>
      </c>
      <c r="Q12" t="s">
        <v>852</v>
      </c>
      <c r="R12">
        <v>2362</v>
      </c>
      <c r="S12">
        <f>R12/((2707+1975)/2)</f>
        <v>1.0089705254164887</v>
      </c>
      <c r="T12">
        <v>5361</v>
      </c>
      <c r="U12">
        <v>881.42</v>
      </c>
      <c r="V12">
        <f t="shared" si="1"/>
        <v>6.0822309455197301</v>
      </c>
      <c r="W12">
        <f t="shared" si="2"/>
        <v>0.88635314152406919</v>
      </c>
      <c r="X12">
        <v>22</v>
      </c>
      <c r="Y12">
        <v>0</v>
      </c>
      <c r="Z12" s="5" t="s">
        <v>5315</v>
      </c>
      <c r="AA12" t="s">
        <v>5296</v>
      </c>
    </row>
    <row r="13" spans="1:27" x14ac:dyDescent="0.25">
      <c r="A13" s="1" t="s">
        <v>0</v>
      </c>
      <c r="B13" s="1" t="s">
        <v>11</v>
      </c>
      <c r="C13" s="1">
        <v>9236</v>
      </c>
      <c r="D13" s="1">
        <v>0.92700000000000005</v>
      </c>
      <c r="E13" s="1"/>
      <c r="F13">
        <v>6243</v>
      </c>
      <c r="G13" s="6">
        <v>149.89609999999999</v>
      </c>
      <c r="H13" s="1">
        <f t="shared" si="0"/>
        <v>41.6488487692475</v>
      </c>
      <c r="I13" s="1">
        <v>16</v>
      </c>
      <c r="J13" s="1">
        <v>0</v>
      </c>
      <c r="K13" s="5" t="s">
        <v>165</v>
      </c>
      <c r="P13" t="s">
        <v>1042</v>
      </c>
      <c r="Q13" t="s">
        <v>1047</v>
      </c>
      <c r="R13">
        <v>883</v>
      </c>
      <c r="S13">
        <f>R13/((564+1552)/2)</f>
        <v>0.83459357277882795</v>
      </c>
      <c r="T13">
        <v>23324</v>
      </c>
      <c r="U13">
        <v>601.94000000000005</v>
      </c>
      <c r="V13">
        <f t="shared" si="1"/>
        <v>38.748047978203807</v>
      </c>
      <c r="W13">
        <f t="shared" si="2"/>
        <v>1.0748631464654794</v>
      </c>
      <c r="X13">
        <v>37</v>
      </c>
      <c r="Y13">
        <v>0</v>
      </c>
      <c r="Z13" s="5" t="s">
        <v>5309</v>
      </c>
      <c r="AA13" t="s">
        <v>5296</v>
      </c>
    </row>
    <row r="14" spans="1:27" x14ac:dyDescent="0.25">
      <c r="A14" s="1" t="s">
        <v>0</v>
      </c>
      <c r="B14" s="7" t="s">
        <v>12</v>
      </c>
      <c r="C14" s="1">
        <v>9204</v>
      </c>
      <c r="D14" s="1">
        <v>0.90600000000000003</v>
      </c>
      <c r="E14" s="1"/>
      <c r="F14">
        <v>15734</v>
      </c>
      <c r="G14" s="6">
        <v>1846.3296</v>
      </c>
      <c r="H14" s="1">
        <f t="shared" si="0"/>
        <v>8.5217720606331611</v>
      </c>
      <c r="I14" s="1">
        <v>46</v>
      </c>
      <c r="J14" s="1">
        <v>1</v>
      </c>
      <c r="K14" s="5" t="s">
        <v>165</v>
      </c>
      <c r="P14" t="s">
        <v>2046</v>
      </c>
      <c r="Q14" t="s">
        <v>1617</v>
      </c>
      <c r="R14">
        <v>1500</v>
      </c>
      <c r="S14" t="s">
        <v>5302</v>
      </c>
      <c r="T14">
        <v>9004</v>
      </c>
      <c r="U14">
        <v>1046.49</v>
      </c>
      <c r="V14">
        <f t="shared" si="1"/>
        <v>8.6040000382230115</v>
      </c>
      <c r="W14">
        <f t="shared" si="2"/>
        <v>0.99044305239138131</v>
      </c>
      <c r="X14">
        <v>59</v>
      </c>
      <c r="Y14">
        <v>4</v>
      </c>
      <c r="Z14" s="5" t="s">
        <v>5316</v>
      </c>
      <c r="AA14" t="s">
        <v>5296</v>
      </c>
    </row>
    <row r="15" spans="1:27" x14ac:dyDescent="0.25">
      <c r="A15" s="1" t="s">
        <v>0</v>
      </c>
      <c r="B15" s="7" t="s">
        <v>13</v>
      </c>
      <c r="C15" s="1">
        <v>9193</v>
      </c>
      <c r="D15" s="1">
        <v>0.84299999999999997</v>
      </c>
      <c r="E15" s="1"/>
      <c r="F15">
        <v>6824</v>
      </c>
      <c r="G15" s="6">
        <v>3168.5246000000002</v>
      </c>
      <c r="H15" s="1">
        <f t="shared" si="0"/>
        <v>2.1536837681487464</v>
      </c>
      <c r="I15" s="1">
        <v>106</v>
      </c>
      <c r="J15" s="1">
        <v>2</v>
      </c>
      <c r="K15" s="5" t="s">
        <v>165</v>
      </c>
      <c r="P15" t="s">
        <v>813</v>
      </c>
      <c r="Q15" t="s">
        <v>299</v>
      </c>
      <c r="R15">
        <v>2201</v>
      </c>
      <c r="S15">
        <f>R15/((1738+2668)/2)</f>
        <v>0.99909214707217431</v>
      </c>
      <c r="T15">
        <v>1994</v>
      </c>
      <c r="U15">
        <v>977.27</v>
      </c>
      <c r="V15">
        <f t="shared" si="1"/>
        <v>2.0403777871008013</v>
      </c>
      <c r="W15">
        <f t="shared" si="2"/>
        <v>1.0555318636402835</v>
      </c>
      <c r="X15">
        <v>45</v>
      </c>
      <c r="Y15">
        <v>1</v>
      </c>
      <c r="Z15" s="5" t="s">
        <v>5315</v>
      </c>
      <c r="AA15" t="s">
        <v>5296</v>
      </c>
    </row>
    <row r="16" spans="1:27" x14ac:dyDescent="0.25">
      <c r="A16" s="1" t="s">
        <v>0</v>
      </c>
      <c r="B16" s="1" t="s">
        <v>14</v>
      </c>
      <c r="C16" s="1">
        <v>9052</v>
      </c>
      <c r="D16" s="1">
        <v>0.90300000000000002</v>
      </c>
      <c r="E16" s="1"/>
      <c r="F16">
        <v>25388</v>
      </c>
      <c r="G16" s="6">
        <v>557.05550000000005</v>
      </c>
      <c r="H16" s="1">
        <f t="shared" si="0"/>
        <v>45.575351109539348</v>
      </c>
      <c r="I16" s="1">
        <v>123</v>
      </c>
      <c r="J16" s="1">
        <v>3</v>
      </c>
      <c r="K16" s="5" t="s">
        <v>165</v>
      </c>
      <c r="P16" t="s">
        <v>1002</v>
      </c>
      <c r="Q16" t="s">
        <v>1007</v>
      </c>
      <c r="R16">
        <v>666</v>
      </c>
      <c r="S16">
        <f>R16/((5083/2))</f>
        <v>0.26204997048986817</v>
      </c>
      <c r="T16">
        <v>152148</v>
      </c>
      <c r="U16">
        <v>3556.42</v>
      </c>
      <c r="V16">
        <f t="shared" si="1"/>
        <v>42.781223814959986</v>
      </c>
      <c r="W16">
        <f t="shared" si="2"/>
        <v>1.0653120001116541</v>
      </c>
      <c r="X16">
        <v>138</v>
      </c>
      <c r="Y16">
        <v>5</v>
      </c>
      <c r="Z16" s="5" t="s">
        <v>5317</v>
      </c>
      <c r="AA16" t="s">
        <v>5296</v>
      </c>
    </row>
    <row r="17" spans="1:27" x14ac:dyDescent="0.25">
      <c r="A17" s="1" t="s">
        <v>0</v>
      </c>
      <c r="B17" s="1" t="s">
        <v>15</v>
      </c>
      <c r="C17" s="1">
        <v>9011</v>
      </c>
      <c r="D17" s="1">
        <v>0.86599999999999999</v>
      </c>
      <c r="E17" s="1"/>
      <c r="F17">
        <v>11267</v>
      </c>
      <c r="G17" s="6">
        <v>911.9579</v>
      </c>
      <c r="H17" s="1">
        <f t="shared" si="0"/>
        <v>12.354736989503573</v>
      </c>
      <c r="I17" s="1">
        <v>89</v>
      </c>
      <c r="J17" s="1">
        <v>2</v>
      </c>
      <c r="K17" s="5" t="s">
        <v>165</v>
      </c>
      <c r="P17" t="s">
        <v>290</v>
      </c>
      <c r="Q17" t="s">
        <v>333</v>
      </c>
      <c r="R17">
        <v>246</v>
      </c>
      <c r="S17">
        <f>R17/((141+909)/2)</f>
        <v>0.46857142857142858</v>
      </c>
      <c r="T17">
        <v>8062</v>
      </c>
      <c r="U17">
        <v>675.81</v>
      </c>
      <c r="V17">
        <f t="shared" si="1"/>
        <v>11.929388437578611</v>
      </c>
      <c r="W17">
        <f t="shared" si="2"/>
        <v>1.0356555203270168</v>
      </c>
      <c r="X17">
        <v>87</v>
      </c>
      <c r="Y17">
        <v>0</v>
      </c>
      <c r="Z17" s="5" t="s">
        <v>5318</v>
      </c>
      <c r="AA17" t="s">
        <v>5296</v>
      </c>
    </row>
    <row r="18" spans="1:27" x14ac:dyDescent="0.25">
      <c r="A18" s="1" t="s">
        <v>0</v>
      </c>
      <c r="B18" s="7" t="s">
        <v>16</v>
      </c>
      <c r="C18" s="1">
        <v>8988</v>
      </c>
      <c r="D18" s="1">
        <v>0.91600000000000004</v>
      </c>
      <c r="E18" s="1"/>
      <c r="F18">
        <v>5068</v>
      </c>
      <c r="G18" s="6">
        <v>738.62540000000001</v>
      </c>
      <c r="H18" s="1">
        <f t="shared" si="0"/>
        <v>6.8613941518935038</v>
      </c>
      <c r="I18" s="1">
        <v>11</v>
      </c>
      <c r="J18" s="1">
        <v>0</v>
      </c>
      <c r="K18" s="5" t="s">
        <v>165</v>
      </c>
      <c r="P18" t="s">
        <v>473</v>
      </c>
      <c r="Q18" t="s">
        <v>501</v>
      </c>
      <c r="R18">
        <v>208</v>
      </c>
      <c r="S18" t="s">
        <v>5302</v>
      </c>
      <c r="T18">
        <v>8354</v>
      </c>
      <c r="U18">
        <v>843.22</v>
      </c>
      <c r="V18">
        <f t="shared" si="1"/>
        <v>9.907260264225231</v>
      </c>
      <c r="W18">
        <f t="shared" si="2"/>
        <v>0.69256221890826442</v>
      </c>
      <c r="X18">
        <v>395</v>
      </c>
      <c r="Y18">
        <v>4</v>
      </c>
      <c r="Z18" s="5" t="s">
        <v>5319</v>
      </c>
      <c r="AA18" t="s">
        <v>5296</v>
      </c>
    </row>
    <row r="19" spans="1:27" x14ac:dyDescent="0.25">
      <c r="A19" s="1" t="s">
        <v>0</v>
      </c>
      <c r="B19" s="1" t="s">
        <v>17</v>
      </c>
      <c r="C19" s="1">
        <v>8987</v>
      </c>
      <c r="D19" s="1">
        <v>0.98899999999999999</v>
      </c>
      <c r="E19" s="1"/>
      <c r="F19">
        <v>55127</v>
      </c>
      <c r="G19" s="6">
        <v>1684.5298</v>
      </c>
      <c r="H19" s="1">
        <f t="shared" si="0"/>
        <v>32.725452526871294</v>
      </c>
      <c r="I19" s="1">
        <v>1116</v>
      </c>
      <c r="J19" s="1">
        <v>9</v>
      </c>
      <c r="K19" s="5" t="s">
        <v>165</v>
      </c>
      <c r="P19" t="s">
        <v>937</v>
      </c>
      <c r="Q19" t="s">
        <v>5293</v>
      </c>
      <c r="R19">
        <v>203</v>
      </c>
      <c r="S19">
        <f>R19/(331)</f>
        <v>0.61329305135951662</v>
      </c>
      <c r="T19">
        <v>47429</v>
      </c>
      <c r="U19">
        <v>1341.61</v>
      </c>
      <c r="V19">
        <f t="shared" si="1"/>
        <v>35.352300594062363</v>
      </c>
      <c r="W19">
        <f t="shared" si="2"/>
        <v>0.92569513092360767</v>
      </c>
      <c r="X19">
        <v>748</v>
      </c>
      <c r="Y19">
        <v>27</v>
      </c>
      <c r="Z19" s="5" t="s">
        <v>5320</v>
      </c>
      <c r="AA19" t="s">
        <v>5296</v>
      </c>
    </row>
    <row r="20" spans="1:27" x14ac:dyDescent="0.25">
      <c r="A20" s="1" t="s">
        <v>0</v>
      </c>
      <c r="B20" s="1" t="s">
        <v>18</v>
      </c>
      <c r="C20" s="1">
        <v>8951</v>
      </c>
      <c r="D20" s="1">
        <v>0.88600000000000001</v>
      </c>
      <c r="E20" s="1"/>
      <c r="F20">
        <v>4952</v>
      </c>
      <c r="G20" s="6">
        <v>541.59280000000001</v>
      </c>
      <c r="H20" s="1">
        <f t="shared" si="0"/>
        <v>9.143400724677285</v>
      </c>
      <c r="I20" s="1">
        <v>13</v>
      </c>
      <c r="J20" s="1">
        <v>1</v>
      </c>
      <c r="K20" s="5" t="s">
        <v>165</v>
      </c>
      <c r="P20" t="s">
        <v>1002</v>
      </c>
      <c r="Q20" t="s">
        <v>242</v>
      </c>
      <c r="R20">
        <v>233</v>
      </c>
      <c r="S20">
        <f>R20/(5083/2)</f>
        <v>9.1678142829037967E-2</v>
      </c>
      <c r="T20">
        <v>31379</v>
      </c>
      <c r="U20">
        <v>3255.14</v>
      </c>
      <c r="V20">
        <f t="shared" si="1"/>
        <v>9.6398311593356976</v>
      </c>
      <c r="W20">
        <f t="shared" si="2"/>
        <v>0.94850216498059259</v>
      </c>
      <c r="X20">
        <v>12</v>
      </c>
      <c r="Y20">
        <v>0</v>
      </c>
      <c r="Z20" s="5" t="s">
        <v>5317</v>
      </c>
      <c r="AA20" t="s">
        <v>5296</v>
      </c>
    </row>
    <row r="21" spans="1:27" x14ac:dyDescent="0.25">
      <c r="A21" s="1" t="s">
        <v>0</v>
      </c>
      <c r="B21" s="7" t="s">
        <v>19</v>
      </c>
      <c r="C21" s="1">
        <v>8863</v>
      </c>
      <c r="D21" s="1">
        <v>0.85699999999999998</v>
      </c>
      <c r="E21" s="1"/>
      <c r="F21">
        <v>1392</v>
      </c>
      <c r="G21" s="6">
        <v>1613.723</v>
      </c>
      <c r="H21" s="1">
        <f t="shared" si="0"/>
        <v>0.86260157412393579</v>
      </c>
      <c r="I21" s="1">
        <v>9</v>
      </c>
      <c r="J21" s="1">
        <v>0</v>
      </c>
      <c r="K21" s="5" t="s">
        <v>165</v>
      </c>
      <c r="P21" t="s">
        <v>1734</v>
      </c>
      <c r="Q21" t="s">
        <v>1748</v>
      </c>
      <c r="R21">
        <v>2556</v>
      </c>
      <c r="S21" t="s">
        <v>5302</v>
      </c>
      <c r="T21">
        <v>654</v>
      </c>
      <c r="U21">
        <v>906.11</v>
      </c>
      <c r="V21">
        <f t="shared" si="1"/>
        <v>0.72176667292050634</v>
      </c>
      <c r="W21">
        <f t="shared" si="2"/>
        <v>1.195125248210152</v>
      </c>
      <c r="X21">
        <v>0</v>
      </c>
      <c r="Y21">
        <v>0</v>
      </c>
      <c r="Z21" s="5" t="s">
        <v>5321</v>
      </c>
      <c r="AA21" t="s">
        <v>5296</v>
      </c>
    </row>
    <row r="22" spans="1:27" x14ac:dyDescent="0.25">
      <c r="A22" s="1" t="s">
        <v>0</v>
      </c>
      <c r="B22" s="7" t="s">
        <v>20</v>
      </c>
      <c r="C22" s="1">
        <v>8774</v>
      </c>
      <c r="D22" s="1">
        <v>0.85299999999999998</v>
      </c>
      <c r="E22" s="1"/>
      <c r="F22">
        <v>8205</v>
      </c>
      <c r="G22" s="6">
        <v>1287.3905999999999</v>
      </c>
      <c r="H22" s="1">
        <f t="shared" si="0"/>
        <v>6.3733570837009372</v>
      </c>
      <c r="I22" s="1">
        <v>23</v>
      </c>
      <c r="J22" s="1">
        <v>0</v>
      </c>
      <c r="K22" s="5" t="s">
        <v>165</v>
      </c>
      <c r="P22" t="s">
        <v>937</v>
      </c>
      <c r="Q22" t="s">
        <v>991</v>
      </c>
      <c r="R22">
        <v>286</v>
      </c>
      <c r="S22" t="s">
        <v>5302</v>
      </c>
      <c r="T22">
        <v>4334</v>
      </c>
      <c r="U22">
        <v>641.25</v>
      </c>
      <c r="V22">
        <f t="shared" si="1"/>
        <v>6.7586744639376217</v>
      </c>
      <c r="W22">
        <f t="shared" si="2"/>
        <v>0.94298920856558055</v>
      </c>
      <c r="X22">
        <v>70</v>
      </c>
      <c r="Y22">
        <v>0</v>
      </c>
      <c r="Z22" s="5" t="s">
        <v>5320</v>
      </c>
      <c r="AA22" t="s">
        <v>5296</v>
      </c>
    </row>
    <row r="23" spans="1:27" x14ac:dyDescent="0.25">
      <c r="A23" s="1" t="s">
        <v>0</v>
      </c>
      <c r="B23" s="7" t="s">
        <v>21</v>
      </c>
      <c r="C23" s="1">
        <v>8681</v>
      </c>
      <c r="D23" s="1">
        <v>0.81</v>
      </c>
      <c r="E23" s="1"/>
      <c r="F23">
        <v>3887</v>
      </c>
      <c r="G23" s="6">
        <v>1226.9516000000001</v>
      </c>
      <c r="H23" s="1">
        <f t="shared" si="0"/>
        <v>3.168014125414564</v>
      </c>
      <c r="I23" s="1">
        <v>22</v>
      </c>
      <c r="J23" s="1">
        <v>0</v>
      </c>
      <c r="K23" s="5" t="s">
        <v>165</v>
      </c>
      <c r="P23" t="s">
        <v>1167</v>
      </c>
      <c r="Q23" t="s">
        <v>1180</v>
      </c>
      <c r="R23">
        <v>230</v>
      </c>
      <c r="S23" t="s">
        <v>5302</v>
      </c>
      <c r="T23">
        <v>1327</v>
      </c>
      <c r="U23">
        <v>441.4</v>
      </c>
      <c r="V23">
        <f t="shared" si="1"/>
        <v>3.0063434526506572</v>
      </c>
      <c r="W23">
        <f t="shared" si="2"/>
        <v>1.0537765146631413</v>
      </c>
      <c r="X23">
        <v>25</v>
      </c>
      <c r="Y23">
        <v>1</v>
      </c>
      <c r="Z23" s="5" t="s">
        <v>5311</v>
      </c>
      <c r="AA23" t="s">
        <v>5296</v>
      </c>
    </row>
    <row r="24" spans="1:27" x14ac:dyDescent="0.25">
      <c r="A24" s="1" t="s">
        <v>22</v>
      </c>
      <c r="B24" s="1" t="s">
        <v>23</v>
      </c>
      <c r="C24" s="1">
        <v>8510</v>
      </c>
      <c r="D24" s="1">
        <v>0.89600000000000002</v>
      </c>
      <c r="E24" s="1"/>
      <c r="F24">
        <v>32723</v>
      </c>
      <c r="G24" s="6">
        <v>2203.1104</v>
      </c>
      <c r="H24" s="1">
        <f t="shared" si="0"/>
        <v>14.853091338500331</v>
      </c>
      <c r="I24" s="1">
        <v>106</v>
      </c>
      <c r="J24" s="1">
        <v>1</v>
      </c>
      <c r="K24" s="5" t="s">
        <v>164</v>
      </c>
      <c r="P24" t="s">
        <v>473</v>
      </c>
      <c r="Q24" t="s">
        <v>5289</v>
      </c>
      <c r="R24">
        <v>89</v>
      </c>
      <c r="S24">
        <f>R24/(202)</f>
        <v>0.4405940594059406</v>
      </c>
      <c r="T24">
        <v>8422</v>
      </c>
      <c r="U24">
        <v>547.96</v>
      </c>
      <c r="V24">
        <f t="shared" si="1"/>
        <v>15.369735017154536</v>
      </c>
      <c r="W24">
        <f t="shared" si="2"/>
        <v>0.96638564828361928</v>
      </c>
      <c r="X24">
        <v>129</v>
      </c>
      <c r="Y24">
        <v>1</v>
      </c>
      <c r="Z24" s="5" t="s">
        <v>5319</v>
      </c>
      <c r="AA24" t="s">
        <v>5296</v>
      </c>
    </row>
    <row r="25" spans="1:27" x14ac:dyDescent="0.25">
      <c r="A25" s="1" t="s">
        <v>24</v>
      </c>
      <c r="B25" s="1" t="s">
        <v>5</v>
      </c>
      <c r="C25" s="1">
        <v>8388</v>
      </c>
      <c r="D25" s="1">
        <v>0.90300000000000002</v>
      </c>
      <c r="E25" s="1"/>
      <c r="F25">
        <v>42145</v>
      </c>
      <c r="G25" s="6">
        <v>1871.7116000000001</v>
      </c>
      <c r="H25" s="1">
        <f t="shared" si="0"/>
        <v>22.516823638855474</v>
      </c>
      <c r="I25" s="1">
        <v>706</v>
      </c>
      <c r="J25" s="1">
        <v>1</v>
      </c>
      <c r="K25" s="5" t="s">
        <v>166</v>
      </c>
      <c r="P25" t="s">
        <v>767</v>
      </c>
      <c r="Q25" t="s">
        <v>790</v>
      </c>
      <c r="R25">
        <v>659</v>
      </c>
      <c r="S25">
        <f>R25/((521+850)/2)</f>
        <v>0.96134208606856308</v>
      </c>
      <c r="T25">
        <v>11035</v>
      </c>
      <c r="U25">
        <v>417.67</v>
      </c>
      <c r="V25">
        <f t="shared" si="1"/>
        <v>26.420379725620705</v>
      </c>
      <c r="W25">
        <f t="shared" si="2"/>
        <v>0.85225208239608208</v>
      </c>
      <c r="X25">
        <v>378</v>
      </c>
      <c r="Y25">
        <v>14</v>
      </c>
      <c r="Z25" s="5" t="s">
        <v>5310</v>
      </c>
      <c r="AA25" t="s">
        <v>5296</v>
      </c>
    </row>
    <row r="26" spans="1:27" x14ac:dyDescent="0.25">
      <c r="A26" s="1" t="s">
        <v>0</v>
      </c>
      <c r="B26" s="7" t="s">
        <v>25</v>
      </c>
      <c r="C26" s="1">
        <v>8280</v>
      </c>
      <c r="D26" s="1">
        <v>0.82699999999999996</v>
      </c>
      <c r="E26" s="1"/>
      <c r="F26">
        <v>2055</v>
      </c>
      <c r="G26" s="6">
        <v>1067.0513000000001</v>
      </c>
      <c r="H26" s="1">
        <f t="shared" si="0"/>
        <v>1.9258680440200016</v>
      </c>
      <c r="I26" s="1">
        <v>1</v>
      </c>
      <c r="J26" s="1">
        <v>0</v>
      </c>
      <c r="K26" s="5" t="s">
        <v>165</v>
      </c>
      <c r="P26" t="s">
        <v>813</v>
      </c>
      <c r="Q26" t="s">
        <v>838</v>
      </c>
      <c r="R26">
        <f>(1955+2546)/2</f>
        <v>2250.5</v>
      </c>
      <c r="S26" t="s">
        <v>5302</v>
      </c>
      <c r="T26">
        <v>1794</v>
      </c>
      <c r="U26">
        <v>860.29</v>
      </c>
      <c r="V26">
        <f t="shared" si="1"/>
        <v>2.0853433144637274</v>
      </c>
      <c r="W26">
        <f t="shared" si="2"/>
        <v>0.92352565194535507</v>
      </c>
      <c r="X26">
        <v>11</v>
      </c>
      <c r="Y26">
        <v>0</v>
      </c>
      <c r="Z26" s="5" t="s">
        <v>5315</v>
      </c>
      <c r="AA26" t="s">
        <v>5296</v>
      </c>
    </row>
    <row r="27" spans="1:27" x14ac:dyDescent="0.25">
      <c r="A27" s="1" t="s">
        <v>0</v>
      </c>
      <c r="B27" s="1" t="s">
        <v>26</v>
      </c>
      <c r="C27" s="1">
        <v>8101</v>
      </c>
      <c r="D27" s="1">
        <v>0.84099999999999997</v>
      </c>
      <c r="E27" s="1"/>
      <c r="F27">
        <v>14029</v>
      </c>
      <c r="G27" s="6">
        <v>1350.1753000000001</v>
      </c>
      <c r="H27" s="1">
        <f t="shared" si="0"/>
        <v>10.390502625844213</v>
      </c>
      <c r="I27" s="1">
        <v>35</v>
      </c>
      <c r="J27" s="1">
        <v>0</v>
      </c>
      <c r="K27" s="5" t="s">
        <v>165</v>
      </c>
      <c r="P27" t="s">
        <v>1002</v>
      </c>
      <c r="Q27" t="s">
        <v>1004</v>
      </c>
      <c r="R27">
        <v>965</v>
      </c>
      <c r="S27">
        <f>R27/((5128/2))</f>
        <v>0.37636505460218411</v>
      </c>
      <c r="T27">
        <v>67055</v>
      </c>
      <c r="U27">
        <v>6829.18</v>
      </c>
      <c r="V27">
        <f t="shared" si="1"/>
        <v>9.8188948014256461</v>
      </c>
      <c r="W27">
        <f t="shared" si="2"/>
        <v>1.058215087948144</v>
      </c>
      <c r="X27">
        <v>32</v>
      </c>
      <c r="Y27">
        <v>1</v>
      </c>
      <c r="Z27" s="5" t="s">
        <v>5317</v>
      </c>
      <c r="AA27" t="s">
        <v>5296</v>
      </c>
    </row>
    <row r="28" spans="1:27" x14ac:dyDescent="0.25">
      <c r="A28" s="1" t="s">
        <v>0</v>
      </c>
      <c r="B28" s="1" t="s">
        <v>27</v>
      </c>
      <c r="C28" s="1">
        <v>8096</v>
      </c>
      <c r="D28" s="1">
        <v>0.88500000000000001</v>
      </c>
      <c r="E28" s="1"/>
      <c r="F28">
        <v>25638</v>
      </c>
      <c r="G28" s="6">
        <v>2362.0261</v>
      </c>
      <c r="H28" s="1">
        <f t="shared" si="0"/>
        <v>10.854240772360644</v>
      </c>
      <c r="I28" s="1">
        <v>117</v>
      </c>
      <c r="J28" s="1">
        <v>7</v>
      </c>
      <c r="K28" s="5" t="s">
        <v>165</v>
      </c>
      <c r="P28" t="s">
        <v>1105</v>
      </c>
      <c r="Q28" t="s">
        <v>675</v>
      </c>
      <c r="R28">
        <v>1339</v>
      </c>
      <c r="S28">
        <f>R28/((971+1959)/2)</f>
        <v>0.91399317406143343</v>
      </c>
      <c r="T28">
        <v>29779</v>
      </c>
      <c r="U28">
        <v>2414.31</v>
      </c>
      <c r="V28">
        <f t="shared" si="1"/>
        <v>12.334372967845885</v>
      </c>
      <c r="W28">
        <f t="shared" si="2"/>
        <v>0.87999939686080886</v>
      </c>
      <c r="X28">
        <v>70</v>
      </c>
      <c r="Y28">
        <v>2</v>
      </c>
      <c r="Z28" s="5" t="s">
        <v>5314</v>
      </c>
      <c r="AA28" t="s">
        <v>5296</v>
      </c>
    </row>
    <row r="29" spans="1:27" x14ac:dyDescent="0.25">
      <c r="A29" s="1" t="s">
        <v>28</v>
      </c>
      <c r="B29" s="7" t="s">
        <v>29</v>
      </c>
      <c r="C29" s="1">
        <v>8053</v>
      </c>
      <c r="D29" s="1">
        <v>0.83099999999999996</v>
      </c>
      <c r="E29" s="1"/>
      <c r="F29">
        <v>23464</v>
      </c>
      <c r="G29" s="6">
        <v>3995.3789999999999</v>
      </c>
      <c r="H29" s="1">
        <f t="shared" si="0"/>
        <v>5.872784534333289</v>
      </c>
      <c r="I29" s="1">
        <v>324</v>
      </c>
      <c r="J29" s="1">
        <v>1</v>
      </c>
      <c r="K29" s="5" t="s">
        <v>167</v>
      </c>
      <c r="P29" t="s">
        <v>1105</v>
      </c>
      <c r="Q29" t="s">
        <v>1159</v>
      </c>
      <c r="R29">
        <f>(1066+1594)/2</f>
        <v>1330</v>
      </c>
      <c r="S29" t="s">
        <v>5302</v>
      </c>
      <c r="T29">
        <v>3259</v>
      </c>
      <c r="U29">
        <v>586</v>
      </c>
      <c r="V29">
        <f t="shared" si="1"/>
        <v>5.5614334470989757</v>
      </c>
      <c r="W29">
        <f t="shared" si="2"/>
        <v>1.0559839635223405</v>
      </c>
      <c r="X29">
        <v>10</v>
      </c>
      <c r="Y29">
        <v>0</v>
      </c>
      <c r="Z29" s="5" t="s">
        <v>5314</v>
      </c>
      <c r="AA29" t="s">
        <v>5296</v>
      </c>
    </row>
    <row r="30" spans="1:27" x14ac:dyDescent="0.25">
      <c r="A30" s="1" t="s">
        <v>28</v>
      </c>
      <c r="B30" s="7" t="s">
        <v>30</v>
      </c>
      <c r="C30" s="1">
        <v>7973</v>
      </c>
      <c r="D30" s="1">
        <v>0.80500000000000005</v>
      </c>
      <c r="E30" s="1"/>
      <c r="F30">
        <v>9831</v>
      </c>
      <c r="G30" s="6">
        <v>4886.5370000000003</v>
      </c>
      <c r="H30" s="1">
        <f t="shared" si="0"/>
        <v>2.0118542026797299</v>
      </c>
      <c r="I30" s="1">
        <v>31</v>
      </c>
      <c r="J30" s="1">
        <v>0</v>
      </c>
      <c r="K30" s="5" t="s">
        <v>167</v>
      </c>
      <c r="P30" t="s">
        <v>1105</v>
      </c>
      <c r="Q30" t="s">
        <v>1131</v>
      </c>
      <c r="R30">
        <v>1300</v>
      </c>
      <c r="S30" t="s">
        <v>5302</v>
      </c>
      <c r="T30">
        <v>3740</v>
      </c>
      <c r="U30">
        <v>1775.08</v>
      </c>
      <c r="V30">
        <f t="shared" si="1"/>
        <v>2.1069472925163937</v>
      </c>
      <c r="W30">
        <f t="shared" si="2"/>
        <v>0.95486688719057078</v>
      </c>
      <c r="X30">
        <v>2</v>
      </c>
      <c r="Y30">
        <v>0</v>
      </c>
      <c r="Z30" s="5" t="s">
        <v>5314</v>
      </c>
      <c r="AA30" t="s">
        <v>5296</v>
      </c>
    </row>
    <row r="31" spans="1:27" x14ac:dyDescent="0.25">
      <c r="A31" s="1" t="s">
        <v>0</v>
      </c>
      <c r="B31" s="1" t="s">
        <v>31</v>
      </c>
      <c r="C31" s="1">
        <v>7937</v>
      </c>
      <c r="D31" s="1">
        <v>0.8</v>
      </c>
      <c r="E31" s="1"/>
      <c r="F31">
        <v>56221</v>
      </c>
      <c r="G31" s="6">
        <v>1692.0782999999999</v>
      </c>
      <c r="H31" s="1">
        <f t="shared" si="0"/>
        <v>33.226003784813031</v>
      </c>
      <c r="I31" s="1">
        <v>204</v>
      </c>
      <c r="J31" s="1">
        <v>2</v>
      </c>
      <c r="K31" s="5" t="s">
        <v>165</v>
      </c>
      <c r="P31" t="s">
        <v>937</v>
      </c>
      <c r="Q31" t="s">
        <v>5291</v>
      </c>
      <c r="R31">
        <v>135</v>
      </c>
      <c r="S31">
        <f>R31/(233)</f>
        <v>0.57939914163090134</v>
      </c>
      <c r="T31">
        <v>15568</v>
      </c>
      <c r="U31">
        <v>426.05</v>
      </c>
      <c r="V31">
        <f t="shared" si="1"/>
        <v>36.540312169933102</v>
      </c>
      <c r="W31">
        <f t="shared" si="2"/>
        <v>0.9092972066109708</v>
      </c>
      <c r="X31">
        <v>345</v>
      </c>
      <c r="Y31">
        <v>16</v>
      </c>
      <c r="Z31" s="5" t="s">
        <v>5320</v>
      </c>
      <c r="AA31" t="s">
        <v>5296</v>
      </c>
    </row>
    <row r="32" spans="1:27" x14ac:dyDescent="0.25">
      <c r="A32" s="1" t="s">
        <v>24</v>
      </c>
      <c r="B32" s="1" t="s">
        <v>32</v>
      </c>
      <c r="C32" s="1">
        <v>7919</v>
      </c>
      <c r="D32" s="1">
        <v>0.98199999999999998</v>
      </c>
      <c r="E32" s="1"/>
      <c r="F32">
        <v>34091</v>
      </c>
      <c r="G32" s="6">
        <v>1175.5009</v>
      </c>
      <c r="H32" s="1">
        <f t="shared" si="0"/>
        <v>29.00125384846579</v>
      </c>
      <c r="I32" s="1">
        <v>552</v>
      </c>
      <c r="J32" s="1">
        <v>4</v>
      </c>
      <c r="K32" s="5" t="s">
        <v>166</v>
      </c>
      <c r="P32" t="s">
        <v>670</v>
      </c>
      <c r="Q32" t="s">
        <v>297</v>
      </c>
      <c r="R32">
        <v>719</v>
      </c>
      <c r="S32">
        <f>R32/(745)</f>
        <v>0.96510067114093956</v>
      </c>
      <c r="T32">
        <v>14305</v>
      </c>
      <c r="U32">
        <v>465.81</v>
      </c>
      <c r="V32">
        <f t="shared" si="1"/>
        <v>30.709946115368925</v>
      </c>
      <c r="W32">
        <f t="shared" si="2"/>
        <v>0.94436029745919958</v>
      </c>
      <c r="X32">
        <v>50</v>
      </c>
      <c r="Y32">
        <v>4</v>
      </c>
      <c r="Z32" s="5" t="s">
        <v>5313</v>
      </c>
      <c r="AA32" t="s">
        <v>5296</v>
      </c>
    </row>
    <row r="33" spans="1:27" x14ac:dyDescent="0.25">
      <c r="A33" s="1" t="s">
        <v>0</v>
      </c>
      <c r="B33" s="1" t="s">
        <v>33</v>
      </c>
      <c r="C33" s="1">
        <v>7881</v>
      </c>
      <c r="D33" s="1">
        <v>0.92100000000000004</v>
      </c>
      <c r="E33" s="1"/>
      <c r="F33">
        <v>60061</v>
      </c>
      <c r="G33" s="6">
        <v>2947.5632999999998</v>
      </c>
      <c r="H33" s="1">
        <f t="shared" si="0"/>
        <v>20.376491999340608</v>
      </c>
      <c r="I33" s="1">
        <v>757</v>
      </c>
      <c r="J33" s="1">
        <v>4</v>
      </c>
      <c r="K33" s="5" t="s">
        <v>165</v>
      </c>
      <c r="P33" t="s">
        <v>1204</v>
      </c>
      <c r="Q33" t="s">
        <v>659</v>
      </c>
      <c r="R33">
        <v>636</v>
      </c>
      <c r="S33">
        <f>R33/(630)</f>
        <v>1.0095238095238095</v>
      </c>
      <c r="T33">
        <v>9776</v>
      </c>
      <c r="U33">
        <v>510.88</v>
      </c>
      <c r="V33">
        <f t="shared" si="1"/>
        <v>19.135609145004697</v>
      </c>
      <c r="W33">
        <f t="shared" si="2"/>
        <v>1.0648467913894364</v>
      </c>
      <c r="X33">
        <v>40</v>
      </c>
      <c r="Y33">
        <v>1</v>
      </c>
      <c r="Z33" s="5" t="s">
        <v>5312</v>
      </c>
      <c r="AA33" t="s">
        <v>5296</v>
      </c>
    </row>
    <row r="34" spans="1:27" x14ac:dyDescent="0.25">
      <c r="A34" s="1" t="s">
        <v>34</v>
      </c>
      <c r="B34" s="1" t="s">
        <v>35</v>
      </c>
      <c r="C34" s="1">
        <v>7750</v>
      </c>
      <c r="D34" s="1">
        <v>0.84399999999999997</v>
      </c>
      <c r="E34" s="1"/>
      <c r="F34">
        <v>14444</v>
      </c>
      <c r="G34" s="6">
        <v>3048.9821999999999</v>
      </c>
      <c r="H34" s="1">
        <f t="shared" si="0"/>
        <v>4.7373185714236055</v>
      </c>
      <c r="I34" s="1">
        <v>111</v>
      </c>
      <c r="J34" s="1">
        <v>1</v>
      </c>
      <c r="K34" s="5" t="s">
        <v>168</v>
      </c>
      <c r="P34" t="s">
        <v>154</v>
      </c>
      <c r="Q34" t="s">
        <v>398</v>
      </c>
      <c r="R34">
        <v>2484</v>
      </c>
      <c r="S34">
        <f>R34/((13941/2))</f>
        <v>0.3563589412524209</v>
      </c>
      <c r="T34">
        <v>12285</v>
      </c>
      <c r="U34">
        <v>3207.79</v>
      </c>
      <c r="V34">
        <f t="shared" si="1"/>
        <v>3.8297394779583454</v>
      </c>
      <c r="W34">
        <f t="shared" si="2"/>
        <v>1.2369819405964124</v>
      </c>
      <c r="X34">
        <v>5</v>
      </c>
      <c r="Y34">
        <v>0</v>
      </c>
      <c r="Z34" s="5" t="s">
        <v>168</v>
      </c>
      <c r="AA34" t="s">
        <v>5297</v>
      </c>
    </row>
    <row r="35" spans="1:27" x14ac:dyDescent="0.25">
      <c r="A35" s="1" t="s">
        <v>24</v>
      </c>
      <c r="B35" s="7" t="s">
        <v>36</v>
      </c>
      <c r="C35" s="1">
        <v>7739</v>
      </c>
      <c r="D35" s="1">
        <v>0.872</v>
      </c>
      <c r="E35" s="1"/>
      <c r="F35">
        <v>1479</v>
      </c>
      <c r="G35" s="6">
        <v>757.79070000000002</v>
      </c>
      <c r="H35" s="1">
        <f t="shared" ref="H35:H60" si="3">F35/G35</f>
        <v>1.9517262484218927</v>
      </c>
      <c r="I35" s="1">
        <v>5</v>
      </c>
      <c r="J35" s="1">
        <v>0</v>
      </c>
      <c r="K35" s="5" t="s">
        <v>166</v>
      </c>
      <c r="P35" t="s">
        <v>813</v>
      </c>
      <c r="Q35" t="s">
        <v>823</v>
      </c>
      <c r="R35">
        <f>(1296+2077)/2</f>
        <v>1686.5</v>
      </c>
      <c r="S35" t="s">
        <v>5302</v>
      </c>
      <c r="T35">
        <v>1700</v>
      </c>
      <c r="U35">
        <v>789.75</v>
      </c>
      <c r="V35">
        <f t="shared" ref="V35:V60" si="4">T35/U35</f>
        <v>2.152579930357708</v>
      </c>
      <c r="W35">
        <f t="shared" si="2"/>
        <v>0.90669164981834693</v>
      </c>
      <c r="X35">
        <v>5</v>
      </c>
      <c r="Y35">
        <v>0</v>
      </c>
      <c r="Z35" s="5" t="s">
        <v>5315</v>
      </c>
      <c r="AA35" t="s">
        <v>5296</v>
      </c>
    </row>
    <row r="36" spans="1:27" x14ac:dyDescent="0.25">
      <c r="A36" s="1" t="s">
        <v>0</v>
      </c>
      <c r="B36" s="1" t="s">
        <v>37</v>
      </c>
      <c r="C36" s="1">
        <v>7739</v>
      </c>
      <c r="D36" s="1">
        <v>0.81299999999999994</v>
      </c>
      <c r="E36" s="1"/>
      <c r="F36">
        <v>356899</v>
      </c>
      <c r="G36" s="6">
        <v>2596.0018</v>
      </c>
      <c r="H36" s="1">
        <f t="shared" si="3"/>
        <v>137.48025906607614</v>
      </c>
      <c r="I36" s="1">
        <v>1493</v>
      </c>
      <c r="J36" s="1">
        <v>35</v>
      </c>
      <c r="K36" s="5" t="s">
        <v>165</v>
      </c>
      <c r="P36" t="s">
        <v>473</v>
      </c>
      <c r="Q36" t="s">
        <v>5290</v>
      </c>
      <c r="R36">
        <v>39</v>
      </c>
      <c r="S36">
        <f>R36/(141)</f>
        <v>0.27659574468085107</v>
      </c>
      <c r="T36">
        <v>88625</v>
      </c>
      <c r="U36">
        <v>725.9</v>
      </c>
      <c r="V36">
        <f t="shared" si="4"/>
        <v>122.08981953437113</v>
      </c>
      <c r="W36">
        <f t="shared" si="2"/>
        <v>1.1260583363166676</v>
      </c>
      <c r="X36">
        <v>1202</v>
      </c>
      <c r="Y36">
        <v>11</v>
      </c>
      <c r="Z36" s="5" t="s">
        <v>5319</v>
      </c>
      <c r="AA36" t="s">
        <v>5296</v>
      </c>
    </row>
    <row r="37" spans="1:27" x14ac:dyDescent="0.25">
      <c r="A37" s="1" t="s">
        <v>0</v>
      </c>
      <c r="B37" s="1" t="s">
        <v>38</v>
      </c>
      <c r="C37" s="1">
        <v>7721</v>
      </c>
      <c r="D37" s="1">
        <v>0.71799999999999997</v>
      </c>
      <c r="E37" s="1"/>
      <c r="F37">
        <v>16233</v>
      </c>
      <c r="G37" s="6">
        <v>722.6431</v>
      </c>
      <c r="H37" s="1">
        <f t="shared" si="3"/>
        <v>22.463370922658779</v>
      </c>
      <c r="I37" s="1">
        <v>226</v>
      </c>
      <c r="J37" s="1">
        <v>9</v>
      </c>
      <c r="K37" s="5" t="s">
        <v>165</v>
      </c>
      <c r="P37" t="s">
        <v>1042</v>
      </c>
      <c r="Q37" t="s">
        <v>703</v>
      </c>
      <c r="R37">
        <v>696</v>
      </c>
      <c r="S37">
        <f>R37/((574+1168)/2)</f>
        <v>0.79908151549942597</v>
      </c>
      <c r="T37">
        <v>29144</v>
      </c>
      <c r="U37">
        <v>1241.98</v>
      </c>
      <c r="V37">
        <f t="shared" si="4"/>
        <v>23.465756292371857</v>
      </c>
      <c r="W37">
        <f t="shared" si="2"/>
        <v>0.95728305718239604</v>
      </c>
      <c r="X37">
        <v>88</v>
      </c>
      <c r="Y37">
        <v>0</v>
      </c>
      <c r="Z37" s="5" t="s">
        <v>5309</v>
      </c>
      <c r="AA37" t="s">
        <v>5296</v>
      </c>
    </row>
    <row r="38" spans="1:27" x14ac:dyDescent="0.25">
      <c r="A38" s="1" t="s">
        <v>24</v>
      </c>
      <c r="B38" s="7" t="s">
        <v>39</v>
      </c>
      <c r="C38" s="1">
        <v>7714</v>
      </c>
      <c r="D38" s="1">
        <v>0.84299999999999997</v>
      </c>
      <c r="E38" s="1"/>
      <c r="F38">
        <v>19938</v>
      </c>
      <c r="G38" s="6">
        <v>3240.9449</v>
      </c>
      <c r="H38" s="1">
        <f t="shared" si="3"/>
        <v>6.1519095866146936</v>
      </c>
      <c r="I38" s="1">
        <v>89</v>
      </c>
      <c r="J38" s="1">
        <v>0</v>
      </c>
      <c r="K38" s="5" t="s">
        <v>166</v>
      </c>
      <c r="P38" t="s">
        <v>2046</v>
      </c>
      <c r="Q38" t="s">
        <v>121</v>
      </c>
      <c r="R38">
        <f>(1198+1916)</f>
        <v>3114</v>
      </c>
      <c r="S38" t="s">
        <v>5302</v>
      </c>
      <c r="T38">
        <v>5687</v>
      </c>
      <c r="U38">
        <v>919.29</v>
      </c>
      <c r="V38">
        <f t="shared" si="4"/>
        <v>6.1862959457842468</v>
      </c>
      <c r="W38">
        <f t="shared" si="2"/>
        <v>0.99444152697011101</v>
      </c>
      <c r="X38">
        <v>74</v>
      </c>
      <c r="Y38">
        <v>1</v>
      </c>
      <c r="Z38" s="5" t="s">
        <v>5316</v>
      </c>
      <c r="AA38" t="s">
        <v>5296</v>
      </c>
    </row>
    <row r="39" spans="1:27" x14ac:dyDescent="0.25">
      <c r="A39" s="1" t="s">
        <v>34</v>
      </c>
      <c r="B39" s="7" t="s">
        <v>40</v>
      </c>
      <c r="C39" s="1">
        <v>7683</v>
      </c>
      <c r="D39" s="1">
        <v>0.95099999999999996</v>
      </c>
      <c r="E39" s="1"/>
      <c r="F39">
        <v>1129</v>
      </c>
      <c r="G39" s="6">
        <v>738.33230000000003</v>
      </c>
      <c r="H39" s="1">
        <f t="shared" si="3"/>
        <v>1.5291217789063272</v>
      </c>
      <c r="I39" s="1">
        <v>2</v>
      </c>
      <c r="J39" s="1">
        <v>0</v>
      </c>
      <c r="K39" s="5" t="s">
        <v>168</v>
      </c>
      <c r="P39" t="s">
        <v>1042</v>
      </c>
      <c r="Q39" t="s">
        <v>1093</v>
      </c>
      <c r="R39">
        <f>(581+1985)/2</f>
        <v>1283</v>
      </c>
      <c r="S39" t="s">
        <v>5302</v>
      </c>
      <c r="T39">
        <v>5720</v>
      </c>
      <c r="U39">
        <v>3741.37</v>
      </c>
      <c r="V39">
        <f t="shared" si="4"/>
        <v>1.5288517307831089</v>
      </c>
      <c r="W39">
        <f t="shared" si="2"/>
        <v>1.0001766346060779</v>
      </c>
      <c r="X39">
        <v>5</v>
      </c>
      <c r="Y39">
        <v>0</v>
      </c>
      <c r="Z39" s="5" t="s">
        <v>5309</v>
      </c>
      <c r="AA39" t="s">
        <v>5296</v>
      </c>
    </row>
    <row r="40" spans="1:27" x14ac:dyDescent="0.25">
      <c r="A40" s="1" t="s">
        <v>22</v>
      </c>
      <c r="B40" s="7" t="s">
        <v>41</v>
      </c>
      <c r="C40" s="1">
        <v>7621</v>
      </c>
      <c r="D40" s="1">
        <v>0.82499999999999996</v>
      </c>
      <c r="E40" s="1"/>
      <c r="F40">
        <v>38921</v>
      </c>
      <c r="G40" s="6">
        <v>5860.8370000000004</v>
      </c>
      <c r="H40" s="1">
        <f t="shared" si="3"/>
        <v>6.6408603412788985</v>
      </c>
      <c r="I40" s="1">
        <v>313</v>
      </c>
      <c r="J40" s="1">
        <v>6</v>
      </c>
      <c r="K40" s="5" t="s">
        <v>164</v>
      </c>
      <c r="P40" t="s">
        <v>157</v>
      </c>
      <c r="Q40" t="s">
        <v>2020</v>
      </c>
      <c r="R40">
        <v>2628</v>
      </c>
      <c r="S40" t="s">
        <v>5302</v>
      </c>
      <c r="T40">
        <v>12083</v>
      </c>
      <c r="U40">
        <v>1683.95</v>
      </c>
      <c r="V40">
        <f t="shared" si="4"/>
        <v>7.1753911933252175</v>
      </c>
      <c r="W40">
        <f t="shared" si="2"/>
        <v>0.9255049881400812</v>
      </c>
      <c r="X40">
        <v>57</v>
      </c>
      <c r="Y40">
        <v>1</v>
      </c>
      <c r="Z40" s="5" t="s">
        <v>5322</v>
      </c>
      <c r="AA40" t="s">
        <v>5296</v>
      </c>
    </row>
    <row r="41" spans="1:27" x14ac:dyDescent="0.25">
      <c r="A41" s="1" t="s">
        <v>42</v>
      </c>
      <c r="B41" s="7" t="s">
        <v>16</v>
      </c>
      <c r="C41" s="1">
        <v>7554</v>
      </c>
      <c r="D41" s="1">
        <v>0.88800000000000001</v>
      </c>
      <c r="E41" s="1"/>
      <c r="F41">
        <v>4315</v>
      </c>
      <c r="G41" s="6">
        <v>4920.9402</v>
      </c>
      <c r="H41" s="1">
        <f t="shared" si="3"/>
        <v>0.87686495357127081</v>
      </c>
      <c r="I41" s="1">
        <v>10</v>
      </c>
      <c r="J41" s="1">
        <v>0</v>
      </c>
      <c r="K41" s="5" t="s">
        <v>169</v>
      </c>
      <c r="P41" t="s">
        <v>159</v>
      </c>
      <c r="Q41" t="s">
        <v>329</v>
      </c>
      <c r="R41">
        <f>(2116+3320)/2</f>
        <v>2718</v>
      </c>
      <c r="S41" t="s">
        <v>5302</v>
      </c>
      <c r="T41">
        <v>3954</v>
      </c>
      <c r="U41">
        <v>5212.22</v>
      </c>
      <c r="V41">
        <f t="shared" si="4"/>
        <v>0.75860190091745927</v>
      </c>
      <c r="W41">
        <f>V41/H4</f>
        <v>1.0335960151243078</v>
      </c>
      <c r="X41">
        <v>21</v>
      </c>
      <c r="Y41">
        <v>0</v>
      </c>
      <c r="Z41" s="5" t="s">
        <v>170</v>
      </c>
      <c r="AA41" t="s">
        <v>5296</v>
      </c>
    </row>
    <row r="42" spans="1:27" x14ac:dyDescent="0.25">
      <c r="A42" s="1" t="s">
        <v>22</v>
      </c>
      <c r="B42" s="1" t="s">
        <v>43</v>
      </c>
      <c r="C42" s="1">
        <v>7553</v>
      </c>
      <c r="D42" s="1">
        <v>0.94699999999999995</v>
      </c>
      <c r="E42" s="1"/>
      <c r="F42">
        <v>19369</v>
      </c>
      <c r="G42" s="6">
        <v>109.1666</v>
      </c>
      <c r="H42" s="1">
        <f t="shared" si="3"/>
        <v>177.4260625502672</v>
      </c>
      <c r="I42" s="1">
        <v>20</v>
      </c>
      <c r="J42" s="1">
        <v>0</v>
      </c>
      <c r="K42" s="5" t="s">
        <v>164</v>
      </c>
      <c r="P42" t="s">
        <v>468</v>
      </c>
      <c r="Q42" t="s">
        <v>143</v>
      </c>
      <c r="R42">
        <v>33</v>
      </c>
      <c r="S42">
        <f>R42/(125/2)</f>
        <v>0.52800000000000002</v>
      </c>
      <c r="T42">
        <v>234225</v>
      </c>
      <c r="U42">
        <v>1195.7</v>
      </c>
      <c r="V42">
        <f t="shared" si="4"/>
        <v>195.88943714978672</v>
      </c>
      <c r="W42">
        <f t="shared" ref="W42:W60" si="5">H42/V42</f>
        <v>0.90574594083191173</v>
      </c>
      <c r="X42">
        <v>5803</v>
      </c>
      <c r="Y42">
        <v>192</v>
      </c>
      <c r="Z42" s="5" t="s">
        <v>5323</v>
      </c>
      <c r="AA42" t="s">
        <v>5296</v>
      </c>
    </row>
    <row r="43" spans="1:27" x14ac:dyDescent="0.25">
      <c r="A43" s="1" t="s">
        <v>24</v>
      </c>
      <c r="B43" s="1" t="s">
        <v>44</v>
      </c>
      <c r="C43" s="1">
        <v>7517</v>
      </c>
      <c r="D43" s="1">
        <v>0.9</v>
      </c>
      <c r="E43" s="1"/>
      <c r="F43">
        <v>21620</v>
      </c>
      <c r="G43" s="6">
        <v>1910.5772999999999</v>
      </c>
      <c r="H43" s="1">
        <f t="shared" si="3"/>
        <v>11.315951466606455</v>
      </c>
      <c r="I43" s="1">
        <v>78</v>
      </c>
      <c r="J43" s="1">
        <v>1</v>
      </c>
      <c r="K43" s="5" t="s">
        <v>165</v>
      </c>
      <c r="P43" t="s">
        <v>2046</v>
      </c>
      <c r="Q43" t="s">
        <v>2052</v>
      </c>
      <c r="R43">
        <v>866</v>
      </c>
      <c r="S43">
        <f>R43/((646+1008)/2)</f>
        <v>1.0471584038694075</v>
      </c>
      <c r="T43">
        <v>27668</v>
      </c>
      <c r="U43">
        <v>2369.94</v>
      </c>
      <c r="V43">
        <f t="shared" si="4"/>
        <v>11.674557161784687</v>
      </c>
      <c r="W43">
        <f t="shared" si="5"/>
        <v>0.96928314365943691</v>
      </c>
      <c r="X43">
        <v>102</v>
      </c>
      <c r="Y43">
        <v>3</v>
      </c>
      <c r="Z43" s="5" t="s">
        <v>5316</v>
      </c>
      <c r="AA43" t="s">
        <v>5296</v>
      </c>
    </row>
    <row r="44" spans="1:27" x14ac:dyDescent="0.25">
      <c r="A44" s="1" t="s">
        <v>0</v>
      </c>
      <c r="B44" s="7" t="s">
        <v>45</v>
      </c>
      <c r="C44" s="1">
        <v>7475</v>
      </c>
      <c r="D44" s="1">
        <v>0.84</v>
      </c>
      <c r="E44" s="1"/>
      <c r="F44">
        <v>47839</v>
      </c>
      <c r="G44" s="6">
        <v>1533.0679</v>
      </c>
      <c r="H44" s="1">
        <f t="shared" si="3"/>
        <v>31.204749639595221</v>
      </c>
      <c r="I44" s="1">
        <v>117</v>
      </c>
      <c r="J44" s="1">
        <v>0</v>
      </c>
      <c r="K44" s="5" t="s">
        <v>165</v>
      </c>
      <c r="P44" t="s">
        <v>1167</v>
      </c>
      <c r="Q44" t="s">
        <v>1171</v>
      </c>
      <c r="R44">
        <v>144</v>
      </c>
      <c r="S44">
        <f>R44/(351/2)</f>
        <v>0.82051282051282048</v>
      </c>
      <c r="T44">
        <v>30628</v>
      </c>
      <c r="U44">
        <v>905.82</v>
      </c>
      <c r="V44">
        <f t="shared" si="4"/>
        <v>33.812457221081452</v>
      </c>
      <c r="W44">
        <f t="shared" si="5"/>
        <v>0.92287731221555902</v>
      </c>
      <c r="X44">
        <v>1093</v>
      </c>
      <c r="Y44">
        <v>33</v>
      </c>
      <c r="Z44" s="5" t="s">
        <v>5311</v>
      </c>
      <c r="AA44" t="s">
        <v>5296</v>
      </c>
    </row>
    <row r="45" spans="1:27" x14ac:dyDescent="0.25">
      <c r="A45" s="1" t="s">
        <v>0</v>
      </c>
      <c r="B45" s="7" t="s">
        <v>46</v>
      </c>
      <c r="C45" s="1">
        <v>7474</v>
      </c>
      <c r="D45" s="1">
        <v>0.76200000000000001</v>
      </c>
      <c r="E45" s="1"/>
      <c r="F45">
        <v>6897</v>
      </c>
      <c r="G45" s="6">
        <v>1591.0008</v>
      </c>
      <c r="H45" s="1">
        <f t="shared" si="3"/>
        <v>4.3350072482678828</v>
      </c>
      <c r="I45" s="1">
        <v>8</v>
      </c>
      <c r="J45" s="1">
        <v>1</v>
      </c>
      <c r="K45" s="5" t="s">
        <v>165</v>
      </c>
      <c r="P45" t="s">
        <v>1002</v>
      </c>
      <c r="Q45" t="s">
        <v>1008</v>
      </c>
      <c r="R45">
        <v>991</v>
      </c>
      <c r="S45">
        <f>R45/((114+5083)/2)</f>
        <v>0.38137386954011931</v>
      </c>
      <c r="T45">
        <v>16785</v>
      </c>
      <c r="U45">
        <v>4377.71</v>
      </c>
      <c r="V45">
        <f t="shared" si="4"/>
        <v>3.834196417761798</v>
      </c>
      <c r="W45">
        <f t="shared" si="5"/>
        <v>1.1306168948951321</v>
      </c>
      <c r="X45">
        <v>3</v>
      </c>
      <c r="Y45">
        <v>0</v>
      </c>
      <c r="Z45" s="5" t="s">
        <v>5317</v>
      </c>
      <c r="AA45" t="s">
        <v>5296</v>
      </c>
    </row>
    <row r="46" spans="1:27" x14ac:dyDescent="0.25">
      <c r="A46" s="1" t="s">
        <v>28</v>
      </c>
      <c r="B46" s="7" t="s">
        <v>47</v>
      </c>
      <c r="C46" s="1">
        <v>7458</v>
      </c>
      <c r="D46" s="1">
        <v>0.87</v>
      </c>
      <c r="E46" s="1"/>
      <c r="F46">
        <v>38880</v>
      </c>
      <c r="G46" s="6">
        <v>4273.8397999999997</v>
      </c>
      <c r="H46" s="1">
        <f t="shared" si="3"/>
        <v>9.0972057492655676</v>
      </c>
      <c r="I46" s="1">
        <v>79</v>
      </c>
      <c r="J46" s="1">
        <v>0</v>
      </c>
      <c r="K46" s="5" t="s">
        <v>167</v>
      </c>
      <c r="P46" t="s">
        <v>1105</v>
      </c>
      <c r="Q46" t="s">
        <v>1148</v>
      </c>
      <c r="R46">
        <f>(1106+1407)/2</f>
        <v>1256.5</v>
      </c>
      <c r="S46" t="s">
        <v>5302</v>
      </c>
      <c r="T46">
        <v>4055</v>
      </c>
      <c r="U46">
        <v>432.52</v>
      </c>
      <c r="V46">
        <f t="shared" si="4"/>
        <v>9.375289003976695</v>
      </c>
      <c r="W46">
        <f t="shared" si="5"/>
        <v>0.97033870053571969</v>
      </c>
      <c r="X46">
        <v>23</v>
      </c>
      <c r="Y46">
        <v>0</v>
      </c>
      <c r="Z46" s="5" t="s">
        <v>5314</v>
      </c>
      <c r="AA46" t="s">
        <v>5296</v>
      </c>
    </row>
    <row r="47" spans="1:27" x14ac:dyDescent="0.25">
      <c r="A47" s="1" t="s">
        <v>24</v>
      </c>
      <c r="B47" s="7" t="s">
        <v>48</v>
      </c>
      <c r="C47" s="1">
        <v>7456</v>
      </c>
      <c r="D47" s="1">
        <v>0.84599999999999997</v>
      </c>
      <c r="E47" s="1"/>
      <c r="F47">
        <v>950</v>
      </c>
      <c r="G47" s="6">
        <v>696.97919999999999</v>
      </c>
      <c r="H47" s="1">
        <f t="shared" si="3"/>
        <v>1.3630248937127536</v>
      </c>
      <c r="I47" s="1">
        <v>0</v>
      </c>
      <c r="J47" s="1">
        <v>0</v>
      </c>
      <c r="K47" s="5" t="s">
        <v>166</v>
      </c>
      <c r="P47" t="s">
        <v>1282</v>
      </c>
      <c r="Q47" t="s">
        <v>1301</v>
      </c>
      <c r="R47">
        <f>(2260+3169)/2</f>
        <v>2714.5</v>
      </c>
      <c r="S47" t="s">
        <v>5302</v>
      </c>
      <c r="T47">
        <v>922</v>
      </c>
      <c r="U47">
        <v>713.37</v>
      </c>
      <c r="V47">
        <f t="shared" si="4"/>
        <v>1.292456929783983</v>
      </c>
      <c r="W47">
        <f t="shared" si="5"/>
        <v>1.0545998572970359</v>
      </c>
      <c r="X47">
        <v>0</v>
      </c>
      <c r="Y47">
        <v>0</v>
      </c>
      <c r="Z47" s="5" t="s">
        <v>5326</v>
      </c>
      <c r="AA47" t="s">
        <v>5296</v>
      </c>
    </row>
    <row r="48" spans="1:27" x14ac:dyDescent="0.25">
      <c r="A48" s="1" t="s">
        <v>28</v>
      </c>
      <c r="B48" s="1" t="s">
        <v>9</v>
      </c>
      <c r="C48" s="1">
        <v>7394</v>
      </c>
      <c r="D48" s="1">
        <v>0.86499999999999999</v>
      </c>
      <c r="E48" s="1"/>
      <c r="F48">
        <v>29194</v>
      </c>
      <c r="G48" s="6">
        <v>6942.0775999999996</v>
      </c>
      <c r="H48" s="1">
        <f t="shared" si="3"/>
        <v>4.2053692975140473</v>
      </c>
      <c r="I48" s="1">
        <v>113</v>
      </c>
      <c r="J48" s="1">
        <v>0</v>
      </c>
      <c r="K48" s="5" t="s">
        <v>167</v>
      </c>
      <c r="P48" t="s">
        <v>1042</v>
      </c>
      <c r="Q48" t="s">
        <v>1096</v>
      </c>
      <c r="R48">
        <f>(410+961)/2</f>
        <v>685.5</v>
      </c>
      <c r="T48">
        <v>12592</v>
      </c>
      <c r="U48">
        <v>2573.2199999999998</v>
      </c>
      <c r="V48">
        <f t="shared" si="4"/>
        <v>4.8934797646528478</v>
      </c>
      <c r="W48">
        <f t="shared" si="5"/>
        <v>0.85938217787079862</v>
      </c>
      <c r="X48">
        <v>17</v>
      </c>
      <c r="Y48">
        <v>1</v>
      </c>
      <c r="Z48" s="5" t="s">
        <v>5309</v>
      </c>
      <c r="AA48" t="s">
        <v>5296</v>
      </c>
    </row>
    <row r="49" spans="1:27" x14ac:dyDescent="0.25">
      <c r="A49" s="1" t="s">
        <v>0</v>
      </c>
      <c r="B49" s="1" t="s">
        <v>49</v>
      </c>
      <c r="C49" s="1">
        <v>7311</v>
      </c>
      <c r="D49" s="1">
        <v>0.77500000000000002</v>
      </c>
      <c r="E49" s="1"/>
      <c r="F49">
        <v>326196</v>
      </c>
      <c r="G49" s="6">
        <v>726.28920000000005</v>
      </c>
      <c r="H49" s="1">
        <f t="shared" si="3"/>
        <v>449.12687673174815</v>
      </c>
      <c r="I49" s="1">
        <v>2019</v>
      </c>
      <c r="J49" s="1">
        <v>75</v>
      </c>
      <c r="K49" s="5" t="s">
        <v>165</v>
      </c>
      <c r="P49" t="s">
        <v>725</v>
      </c>
      <c r="Q49" t="s">
        <v>733</v>
      </c>
      <c r="R49">
        <v>843</v>
      </c>
      <c r="S49">
        <f>R49/(1798/2)</f>
        <v>0.9377085650723026</v>
      </c>
      <c r="T49">
        <v>206341</v>
      </c>
      <c r="U49">
        <v>467.87</v>
      </c>
      <c r="V49">
        <f t="shared" si="4"/>
        <v>441.0220787825678</v>
      </c>
      <c r="W49">
        <f t="shared" si="5"/>
        <v>1.0183773065773793</v>
      </c>
      <c r="X49">
        <v>4760</v>
      </c>
      <c r="Y49">
        <v>82</v>
      </c>
      <c r="Z49" s="5" t="s">
        <v>5324</v>
      </c>
      <c r="AA49" t="s">
        <v>5296</v>
      </c>
    </row>
    <row r="50" spans="1:27" x14ac:dyDescent="0.25">
      <c r="A50" s="1" t="s">
        <v>28</v>
      </c>
      <c r="B50" s="7" t="s">
        <v>50</v>
      </c>
      <c r="C50" s="1">
        <v>7305</v>
      </c>
      <c r="D50" s="1">
        <v>0.86199999999999999</v>
      </c>
      <c r="E50" s="1"/>
      <c r="F50">
        <v>19830</v>
      </c>
      <c r="G50" s="6">
        <v>4076.1295</v>
      </c>
      <c r="H50" s="1">
        <f t="shared" si="3"/>
        <v>4.8649092233208</v>
      </c>
      <c r="I50" s="1">
        <v>72</v>
      </c>
      <c r="J50" s="1">
        <v>0</v>
      </c>
      <c r="K50" s="5" t="s">
        <v>167</v>
      </c>
      <c r="P50" t="s">
        <v>157</v>
      </c>
      <c r="Q50" t="s">
        <v>320</v>
      </c>
      <c r="R50">
        <v>2152</v>
      </c>
      <c r="S50" t="s">
        <v>5302</v>
      </c>
      <c r="T50">
        <v>10939</v>
      </c>
      <c r="U50">
        <v>2339.7399999999998</v>
      </c>
      <c r="V50">
        <f t="shared" si="4"/>
        <v>4.6753058032089037</v>
      </c>
      <c r="W50">
        <f t="shared" si="5"/>
        <v>1.0405542285558651</v>
      </c>
      <c r="X50">
        <v>22</v>
      </c>
      <c r="Y50">
        <v>0</v>
      </c>
      <c r="Z50" s="5" t="s">
        <v>5322</v>
      </c>
      <c r="AA50" t="s">
        <v>5296</v>
      </c>
    </row>
    <row r="51" spans="1:27" x14ac:dyDescent="0.25">
      <c r="A51" s="1" t="s">
        <v>28</v>
      </c>
      <c r="B51" s="7" t="s">
        <v>51</v>
      </c>
      <c r="C51" s="1">
        <v>7253</v>
      </c>
      <c r="D51" s="1">
        <v>0.82199999999999995</v>
      </c>
      <c r="E51" s="1"/>
      <c r="F51">
        <v>14800</v>
      </c>
      <c r="G51" s="6">
        <v>7897.5779000000002</v>
      </c>
      <c r="H51" s="1">
        <f t="shared" si="3"/>
        <v>1.8739922780628728</v>
      </c>
      <c r="I51" s="1">
        <v>64</v>
      </c>
      <c r="J51" s="1">
        <v>1</v>
      </c>
      <c r="K51" s="5" t="s">
        <v>167</v>
      </c>
      <c r="P51" t="s">
        <v>1105</v>
      </c>
      <c r="Q51" t="s">
        <v>550</v>
      </c>
      <c r="R51">
        <f>(587+2293)/2</f>
        <v>1440</v>
      </c>
      <c r="S51" t="s">
        <v>5302</v>
      </c>
      <c r="T51">
        <v>5463</v>
      </c>
      <c r="U51">
        <v>3339.29</v>
      </c>
      <c r="V51">
        <f t="shared" si="4"/>
        <v>1.6359765099766717</v>
      </c>
      <c r="W51">
        <f t="shared" si="5"/>
        <v>1.1454884997643366</v>
      </c>
      <c r="X51">
        <v>3</v>
      </c>
      <c r="Y51">
        <v>0</v>
      </c>
      <c r="Z51" s="5" t="s">
        <v>5314</v>
      </c>
      <c r="AA51" t="s">
        <v>5296</v>
      </c>
    </row>
    <row r="52" spans="1:27" x14ac:dyDescent="0.25">
      <c r="A52" s="1" t="s">
        <v>24</v>
      </c>
      <c r="B52" s="1" t="s">
        <v>52</v>
      </c>
      <c r="C52" s="1">
        <v>7246</v>
      </c>
      <c r="D52" s="1">
        <v>0.89100000000000001</v>
      </c>
      <c r="E52" s="1"/>
      <c r="F52">
        <v>30939</v>
      </c>
      <c r="G52" s="6">
        <v>1590.1523999999999</v>
      </c>
      <c r="H52" s="1">
        <f t="shared" si="3"/>
        <v>19.45662566682288</v>
      </c>
      <c r="I52" s="1">
        <v>114</v>
      </c>
      <c r="J52" s="1">
        <v>0</v>
      </c>
      <c r="K52" s="5" t="s">
        <v>166</v>
      </c>
      <c r="P52" t="s">
        <v>178</v>
      </c>
      <c r="Q52" t="s">
        <v>223</v>
      </c>
      <c r="R52">
        <v>180</v>
      </c>
      <c r="S52">
        <f>R52/((460+55)/2)</f>
        <v>0.69902912621359226</v>
      </c>
      <c r="T52">
        <v>18863</v>
      </c>
      <c r="U52">
        <v>982.92</v>
      </c>
      <c r="V52">
        <f t="shared" si="4"/>
        <v>19.190778496724047</v>
      </c>
      <c r="W52">
        <f t="shared" si="5"/>
        <v>1.0138528601194692</v>
      </c>
      <c r="X52">
        <v>546</v>
      </c>
      <c r="Y52">
        <v>14</v>
      </c>
      <c r="Z52" s="5" t="s">
        <v>5325</v>
      </c>
      <c r="AA52" t="s">
        <v>5296</v>
      </c>
    </row>
    <row r="53" spans="1:27" x14ac:dyDescent="0.25">
      <c r="A53" s="1" t="s">
        <v>0</v>
      </c>
      <c r="B53" s="7" t="s">
        <v>53</v>
      </c>
      <c r="C53" s="1">
        <v>7179</v>
      </c>
      <c r="D53" s="1">
        <v>0.84</v>
      </c>
      <c r="E53" s="1"/>
      <c r="F53">
        <v>6324</v>
      </c>
      <c r="G53" s="6">
        <v>3220.9335999999998</v>
      </c>
      <c r="H53" s="1">
        <f t="shared" si="3"/>
        <v>1.9634058895222182</v>
      </c>
      <c r="I53" s="1">
        <v>15</v>
      </c>
      <c r="J53" s="1">
        <v>0</v>
      </c>
      <c r="K53" s="5" t="s">
        <v>165</v>
      </c>
      <c r="P53" t="s">
        <v>813</v>
      </c>
      <c r="Q53" t="s">
        <v>843</v>
      </c>
      <c r="R53">
        <v>2740</v>
      </c>
      <c r="S53">
        <f>R53/((2352+3052)/2)</f>
        <v>1.0140636565507031</v>
      </c>
      <c r="T53">
        <v>1535</v>
      </c>
      <c r="U53">
        <v>717.48</v>
      </c>
      <c r="V53">
        <f t="shared" si="4"/>
        <v>2.1394324580476112</v>
      </c>
      <c r="W53">
        <f t="shared" si="5"/>
        <v>0.91772277369016353</v>
      </c>
      <c r="X53">
        <v>5</v>
      </c>
      <c r="Y53">
        <v>0</v>
      </c>
      <c r="Z53" s="5" t="s">
        <v>5315</v>
      </c>
      <c r="AA53" t="s">
        <v>5296</v>
      </c>
    </row>
    <row r="54" spans="1:27" x14ac:dyDescent="0.25">
      <c r="A54" s="1" t="s">
        <v>22</v>
      </c>
      <c r="B54" s="7" t="s">
        <v>54</v>
      </c>
      <c r="C54" s="1">
        <v>7146</v>
      </c>
      <c r="D54" s="1">
        <v>0.79600000000000004</v>
      </c>
      <c r="E54" s="1"/>
      <c r="F54">
        <v>11941</v>
      </c>
      <c r="G54" s="6">
        <v>3758.0596999999998</v>
      </c>
      <c r="H54" s="1">
        <f t="shared" si="3"/>
        <v>3.1774375484242574</v>
      </c>
      <c r="I54" s="1">
        <v>17</v>
      </c>
      <c r="J54" s="1">
        <v>1</v>
      </c>
      <c r="K54" s="5" t="s">
        <v>164</v>
      </c>
      <c r="P54" t="s">
        <v>937</v>
      </c>
      <c r="Q54" t="s">
        <v>949</v>
      </c>
      <c r="R54">
        <v>55</v>
      </c>
      <c r="S54" t="s">
        <v>5302</v>
      </c>
      <c r="T54">
        <v>6973</v>
      </c>
      <c r="U54">
        <v>1931.76</v>
      </c>
      <c r="V54">
        <f t="shared" si="4"/>
        <v>3.6096616556922183</v>
      </c>
      <c r="W54">
        <f t="shared" si="5"/>
        <v>0.88025910777915439</v>
      </c>
      <c r="X54">
        <v>167</v>
      </c>
      <c r="Y54">
        <v>0</v>
      </c>
      <c r="Z54" s="5" t="s">
        <v>5320</v>
      </c>
      <c r="AA54" t="s">
        <v>5296</v>
      </c>
    </row>
    <row r="55" spans="1:27" x14ac:dyDescent="0.25">
      <c r="A55" s="1" t="s">
        <v>28</v>
      </c>
      <c r="B55" s="1" t="s">
        <v>55</v>
      </c>
      <c r="C55" s="1">
        <v>7145</v>
      </c>
      <c r="D55" s="1">
        <v>0.89500000000000002</v>
      </c>
      <c r="E55" s="1"/>
      <c r="F55">
        <v>20226</v>
      </c>
      <c r="G55" s="6">
        <v>2081.2642999999998</v>
      </c>
      <c r="H55" s="1">
        <f t="shared" si="3"/>
        <v>9.7181314261720644</v>
      </c>
      <c r="I55" s="1">
        <v>221</v>
      </c>
      <c r="J55" s="1">
        <v>1</v>
      </c>
      <c r="K55" s="5" t="s">
        <v>167</v>
      </c>
      <c r="P55" t="s">
        <v>937</v>
      </c>
      <c r="Q55" t="s">
        <v>5292</v>
      </c>
      <c r="R55">
        <v>0</v>
      </c>
      <c r="S55">
        <v>0</v>
      </c>
      <c r="T55">
        <v>23197</v>
      </c>
      <c r="U55">
        <v>2428.73</v>
      </c>
      <c r="V55">
        <f t="shared" si="4"/>
        <v>9.5510822528646653</v>
      </c>
      <c r="W55">
        <f t="shared" si="5"/>
        <v>1.0174900779707239</v>
      </c>
      <c r="X55">
        <v>451</v>
      </c>
      <c r="Y55">
        <v>19</v>
      </c>
      <c r="Z55" s="5" t="s">
        <v>5320</v>
      </c>
      <c r="AA55" t="s">
        <v>5296</v>
      </c>
    </row>
    <row r="56" spans="1:27" x14ac:dyDescent="0.25">
      <c r="A56" s="1" t="s">
        <v>22</v>
      </c>
      <c r="B56" s="7" t="s">
        <v>56</v>
      </c>
      <c r="C56" s="1">
        <v>7131</v>
      </c>
      <c r="D56" s="1">
        <v>0.80600000000000005</v>
      </c>
      <c r="E56" s="1"/>
      <c r="F56">
        <v>4521</v>
      </c>
      <c r="G56" s="6">
        <v>1931.2743</v>
      </c>
      <c r="H56" s="1">
        <f t="shared" si="3"/>
        <v>2.3409414188341864</v>
      </c>
      <c r="I56" s="1">
        <v>6</v>
      </c>
      <c r="J56" s="1">
        <v>0</v>
      </c>
      <c r="K56" s="5" t="s">
        <v>164</v>
      </c>
      <c r="P56" t="s">
        <v>813</v>
      </c>
      <c r="Q56" t="s">
        <v>831</v>
      </c>
      <c r="R56">
        <f>(1978+2556)/2</f>
        <v>2267</v>
      </c>
      <c r="S56" t="s">
        <v>5302</v>
      </c>
      <c r="T56">
        <v>2636</v>
      </c>
      <c r="U56">
        <v>1071.55</v>
      </c>
      <c r="V56">
        <f t="shared" si="4"/>
        <v>2.4599878680416221</v>
      </c>
      <c r="W56">
        <f t="shared" si="5"/>
        <v>0.95160689580871483</v>
      </c>
      <c r="X56">
        <v>3</v>
      </c>
      <c r="Y56">
        <v>0</v>
      </c>
      <c r="Z56" s="5" t="s">
        <v>5315</v>
      </c>
      <c r="AA56" t="s">
        <v>5296</v>
      </c>
    </row>
    <row r="57" spans="1:27" x14ac:dyDescent="0.25">
      <c r="A57" s="1" t="s">
        <v>24</v>
      </c>
      <c r="B57" s="1" t="s">
        <v>51</v>
      </c>
      <c r="C57" s="1">
        <v>7097</v>
      </c>
      <c r="D57" s="1">
        <v>0.96199999999999997</v>
      </c>
      <c r="E57" s="1"/>
      <c r="F57">
        <v>20463</v>
      </c>
      <c r="G57" s="6">
        <v>1478.4929999999999</v>
      </c>
      <c r="H57" s="1">
        <f t="shared" si="3"/>
        <v>13.840444290233366</v>
      </c>
      <c r="I57" s="1">
        <v>45</v>
      </c>
      <c r="J57" s="1">
        <v>0</v>
      </c>
      <c r="K57" s="5" t="s">
        <v>166</v>
      </c>
      <c r="P57" t="s">
        <v>670</v>
      </c>
      <c r="Q57" t="s">
        <v>686</v>
      </c>
      <c r="R57">
        <v>417</v>
      </c>
      <c r="S57">
        <f>R57/(1404/2)</f>
        <v>0.59401709401709402</v>
      </c>
      <c r="T57">
        <v>4828</v>
      </c>
      <c r="U57">
        <v>328.42</v>
      </c>
      <c r="V57">
        <f t="shared" si="4"/>
        <v>14.700688143231227</v>
      </c>
      <c r="W57">
        <f t="shared" si="5"/>
        <v>0.94148274933687703</v>
      </c>
      <c r="X57">
        <v>49</v>
      </c>
      <c r="Y57">
        <v>2</v>
      </c>
      <c r="Z57" s="5" t="s">
        <v>5313</v>
      </c>
      <c r="AA57" t="s">
        <v>5296</v>
      </c>
    </row>
    <row r="58" spans="1:27" x14ac:dyDescent="0.25">
      <c r="A58" s="1" t="s">
        <v>22</v>
      </c>
      <c r="B58" s="7" t="s">
        <v>57</v>
      </c>
      <c r="C58" s="1">
        <v>7094</v>
      </c>
      <c r="D58" s="1">
        <v>0.92400000000000004</v>
      </c>
      <c r="E58" s="1"/>
      <c r="F58">
        <v>3527</v>
      </c>
      <c r="G58" s="6">
        <v>6923.6899000000003</v>
      </c>
      <c r="H58" s="1">
        <f t="shared" si="3"/>
        <v>0.50941045178814259</v>
      </c>
      <c r="I58" s="1">
        <v>5</v>
      </c>
      <c r="J58" s="1">
        <v>1</v>
      </c>
      <c r="K58" s="5" t="s">
        <v>164</v>
      </c>
      <c r="P58" t="s">
        <v>159</v>
      </c>
      <c r="Q58" t="s">
        <v>1269</v>
      </c>
      <c r="R58">
        <f>(2103+3589)/2</f>
        <v>2846</v>
      </c>
      <c r="S58" t="s">
        <v>5302</v>
      </c>
      <c r="T58">
        <v>1682</v>
      </c>
      <c r="U58">
        <v>3298.02</v>
      </c>
      <c r="V58">
        <f t="shared" si="4"/>
        <v>0.51000297147985763</v>
      </c>
      <c r="W58">
        <f t="shared" si="5"/>
        <v>0.99883820345203922</v>
      </c>
      <c r="X58">
        <v>1</v>
      </c>
      <c r="Y58">
        <v>0</v>
      </c>
      <c r="Z58" s="5" t="s">
        <v>170</v>
      </c>
      <c r="AA58" t="s">
        <v>5296</v>
      </c>
    </row>
    <row r="59" spans="1:27" x14ac:dyDescent="0.25">
      <c r="A59" s="1" t="s">
        <v>0</v>
      </c>
      <c r="B59" s="1" t="s">
        <v>58</v>
      </c>
      <c r="C59" s="1">
        <v>7055</v>
      </c>
      <c r="D59" s="1">
        <v>0.83899999999999997</v>
      </c>
      <c r="E59" s="1"/>
      <c r="F59">
        <v>582881</v>
      </c>
      <c r="G59" s="6">
        <v>764.20820000000003</v>
      </c>
      <c r="H59" s="1">
        <f t="shared" si="3"/>
        <v>762.72539342027471</v>
      </c>
      <c r="I59" s="1">
        <v>4124</v>
      </c>
      <c r="J59" s="1">
        <v>228</v>
      </c>
      <c r="K59" s="5" t="s">
        <v>165</v>
      </c>
      <c r="P59" t="s">
        <v>725</v>
      </c>
      <c r="Q59" t="s">
        <v>364</v>
      </c>
      <c r="R59">
        <v>669</v>
      </c>
      <c r="S59">
        <f>R59/((574+903)/2)</f>
        <v>0.90589031821259314</v>
      </c>
      <c r="T59">
        <v>485493</v>
      </c>
      <c r="U59">
        <v>626.38</v>
      </c>
      <c r="V59">
        <f t="shared" si="4"/>
        <v>775.07742903668702</v>
      </c>
      <c r="W59">
        <f t="shared" si="5"/>
        <v>0.98406348171980162</v>
      </c>
      <c r="X59">
        <v>7447</v>
      </c>
      <c r="Y59">
        <v>274</v>
      </c>
      <c r="Z59" s="5" t="s">
        <v>5324</v>
      </c>
      <c r="AA59" t="s">
        <v>5296</v>
      </c>
    </row>
    <row r="60" spans="1:27" x14ac:dyDescent="0.25">
      <c r="A60" s="1" t="s">
        <v>59</v>
      </c>
      <c r="B60" s="7" t="s">
        <v>60</v>
      </c>
      <c r="C60" s="1">
        <v>7026</v>
      </c>
      <c r="D60" s="1">
        <v>0.88600000000000001</v>
      </c>
      <c r="E60" s="1"/>
      <c r="F60">
        <v>9453</v>
      </c>
      <c r="G60" s="6">
        <v>5541.6234999999997</v>
      </c>
      <c r="H60" s="1">
        <f t="shared" si="3"/>
        <v>1.7058177987010485</v>
      </c>
      <c r="I60" s="1">
        <v>61</v>
      </c>
      <c r="J60" s="1">
        <v>0</v>
      </c>
      <c r="K60" s="5" t="s">
        <v>170</v>
      </c>
      <c r="P60" t="s">
        <v>159</v>
      </c>
      <c r="Q60" t="s">
        <v>1254</v>
      </c>
      <c r="R60">
        <v>2963</v>
      </c>
      <c r="S60">
        <f>R60/((4147+2352)/2)</f>
        <v>0.91183258962917368</v>
      </c>
      <c r="T60">
        <v>2846</v>
      </c>
      <c r="U60">
        <v>1623.06</v>
      </c>
      <c r="V60">
        <f t="shared" si="4"/>
        <v>1.753477998348798</v>
      </c>
      <c r="W60">
        <f t="shared" si="5"/>
        <v>0.97281961924094296</v>
      </c>
      <c r="X60">
        <v>2</v>
      </c>
      <c r="Y60">
        <v>0</v>
      </c>
      <c r="Z60" s="5" t="s">
        <v>170</v>
      </c>
    </row>
    <row r="61" spans="1:27" x14ac:dyDescent="0.25">
      <c r="A61" s="1"/>
      <c r="B61" s="7"/>
      <c r="C61" s="1"/>
      <c r="D61" s="1"/>
      <c r="E61" s="1"/>
      <c r="G61" s="6"/>
      <c r="H61" s="1"/>
      <c r="I61" s="1"/>
      <c r="J61" s="1"/>
      <c r="K61" s="5"/>
      <c r="Z61" s="5"/>
    </row>
    <row r="64" spans="1:27" ht="17.25" x14ac:dyDescent="0.25">
      <c r="A64" s="2" t="s">
        <v>62</v>
      </c>
      <c r="B64" s="2" t="s">
        <v>63</v>
      </c>
      <c r="C64" s="2" t="s">
        <v>64</v>
      </c>
      <c r="D64" s="2" t="s">
        <v>65</v>
      </c>
    </row>
    <row r="65" spans="1:13" ht="17.25" x14ac:dyDescent="0.25">
      <c r="A65" s="3" t="s">
        <v>66</v>
      </c>
      <c r="B65" s="2" t="s">
        <v>67</v>
      </c>
      <c r="C65" s="3" t="s">
        <v>68</v>
      </c>
      <c r="D65" s="2" t="s">
        <v>68</v>
      </c>
    </row>
    <row r="66" spans="1:13" x14ac:dyDescent="0.25">
      <c r="A66" s="1" t="s">
        <v>0</v>
      </c>
      <c r="B66" s="1" t="s">
        <v>1</v>
      </c>
      <c r="C66" s="1">
        <v>11240</v>
      </c>
      <c r="D66" s="1">
        <v>1.028</v>
      </c>
    </row>
    <row r="67" spans="1:13" x14ac:dyDescent="0.25">
      <c r="A67" s="1" t="s">
        <v>22</v>
      </c>
      <c r="B67" s="1" t="s">
        <v>23</v>
      </c>
      <c r="C67" s="1">
        <v>8510</v>
      </c>
      <c r="D67" s="1">
        <v>0.89600000000000002</v>
      </c>
    </row>
    <row r="68" spans="1:13" x14ac:dyDescent="0.25">
      <c r="A68" s="1" t="s">
        <v>24</v>
      </c>
      <c r="B68" s="1" t="s">
        <v>5</v>
      </c>
      <c r="C68" s="1">
        <v>8388</v>
      </c>
      <c r="D68" s="1">
        <v>0.90300000000000002</v>
      </c>
    </row>
    <row r="69" spans="1:13" x14ac:dyDescent="0.25">
      <c r="A69" s="1" t="s">
        <v>28</v>
      </c>
      <c r="B69" s="1" t="s">
        <v>29</v>
      </c>
      <c r="C69" s="1">
        <v>8053</v>
      </c>
      <c r="D69" s="1">
        <v>0.83099999999999996</v>
      </c>
    </row>
    <row r="70" spans="1:13" x14ac:dyDescent="0.25">
      <c r="A70" s="1" t="s">
        <v>34</v>
      </c>
      <c r="B70" s="1" t="s">
        <v>35</v>
      </c>
      <c r="C70" s="1">
        <v>7750</v>
      </c>
      <c r="D70" s="1">
        <v>0.84399999999999997</v>
      </c>
      <c r="K70" s="1"/>
      <c r="L70" s="1"/>
      <c r="M70" s="4"/>
    </row>
    <row r="71" spans="1:13" x14ac:dyDescent="0.25">
      <c r="A71" s="1" t="s">
        <v>42</v>
      </c>
      <c r="B71" s="1" t="s">
        <v>16</v>
      </c>
      <c r="C71" s="1">
        <v>7554</v>
      </c>
      <c r="D71" s="1">
        <v>0.88800000000000001</v>
      </c>
    </row>
    <row r="72" spans="1:13" x14ac:dyDescent="0.25">
      <c r="A72" s="1" t="s">
        <v>59</v>
      </c>
      <c r="B72" s="1" t="s">
        <v>60</v>
      </c>
      <c r="C72" s="1">
        <v>7026</v>
      </c>
      <c r="D72" s="1">
        <v>0.88600000000000001</v>
      </c>
    </row>
    <row r="73" spans="1:13" x14ac:dyDescent="0.25">
      <c r="A73" s="1" t="s">
        <v>69</v>
      </c>
      <c r="B73" s="1" t="s">
        <v>70</v>
      </c>
      <c r="C73" s="1">
        <v>6791</v>
      </c>
      <c r="D73" s="1">
        <v>0.76500000000000001</v>
      </c>
    </row>
    <row r="74" spans="1:13" x14ac:dyDescent="0.25">
      <c r="A74" s="1" t="s">
        <v>71</v>
      </c>
      <c r="B74" s="1" t="s">
        <v>72</v>
      </c>
      <c r="C74" s="1">
        <v>6492</v>
      </c>
      <c r="D74" s="1">
        <v>0.81399999999999995</v>
      </c>
      <c r="K74" s="1"/>
      <c r="L74" s="1"/>
      <c r="M74" s="4"/>
    </row>
    <row r="75" spans="1:13" x14ac:dyDescent="0.25">
      <c r="A75" s="1" t="s">
        <v>73</v>
      </c>
      <c r="B75" s="1" t="s">
        <v>3</v>
      </c>
      <c r="C75" s="1">
        <v>5087</v>
      </c>
      <c r="D75" s="1">
        <v>0.82</v>
      </c>
      <c r="K75" s="1"/>
      <c r="L75" s="1"/>
      <c r="M75" s="4"/>
    </row>
    <row r="76" spans="1:13" x14ac:dyDescent="0.25">
      <c r="A76" s="1" t="s">
        <v>74</v>
      </c>
      <c r="B76" s="1" t="s">
        <v>75</v>
      </c>
      <c r="C76" s="1">
        <v>4982</v>
      </c>
      <c r="D76" s="1">
        <v>0.98599999999999999</v>
      </c>
      <c r="K76" s="1"/>
      <c r="L76" s="1"/>
      <c r="M76" s="4"/>
    </row>
    <row r="77" spans="1:13" x14ac:dyDescent="0.25">
      <c r="A77" s="1" t="s">
        <v>76</v>
      </c>
      <c r="B77" s="1" t="s">
        <v>77</v>
      </c>
      <c r="C77" s="1">
        <v>4901</v>
      </c>
      <c r="D77" s="1">
        <v>0.86899999999999999</v>
      </c>
      <c r="K77" s="1"/>
      <c r="L77" s="1"/>
      <c r="M77" s="4"/>
    </row>
    <row r="78" spans="1:13" x14ac:dyDescent="0.25">
      <c r="A78" s="1" t="s">
        <v>78</v>
      </c>
      <c r="B78" s="1" t="s">
        <v>79</v>
      </c>
      <c r="C78" s="1">
        <v>4885</v>
      </c>
      <c r="D78" s="1">
        <v>1</v>
      </c>
      <c r="K78" s="1"/>
      <c r="L78" s="1"/>
      <c r="M78" s="4"/>
    </row>
    <row r="79" spans="1:13" x14ac:dyDescent="0.25">
      <c r="A79" s="1" t="s">
        <v>80</v>
      </c>
      <c r="B79" s="1" t="s">
        <v>81</v>
      </c>
      <c r="C79" s="1">
        <v>4116</v>
      </c>
      <c r="D79" s="1">
        <v>0.96199999999999997</v>
      </c>
      <c r="K79" s="1"/>
      <c r="L79" s="1"/>
      <c r="M79" s="4"/>
    </row>
    <row r="80" spans="1:13" x14ac:dyDescent="0.25">
      <c r="A80" s="1" t="s">
        <v>82</v>
      </c>
      <c r="B80" s="1" t="s">
        <v>83</v>
      </c>
      <c r="C80" s="1">
        <v>3929</v>
      </c>
      <c r="D80" s="1">
        <v>0.78700000000000003</v>
      </c>
      <c r="K80" s="1"/>
      <c r="L80" s="1"/>
      <c r="M80" s="4"/>
    </row>
    <row r="81" spans="1:13" x14ac:dyDescent="0.25">
      <c r="A81" s="1" t="s">
        <v>84</v>
      </c>
      <c r="B81" s="1" t="s">
        <v>85</v>
      </c>
      <c r="C81" s="1">
        <v>3905</v>
      </c>
      <c r="D81" s="1">
        <v>0.56799999999999995</v>
      </c>
      <c r="K81" s="1"/>
      <c r="L81" s="1"/>
      <c r="M81" s="4"/>
    </row>
    <row r="82" spans="1:13" x14ac:dyDescent="0.25">
      <c r="A82" s="1" t="s">
        <v>86</v>
      </c>
      <c r="B82" s="1" t="s">
        <v>87</v>
      </c>
      <c r="C82" s="1">
        <v>3654</v>
      </c>
      <c r="D82" s="1">
        <v>0.443</v>
      </c>
      <c r="K82" s="1"/>
      <c r="L82" s="1"/>
      <c r="M82" s="4"/>
    </row>
    <row r="83" spans="1:13" x14ac:dyDescent="0.25">
      <c r="A83" s="1" t="s">
        <v>88</v>
      </c>
      <c r="B83" s="1" t="s">
        <v>89</v>
      </c>
      <c r="C83" s="1">
        <v>3643</v>
      </c>
      <c r="D83" s="1">
        <v>0.998</v>
      </c>
      <c r="K83" s="1"/>
      <c r="L83" s="1"/>
      <c r="M83" s="4"/>
    </row>
    <row r="84" spans="1:13" x14ac:dyDescent="0.25">
      <c r="A84" s="1" t="s">
        <v>90</v>
      </c>
      <c r="B84" s="1" t="s">
        <v>91</v>
      </c>
      <c r="C84" s="1">
        <v>3597</v>
      </c>
      <c r="D84" s="1">
        <v>0.91200000000000003</v>
      </c>
      <c r="K84" s="1"/>
      <c r="L84" s="1"/>
      <c r="M84" s="4"/>
    </row>
    <row r="85" spans="1:13" x14ac:dyDescent="0.25">
      <c r="A85" s="1" t="s">
        <v>92</v>
      </c>
      <c r="B85" s="1" t="s">
        <v>93</v>
      </c>
      <c r="C85" s="1">
        <v>3219</v>
      </c>
      <c r="D85" s="1">
        <v>0.93799999999999994</v>
      </c>
      <c r="K85" s="1"/>
      <c r="L85" s="1"/>
      <c r="M85" s="4"/>
    </row>
    <row r="86" spans="1:13" x14ac:dyDescent="0.25">
      <c r="A86" s="1" t="s">
        <v>94</v>
      </c>
      <c r="B86" s="1" t="s">
        <v>95</v>
      </c>
      <c r="C86" s="1">
        <v>2984</v>
      </c>
      <c r="D86" s="1">
        <v>0.76200000000000001</v>
      </c>
      <c r="K86" s="1"/>
      <c r="L86" s="1"/>
      <c r="M86" s="4"/>
    </row>
    <row r="87" spans="1:13" x14ac:dyDescent="0.25">
      <c r="A87" s="1" t="s">
        <v>96</v>
      </c>
      <c r="B87" s="1" t="s">
        <v>97</v>
      </c>
      <c r="C87" s="1">
        <v>2927</v>
      </c>
      <c r="D87" s="1">
        <v>0.82699999999999996</v>
      </c>
      <c r="K87" s="1"/>
      <c r="L87" s="1"/>
      <c r="M87" s="4"/>
    </row>
    <row r="88" spans="1:13" x14ac:dyDescent="0.25">
      <c r="A88" s="1" t="s">
        <v>98</v>
      </c>
      <c r="B88" s="1" t="s">
        <v>99</v>
      </c>
      <c r="C88" s="1">
        <v>2894</v>
      </c>
      <c r="D88" s="1">
        <v>0.95699999999999996</v>
      </c>
      <c r="K88" s="1"/>
      <c r="L88" s="1"/>
      <c r="M88" s="4"/>
    </row>
    <row r="89" spans="1:13" x14ac:dyDescent="0.25">
      <c r="A89" s="1" t="s">
        <v>100</v>
      </c>
      <c r="B89" s="1" t="s">
        <v>101</v>
      </c>
      <c r="C89" s="1">
        <v>2548</v>
      </c>
      <c r="D89" s="1">
        <v>0.83</v>
      </c>
      <c r="K89" s="1"/>
      <c r="L89" s="1"/>
      <c r="M89" s="4"/>
    </row>
    <row r="90" spans="1:13" x14ac:dyDescent="0.25">
      <c r="A90" s="1" t="s">
        <v>102</v>
      </c>
      <c r="B90" s="1" t="s">
        <v>103</v>
      </c>
      <c r="C90" s="1">
        <v>2454</v>
      </c>
      <c r="D90" s="1">
        <v>1.125</v>
      </c>
      <c r="K90" s="1"/>
      <c r="L90" s="1"/>
      <c r="M90" s="4"/>
    </row>
    <row r="91" spans="1:13" x14ac:dyDescent="0.25">
      <c r="A91" s="1" t="s">
        <v>104</v>
      </c>
      <c r="B91" s="1" t="s">
        <v>105</v>
      </c>
      <c r="C91" s="1">
        <v>2193</v>
      </c>
      <c r="D91" s="1">
        <v>1.004</v>
      </c>
      <c r="K91" s="1"/>
      <c r="L91" s="1"/>
      <c r="M91" s="4"/>
    </row>
    <row r="92" spans="1:13" x14ac:dyDescent="0.25">
      <c r="A92" s="1" t="s">
        <v>106</v>
      </c>
      <c r="B92" s="1" t="s">
        <v>107</v>
      </c>
      <c r="C92" s="1">
        <v>2115</v>
      </c>
      <c r="D92" s="1">
        <v>0.82099999999999995</v>
      </c>
      <c r="K92" s="1"/>
      <c r="L92" s="1"/>
      <c r="M92" s="4"/>
    </row>
    <row r="93" spans="1:13" x14ac:dyDescent="0.25">
      <c r="A93" s="1" t="s">
        <v>108</v>
      </c>
      <c r="B93" s="1" t="s">
        <v>109</v>
      </c>
      <c r="C93" s="1">
        <v>2008</v>
      </c>
      <c r="D93" s="1">
        <v>0.872</v>
      </c>
      <c r="K93" s="1"/>
      <c r="L93" s="1"/>
      <c r="M93" s="4"/>
    </row>
    <row r="94" spans="1:13" x14ac:dyDescent="0.25">
      <c r="A94" s="1" t="s">
        <v>110</v>
      </c>
      <c r="B94" s="1" t="s">
        <v>111</v>
      </c>
      <c r="C94" s="1">
        <v>1882</v>
      </c>
      <c r="D94" s="1">
        <v>0.54700000000000004</v>
      </c>
      <c r="K94" s="1"/>
      <c r="L94" s="1"/>
      <c r="M94" s="4"/>
    </row>
    <row r="95" spans="1:13" x14ac:dyDescent="0.25">
      <c r="A95" s="1" t="s">
        <v>112</v>
      </c>
      <c r="B95" s="1" t="s">
        <v>113</v>
      </c>
      <c r="C95" s="1">
        <v>1703</v>
      </c>
      <c r="D95" s="1">
        <v>0.80200000000000005</v>
      </c>
      <c r="K95" s="1"/>
      <c r="L95" s="1"/>
      <c r="M95" s="4"/>
    </row>
    <row r="96" spans="1:13" x14ac:dyDescent="0.25">
      <c r="A96" s="1" t="s">
        <v>114</v>
      </c>
      <c r="B96" s="1" t="s">
        <v>115</v>
      </c>
      <c r="C96" s="1">
        <v>1702</v>
      </c>
      <c r="D96" s="1">
        <v>0.997</v>
      </c>
      <c r="K96" s="1"/>
      <c r="L96" s="1"/>
      <c r="M96" s="4"/>
    </row>
    <row r="97" spans="1:13" x14ac:dyDescent="0.25">
      <c r="A97" s="1" t="s">
        <v>116</v>
      </c>
      <c r="B97" s="1" t="s">
        <v>117</v>
      </c>
      <c r="C97" s="1">
        <v>1658</v>
      </c>
      <c r="D97" s="1">
        <v>0.91800000000000004</v>
      </c>
      <c r="K97" s="1"/>
      <c r="L97" s="1"/>
      <c r="M97" s="4"/>
    </row>
    <row r="98" spans="1:13" x14ac:dyDescent="0.25">
      <c r="A98" s="1" t="s">
        <v>118</v>
      </c>
      <c r="B98" s="1" t="s">
        <v>119</v>
      </c>
      <c r="C98" s="1">
        <v>1643</v>
      </c>
      <c r="D98" s="1">
        <v>0.94599999999999995</v>
      </c>
      <c r="K98" s="1"/>
      <c r="L98" s="1"/>
      <c r="M98" s="4"/>
    </row>
    <row r="99" spans="1:13" x14ac:dyDescent="0.25">
      <c r="A99" s="1" t="s">
        <v>120</v>
      </c>
      <c r="B99" s="1" t="s">
        <v>121</v>
      </c>
      <c r="C99" s="1">
        <v>1561</v>
      </c>
      <c r="D99" s="1">
        <v>1.02</v>
      </c>
      <c r="K99" s="1"/>
      <c r="L99" s="1"/>
      <c r="M99" s="4"/>
    </row>
    <row r="100" spans="1:13" x14ac:dyDescent="0.25">
      <c r="A100" s="1" t="s">
        <v>122</v>
      </c>
      <c r="B100" s="1" t="s">
        <v>123</v>
      </c>
      <c r="C100" s="1">
        <v>1553</v>
      </c>
      <c r="D100" s="1">
        <v>0.69599999999999995</v>
      </c>
      <c r="K100" s="1"/>
      <c r="L100" s="1"/>
      <c r="M100" s="4"/>
    </row>
    <row r="101" spans="1:13" x14ac:dyDescent="0.25">
      <c r="A101" s="1" t="s">
        <v>124</v>
      </c>
      <c r="B101" s="1" t="s">
        <v>125</v>
      </c>
      <c r="C101" s="1">
        <v>1517</v>
      </c>
      <c r="D101" s="1">
        <v>0.99</v>
      </c>
      <c r="K101" s="1"/>
      <c r="L101" s="1"/>
      <c r="M101" s="4"/>
    </row>
    <row r="102" spans="1:13" x14ac:dyDescent="0.25">
      <c r="A102" s="1" t="s">
        <v>126</v>
      </c>
      <c r="B102" s="1" t="s">
        <v>127</v>
      </c>
      <c r="C102" s="1">
        <v>1412</v>
      </c>
      <c r="D102" s="1">
        <v>1.002</v>
      </c>
      <c r="K102" s="1"/>
      <c r="L102" s="1"/>
      <c r="M102" s="4"/>
    </row>
    <row r="103" spans="1:13" x14ac:dyDescent="0.25">
      <c r="A103" s="1" t="s">
        <v>128</v>
      </c>
      <c r="B103" s="1" t="s">
        <v>129</v>
      </c>
      <c r="C103" s="1">
        <v>1395</v>
      </c>
      <c r="D103" s="1">
        <v>0.69299999999999995</v>
      </c>
      <c r="K103" s="1"/>
      <c r="L103" s="1"/>
      <c r="M103" s="4"/>
    </row>
    <row r="104" spans="1:13" x14ac:dyDescent="0.25">
      <c r="A104" s="1" t="s">
        <v>130</v>
      </c>
      <c r="B104" s="1" t="s">
        <v>131</v>
      </c>
      <c r="C104" s="1">
        <v>1219</v>
      </c>
      <c r="D104" s="1">
        <v>0.94799999999999995</v>
      </c>
      <c r="K104" s="1"/>
      <c r="L104" s="1"/>
      <c r="M104" s="4"/>
    </row>
    <row r="105" spans="1:13" x14ac:dyDescent="0.25">
      <c r="A105" s="1" t="s">
        <v>132</v>
      </c>
      <c r="B105" s="1" t="s">
        <v>133</v>
      </c>
      <c r="C105" s="1">
        <v>1189</v>
      </c>
      <c r="D105" s="1">
        <v>0.96699999999999997</v>
      </c>
      <c r="K105" s="1"/>
      <c r="L105" s="1"/>
      <c r="M105" s="4"/>
    </row>
    <row r="106" spans="1:13" x14ac:dyDescent="0.25">
      <c r="A106" s="1" t="s">
        <v>134</v>
      </c>
      <c r="B106" s="1" t="s">
        <v>135</v>
      </c>
      <c r="C106" s="1">
        <v>1117</v>
      </c>
      <c r="D106" s="1">
        <v>0.53600000000000003</v>
      </c>
      <c r="K106" s="1"/>
      <c r="L106" s="1"/>
      <c r="M106" s="4"/>
    </row>
    <row r="107" spans="1:13" x14ac:dyDescent="0.25">
      <c r="A107" s="1" t="s">
        <v>136</v>
      </c>
      <c r="B107" s="1" t="s">
        <v>137</v>
      </c>
      <c r="C107" s="1">
        <v>1075</v>
      </c>
      <c r="D107" s="1">
        <v>0.98599999999999999</v>
      </c>
      <c r="K107" s="1"/>
      <c r="L107" s="1"/>
      <c r="M107" s="4"/>
    </row>
    <row r="108" spans="1:13" x14ac:dyDescent="0.25">
      <c r="A108" s="1" t="s">
        <v>138</v>
      </c>
      <c r="B108" s="1" t="s">
        <v>139</v>
      </c>
      <c r="C108" s="1">
        <v>949</v>
      </c>
      <c r="D108" s="1">
        <v>0.76800000000000002</v>
      </c>
      <c r="K108" s="1"/>
      <c r="L108" s="1"/>
      <c r="M108" s="4"/>
    </row>
    <row r="109" spans="1:13" x14ac:dyDescent="0.25">
      <c r="A109" s="1" t="s">
        <v>140</v>
      </c>
      <c r="B109" s="1" t="s">
        <v>141</v>
      </c>
      <c r="C109" s="1">
        <v>872</v>
      </c>
      <c r="D109" s="1">
        <v>0.91400000000000003</v>
      </c>
      <c r="K109" s="1"/>
      <c r="L109" s="1"/>
      <c r="M109" s="4"/>
    </row>
    <row r="110" spans="1:13" x14ac:dyDescent="0.25">
      <c r="A110" s="1" t="s">
        <v>142</v>
      </c>
      <c r="B110" s="1" t="s">
        <v>143</v>
      </c>
      <c r="C110" s="1">
        <v>800</v>
      </c>
      <c r="D110" s="1">
        <v>0.79500000000000004</v>
      </c>
      <c r="K110" s="1"/>
      <c r="L110" s="1"/>
      <c r="M110" s="4"/>
    </row>
    <row r="111" spans="1:13" x14ac:dyDescent="0.25">
      <c r="A111" s="1" t="s">
        <v>144</v>
      </c>
      <c r="B111" s="1" t="s">
        <v>145</v>
      </c>
      <c r="C111" s="1">
        <v>531</v>
      </c>
      <c r="D111" s="1">
        <v>0.95599999999999996</v>
      </c>
      <c r="K111" s="1"/>
      <c r="L111" s="1"/>
      <c r="M111" s="4"/>
    </row>
    <row r="112" spans="1:13" x14ac:dyDescent="0.25">
      <c r="A112" s="1" t="s">
        <v>146</v>
      </c>
      <c r="B112" s="1" t="s">
        <v>147</v>
      </c>
      <c r="C112" s="1">
        <v>353</v>
      </c>
      <c r="D112" s="1">
        <v>0.84699999999999998</v>
      </c>
      <c r="K112" s="1"/>
      <c r="L112" s="1"/>
      <c r="M112" s="4"/>
    </row>
    <row r="113" spans="1:15" x14ac:dyDescent="0.25">
      <c r="A113" s="1" t="s">
        <v>148</v>
      </c>
      <c r="B113" s="1" t="s">
        <v>149</v>
      </c>
      <c r="C113" s="1">
        <v>253</v>
      </c>
      <c r="D113" s="1">
        <v>0.85</v>
      </c>
      <c r="K113" s="1"/>
      <c r="L113" s="1"/>
      <c r="M113" s="4"/>
    </row>
    <row r="114" spans="1:15" x14ac:dyDescent="0.25">
      <c r="A114" s="1" t="s">
        <v>150</v>
      </c>
      <c r="B114" s="1" t="s">
        <v>151</v>
      </c>
      <c r="C114" s="1">
        <v>208</v>
      </c>
      <c r="D114" s="1">
        <v>1.079</v>
      </c>
      <c r="K114" s="1"/>
      <c r="L114" s="1"/>
      <c r="M114" s="4"/>
    </row>
    <row r="115" spans="1:15" x14ac:dyDescent="0.25">
      <c r="A115" s="1" t="s">
        <v>152</v>
      </c>
      <c r="B115" s="1" t="s">
        <v>153</v>
      </c>
      <c r="C115" s="1">
        <v>92</v>
      </c>
      <c r="D115" s="1">
        <v>0.42099999999999999</v>
      </c>
      <c r="E115" t="s">
        <v>5301</v>
      </c>
      <c r="K115" s="1"/>
      <c r="L115" s="1"/>
      <c r="M115" s="4"/>
    </row>
    <row r="116" spans="1:15" x14ac:dyDescent="0.25">
      <c r="K116" s="1"/>
      <c r="L116" s="1"/>
      <c r="M116" s="4"/>
    </row>
    <row r="117" spans="1:15" x14ac:dyDescent="0.25">
      <c r="A117" s="1" t="s">
        <v>62</v>
      </c>
      <c r="B117" s="1" t="s">
        <v>63</v>
      </c>
      <c r="C117" t="s">
        <v>5280</v>
      </c>
      <c r="D117" t="s">
        <v>63</v>
      </c>
      <c r="E117" t="s">
        <v>5281</v>
      </c>
      <c r="F117" t="s">
        <v>5284</v>
      </c>
      <c r="I117" t="s">
        <v>5282</v>
      </c>
      <c r="J117" t="s">
        <v>5283</v>
      </c>
      <c r="K117" t="s">
        <v>5280</v>
      </c>
      <c r="L117" t="s">
        <v>5283</v>
      </c>
      <c r="M117" t="s">
        <v>5281</v>
      </c>
    </row>
    <row r="118" spans="1:15" x14ac:dyDescent="0.25">
      <c r="A118" t="s">
        <v>178</v>
      </c>
      <c r="B118" t="s">
        <v>181</v>
      </c>
      <c r="C118">
        <v>22394</v>
      </c>
      <c r="D118" t="s">
        <v>2886</v>
      </c>
      <c r="E118">
        <v>625.5</v>
      </c>
      <c r="F118">
        <f t="shared" ref="F118:F149" si="6">C118/E118</f>
        <v>35.801758593125498</v>
      </c>
      <c r="I118" t="s">
        <v>158</v>
      </c>
      <c r="J118" t="s">
        <v>407</v>
      </c>
      <c r="K118">
        <v>14029</v>
      </c>
      <c r="L118" t="s">
        <v>2096</v>
      </c>
      <c r="M118">
        <v>1354.65</v>
      </c>
      <c r="N118">
        <f>K118/M118</f>
        <v>10.356180563245118</v>
      </c>
      <c r="O118" t="s">
        <v>5285</v>
      </c>
    </row>
    <row r="119" spans="1:15" x14ac:dyDescent="0.25">
      <c r="A119" t="s">
        <v>178</v>
      </c>
      <c r="B119" t="s">
        <v>182</v>
      </c>
      <c r="C119">
        <v>57826</v>
      </c>
      <c r="D119" t="s">
        <v>2887</v>
      </c>
      <c r="E119">
        <v>650.65</v>
      </c>
      <c r="F119">
        <f t="shared" si="6"/>
        <v>88.874202720356564</v>
      </c>
      <c r="I119" t="s">
        <v>158</v>
      </c>
      <c r="J119" t="s">
        <v>408</v>
      </c>
      <c r="K119">
        <v>3581</v>
      </c>
      <c r="L119" t="s">
        <v>2097</v>
      </c>
      <c r="M119">
        <v>2557.2399999999998</v>
      </c>
      <c r="N119">
        <f>K119/M119</f>
        <v>1.4003378642599054</v>
      </c>
      <c r="O119" t="s">
        <v>5299</v>
      </c>
    </row>
    <row r="120" spans="1:15" x14ac:dyDescent="0.25">
      <c r="A120" t="s">
        <v>178</v>
      </c>
      <c r="B120" t="s">
        <v>183</v>
      </c>
      <c r="C120">
        <v>10101</v>
      </c>
      <c r="D120" t="s">
        <v>2888</v>
      </c>
      <c r="E120">
        <v>626.11</v>
      </c>
      <c r="F120">
        <f t="shared" si="6"/>
        <v>16.132947884557026</v>
      </c>
      <c r="I120" t="s">
        <v>158</v>
      </c>
      <c r="J120" t="s">
        <v>409</v>
      </c>
      <c r="K120">
        <v>5577</v>
      </c>
      <c r="L120" t="s">
        <v>2098</v>
      </c>
      <c r="M120">
        <v>1541.25</v>
      </c>
      <c r="N120">
        <f>K120/M120</f>
        <v>3.618491484184915</v>
      </c>
      <c r="O120" t="s">
        <v>5299</v>
      </c>
    </row>
    <row r="121" spans="1:15" x14ac:dyDescent="0.25">
      <c r="A121" t="s">
        <v>178</v>
      </c>
      <c r="B121" t="s">
        <v>184</v>
      </c>
      <c r="C121">
        <v>19448</v>
      </c>
      <c r="D121" t="s">
        <v>2889</v>
      </c>
      <c r="E121">
        <v>777.99</v>
      </c>
      <c r="F121">
        <f t="shared" si="6"/>
        <v>24.997750613761102</v>
      </c>
      <c r="I121" t="s">
        <v>158</v>
      </c>
      <c r="J121" t="s">
        <v>410</v>
      </c>
      <c r="K121">
        <v>326196</v>
      </c>
      <c r="L121" t="s">
        <v>2099</v>
      </c>
      <c r="M121">
        <v>751.4</v>
      </c>
      <c r="N121">
        <f>K121/M121</f>
        <v>434.11764705882354</v>
      </c>
      <c r="O121" t="s">
        <v>5285</v>
      </c>
    </row>
    <row r="122" spans="1:15" x14ac:dyDescent="0.25">
      <c r="A122" t="s">
        <v>178</v>
      </c>
      <c r="B122" t="s">
        <v>185</v>
      </c>
      <c r="C122">
        <v>113605</v>
      </c>
      <c r="D122" t="s">
        <v>2890</v>
      </c>
      <c r="E122">
        <v>612.35</v>
      </c>
      <c r="F122">
        <f t="shared" si="6"/>
        <v>185.52298522087042</v>
      </c>
      <c r="I122" t="s">
        <v>158</v>
      </c>
      <c r="J122" t="s">
        <v>411</v>
      </c>
      <c r="K122">
        <v>70465</v>
      </c>
      <c r="L122" t="s">
        <v>2100</v>
      </c>
      <c r="M122">
        <v>0</v>
      </c>
      <c r="O122" t="s">
        <v>5300</v>
      </c>
    </row>
    <row r="123" spans="1:15" x14ac:dyDescent="0.25">
      <c r="A123" t="s">
        <v>178</v>
      </c>
      <c r="B123" t="s">
        <v>186</v>
      </c>
      <c r="C123">
        <v>33254</v>
      </c>
      <c r="D123" t="s">
        <v>2891</v>
      </c>
      <c r="E123">
        <v>603.15</v>
      </c>
      <c r="F123">
        <f t="shared" si="6"/>
        <v>55.133880460913538</v>
      </c>
      <c r="I123" t="s">
        <v>158</v>
      </c>
      <c r="J123" t="s">
        <v>412</v>
      </c>
      <c r="K123">
        <v>20356</v>
      </c>
      <c r="L123" t="s">
        <v>2101</v>
      </c>
      <c r="M123">
        <v>1015.07</v>
      </c>
      <c r="N123">
        <f t="shared" ref="N123:N154" si="7">K123/M123</f>
        <v>20.053789393834908</v>
      </c>
      <c r="O123" t="s">
        <v>5285</v>
      </c>
    </row>
    <row r="124" spans="1:15" x14ac:dyDescent="0.25">
      <c r="A124" t="s">
        <v>178</v>
      </c>
      <c r="B124" t="s">
        <v>187</v>
      </c>
      <c r="C124">
        <v>26196</v>
      </c>
      <c r="D124" t="s">
        <v>2892</v>
      </c>
      <c r="E124">
        <v>600</v>
      </c>
      <c r="F124">
        <f t="shared" si="6"/>
        <v>43.66</v>
      </c>
      <c r="I124" t="s">
        <v>158</v>
      </c>
      <c r="J124" t="s">
        <v>413</v>
      </c>
      <c r="K124">
        <v>1831</v>
      </c>
      <c r="L124" t="s">
        <v>2102</v>
      </c>
      <c r="M124">
        <v>1781.5</v>
      </c>
      <c r="N124">
        <f t="shared" si="7"/>
        <v>1.0277855739545327</v>
      </c>
      <c r="O124" t="s">
        <v>5299</v>
      </c>
    </row>
    <row r="125" spans="1:15" x14ac:dyDescent="0.25">
      <c r="A125" t="s">
        <v>178</v>
      </c>
      <c r="B125" t="s">
        <v>188</v>
      </c>
      <c r="C125">
        <v>44428</v>
      </c>
      <c r="D125" t="s">
        <v>2893</v>
      </c>
      <c r="E125">
        <v>700.8</v>
      </c>
      <c r="F125">
        <f t="shared" si="6"/>
        <v>63.396118721461193</v>
      </c>
      <c r="I125" t="s">
        <v>158</v>
      </c>
      <c r="J125" t="s">
        <v>414</v>
      </c>
      <c r="K125">
        <v>9700</v>
      </c>
      <c r="L125" t="s">
        <v>2103</v>
      </c>
      <c r="M125">
        <v>396.47</v>
      </c>
      <c r="N125">
        <f t="shared" si="7"/>
        <v>24.46591167049209</v>
      </c>
      <c r="O125" t="s">
        <v>5285</v>
      </c>
    </row>
    <row r="126" spans="1:15" x14ac:dyDescent="0.25">
      <c r="A126" t="s">
        <v>178</v>
      </c>
      <c r="B126" t="s">
        <v>189</v>
      </c>
      <c r="C126">
        <v>12589</v>
      </c>
      <c r="D126" t="s">
        <v>2894</v>
      </c>
      <c r="E126">
        <v>920.91</v>
      </c>
      <c r="F126">
        <f t="shared" si="6"/>
        <v>13.670174066955513</v>
      </c>
      <c r="I126" t="s">
        <v>158</v>
      </c>
      <c r="J126" t="s">
        <v>415</v>
      </c>
      <c r="K126">
        <v>8205</v>
      </c>
      <c r="L126" t="s">
        <v>2104</v>
      </c>
      <c r="M126">
        <v>1290.99</v>
      </c>
      <c r="N126">
        <f t="shared" si="7"/>
        <v>6.3555875723282131</v>
      </c>
      <c r="O126" t="s">
        <v>5285</v>
      </c>
    </row>
    <row r="127" spans="1:15" x14ac:dyDescent="0.25">
      <c r="A127" t="s">
        <v>178</v>
      </c>
      <c r="B127" t="s">
        <v>190</v>
      </c>
      <c r="C127">
        <v>23622</v>
      </c>
      <c r="D127" t="s">
        <v>2895</v>
      </c>
      <c r="E127">
        <v>1252.5999999999999</v>
      </c>
      <c r="F127">
        <f t="shared" si="6"/>
        <v>18.858374580871789</v>
      </c>
      <c r="I127" t="s">
        <v>158</v>
      </c>
      <c r="J127" t="s">
        <v>416</v>
      </c>
      <c r="K127">
        <v>3887</v>
      </c>
      <c r="L127" t="s">
        <v>2105</v>
      </c>
      <c r="M127">
        <v>1230.55</v>
      </c>
      <c r="N127">
        <f t="shared" si="7"/>
        <v>3.158750152370891</v>
      </c>
      <c r="O127" t="s">
        <v>5285</v>
      </c>
    </row>
    <row r="128" spans="1:15" x14ac:dyDescent="0.25">
      <c r="A128" t="s">
        <v>178</v>
      </c>
      <c r="B128" t="s">
        <v>191</v>
      </c>
      <c r="C128">
        <v>13235</v>
      </c>
      <c r="D128" t="s">
        <v>2896</v>
      </c>
      <c r="E128">
        <v>606.04999999999995</v>
      </c>
      <c r="F128">
        <f t="shared" si="6"/>
        <v>21.838132167312931</v>
      </c>
      <c r="I128" t="s">
        <v>158</v>
      </c>
      <c r="J128" t="s">
        <v>417</v>
      </c>
      <c r="K128">
        <v>6061</v>
      </c>
      <c r="L128" t="s">
        <v>2106</v>
      </c>
      <c r="M128">
        <v>800.38</v>
      </c>
      <c r="N128">
        <f t="shared" si="7"/>
        <v>7.5726529898298311</v>
      </c>
      <c r="O128" t="s">
        <v>5299</v>
      </c>
    </row>
    <row r="129" spans="1:15" x14ac:dyDescent="0.25">
      <c r="A129" t="s">
        <v>178</v>
      </c>
      <c r="B129" t="s">
        <v>192</v>
      </c>
      <c r="C129">
        <v>14910</v>
      </c>
      <c r="D129" t="s">
        <v>2897</v>
      </c>
      <c r="E129">
        <v>561.05999999999995</v>
      </c>
      <c r="F129">
        <f t="shared" si="6"/>
        <v>26.574697893273449</v>
      </c>
      <c r="I129" t="s">
        <v>158</v>
      </c>
      <c r="J129" t="s">
        <v>418</v>
      </c>
      <c r="K129">
        <v>5068</v>
      </c>
      <c r="L129" t="s">
        <v>2107</v>
      </c>
      <c r="M129">
        <v>739.95</v>
      </c>
      <c r="N129">
        <f t="shared" si="7"/>
        <v>6.8491114264477329</v>
      </c>
      <c r="O129" t="s">
        <v>5285</v>
      </c>
    </row>
    <row r="130" spans="1:15" x14ac:dyDescent="0.25">
      <c r="A130" t="s">
        <v>178</v>
      </c>
      <c r="B130" t="s">
        <v>193</v>
      </c>
      <c r="C130">
        <v>52342</v>
      </c>
      <c r="D130" t="s">
        <v>2898</v>
      </c>
      <c r="E130">
        <v>680.52</v>
      </c>
      <c r="F130">
        <f t="shared" si="6"/>
        <v>76.914712278845585</v>
      </c>
      <c r="I130" t="s">
        <v>158</v>
      </c>
      <c r="J130" t="s">
        <v>419</v>
      </c>
      <c r="K130">
        <v>31162</v>
      </c>
      <c r="L130" t="s">
        <v>2108</v>
      </c>
      <c r="M130">
        <v>1148.6099999999999</v>
      </c>
      <c r="N130">
        <f t="shared" si="7"/>
        <v>27.130183439113367</v>
      </c>
      <c r="O130" t="s">
        <v>5299</v>
      </c>
    </row>
    <row r="131" spans="1:15" x14ac:dyDescent="0.25">
      <c r="A131" t="s">
        <v>178</v>
      </c>
      <c r="B131" t="s">
        <v>194</v>
      </c>
      <c r="C131">
        <v>55241</v>
      </c>
      <c r="D131" t="s">
        <v>2899</v>
      </c>
      <c r="E131">
        <v>623.66</v>
      </c>
      <c r="F131">
        <f t="shared" si="6"/>
        <v>88.575505884616618</v>
      </c>
      <c r="I131" t="s">
        <v>158</v>
      </c>
      <c r="J131" t="s">
        <v>420</v>
      </c>
      <c r="K131">
        <v>727211</v>
      </c>
      <c r="L131" t="s">
        <v>2109</v>
      </c>
      <c r="M131">
        <v>154.88</v>
      </c>
      <c r="N131">
        <f t="shared" si="7"/>
        <v>4695.3189566115707</v>
      </c>
      <c r="O131" t="s">
        <v>5299</v>
      </c>
    </row>
    <row r="132" spans="1:15" x14ac:dyDescent="0.25">
      <c r="A132" t="s">
        <v>178</v>
      </c>
      <c r="B132" t="s">
        <v>195</v>
      </c>
      <c r="C132">
        <v>12067</v>
      </c>
      <c r="D132" t="s">
        <v>2900</v>
      </c>
      <c r="E132">
        <v>852.58</v>
      </c>
      <c r="F132">
        <f t="shared" si="6"/>
        <v>14.153510521006826</v>
      </c>
      <c r="I132" t="s">
        <v>158</v>
      </c>
      <c r="J132" t="s">
        <v>421</v>
      </c>
      <c r="K132">
        <v>2055</v>
      </c>
      <c r="L132" t="s">
        <v>2110</v>
      </c>
      <c r="M132">
        <v>1068.1400000000001</v>
      </c>
      <c r="N132">
        <f t="shared" si="7"/>
        <v>1.9239051060722376</v>
      </c>
      <c r="O132" t="s">
        <v>5285</v>
      </c>
    </row>
    <row r="133" spans="1:15" x14ac:dyDescent="0.25">
      <c r="A133" t="s">
        <v>178</v>
      </c>
      <c r="B133" t="s">
        <v>196</v>
      </c>
      <c r="C133">
        <v>10663</v>
      </c>
      <c r="D133" t="s">
        <v>2901</v>
      </c>
      <c r="E133">
        <v>666.41</v>
      </c>
      <c r="F133">
        <f t="shared" si="6"/>
        <v>16.000660254197868</v>
      </c>
      <c r="I133" t="s">
        <v>158</v>
      </c>
      <c r="J133" t="s">
        <v>422</v>
      </c>
      <c r="K133">
        <v>351154</v>
      </c>
      <c r="L133" t="s">
        <v>2111</v>
      </c>
      <c r="M133">
        <v>842.81</v>
      </c>
      <c r="N133">
        <f t="shared" si="7"/>
        <v>416.64669379812773</v>
      </c>
      <c r="O133" t="s">
        <v>5299</v>
      </c>
    </row>
    <row r="134" spans="1:15" x14ac:dyDescent="0.25">
      <c r="A134" t="s">
        <v>178</v>
      </c>
      <c r="B134" t="s">
        <v>197</v>
      </c>
      <c r="C134">
        <v>37049</v>
      </c>
      <c r="D134" t="s">
        <v>2902</v>
      </c>
      <c r="E134">
        <v>1043.95</v>
      </c>
      <c r="F134">
        <f t="shared" si="6"/>
        <v>35.489247569328029</v>
      </c>
      <c r="I134" t="s">
        <v>158</v>
      </c>
      <c r="J134" t="s">
        <v>423</v>
      </c>
      <c r="K134">
        <v>55127</v>
      </c>
      <c r="L134" t="s">
        <v>2112</v>
      </c>
      <c r="M134">
        <v>1691.89</v>
      </c>
      <c r="N134">
        <f t="shared" si="7"/>
        <v>32.583087552973304</v>
      </c>
      <c r="O134" t="s">
        <v>5285</v>
      </c>
    </row>
    <row r="135" spans="1:15" x14ac:dyDescent="0.25">
      <c r="A135" t="s">
        <v>178</v>
      </c>
      <c r="B135" t="s">
        <v>198</v>
      </c>
      <c r="C135">
        <v>13772</v>
      </c>
      <c r="D135" t="s">
        <v>2903</v>
      </c>
      <c r="E135">
        <v>610.91</v>
      </c>
      <c r="F135">
        <f t="shared" si="6"/>
        <v>22.543418834198164</v>
      </c>
      <c r="I135" t="s">
        <v>158</v>
      </c>
      <c r="J135" t="s">
        <v>424</v>
      </c>
      <c r="K135">
        <v>26729</v>
      </c>
      <c r="L135" t="s">
        <v>2113</v>
      </c>
      <c r="M135">
        <v>1851.01</v>
      </c>
      <c r="N135">
        <f t="shared" si="7"/>
        <v>14.440224526069551</v>
      </c>
      <c r="O135" t="s">
        <v>5299</v>
      </c>
    </row>
    <row r="136" spans="1:15" x14ac:dyDescent="0.25">
      <c r="A136" t="s">
        <v>178</v>
      </c>
      <c r="B136" t="s">
        <v>199</v>
      </c>
      <c r="C136">
        <v>83768</v>
      </c>
      <c r="D136" t="s">
        <v>2904</v>
      </c>
      <c r="E136">
        <v>754.86</v>
      </c>
      <c r="F136">
        <f t="shared" si="6"/>
        <v>110.97157088731686</v>
      </c>
      <c r="I136" t="s">
        <v>158</v>
      </c>
      <c r="J136" t="s">
        <v>425</v>
      </c>
      <c r="K136">
        <v>720403</v>
      </c>
      <c r="L136" t="s">
        <v>2114</v>
      </c>
      <c r="M136">
        <v>2129.71</v>
      </c>
      <c r="N136">
        <f t="shared" si="7"/>
        <v>338.26342553681019</v>
      </c>
      <c r="O136" t="s">
        <v>5299</v>
      </c>
    </row>
    <row r="137" spans="1:15" x14ac:dyDescent="0.25">
      <c r="A137" t="s">
        <v>178</v>
      </c>
      <c r="B137" t="s">
        <v>200</v>
      </c>
      <c r="C137">
        <v>49172</v>
      </c>
      <c r="D137" t="s">
        <v>2905</v>
      </c>
      <c r="E137">
        <v>562.72</v>
      </c>
      <c r="F137">
        <f t="shared" si="6"/>
        <v>87.38271253909582</v>
      </c>
      <c r="I137" t="s">
        <v>158</v>
      </c>
      <c r="J137" t="s">
        <v>426</v>
      </c>
      <c r="K137">
        <v>47839</v>
      </c>
      <c r="L137" t="s">
        <v>2115</v>
      </c>
      <c r="M137">
        <v>1534.06</v>
      </c>
      <c r="N137">
        <f t="shared" si="7"/>
        <v>31.184569052057938</v>
      </c>
      <c r="O137" t="s">
        <v>5285</v>
      </c>
    </row>
    <row r="138" spans="1:15" x14ac:dyDescent="0.25">
      <c r="A138" t="s">
        <v>178</v>
      </c>
      <c r="B138" t="s">
        <v>201</v>
      </c>
      <c r="C138">
        <v>37196</v>
      </c>
      <c r="D138" t="s">
        <v>2906</v>
      </c>
      <c r="E138">
        <v>993.46</v>
      </c>
      <c r="F138">
        <f t="shared" si="6"/>
        <v>37.440863245626396</v>
      </c>
      <c r="I138" t="s">
        <v>158</v>
      </c>
      <c r="J138" t="s">
        <v>427</v>
      </c>
      <c r="K138">
        <v>60061</v>
      </c>
      <c r="L138" t="s">
        <v>2116</v>
      </c>
      <c r="M138">
        <v>2956.08</v>
      </c>
      <c r="N138">
        <f t="shared" si="7"/>
        <v>20.317785716218776</v>
      </c>
      <c r="O138" t="s">
        <v>5285</v>
      </c>
    </row>
    <row r="139" spans="1:15" x14ac:dyDescent="0.25">
      <c r="A139" t="s">
        <v>178</v>
      </c>
      <c r="B139" t="s">
        <v>202</v>
      </c>
      <c r="C139">
        <v>71513</v>
      </c>
      <c r="D139" t="s">
        <v>2907</v>
      </c>
      <c r="E139">
        <v>778.71</v>
      </c>
      <c r="F139">
        <f t="shared" si="6"/>
        <v>91.835214649869656</v>
      </c>
      <c r="I139" t="s">
        <v>158</v>
      </c>
      <c r="J139" t="s">
        <v>428</v>
      </c>
      <c r="K139">
        <v>6243</v>
      </c>
      <c r="L139" t="s">
        <v>2117</v>
      </c>
      <c r="M139">
        <v>150.26</v>
      </c>
      <c r="N139">
        <f t="shared" si="7"/>
        <v>41.547983495274856</v>
      </c>
      <c r="O139" t="s">
        <v>5285</v>
      </c>
    </row>
    <row r="140" spans="1:15" x14ac:dyDescent="0.25">
      <c r="A140" t="s">
        <v>178</v>
      </c>
      <c r="B140" t="s">
        <v>203</v>
      </c>
      <c r="C140">
        <v>81209</v>
      </c>
      <c r="D140" t="s">
        <v>2908</v>
      </c>
      <c r="E140">
        <v>657.26</v>
      </c>
      <c r="F140">
        <f t="shared" si="6"/>
        <v>123.55688768523872</v>
      </c>
      <c r="I140" t="s">
        <v>158</v>
      </c>
      <c r="J140" t="s">
        <v>429</v>
      </c>
      <c r="K140">
        <v>15734</v>
      </c>
      <c r="L140" t="s">
        <v>2118</v>
      </c>
      <c r="M140">
        <v>1869.7</v>
      </c>
      <c r="N140">
        <f t="shared" si="7"/>
        <v>8.4152537840295238</v>
      </c>
      <c r="O140" t="s">
        <v>5285</v>
      </c>
    </row>
    <row r="141" spans="1:15" x14ac:dyDescent="0.25">
      <c r="A141" t="s">
        <v>178</v>
      </c>
      <c r="B141" t="s">
        <v>204</v>
      </c>
      <c r="C141">
        <v>36633</v>
      </c>
      <c r="D141" t="s">
        <v>2909</v>
      </c>
      <c r="E141">
        <v>953.04</v>
      </c>
      <c r="F141">
        <f t="shared" si="6"/>
        <v>38.43805086879879</v>
      </c>
      <c r="I141" t="s">
        <v>158</v>
      </c>
      <c r="J141" t="s">
        <v>430</v>
      </c>
      <c r="K141">
        <v>17462</v>
      </c>
      <c r="L141" t="s">
        <v>2119</v>
      </c>
      <c r="M141">
        <v>3259.94</v>
      </c>
      <c r="N141">
        <f t="shared" si="7"/>
        <v>5.3565403044227811</v>
      </c>
      <c r="O141" t="s">
        <v>5285</v>
      </c>
    </row>
    <row r="142" spans="1:15" x14ac:dyDescent="0.25">
      <c r="A142" t="s">
        <v>178</v>
      </c>
      <c r="B142" t="s">
        <v>205</v>
      </c>
      <c r="C142">
        <v>102268</v>
      </c>
      <c r="D142" t="s">
        <v>2910</v>
      </c>
      <c r="E142">
        <v>548.80999999999995</v>
      </c>
      <c r="F142">
        <f t="shared" si="6"/>
        <v>186.34500100216835</v>
      </c>
      <c r="I142" t="s">
        <v>158</v>
      </c>
      <c r="J142" t="s">
        <v>431</v>
      </c>
      <c r="K142">
        <v>820</v>
      </c>
      <c r="L142" t="s">
        <v>2120</v>
      </c>
      <c r="M142">
        <v>1123.22</v>
      </c>
      <c r="N142">
        <f t="shared" si="7"/>
        <v>0.73004398069834942</v>
      </c>
      <c r="O142" t="s">
        <v>5285</v>
      </c>
    </row>
    <row r="143" spans="1:15" x14ac:dyDescent="0.25">
      <c r="A143" t="s">
        <v>178</v>
      </c>
      <c r="B143" t="s">
        <v>206</v>
      </c>
      <c r="C143">
        <v>16302</v>
      </c>
      <c r="D143" t="s">
        <v>2911</v>
      </c>
      <c r="E143">
        <v>629.38</v>
      </c>
      <c r="F143">
        <f t="shared" si="6"/>
        <v>25.901681019415932</v>
      </c>
      <c r="I143" t="s">
        <v>158</v>
      </c>
      <c r="J143" t="s">
        <v>432</v>
      </c>
      <c r="K143">
        <v>6897</v>
      </c>
      <c r="L143" t="s">
        <v>2121</v>
      </c>
      <c r="M143">
        <v>1593.36</v>
      </c>
      <c r="N143">
        <f t="shared" si="7"/>
        <v>4.3285886428679019</v>
      </c>
      <c r="O143" t="s">
        <v>5285</v>
      </c>
    </row>
    <row r="144" spans="1:15" x14ac:dyDescent="0.25">
      <c r="A144" t="s">
        <v>178</v>
      </c>
      <c r="B144" t="s">
        <v>207</v>
      </c>
      <c r="C144">
        <v>31362</v>
      </c>
      <c r="D144" t="s">
        <v>2912</v>
      </c>
      <c r="E144">
        <v>646.54999999999995</v>
      </c>
      <c r="F144">
        <f t="shared" si="6"/>
        <v>48.506689351171609</v>
      </c>
      <c r="I144" t="s">
        <v>158</v>
      </c>
      <c r="J144" t="s">
        <v>213</v>
      </c>
      <c r="K144">
        <v>1392</v>
      </c>
      <c r="L144" t="s">
        <v>2122</v>
      </c>
      <c r="M144">
        <v>1621.05</v>
      </c>
      <c r="N144">
        <f t="shared" si="7"/>
        <v>0.85870269269917643</v>
      </c>
      <c r="O144" t="s">
        <v>5285</v>
      </c>
    </row>
    <row r="145" spans="1:15" x14ac:dyDescent="0.25">
      <c r="A145" t="s">
        <v>178</v>
      </c>
      <c r="B145" t="s">
        <v>208</v>
      </c>
      <c r="C145">
        <v>26271</v>
      </c>
      <c r="D145" t="s">
        <v>2913</v>
      </c>
      <c r="E145">
        <v>578.96</v>
      </c>
      <c r="F145">
        <f t="shared" si="6"/>
        <v>45.376191792179078</v>
      </c>
      <c r="I145" t="s">
        <v>158</v>
      </c>
      <c r="J145" t="s">
        <v>214</v>
      </c>
      <c r="K145">
        <v>582881</v>
      </c>
      <c r="L145" t="s">
        <v>2123</v>
      </c>
      <c r="M145">
        <v>778.2</v>
      </c>
      <c r="N145">
        <f t="shared" si="7"/>
        <v>749.01182215368794</v>
      </c>
      <c r="O145" t="s">
        <v>5285</v>
      </c>
    </row>
    <row r="146" spans="1:15" x14ac:dyDescent="0.25">
      <c r="A146" t="s">
        <v>178</v>
      </c>
      <c r="B146" t="s">
        <v>209</v>
      </c>
      <c r="C146">
        <v>8111</v>
      </c>
      <c r="D146" t="s">
        <v>2914</v>
      </c>
      <c r="E146">
        <v>659.99</v>
      </c>
      <c r="F146">
        <f t="shared" si="6"/>
        <v>12.289580145153714</v>
      </c>
      <c r="I146" t="s">
        <v>158</v>
      </c>
      <c r="J146" t="s">
        <v>433</v>
      </c>
      <c r="K146">
        <v>1406</v>
      </c>
      <c r="L146" t="s">
        <v>2124</v>
      </c>
      <c r="M146">
        <v>1785.87</v>
      </c>
      <c r="N146">
        <f t="shared" si="7"/>
        <v>0.78729134819443747</v>
      </c>
      <c r="O146" t="s">
        <v>5299</v>
      </c>
    </row>
    <row r="147" spans="1:15" x14ac:dyDescent="0.25">
      <c r="A147" t="s">
        <v>178</v>
      </c>
      <c r="B147" t="s">
        <v>210</v>
      </c>
      <c r="C147">
        <v>14651</v>
      </c>
      <c r="D147" t="s">
        <v>2915</v>
      </c>
      <c r="E147">
        <v>656.52</v>
      </c>
      <c r="F147">
        <f t="shared" si="6"/>
        <v>22.316151830865778</v>
      </c>
      <c r="I147" t="s">
        <v>158</v>
      </c>
      <c r="J147" t="s">
        <v>434</v>
      </c>
      <c r="K147">
        <v>7097</v>
      </c>
      <c r="L147" t="s">
        <v>2125</v>
      </c>
      <c r="M147">
        <v>2161.71</v>
      </c>
      <c r="N147">
        <f t="shared" si="7"/>
        <v>3.2830490676362696</v>
      </c>
      <c r="O147" t="s">
        <v>5299</v>
      </c>
    </row>
    <row r="148" spans="1:15" x14ac:dyDescent="0.25">
      <c r="A148" t="s">
        <v>178</v>
      </c>
      <c r="B148" t="s">
        <v>211</v>
      </c>
      <c r="C148">
        <v>17205</v>
      </c>
      <c r="D148" t="s">
        <v>2916</v>
      </c>
      <c r="E148">
        <v>568.38</v>
      </c>
      <c r="F148">
        <f t="shared" si="6"/>
        <v>30.2702417396812</v>
      </c>
      <c r="I148" t="s">
        <v>158</v>
      </c>
      <c r="J148" t="s">
        <v>364</v>
      </c>
      <c r="K148">
        <v>8127</v>
      </c>
      <c r="L148" t="s">
        <v>2126</v>
      </c>
      <c r="M148">
        <v>383.93</v>
      </c>
      <c r="N148">
        <f t="shared" si="7"/>
        <v>21.167921235641913</v>
      </c>
      <c r="O148" t="s">
        <v>5285</v>
      </c>
    </row>
    <row r="149" spans="1:15" x14ac:dyDescent="0.25">
      <c r="A149" t="s">
        <v>178</v>
      </c>
      <c r="B149" t="s">
        <v>212</v>
      </c>
      <c r="C149">
        <v>105882</v>
      </c>
      <c r="D149" t="s">
        <v>2917</v>
      </c>
      <c r="E149">
        <v>581.71</v>
      </c>
      <c r="F149">
        <f t="shared" si="6"/>
        <v>182.01853157071392</v>
      </c>
      <c r="I149" t="s">
        <v>158</v>
      </c>
      <c r="J149" t="s">
        <v>435</v>
      </c>
      <c r="K149">
        <v>56221</v>
      </c>
      <c r="L149" t="s">
        <v>2127</v>
      </c>
      <c r="M149">
        <v>1700.03</v>
      </c>
      <c r="N149">
        <f t="shared" si="7"/>
        <v>33.070592871890497</v>
      </c>
      <c r="O149" t="s">
        <v>5285</v>
      </c>
    </row>
    <row r="150" spans="1:15" x14ac:dyDescent="0.25">
      <c r="A150" t="s">
        <v>178</v>
      </c>
      <c r="B150" t="s">
        <v>213</v>
      </c>
      <c r="C150">
        <v>51626</v>
      </c>
      <c r="D150" t="s">
        <v>2918</v>
      </c>
      <c r="E150">
        <v>1126.82</v>
      </c>
      <c r="F150">
        <f t="shared" ref="F150:F181" si="8">C150/E150</f>
        <v>45.815658224028688</v>
      </c>
      <c r="I150" t="s">
        <v>158</v>
      </c>
      <c r="J150" t="s">
        <v>436</v>
      </c>
      <c r="K150">
        <v>356899</v>
      </c>
      <c r="L150" t="s">
        <v>2128</v>
      </c>
      <c r="M150">
        <v>2634</v>
      </c>
      <c r="N150">
        <f t="shared" si="7"/>
        <v>135.49696279422932</v>
      </c>
      <c r="O150" t="s">
        <v>5285</v>
      </c>
    </row>
    <row r="151" spans="1:15" x14ac:dyDescent="0.25">
      <c r="A151" t="s">
        <v>178</v>
      </c>
      <c r="B151" t="s">
        <v>214</v>
      </c>
      <c r="C151">
        <v>658573</v>
      </c>
      <c r="D151" t="s">
        <v>2919</v>
      </c>
      <c r="E151">
        <v>1123.8699999999999</v>
      </c>
      <c r="F151">
        <f t="shared" si="8"/>
        <v>585.9868134214812</v>
      </c>
      <c r="I151" t="s">
        <v>158</v>
      </c>
      <c r="J151" t="s">
        <v>437</v>
      </c>
      <c r="K151">
        <v>14506</v>
      </c>
      <c r="L151" t="s">
        <v>2129</v>
      </c>
      <c r="M151">
        <v>4775.74</v>
      </c>
      <c r="N151">
        <f t="shared" si="7"/>
        <v>3.0374350362456921</v>
      </c>
      <c r="O151" t="s">
        <v>5299</v>
      </c>
    </row>
    <row r="152" spans="1:15" x14ac:dyDescent="0.25">
      <c r="A152" t="s">
        <v>178</v>
      </c>
      <c r="B152" t="s">
        <v>215</v>
      </c>
      <c r="C152">
        <v>13805</v>
      </c>
      <c r="D152" t="s">
        <v>2920</v>
      </c>
      <c r="E152">
        <v>605.51</v>
      </c>
      <c r="F152">
        <f t="shared" si="8"/>
        <v>22.798962857756273</v>
      </c>
      <c r="I152" t="s">
        <v>158</v>
      </c>
      <c r="J152" t="s">
        <v>320</v>
      </c>
      <c r="K152">
        <v>5701</v>
      </c>
      <c r="L152" t="s">
        <v>2130</v>
      </c>
      <c r="M152">
        <v>2586.56</v>
      </c>
      <c r="N152">
        <f t="shared" si="7"/>
        <v>2.2040857354942474</v>
      </c>
      <c r="O152" t="s">
        <v>5299</v>
      </c>
    </row>
    <row r="153" spans="1:15" x14ac:dyDescent="0.25">
      <c r="A153" t="s">
        <v>178</v>
      </c>
      <c r="B153" t="s">
        <v>216</v>
      </c>
      <c r="C153">
        <v>92729</v>
      </c>
      <c r="D153" t="s">
        <v>2921</v>
      </c>
      <c r="E153">
        <v>718.84</v>
      </c>
      <c r="F153">
        <f t="shared" si="8"/>
        <v>128.99810806299035</v>
      </c>
      <c r="I153" t="s">
        <v>158</v>
      </c>
      <c r="J153" t="s">
        <v>322</v>
      </c>
      <c r="K153">
        <v>22409</v>
      </c>
      <c r="L153" t="s">
        <v>2131</v>
      </c>
      <c r="M153">
        <v>1844.96</v>
      </c>
      <c r="N153">
        <f t="shared" si="7"/>
        <v>12.1460627872691</v>
      </c>
      <c r="O153" t="s">
        <v>5299</v>
      </c>
    </row>
    <row r="154" spans="1:15" x14ac:dyDescent="0.25">
      <c r="A154" t="s">
        <v>178</v>
      </c>
      <c r="B154" t="s">
        <v>217</v>
      </c>
      <c r="C154">
        <v>32924</v>
      </c>
      <c r="D154" t="s">
        <v>2922</v>
      </c>
      <c r="E154">
        <v>718.13</v>
      </c>
      <c r="F154">
        <f t="shared" si="8"/>
        <v>45.846852241237656</v>
      </c>
      <c r="I154" t="s">
        <v>158</v>
      </c>
      <c r="J154" t="s">
        <v>438</v>
      </c>
      <c r="K154">
        <v>154210</v>
      </c>
      <c r="L154" t="s">
        <v>2132</v>
      </c>
      <c r="M154">
        <v>3341.28</v>
      </c>
      <c r="N154">
        <f t="shared" si="7"/>
        <v>46.152971316381745</v>
      </c>
      <c r="O154" t="s">
        <v>5299</v>
      </c>
    </row>
    <row r="155" spans="1:15" x14ac:dyDescent="0.25">
      <c r="A155" t="s">
        <v>178</v>
      </c>
      <c r="B155" t="s">
        <v>218</v>
      </c>
      <c r="C155">
        <v>164542</v>
      </c>
      <c r="D155" t="s">
        <v>2923</v>
      </c>
      <c r="E155">
        <v>615.61</v>
      </c>
      <c r="F155">
        <f t="shared" si="8"/>
        <v>267.28285765338444</v>
      </c>
      <c r="I155" t="s">
        <v>158</v>
      </c>
      <c r="J155" t="s">
        <v>439</v>
      </c>
      <c r="K155">
        <v>769</v>
      </c>
      <c r="L155" t="s">
        <v>2133</v>
      </c>
      <c r="M155">
        <v>877.82</v>
      </c>
      <c r="N155">
        <f t="shared" ref="N155:N178" si="9">K155/M155</f>
        <v>0.87603381103187439</v>
      </c>
      <c r="O155" t="s">
        <v>5285</v>
      </c>
    </row>
    <row r="156" spans="1:15" x14ac:dyDescent="0.25">
      <c r="A156" t="s">
        <v>178</v>
      </c>
      <c r="B156" t="s">
        <v>219</v>
      </c>
      <c r="C156">
        <v>98915</v>
      </c>
      <c r="D156" t="s">
        <v>2924</v>
      </c>
      <c r="E156">
        <v>607.12</v>
      </c>
      <c r="F156">
        <f t="shared" si="8"/>
        <v>162.92495717485835</v>
      </c>
      <c r="I156" t="s">
        <v>158</v>
      </c>
      <c r="J156" t="s">
        <v>440</v>
      </c>
      <c r="K156">
        <v>13283</v>
      </c>
      <c r="L156" t="s">
        <v>2134</v>
      </c>
      <c r="M156">
        <v>4751.21</v>
      </c>
      <c r="N156">
        <f t="shared" si="9"/>
        <v>2.795708882579385</v>
      </c>
      <c r="O156" t="s">
        <v>5299</v>
      </c>
    </row>
    <row r="157" spans="1:15" x14ac:dyDescent="0.25">
      <c r="A157" t="s">
        <v>178</v>
      </c>
      <c r="B157" t="s">
        <v>220</v>
      </c>
      <c r="C157">
        <v>9726</v>
      </c>
      <c r="D157" t="s">
        <v>2925</v>
      </c>
      <c r="E157">
        <v>725.09</v>
      </c>
      <c r="F157">
        <f t="shared" si="8"/>
        <v>13.413507288750361</v>
      </c>
      <c r="I157" t="s">
        <v>158</v>
      </c>
      <c r="J157" t="s">
        <v>441</v>
      </c>
      <c r="K157">
        <v>26183</v>
      </c>
      <c r="L157" t="s">
        <v>2135</v>
      </c>
      <c r="M157">
        <v>2040.08</v>
      </c>
      <c r="N157">
        <f t="shared" si="9"/>
        <v>12.834300615662132</v>
      </c>
      <c r="O157" t="s">
        <v>5299</v>
      </c>
    </row>
    <row r="158" spans="1:15" x14ac:dyDescent="0.25">
      <c r="A158" t="s">
        <v>178</v>
      </c>
      <c r="B158" t="s">
        <v>221</v>
      </c>
      <c r="C158">
        <v>18068</v>
      </c>
      <c r="D158" t="s">
        <v>2926</v>
      </c>
      <c r="E158">
        <v>613.29</v>
      </c>
      <c r="F158">
        <f t="shared" si="8"/>
        <v>29.460777120122618</v>
      </c>
      <c r="I158" t="s">
        <v>158</v>
      </c>
      <c r="J158" t="s">
        <v>442</v>
      </c>
      <c r="K158">
        <v>42758</v>
      </c>
      <c r="L158" t="s">
        <v>2136</v>
      </c>
      <c r="M158">
        <v>2242.71</v>
      </c>
      <c r="N158">
        <f t="shared" si="9"/>
        <v>19.065327215734534</v>
      </c>
      <c r="O158" t="s">
        <v>5299</v>
      </c>
    </row>
    <row r="159" spans="1:15" x14ac:dyDescent="0.25">
      <c r="A159" t="s">
        <v>178</v>
      </c>
      <c r="B159" t="s">
        <v>222</v>
      </c>
      <c r="C159">
        <v>372909</v>
      </c>
      <c r="D159" t="s">
        <v>2927</v>
      </c>
      <c r="E159">
        <v>812.89</v>
      </c>
      <c r="F159">
        <f t="shared" si="8"/>
        <v>458.74472560863092</v>
      </c>
      <c r="I159" t="s">
        <v>158</v>
      </c>
      <c r="J159" t="s">
        <v>229</v>
      </c>
      <c r="K159">
        <v>29068</v>
      </c>
      <c r="L159" t="s">
        <v>2137</v>
      </c>
      <c r="M159">
        <v>1293.97</v>
      </c>
      <c r="N159">
        <f t="shared" si="9"/>
        <v>22.464199324559303</v>
      </c>
      <c r="O159" t="s">
        <v>5299</v>
      </c>
    </row>
    <row r="160" spans="1:15" x14ac:dyDescent="0.25">
      <c r="A160" t="s">
        <v>178</v>
      </c>
      <c r="B160" t="s">
        <v>223</v>
      </c>
      <c r="C160">
        <v>18863</v>
      </c>
      <c r="D160" t="s">
        <v>2928</v>
      </c>
      <c r="E160">
        <v>982.92</v>
      </c>
      <c r="F160">
        <f t="shared" si="8"/>
        <v>19.190778496724047</v>
      </c>
      <c r="I160" t="s">
        <v>158</v>
      </c>
      <c r="J160" t="s">
        <v>443</v>
      </c>
      <c r="K160">
        <v>18278</v>
      </c>
      <c r="L160" t="s">
        <v>2138</v>
      </c>
      <c r="M160">
        <v>1269.81</v>
      </c>
      <c r="N160">
        <f t="shared" si="9"/>
        <v>14.394279459131681</v>
      </c>
      <c r="O160" t="s">
        <v>5299</v>
      </c>
    </row>
    <row r="161" spans="1:15" x14ac:dyDescent="0.25">
      <c r="A161" t="s">
        <v>178</v>
      </c>
      <c r="B161" t="s">
        <v>224</v>
      </c>
      <c r="C161">
        <v>29709</v>
      </c>
      <c r="D161" t="s">
        <v>2929</v>
      </c>
      <c r="E161">
        <v>743.62</v>
      </c>
      <c r="F161">
        <f t="shared" si="8"/>
        <v>39.95185713133052</v>
      </c>
      <c r="I161" t="s">
        <v>158</v>
      </c>
      <c r="J161" t="s">
        <v>444</v>
      </c>
      <c r="K161">
        <v>4952</v>
      </c>
      <c r="L161" t="s">
        <v>2139</v>
      </c>
      <c r="M161">
        <v>542.26</v>
      </c>
      <c r="N161">
        <f t="shared" si="9"/>
        <v>9.1321506288496295</v>
      </c>
      <c r="O161" t="s">
        <v>5285</v>
      </c>
    </row>
    <row r="162" spans="1:15" x14ac:dyDescent="0.25">
      <c r="A162" t="s">
        <v>178</v>
      </c>
      <c r="B162" t="s">
        <v>225</v>
      </c>
      <c r="C162">
        <v>96774</v>
      </c>
      <c r="D162" t="s">
        <v>2930</v>
      </c>
      <c r="E162">
        <v>623.21</v>
      </c>
      <c r="F162">
        <f t="shared" si="8"/>
        <v>155.28313088685996</v>
      </c>
      <c r="I162" t="s">
        <v>158</v>
      </c>
      <c r="J162" t="s">
        <v>445</v>
      </c>
      <c r="K162">
        <v>18845</v>
      </c>
      <c r="L162" t="s">
        <v>2140</v>
      </c>
      <c r="M162">
        <v>2210.8200000000002</v>
      </c>
      <c r="N162">
        <f t="shared" si="9"/>
        <v>8.5239865751169237</v>
      </c>
      <c r="O162" t="s">
        <v>5285</v>
      </c>
    </row>
    <row r="163" spans="1:15" x14ac:dyDescent="0.25">
      <c r="A163" t="s">
        <v>178</v>
      </c>
      <c r="B163" t="s">
        <v>226</v>
      </c>
      <c r="C163">
        <v>413210</v>
      </c>
      <c r="D163" t="s">
        <v>2931</v>
      </c>
      <c r="E163">
        <v>1644.14</v>
      </c>
      <c r="F163">
        <f t="shared" si="8"/>
        <v>251.32288004671133</v>
      </c>
      <c r="I163" t="s">
        <v>158</v>
      </c>
      <c r="J163" t="s">
        <v>329</v>
      </c>
      <c r="K163">
        <v>4265</v>
      </c>
      <c r="L163" t="s">
        <v>2141</v>
      </c>
      <c r="M163">
        <v>687.78</v>
      </c>
      <c r="N163">
        <f t="shared" si="9"/>
        <v>6.2011108203204515</v>
      </c>
      <c r="O163" t="s">
        <v>5299</v>
      </c>
    </row>
    <row r="164" spans="1:15" x14ac:dyDescent="0.25">
      <c r="A164" t="s">
        <v>178</v>
      </c>
      <c r="B164" t="s">
        <v>227</v>
      </c>
      <c r="C164">
        <v>20733</v>
      </c>
      <c r="D164" t="s">
        <v>2932</v>
      </c>
      <c r="E164">
        <v>1034.6199999999999</v>
      </c>
      <c r="F164">
        <f t="shared" si="8"/>
        <v>20.039241460632891</v>
      </c>
      <c r="I164" t="s">
        <v>158</v>
      </c>
      <c r="J164" t="s">
        <v>446</v>
      </c>
      <c r="K164">
        <v>17767</v>
      </c>
      <c r="L164" t="s">
        <v>2142</v>
      </c>
      <c r="M164">
        <v>973.28</v>
      </c>
      <c r="N164">
        <f t="shared" si="9"/>
        <v>18.254767384514221</v>
      </c>
      <c r="O164" t="s">
        <v>5285</v>
      </c>
    </row>
    <row r="165" spans="1:15" x14ac:dyDescent="0.25">
      <c r="A165" t="s">
        <v>178</v>
      </c>
      <c r="B165" t="s">
        <v>228</v>
      </c>
      <c r="C165">
        <v>226486</v>
      </c>
      <c r="D165" t="s">
        <v>2933</v>
      </c>
      <c r="E165">
        <v>799.81</v>
      </c>
      <c r="F165">
        <f t="shared" si="8"/>
        <v>283.17475400407596</v>
      </c>
      <c r="I165" t="s">
        <v>158</v>
      </c>
      <c r="J165" t="s">
        <v>447</v>
      </c>
      <c r="K165">
        <v>12172</v>
      </c>
      <c r="L165" t="s">
        <v>2143</v>
      </c>
      <c r="M165">
        <v>1644.46</v>
      </c>
      <c r="N165">
        <f t="shared" si="9"/>
        <v>7.4018218746579425</v>
      </c>
      <c r="O165" t="s">
        <v>5299</v>
      </c>
    </row>
    <row r="166" spans="1:15" x14ac:dyDescent="0.25">
      <c r="A166" t="s">
        <v>178</v>
      </c>
      <c r="B166" t="s">
        <v>229</v>
      </c>
      <c r="C166">
        <v>119679</v>
      </c>
      <c r="D166" t="s">
        <v>2934</v>
      </c>
      <c r="E166">
        <v>599.09</v>
      </c>
      <c r="F166">
        <f t="shared" si="8"/>
        <v>199.76798143851508</v>
      </c>
      <c r="I166" t="s">
        <v>158</v>
      </c>
      <c r="J166" t="s">
        <v>448</v>
      </c>
      <c r="K166">
        <v>168424</v>
      </c>
      <c r="L166" t="s">
        <v>2144</v>
      </c>
      <c r="M166">
        <v>2397.86</v>
      </c>
      <c r="N166">
        <f t="shared" si="9"/>
        <v>70.239296706229723</v>
      </c>
      <c r="O166" t="s">
        <v>5299</v>
      </c>
    </row>
    <row r="167" spans="1:15" x14ac:dyDescent="0.25">
      <c r="A167" t="s">
        <v>178</v>
      </c>
      <c r="B167" t="s">
        <v>230</v>
      </c>
      <c r="C167">
        <v>8923</v>
      </c>
      <c r="D167" t="s">
        <v>2935</v>
      </c>
      <c r="E167">
        <v>724.13</v>
      </c>
      <c r="F167">
        <f t="shared" si="8"/>
        <v>12.322373054562027</v>
      </c>
      <c r="I167" t="s">
        <v>158</v>
      </c>
      <c r="J167" t="s">
        <v>449</v>
      </c>
      <c r="K167">
        <v>6324</v>
      </c>
      <c r="L167" t="s">
        <v>2145</v>
      </c>
      <c r="M167">
        <v>3223.1</v>
      </c>
      <c r="N167">
        <f t="shared" si="9"/>
        <v>1.9620861903136733</v>
      </c>
      <c r="O167" t="s">
        <v>5285</v>
      </c>
    </row>
    <row r="168" spans="1:15" x14ac:dyDescent="0.25">
      <c r="A168" t="s">
        <v>178</v>
      </c>
      <c r="B168" t="s">
        <v>231</v>
      </c>
      <c r="C168">
        <v>19930</v>
      </c>
      <c r="D168" t="s">
        <v>2936</v>
      </c>
      <c r="E168">
        <v>890.1</v>
      </c>
      <c r="F168">
        <f t="shared" si="8"/>
        <v>22.390742613189527</v>
      </c>
      <c r="I168" t="s">
        <v>158</v>
      </c>
      <c r="J168" t="s">
        <v>450</v>
      </c>
      <c r="K168">
        <v>11267</v>
      </c>
      <c r="L168" t="s">
        <v>2146</v>
      </c>
      <c r="M168">
        <v>913.13</v>
      </c>
      <c r="N168">
        <f t="shared" si="9"/>
        <v>12.338878363431276</v>
      </c>
      <c r="O168" t="s">
        <v>5285</v>
      </c>
    </row>
    <row r="169" spans="1:15" x14ac:dyDescent="0.25">
      <c r="A169" t="s">
        <v>178</v>
      </c>
      <c r="B169" t="s">
        <v>232</v>
      </c>
      <c r="C169">
        <v>33114</v>
      </c>
      <c r="D169" t="s">
        <v>2937</v>
      </c>
      <c r="E169">
        <v>672.15</v>
      </c>
      <c r="F169">
        <f t="shared" si="8"/>
        <v>49.265788886409283</v>
      </c>
      <c r="I169" t="s">
        <v>158</v>
      </c>
      <c r="J169" t="s">
        <v>451</v>
      </c>
      <c r="K169">
        <v>25638</v>
      </c>
      <c r="L169" t="s">
        <v>2147</v>
      </c>
      <c r="M169">
        <v>2368.19</v>
      </c>
      <c r="N169">
        <f t="shared" si="9"/>
        <v>10.825989468750395</v>
      </c>
      <c r="O169" t="s">
        <v>5285</v>
      </c>
    </row>
    <row r="170" spans="1:15" x14ac:dyDescent="0.25">
      <c r="A170" t="s">
        <v>178</v>
      </c>
      <c r="B170" t="s">
        <v>233</v>
      </c>
      <c r="C170">
        <v>22722</v>
      </c>
      <c r="D170" t="s">
        <v>2938</v>
      </c>
      <c r="E170">
        <v>584.15</v>
      </c>
      <c r="F170">
        <f t="shared" si="8"/>
        <v>38.897543439185142</v>
      </c>
      <c r="I170" t="s">
        <v>158</v>
      </c>
      <c r="J170" t="s">
        <v>452</v>
      </c>
      <c r="K170">
        <v>6824</v>
      </c>
      <c r="L170" t="s">
        <v>2148</v>
      </c>
      <c r="M170">
        <v>3170.46</v>
      </c>
      <c r="N170">
        <f t="shared" si="9"/>
        <v>2.1523690568561027</v>
      </c>
      <c r="O170" t="s">
        <v>5285</v>
      </c>
    </row>
    <row r="171" spans="1:15" x14ac:dyDescent="0.25">
      <c r="A171" t="s">
        <v>178</v>
      </c>
      <c r="B171" t="s">
        <v>234</v>
      </c>
      <c r="C171">
        <v>57961</v>
      </c>
      <c r="D171" t="s">
        <v>2939</v>
      </c>
      <c r="E171">
        <v>647.44000000000005</v>
      </c>
      <c r="F171">
        <f t="shared" si="8"/>
        <v>89.523353515383661</v>
      </c>
      <c r="I171" t="s">
        <v>158</v>
      </c>
      <c r="J171" t="s">
        <v>453</v>
      </c>
      <c r="K171">
        <v>728</v>
      </c>
      <c r="L171" t="s">
        <v>2149</v>
      </c>
      <c r="M171">
        <v>388.31</v>
      </c>
      <c r="N171">
        <f t="shared" si="9"/>
        <v>1.8747907599598259</v>
      </c>
      <c r="O171" t="s">
        <v>5285</v>
      </c>
    </row>
    <row r="172" spans="1:15" x14ac:dyDescent="0.25">
      <c r="A172" t="s">
        <v>178</v>
      </c>
      <c r="B172" t="s">
        <v>235</v>
      </c>
      <c r="C172">
        <v>89512</v>
      </c>
      <c r="D172" t="s">
        <v>2940</v>
      </c>
      <c r="E172">
        <v>653.66</v>
      </c>
      <c r="F172">
        <f t="shared" si="8"/>
        <v>136.93969341859682</v>
      </c>
      <c r="I172" t="s">
        <v>158</v>
      </c>
      <c r="J172" t="s">
        <v>454</v>
      </c>
      <c r="K172">
        <v>8179</v>
      </c>
      <c r="L172" t="s">
        <v>2150</v>
      </c>
      <c r="M172">
        <v>1288.54</v>
      </c>
      <c r="N172">
        <f t="shared" si="9"/>
        <v>6.3474940630481012</v>
      </c>
      <c r="O172" t="s">
        <v>5285</v>
      </c>
    </row>
    <row r="173" spans="1:15" x14ac:dyDescent="0.25">
      <c r="A173" t="s">
        <v>178</v>
      </c>
      <c r="B173" t="s">
        <v>236</v>
      </c>
      <c r="C173">
        <v>217702</v>
      </c>
      <c r="D173" t="s">
        <v>2941</v>
      </c>
      <c r="E173">
        <v>809.6</v>
      </c>
      <c r="F173">
        <f t="shared" si="8"/>
        <v>268.90069169960475</v>
      </c>
      <c r="I173" t="s">
        <v>158</v>
      </c>
      <c r="J173" t="s">
        <v>455</v>
      </c>
      <c r="K173">
        <v>2248</v>
      </c>
      <c r="L173" t="s">
        <v>2151</v>
      </c>
      <c r="M173">
        <v>549.64</v>
      </c>
      <c r="N173">
        <f t="shared" si="9"/>
        <v>4.0899497853140234</v>
      </c>
      <c r="O173" t="s">
        <v>5299</v>
      </c>
    </row>
    <row r="174" spans="1:15" x14ac:dyDescent="0.25">
      <c r="A174" t="s">
        <v>178</v>
      </c>
      <c r="B174" t="s">
        <v>237</v>
      </c>
      <c r="C174">
        <v>12427</v>
      </c>
      <c r="D174" t="s">
        <v>2942</v>
      </c>
      <c r="E174">
        <v>913.35</v>
      </c>
      <c r="F174">
        <f t="shared" si="8"/>
        <v>13.605956095691685</v>
      </c>
      <c r="I174" t="s">
        <v>158</v>
      </c>
      <c r="J174" t="s">
        <v>456</v>
      </c>
      <c r="K174">
        <v>31011</v>
      </c>
      <c r="L174" t="s">
        <v>2152</v>
      </c>
      <c r="M174">
        <v>619.29</v>
      </c>
      <c r="N174">
        <f t="shared" si="9"/>
        <v>50.075085985564115</v>
      </c>
      <c r="O174" t="s">
        <v>5285</v>
      </c>
    </row>
    <row r="175" spans="1:15" x14ac:dyDescent="0.25">
      <c r="A175" t="s">
        <v>178</v>
      </c>
      <c r="B175" t="s">
        <v>238</v>
      </c>
      <c r="C175">
        <v>79978</v>
      </c>
      <c r="D175" t="s">
        <v>2943</v>
      </c>
      <c r="E175">
        <v>760.32</v>
      </c>
      <c r="F175">
        <f t="shared" si="8"/>
        <v>105.18992003367002</v>
      </c>
      <c r="I175" t="s">
        <v>158</v>
      </c>
      <c r="J175" t="s">
        <v>457</v>
      </c>
      <c r="K175">
        <v>25388</v>
      </c>
      <c r="L175" t="s">
        <v>2153</v>
      </c>
      <c r="M175">
        <v>558.99</v>
      </c>
      <c r="N175">
        <f t="shared" si="9"/>
        <v>45.417628222329554</v>
      </c>
      <c r="O175" t="s">
        <v>5285</v>
      </c>
    </row>
    <row r="176" spans="1:15" x14ac:dyDescent="0.25">
      <c r="A176" t="s">
        <v>178</v>
      </c>
      <c r="B176" t="s">
        <v>239</v>
      </c>
      <c r="C176">
        <v>40367</v>
      </c>
      <c r="D176" t="s">
        <v>2944</v>
      </c>
      <c r="E176">
        <v>766.3</v>
      </c>
      <c r="F176">
        <f t="shared" si="8"/>
        <v>52.677802427247819</v>
      </c>
      <c r="I176" t="s">
        <v>158</v>
      </c>
      <c r="J176" t="s">
        <v>242</v>
      </c>
      <c r="K176">
        <v>4908</v>
      </c>
      <c r="L176" t="s">
        <v>2154</v>
      </c>
      <c r="M176">
        <v>2524.29</v>
      </c>
      <c r="N176">
        <f t="shared" si="9"/>
        <v>1.9443090928538322</v>
      </c>
      <c r="O176" t="s">
        <v>5299</v>
      </c>
    </row>
    <row r="177" spans="1:15" x14ac:dyDescent="0.25">
      <c r="A177" t="s">
        <v>178</v>
      </c>
      <c r="B177" t="s">
        <v>240</v>
      </c>
      <c r="C177">
        <v>209355</v>
      </c>
      <c r="D177" t="s">
        <v>2945</v>
      </c>
      <c r="E177">
        <v>1352.03</v>
      </c>
      <c r="F177">
        <f t="shared" si="8"/>
        <v>154.84493687270253</v>
      </c>
      <c r="I177" t="s">
        <v>158</v>
      </c>
      <c r="J177" t="s">
        <v>458</v>
      </c>
      <c r="K177">
        <v>324492</v>
      </c>
      <c r="L177" t="s">
        <v>2155</v>
      </c>
      <c r="M177">
        <v>4021.76</v>
      </c>
      <c r="N177">
        <f t="shared" si="9"/>
        <v>80.684078612348813</v>
      </c>
      <c r="O177" t="s">
        <v>5299</v>
      </c>
    </row>
    <row r="178" spans="1:15" x14ac:dyDescent="0.25">
      <c r="A178" t="s">
        <v>178</v>
      </c>
      <c r="B178" t="s">
        <v>241</v>
      </c>
      <c r="C178">
        <v>63521</v>
      </c>
      <c r="D178" t="s">
        <v>2946</v>
      </c>
      <c r="E178">
        <v>805.36</v>
      </c>
      <c r="F178">
        <f t="shared" si="8"/>
        <v>78.872802225091888</v>
      </c>
      <c r="I178" t="s">
        <v>158</v>
      </c>
      <c r="J178" t="s">
        <v>289</v>
      </c>
      <c r="K178">
        <v>10019</v>
      </c>
      <c r="L178" t="s">
        <v>2156</v>
      </c>
      <c r="M178">
        <v>2369.2199999999998</v>
      </c>
      <c r="N178">
        <f t="shared" si="9"/>
        <v>4.2288179231983527</v>
      </c>
      <c r="O178" t="s">
        <v>5299</v>
      </c>
    </row>
    <row r="179" spans="1:15" x14ac:dyDescent="0.25">
      <c r="A179" t="s">
        <v>178</v>
      </c>
      <c r="B179" t="s">
        <v>242</v>
      </c>
      <c r="C179">
        <v>16326</v>
      </c>
      <c r="D179" t="s">
        <v>2947</v>
      </c>
      <c r="E179">
        <v>1088.6199999999999</v>
      </c>
      <c r="F179">
        <f t="shared" si="8"/>
        <v>14.996968639194579</v>
      </c>
    </row>
    <row r="180" spans="1:15" x14ac:dyDescent="0.25">
      <c r="A180" t="s">
        <v>178</v>
      </c>
      <c r="B180" t="s">
        <v>243</v>
      </c>
      <c r="C180">
        <v>10373</v>
      </c>
      <c r="D180" t="s">
        <v>2948</v>
      </c>
      <c r="E180">
        <v>907.54</v>
      </c>
      <c r="F180">
        <f t="shared" si="8"/>
        <v>11.429799237499173</v>
      </c>
      <c r="I180" t="s">
        <v>161</v>
      </c>
      <c r="J180" t="s">
        <v>1897</v>
      </c>
      <c r="K180">
        <v>56046</v>
      </c>
      <c r="L180" t="s">
        <v>2158</v>
      </c>
      <c r="M180">
        <v>6729.45</v>
      </c>
      <c r="N180">
        <f t="shared" ref="N180:N207" si="10">K180/M180</f>
        <v>8.3284666651806614</v>
      </c>
    </row>
    <row r="181" spans="1:15" x14ac:dyDescent="0.25">
      <c r="A181" t="s">
        <v>178</v>
      </c>
      <c r="B181" t="s">
        <v>244</v>
      </c>
      <c r="C181">
        <v>23629</v>
      </c>
      <c r="D181" t="s">
        <v>2949</v>
      </c>
      <c r="E181">
        <v>631.9</v>
      </c>
      <c r="F181">
        <f t="shared" si="8"/>
        <v>37.393574932742524</v>
      </c>
      <c r="I181" t="s">
        <v>161</v>
      </c>
      <c r="J181" t="s">
        <v>1898</v>
      </c>
      <c r="K181">
        <v>128289</v>
      </c>
      <c r="L181" t="s">
        <v>2159</v>
      </c>
      <c r="M181">
        <v>1173.17</v>
      </c>
      <c r="N181">
        <f t="shared" si="10"/>
        <v>109.352438265554</v>
      </c>
    </row>
    <row r="182" spans="1:15" x14ac:dyDescent="0.25">
      <c r="A182" t="s">
        <v>156</v>
      </c>
      <c r="B182" t="s">
        <v>156</v>
      </c>
      <c r="C182">
        <v>731545</v>
      </c>
      <c r="D182" t="s">
        <v>2950</v>
      </c>
      <c r="E182">
        <v>656424.14</v>
      </c>
      <c r="F182">
        <f t="shared" ref="F182:F196" si="11">C182/E182</f>
        <v>1.1144395146711088</v>
      </c>
      <c r="I182" t="s">
        <v>161</v>
      </c>
      <c r="J182" t="s">
        <v>1249</v>
      </c>
      <c r="K182">
        <v>20463</v>
      </c>
      <c r="L182" t="s">
        <v>2160</v>
      </c>
      <c r="M182">
        <v>1484.69</v>
      </c>
      <c r="N182">
        <f t="shared" si="10"/>
        <v>13.782675171247869</v>
      </c>
      <c r="O182" t="s">
        <v>5285</v>
      </c>
    </row>
    <row r="183" spans="1:15" x14ac:dyDescent="0.25">
      <c r="A183" t="s">
        <v>156</v>
      </c>
      <c r="B183" t="s">
        <v>245</v>
      </c>
      <c r="C183">
        <v>3337</v>
      </c>
      <c r="D183" t="s">
        <v>2951</v>
      </c>
      <c r="E183">
        <v>15011.77</v>
      </c>
      <c r="F183">
        <f t="shared" si="11"/>
        <v>0.22229224135461706</v>
      </c>
      <c r="I183" t="s">
        <v>161</v>
      </c>
      <c r="J183" t="s">
        <v>1899</v>
      </c>
      <c r="K183">
        <v>950</v>
      </c>
      <c r="L183" t="s">
        <v>2161</v>
      </c>
      <c r="M183">
        <v>723.1</v>
      </c>
      <c r="N183">
        <f t="shared" si="10"/>
        <v>1.3137878578343245</v>
      </c>
      <c r="O183" t="s">
        <v>5285</v>
      </c>
    </row>
    <row r="184" spans="1:15" x14ac:dyDescent="0.25">
      <c r="A184" t="s">
        <v>156</v>
      </c>
      <c r="B184" t="s">
        <v>246</v>
      </c>
      <c r="C184">
        <v>5634</v>
      </c>
      <c r="D184" t="s">
        <v>2952</v>
      </c>
      <c r="E184">
        <v>14114.7</v>
      </c>
      <c r="F184">
        <f t="shared" si="11"/>
        <v>0.39915832430019765</v>
      </c>
      <c r="I184" t="s">
        <v>161</v>
      </c>
      <c r="J184" t="s">
        <v>779</v>
      </c>
      <c r="K184">
        <v>355481</v>
      </c>
      <c r="L184" t="s">
        <v>2162</v>
      </c>
      <c r="M184">
        <v>633.57000000000005</v>
      </c>
      <c r="N184">
        <f t="shared" si="10"/>
        <v>561.07612418517283</v>
      </c>
    </row>
    <row r="185" spans="1:15" x14ac:dyDescent="0.25">
      <c r="A185" t="s">
        <v>156</v>
      </c>
      <c r="B185" t="s">
        <v>247</v>
      </c>
      <c r="C185">
        <v>288000</v>
      </c>
      <c r="D185" t="s">
        <v>2953</v>
      </c>
      <c r="E185">
        <v>1961.51</v>
      </c>
      <c r="F185">
        <f t="shared" si="11"/>
        <v>146.82565982329939</v>
      </c>
      <c r="I185" t="s">
        <v>161</v>
      </c>
      <c r="J185" t="s">
        <v>1900</v>
      </c>
      <c r="K185">
        <v>19938</v>
      </c>
      <c r="L185" t="s">
        <v>2163</v>
      </c>
      <c r="M185">
        <v>3256.29</v>
      </c>
      <c r="N185">
        <f t="shared" si="10"/>
        <v>6.1229190274821956</v>
      </c>
      <c r="O185" t="s">
        <v>5285</v>
      </c>
    </row>
    <row r="186" spans="1:15" x14ac:dyDescent="0.25">
      <c r="A186" t="s">
        <v>156</v>
      </c>
      <c r="B186" t="s">
        <v>248</v>
      </c>
      <c r="C186">
        <v>18386</v>
      </c>
      <c r="D186" t="s">
        <v>2954</v>
      </c>
      <c r="E186">
        <v>45954.59</v>
      </c>
      <c r="F186">
        <f t="shared" si="11"/>
        <v>0.40009061118813161</v>
      </c>
      <c r="I186" t="s">
        <v>161</v>
      </c>
      <c r="J186" t="s">
        <v>1901</v>
      </c>
      <c r="K186">
        <v>10012</v>
      </c>
      <c r="L186" t="s">
        <v>2164</v>
      </c>
      <c r="M186">
        <v>4461.83</v>
      </c>
      <c r="N186">
        <f t="shared" si="10"/>
        <v>2.2439223367990264</v>
      </c>
    </row>
    <row r="187" spans="1:15" x14ac:dyDescent="0.25">
      <c r="A187" t="s">
        <v>156</v>
      </c>
      <c r="B187" t="s">
        <v>249</v>
      </c>
      <c r="C187">
        <v>836</v>
      </c>
      <c r="D187" t="s">
        <v>2955</v>
      </c>
      <c r="E187">
        <v>917.61</v>
      </c>
      <c r="F187">
        <f t="shared" si="11"/>
        <v>0.91106243393162667</v>
      </c>
      <c r="I187" t="s">
        <v>161</v>
      </c>
      <c r="J187" t="s">
        <v>427</v>
      </c>
      <c r="K187">
        <v>5051</v>
      </c>
      <c r="L187" t="s">
        <v>2165</v>
      </c>
      <c r="M187">
        <v>5208.5</v>
      </c>
      <c r="N187">
        <f t="shared" si="10"/>
        <v>0.96976096764903519</v>
      </c>
    </row>
    <row r="188" spans="1:15" x14ac:dyDescent="0.25">
      <c r="A188" t="s">
        <v>156</v>
      </c>
      <c r="B188" t="s">
        <v>250</v>
      </c>
      <c r="C188">
        <v>2097</v>
      </c>
      <c r="D188" t="s">
        <v>2956</v>
      </c>
      <c r="E188">
        <v>0</v>
      </c>
      <c r="F188" t="e">
        <f t="shared" si="11"/>
        <v>#DIV/0!</v>
      </c>
      <c r="I188" t="s">
        <v>161</v>
      </c>
      <c r="J188" t="s">
        <v>429</v>
      </c>
      <c r="K188">
        <v>9754</v>
      </c>
      <c r="L188" t="s">
        <v>2166</v>
      </c>
      <c r="M188">
        <v>3694.3</v>
      </c>
      <c r="N188">
        <f t="shared" si="10"/>
        <v>2.6402836802641905</v>
      </c>
    </row>
    <row r="189" spans="1:15" x14ac:dyDescent="0.25">
      <c r="A189" t="s">
        <v>156</v>
      </c>
      <c r="B189" t="s">
        <v>251</v>
      </c>
      <c r="C189">
        <v>4916</v>
      </c>
      <c r="D189" t="s">
        <v>2957</v>
      </c>
      <c r="E189">
        <v>20613.12</v>
      </c>
      <c r="F189">
        <f t="shared" si="11"/>
        <v>0.23848888474913066</v>
      </c>
      <c r="I189" t="s">
        <v>161</v>
      </c>
      <c r="J189" t="s">
        <v>1069</v>
      </c>
      <c r="K189">
        <v>54839</v>
      </c>
      <c r="L189" t="s">
        <v>2167</v>
      </c>
      <c r="M189">
        <v>3302.12</v>
      </c>
      <c r="N189">
        <f t="shared" si="10"/>
        <v>16.607209913631245</v>
      </c>
      <c r="O189" t="s">
        <v>5299</v>
      </c>
    </row>
    <row r="190" spans="1:15" x14ac:dyDescent="0.25">
      <c r="A190" t="s">
        <v>156</v>
      </c>
      <c r="B190" t="s">
        <v>252</v>
      </c>
      <c r="C190">
        <v>96849</v>
      </c>
      <c r="D190" t="s">
        <v>2958</v>
      </c>
      <c r="E190">
        <v>7443.68</v>
      </c>
      <c r="F190">
        <f t="shared" si="11"/>
        <v>13.010903209165358</v>
      </c>
      <c r="I190" t="s">
        <v>161</v>
      </c>
      <c r="J190" t="s">
        <v>1902</v>
      </c>
      <c r="K190">
        <v>12017</v>
      </c>
      <c r="L190" t="s">
        <v>2168</v>
      </c>
      <c r="M190">
        <v>3406.46</v>
      </c>
      <c r="N190">
        <f t="shared" si="10"/>
        <v>3.5277091173828548</v>
      </c>
    </row>
    <row r="191" spans="1:15" x14ac:dyDescent="0.25">
      <c r="A191" t="s">
        <v>156</v>
      </c>
      <c r="B191" t="s">
        <v>253</v>
      </c>
      <c r="C191">
        <v>2530</v>
      </c>
      <c r="D191" t="s">
        <v>2959</v>
      </c>
      <c r="E191">
        <v>2754.1</v>
      </c>
      <c r="F191">
        <f t="shared" si="11"/>
        <v>0.9186304055771396</v>
      </c>
      <c r="I191" t="s">
        <v>161</v>
      </c>
      <c r="J191" t="s">
        <v>693</v>
      </c>
      <c r="K191">
        <v>7886</v>
      </c>
      <c r="L191" t="s">
        <v>2169</v>
      </c>
      <c r="M191">
        <v>4108.6000000000004</v>
      </c>
      <c r="N191">
        <f t="shared" si="10"/>
        <v>1.9193885995229516</v>
      </c>
      <c r="O191" t="s">
        <v>5299</v>
      </c>
    </row>
    <row r="192" spans="1:15" x14ac:dyDescent="0.25">
      <c r="A192" t="s">
        <v>156</v>
      </c>
      <c r="B192" t="s">
        <v>254</v>
      </c>
      <c r="C192">
        <v>2148</v>
      </c>
      <c r="D192" t="s">
        <v>2960</v>
      </c>
      <c r="E192">
        <v>17500.23</v>
      </c>
      <c r="F192">
        <f t="shared" si="11"/>
        <v>0.12274124397222208</v>
      </c>
      <c r="I192" t="s">
        <v>161</v>
      </c>
      <c r="J192" t="s">
        <v>1903</v>
      </c>
      <c r="K192">
        <v>13188</v>
      </c>
      <c r="L192" t="s">
        <v>2170</v>
      </c>
      <c r="M192">
        <v>6828.51</v>
      </c>
      <c r="N192">
        <f t="shared" si="10"/>
        <v>1.9313144448788975</v>
      </c>
      <c r="O192" t="s">
        <v>5299</v>
      </c>
    </row>
    <row r="193" spans="1:15" x14ac:dyDescent="0.25">
      <c r="A193" t="s">
        <v>156</v>
      </c>
      <c r="B193" t="s">
        <v>255</v>
      </c>
      <c r="C193">
        <v>31974</v>
      </c>
      <c r="D193" t="s">
        <v>2961</v>
      </c>
      <c r="E193">
        <v>3081.12</v>
      </c>
      <c r="F193">
        <f t="shared" si="11"/>
        <v>10.377395232902321</v>
      </c>
      <c r="I193" t="s">
        <v>161</v>
      </c>
      <c r="J193" t="s">
        <v>229</v>
      </c>
      <c r="K193">
        <v>12124</v>
      </c>
      <c r="L193" t="s">
        <v>2171</v>
      </c>
      <c r="M193">
        <v>610.79</v>
      </c>
      <c r="N193">
        <f t="shared" si="10"/>
        <v>19.849702843857955</v>
      </c>
      <c r="O193" t="s">
        <v>5299</v>
      </c>
    </row>
    <row r="194" spans="1:15" x14ac:dyDescent="0.25">
      <c r="A194" t="s">
        <v>156</v>
      </c>
      <c r="B194" t="s">
        <v>256</v>
      </c>
      <c r="C194">
        <v>58708</v>
      </c>
      <c r="D194" t="s">
        <v>2962</v>
      </c>
      <c r="E194">
        <v>21664.33</v>
      </c>
      <c r="F194">
        <f t="shared" si="11"/>
        <v>2.7098922514566568</v>
      </c>
      <c r="I194" t="s">
        <v>161</v>
      </c>
      <c r="J194" t="s">
        <v>1904</v>
      </c>
      <c r="K194">
        <v>1479</v>
      </c>
      <c r="L194" t="s">
        <v>2172</v>
      </c>
      <c r="M194">
        <v>765.81</v>
      </c>
      <c r="N194">
        <f t="shared" si="10"/>
        <v>1.9312884396913075</v>
      </c>
      <c r="O194" t="s">
        <v>5285</v>
      </c>
    </row>
    <row r="195" spans="1:15" x14ac:dyDescent="0.25">
      <c r="A195" t="s">
        <v>156</v>
      </c>
      <c r="B195" t="s">
        <v>257</v>
      </c>
      <c r="C195">
        <v>13901</v>
      </c>
      <c r="D195" t="s">
        <v>2963</v>
      </c>
      <c r="E195">
        <v>1743.55</v>
      </c>
      <c r="F195">
        <f t="shared" si="11"/>
        <v>7.972814086203436</v>
      </c>
      <c r="I195" t="s">
        <v>161</v>
      </c>
      <c r="J195" t="s">
        <v>1905</v>
      </c>
      <c r="K195">
        <v>2483</v>
      </c>
      <c r="L195" t="s">
        <v>2173</v>
      </c>
      <c r="M195">
        <v>1086.3599999999999</v>
      </c>
      <c r="N195">
        <f t="shared" si="10"/>
        <v>2.2856143451526201</v>
      </c>
      <c r="O195" t="s">
        <v>5299</v>
      </c>
    </row>
    <row r="196" spans="1:15" x14ac:dyDescent="0.25">
      <c r="A196" t="s">
        <v>156</v>
      </c>
      <c r="B196" t="s">
        <v>258</v>
      </c>
      <c r="C196">
        <v>12998</v>
      </c>
      <c r="D196" t="s">
        <v>2964</v>
      </c>
      <c r="E196">
        <v>11845.9</v>
      </c>
      <c r="F196">
        <f t="shared" si="11"/>
        <v>1.0972572788897426</v>
      </c>
      <c r="I196" t="s">
        <v>161</v>
      </c>
      <c r="J196" t="s">
        <v>1906</v>
      </c>
      <c r="K196">
        <v>1160437</v>
      </c>
      <c r="L196" t="s">
        <v>2174</v>
      </c>
      <c r="M196">
        <v>807.83</v>
      </c>
      <c r="N196">
        <f t="shared" si="10"/>
        <v>1436.4866370399711</v>
      </c>
    </row>
    <row r="197" spans="1:15" x14ac:dyDescent="0.25">
      <c r="A197" t="s">
        <v>156</v>
      </c>
      <c r="B197" t="s">
        <v>259</v>
      </c>
      <c r="C197">
        <v>8314</v>
      </c>
      <c r="I197" t="s">
        <v>161</v>
      </c>
      <c r="J197" t="s">
        <v>453</v>
      </c>
      <c r="K197">
        <v>15308</v>
      </c>
      <c r="L197" t="s">
        <v>2175</v>
      </c>
      <c r="M197">
        <v>7933.64</v>
      </c>
      <c r="N197">
        <f t="shared" si="10"/>
        <v>1.9295052460157001</v>
      </c>
      <c r="O197" t="s">
        <v>5299</v>
      </c>
    </row>
    <row r="198" spans="1:15" x14ac:dyDescent="0.25">
      <c r="A198" t="s">
        <v>156</v>
      </c>
      <c r="B198" t="s">
        <v>260</v>
      </c>
      <c r="C198">
        <v>1592</v>
      </c>
      <c r="D198" t="s">
        <v>2965</v>
      </c>
      <c r="E198">
        <v>29008.240000000002</v>
      </c>
      <c r="F198">
        <f t="shared" ref="F198:F229" si="12">C198/E198</f>
        <v>5.4880957962289333E-2</v>
      </c>
      <c r="I198" t="s">
        <v>161</v>
      </c>
      <c r="J198" t="s">
        <v>1907</v>
      </c>
      <c r="K198">
        <v>30939</v>
      </c>
      <c r="L198" t="s">
        <v>2176</v>
      </c>
      <c r="M198">
        <v>1602.71</v>
      </c>
      <c r="N198">
        <f t="shared" si="10"/>
        <v>19.304178547585028</v>
      </c>
      <c r="O198" t="s">
        <v>5285</v>
      </c>
    </row>
    <row r="199" spans="1:15" x14ac:dyDescent="0.25">
      <c r="A199" t="s">
        <v>156</v>
      </c>
      <c r="B199" t="s">
        <v>261</v>
      </c>
      <c r="C199">
        <v>108317</v>
      </c>
      <c r="D199" t="s">
        <v>2966</v>
      </c>
      <c r="E199">
        <v>25232.41</v>
      </c>
      <c r="F199">
        <f t="shared" si="12"/>
        <v>4.2927726681676459</v>
      </c>
      <c r="I199" t="s">
        <v>161</v>
      </c>
      <c r="J199" t="s">
        <v>340</v>
      </c>
      <c r="K199">
        <v>21620</v>
      </c>
      <c r="L199" t="s">
        <v>2177</v>
      </c>
      <c r="M199">
        <v>1918.41</v>
      </c>
      <c r="N199">
        <f t="shared" si="10"/>
        <v>11.269749427911655</v>
      </c>
      <c r="O199" t="s">
        <v>5285</v>
      </c>
    </row>
    <row r="200" spans="1:15" x14ac:dyDescent="0.25">
      <c r="A200" t="s">
        <v>156</v>
      </c>
      <c r="B200" t="s">
        <v>262</v>
      </c>
      <c r="C200">
        <v>10004</v>
      </c>
      <c r="D200" t="s">
        <v>2967</v>
      </c>
      <c r="E200">
        <v>28276.17</v>
      </c>
      <c r="F200">
        <f t="shared" si="12"/>
        <v>0.35379614707366663</v>
      </c>
      <c r="I200" t="s">
        <v>161</v>
      </c>
      <c r="J200" t="s">
        <v>456</v>
      </c>
      <c r="K200">
        <v>42145</v>
      </c>
      <c r="L200" t="s">
        <v>2178</v>
      </c>
      <c r="M200">
        <v>1882.15</v>
      </c>
      <c r="N200">
        <f t="shared" si="10"/>
        <v>22.391945381611453</v>
      </c>
      <c r="O200" t="s">
        <v>5285</v>
      </c>
    </row>
    <row r="201" spans="1:15" x14ac:dyDescent="0.25">
      <c r="A201" t="s">
        <v>156</v>
      </c>
      <c r="B201" t="s">
        <v>263</v>
      </c>
      <c r="C201">
        <v>9832</v>
      </c>
      <c r="D201" t="s">
        <v>2968</v>
      </c>
      <c r="E201">
        <v>93823.1</v>
      </c>
      <c r="F201">
        <f t="shared" si="12"/>
        <v>0.10479295610569252</v>
      </c>
      <c r="I201" t="s">
        <v>161</v>
      </c>
      <c r="J201" t="s">
        <v>1908</v>
      </c>
      <c r="K201">
        <v>72259</v>
      </c>
      <c r="L201" t="s">
        <v>2179</v>
      </c>
      <c r="M201">
        <v>7287.73</v>
      </c>
      <c r="N201">
        <f t="shared" si="10"/>
        <v>9.9151587668588164</v>
      </c>
      <c r="O201" t="s">
        <v>5299</v>
      </c>
    </row>
    <row r="202" spans="1:15" x14ac:dyDescent="0.25">
      <c r="A202" t="s">
        <v>156</v>
      </c>
      <c r="B202" t="s">
        <v>264</v>
      </c>
      <c r="C202">
        <v>7621</v>
      </c>
      <c r="D202" t="s">
        <v>2969</v>
      </c>
      <c r="E202">
        <v>40660.959999999999</v>
      </c>
      <c r="F202">
        <f t="shared" si="12"/>
        <v>0.18742794070774521</v>
      </c>
      <c r="I202" t="s">
        <v>161</v>
      </c>
      <c r="J202" t="s">
        <v>1909</v>
      </c>
      <c r="K202">
        <v>35734</v>
      </c>
      <c r="L202" t="s">
        <v>2180</v>
      </c>
      <c r="M202">
        <v>4499.21</v>
      </c>
      <c r="N202">
        <f t="shared" si="10"/>
        <v>7.94228320082859</v>
      </c>
    </row>
    <row r="203" spans="1:15" x14ac:dyDescent="0.25">
      <c r="A203" t="s">
        <v>156</v>
      </c>
      <c r="B203" t="s">
        <v>265</v>
      </c>
      <c r="C203">
        <v>3266</v>
      </c>
      <c r="D203" t="s">
        <v>2970</v>
      </c>
      <c r="E203">
        <v>8973.77</v>
      </c>
      <c r="F203">
        <f t="shared" si="12"/>
        <v>0.36394959977801972</v>
      </c>
      <c r="I203" t="s">
        <v>161</v>
      </c>
      <c r="J203" t="s">
        <v>1910</v>
      </c>
      <c r="K203">
        <v>636235</v>
      </c>
      <c r="L203" t="s">
        <v>2181</v>
      </c>
      <c r="M203">
        <v>2141.06</v>
      </c>
      <c r="N203">
        <f t="shared" si="10"/>
        <v>297.15888391731198</v>
      </c>
    </row>
    <row r="204" spans="1:15" x14ac:dyDescent="0.25">
      <c r="A204" t="s">
        <v>156</v>
      </c>
      <c r="B204" t="s">
        <v>266</v>
      </c>
      <c r="C204">
        <v>6203</v>
      </c>
      <c r="D204" t="s">
        <v>2971</v>
      </c>
      <c r="E204">
        <v>12566.41</v>
      </c>
      <c r="F204">
        <f t="shared" si="12"/>
        <v>0.49361750889872286</v>
      </c>
      <c r="I204" t="s">
        <v>161</v>
      </c>
      <c r="J204" t="s">
        <v>1911</v>
      </c>
      <c r="K204">
        <v>34091</v>
      </c>
      <c r="L204" t="s">
        <v>2182</v>
      </c>
      <c r="M204">
        <v>1209.24</v>
      </c>
      <c r="N204">
        <f t="shared" si="10"/>
        <v>28.192087592206676</v>
      </c>
      <c r="O204" t="s">
        <v>5285</v>
      </c>
    </row>
    <row r="205" spans="1:15" x14ac:dyDescent="0.25">
      <c r="A205" t="s">
        <v>156</v>
      </c>
      <c r="B205" t="s">
        <v>267</v>
      </c>
      <c r="C205">
        <v>8493</v>
      </c>
      <c r="D205" t="s">
        <v>2972</v>
      </c>
      <c r="E205">
        <v>4849.75</v>
      </c>
      <c r="F205">
        <f t="shared" si="12"/>
        <v>1.7512242899118511</v>
      </c>
      <c r="I205" t="s">
        <v>161</v>
      </c>
      <c r="J205" t="s">
        <v>242</v>
      </c>
      <c r="K205">
        <v>177556</v>
      </c>
      <c r="L205" t="s">
        <v>2183</v>
      </c>
      <c r="M205">
        <v>2430.0700000000002</v>
      </c>
      <c r="N205">
        <f t="shared" si="10"/>
        <v>73.066207969317745</v>
      </c>
    </row>
    <row r="206" spans="1:15" x14ac:dyDescent="0.25">
      <c r="A206" t="s">
        <v>156</v>
      </c>
      <c r="B206" t="s">
        <v>268</v>
      </c>
      <c r="C206">
        <v>1183</v>
      </c>
      <c r="D206" t="s">
        <v>2973</v>
      </c>
      <c r="E206">
        <v>0</v>
      </c>
      <c r="F206" t="e">
        <f t="shared" si="12"/>
        <v>#DIV/0!</v>
      </c>
      <c r="I206" t="s">
        <v>161</v>
      </c>
      <c r="J206" t="s">
        <v>625</v>
      </c>
      <c r="K206">
        <v>2711</v>
      </c>
      <c r="L206" t="s">
        <v>2184</v>
      </c>
      <c r="M206">
        <v>2466.61</v>
      </c>
      <c r="N206">
        <f t="shared" si="10"/>
        <v>1.0990793031731809</v>
      </c>
    </row>
    <row r="207" spans="1:15" x14ac:dyDescent="0.25">
      <c r="A207" t="s">
        <v>156</v>
      </c>
      <c r="B207" t="s">
        <v>269</v>
      </c>
      <c r="C207">
        <v>6893</v>
      </c>
      <c r="D207" t="s">
        <v>2974</v>
      </c>
      <c r="E207">
        <v>26235.439999999999</v>
      </c>
      <c r="F207">
        <f t="shared" si="12"/>
        <v>0.26273620720674024</v>
      </c>
      <c r="I207" t="s">
        <v>161</v>
      </c>
      <c r="J207" t="s">
        <v>1912</v>
      </c>
      <c r="K207">
        <v>260213</v>
      </c>
      <c r="L207" t="s">
        <v>2185</v>
      </c>
      <c r="M207">
        <v>659.49</v>
      </c>
      <c r="N207">
        <f t="shared" si="10"/>
        <v>394.5670139046839</v>
      </c>
    </row>
    <row r="208" spans="1:15" x14ac:dyDescent="0.25">
      <c r="A208" t="s">
        <v>156</v>
      </c>
      <c r="B208" t="s">
        <v>270</v>
      </c>
      <c r="C208">
        <v>9202</v>
      </c>
      <c r="D208" t="s">
        <v>2975</v>
      </c>
      <c r="E208">
        <v>43515.67</v>
      </c>
      <c r="F208">
        <f t="shared" si="12"/>
        <v>0.21146405421311451</v>
      </c>
    </row>
    <row r="209" spans="1:15" x14ac:dyDescent="0.25">
      <c r="A209" t="s">
        <v>156</v>
      </c>
      <c r="B209" t="s">
        <v>271</v>
      </c>
      <c r="C209">
        <v>2502</v>
      </c>
      <c r="D209" t="s">
        <v>2976</v>
      </c>
      <c r="E209">
        <v>0</v>
      </c>
      <c r="F209" t="e">
        <f t="shared" si="12"/>
        <v>#DIV/0!</v>
      </c>
      <c r="I209" t="s">
        <v>160</v>
      </c>
      <c r="J209" t="s">
        <v>1380</v>
      </c>
      <c r="K209">
        <v>38880</v>
      </c>
      <c r="L209" t="s">
        <v>2186</v>
      </c>
      <c r="M209">
        <v>4309.03</v>
      </c>
      <c r="N209">
        <f t="shared" ref="N209:N231" si="13">K209/M209</f>
        <v>9.0229123491829952</v>
      </c>
      <c r="O209" t="s">
        <v>5285</v>
      </c>
    </row>
    <row r="210" spans="1:15" x14ac:dyDescent="0.25">
      <c r="A210" t="s">
        <v>156</v>
      </c>
      <c r="B210" t="s">
        <v>272</v>
      </c>
      <c r="C210">
        <v>579</v>
      </c>
      <c r="D210" t="s">
        <v>2977</v>
      </c>
      <c r="E210">
        <v>0</v>
      </c>
      <c r="F210" t="e">
        <f t="shared" si="12"/>
        <v>#DIV/0!</v>
      </c>
      <c r="I210" t="s">
        <v>160</v>
      </c>
      <c r="J210" t="s">
        <v>1247</v>
      </c>
      <c r="K210">
        <v>11790</v>
      </c>
      <c r="L210" t="s">
        <v>2187</v>
      </c>
      <c r="M210">
        <v>3159.1</v>
      </c>
      <c r="N210">
        <f t="shared" si="13"/>
        <v>3.7320755911493779</v>
      </c>
    </row>
    <row r="211" spans="1:15" x14ac:dyDescent="0.25">
      <c r="A211" t="s">
        <v>156</v>
      </c>
      <c r="B211" t="s">
        <v>273</v>
      </c>
      <c r="C211">
        <v>5230</v>
      </c>
      <c r="D211" t="s">
        <v>2978</v>
      </c>
      <c r="E211">
        <v>158995.95000000001</v>
      </c>
      <c r="F211">
        <f t="shared" si="12"/>
        <v>3.2893919624996736E-2</v>
      </c>
      <c r="I211" t="s">
        <v>160</v>
      </c>
      <c r="J211" t="s">
        <v>894</v>
      </c>
      <c r="K211">
        <v>46341</v>
      </c>
      <c r="L211" t="s">
        <v>2188</v>
      </c>
      <c r="M211">
        <v>4801.6899999999996</v>
      </c>
      <c r="N211">
        <f t="shared" si="13"/>
        <v>9.6509770518296687</v>
      </c>
      <c r="O211" t="s">
        <v>5299</v>
      </c>
    </row>
    <row r="212" spans="1:15" x14ac:dyDescent="0.25">
      <c r="A212" t="s">
        <v>274</v>
      </c>
      <c r="B212" t="s">
        <v>274</v>
      </c>
      <c r="C212">
        <v>7278717</v>
      </c>
      <c r="D212" t="s">
        <v>2979</v>
      </c>
      <c r="E212">
        <v>114006.26</v>
      </c>
      <c r="F212">
        <f t="shared" si="12"/>
        <v>63.844888868383194</v>
      </c>
      <c r="I212" t="s">
        <v>160</v>
      </c>
      <c r="J212" t="s">
        <v>1249</v>
      </c>
      <c r="K212">
        <v>14800</v>
      </c>
      <c r="L212" t="s">
        <v>2189</v>
      </c>
      <c r="M212">
        <v>7964.44</v>
      </c>
      <c r="N212">
        <f t="shared" si="13"/>
        <v>1.8582599655468559</v>
      </c>
      <c r="O212" t="s">
        <v>5285</v>
      </c>
    </row>
    <row r="213" spans="1:15" x14ac:dyDescent="0.25">
      <c r="A213" t="s">
        <v>274</v>
      </c>
      <c r="B213" t="s">
        <v>275</v>
      </c>
      <c r="C213">
        <v>71887</v>
      </c>
      <c r="D213" t="s">
        <v>2418</v>
      </c>
      <c r="E213">
        <v>11219.17</v>
      </c>
      <c r="F213">
        <f t="shared" si="12"/>
        <v>6.4075149944247212</v>
      </c>
      <c r="G213" t="s">
        <v>5298</v>
      </c>
      <c r="I213" t="s">
        <v>160</v>
      </c>
      <c r="J213" t="s">
        <v>2082</v>
      </c>
      <c r="K213">
        <v>13822</v>
      </c>
      <c r="L213" t="s">
        <v>2190</v>
      </c>
      <c r="M213">
        <v>4265.29</v>
      </c>
      <c r="N213">
        <f t="shared" si="13"/>
        <v>3.2405768423717967</v>
      </c>
    </row>
    <row r="214" spans="1:15" x14ac:dyDescent="0.25">
      <c r="A214" t="s">
        <v>274</v>
      </c>
      <c r="B214" t="s">
        <v>276</v>
      </c>
      <c r="C214">
        <v>125922</v>
      </c>
      <c r="D214" t="s">
        <v>2419</v>
      </c>
      <c r="E214">
        <v>6219.32</v>
      </c>
      <c r="F214">
        <f t="shared" si="12"/>
        <v>20.246908022098879</v>
      </c>
      <c r="I214" t="s">
        <v>160</v>
      </c>
      <c r="J214" t="s">
        <v>1589</v>
      </c>
      <c r="K214">
        <v>7584</v>
      </c>
      <c r="L214" t="s">
        <v>2191</v>
      </c>
      <c r="M214">
        <v>2870.61</v>
      </c>
      <c r="N214">
        <f t="shared" si="13"/>
        <v>2.6419471819578417</v>
      </c>
    </row>
    <row r="215" spans="1:15" x14ac:dyDescent="0.25">
      <c r="A215" t="s">
        <v>274</v>
      </c>
      <c r="B215" t="s">
        <v>277</v>
      </c>
      <c r="C215">
        <v>143476</v>
      </c>
      <c r="D215" t="s">
        <v>2420</v>
      </c>
      <c r="E215">
        <v>18662.57</v>
      </c>
      <c r="F215">
        <f t="shared" si="12"/>
        <v>7.6879015055268383</v>
      </c>
      <c r="I215" t="s">
        <v>160</v>
      </c>
      <c r="J215" t="s">
        <v>426</v>
      </c>
      <c r="K215">
        <v>39261</v>
      </c>
      <c r="L215" t="s">
        <v>2192</v>
      </c>
      <c r="M215">
        <v>9266.2099999999991</v>
      </c>
      <c r="N215">
        <f t="shared" si="13"/>
        <v>4.2370073633125092</v>
      </c>
      <c r="O215" t="s">
        <v>5299</v>
      </c>
    </row>
    <row r="216" spans="1:15" x14ac:dyDescent="0.25">
      <c r="A216" t="s">
        <v>274</v>
      </c>
      <c r="B216" t="s">
        <v>278</v>
      </c>
      <c r="C216">
        <v>54018</v>
      </c>
      <c r="D216" t="s">
        <v>2421</v>
      </c>
      <c r="E216">
        <v>4796.1400000000003</v>
      </c>
      <c r="F216">
        <f t="shared" si="12"/>
        <v>11.262807174102507</v>
      </c>
      <c r="I216" t="s">
        <v>160</v>
      </c>
      <c r="J216" t="s">
        <v>2083</v>
      </c>
      <c r="K216">
        <v>13211</v>
      </c>
      <c r="L216" t="s">
        <v>2193</v>
      </c>
      <c r="M216">
        <v>2232.31</v>
      </c>
      <c r="N216">
        <f t="shared" si="13"/>
        <v>5.918084853806147</v>
      </c>
      <c r="O216" t="s">
        <v>5299</v>
      </c>
    </row>
    <row r="217" spans="1:15" x14ac:dyDescent="0.25">
      <c r="A217" t="s">
        <v>274</v>
      </c>
      <c r="B217" t="s">
        <v>279</v>
      </c>
      <c r="C217">
        <v>38837</v>
      </c>
      <c r="D217" t="s">
        <v>2422</v>
      </c>
      <c r="E217">
        <v>4641.47</v>
      </c>
      <c r="F217">
        <f t="shared" si="12"/>
        <v>8.3673922270315213</v>
      </c>
      <c r="I217" t="s">
        <v>160</v>
      </c>
      <c r="J217" t="s">
        <v>2084</v>
      </c>
      <c r="K217">
        <v>4413</v>
      </c>
      <c r="L217" t="s">
        <v>2194</v>
      </c>
      <c r="M217">
        <v>2006.32</v>
      </c>
      <c r="N217">
        <f t="shared" si="13"/>
        <v>2.1995494238207267</v>
      </c>
      <c r="O217" t="s">
        <v>5299</v>
      </c>
    </row>
    <row r="218" spans="1:15" x14ac:dyDescent="0.25">
      <c r="A218" t="s">
        <v>274</v>
      </c>
      <c r="B218" t="s">
        <v>280</v>
      </c>
      <c r="C218">
        <v>9498</v>
      </c>
      <c r="D218" t="s">
        <v>2423</v>
      </c>
      <c r="E218">
        <v>1848.55</v>
      </c>
      <c r="F218">
        <f t="shared" si="12"/>
        <v>5.13808119877742</v>
      </c>
      <c r="G218" t="s">
        <v>5298</v>
      </c>
      <c r="I218" t="s">
        <v>160</v>
      </c>
      <c r="J218" t="s">
        <v>318</v>
      </c>
      <c r="K218">
        <v>8445</v>
      </c>
      <c r="L218" t="s">
        <v>2195</v>
      </c>
      <c r="M218">
        <v>4174.8599999999997</v>
      </c>
      <c r="N218">
        <f t="shared" si="13"/>
        <v>2.0228223221856543</v>
      </c>
      <c r="O218" t="s">
        <v>5299</v>
      </c>
    </row>
    <row r="219" spans="1:15" x14ac:dyDescent="0.25">
      <c r="A219" t="s">
        <v>274</v>
      </c>
      <c r="B219" t="s">
        <v>281</v>
      </c>
      <c r="C219">
        <v>21108</v>
      </c>
      <c r="D219" t="s">
        <v>2424</v>
      </c>
      <c r="E219">
        <v>4513.66</v>
      </c>
      <c r="F219">
        <f t="shared" si="12"/>
        <v>4.6764709792053454</v>
      </c>
      <c r="I219" t="s">
        <v>160</v>
      </c>
      <c r="J219" t="s">
        <v>2085</v>
      </c>
      <c r="K219">
        <v>99500</v>
      </c>
      <c r="L219" t="s">
        <v>2196</v>
      </c>
      <c r="M219">
        <v>2687.82</v>
      </c>
      <c r="N219">
        <f t="shared" si="13"/>
        <v>37.018847988332553</v>
      </c>
    </row>
    <row r="220" spans="1:15" x14ac:dyDescent="0.25">
      <c r="A220" t="s">
        <v>274</v>
      </c>
      <c r="B220" t="s">
        <v>282</v>
      </c>
      <c r="C220">
        <v>4485414</v>
      </c>
      <c r="D220" t="s">
        <v>2425</v>
      </c>
      <c r="E220">
        <v>9224.86</v>
      </c>
      <c r="F220">
        <f t="shared" si="12"/>
        <v>486.23111895465075</v>
      </c>
      <c r="I220" t="s">
        <v>160</v>
      </c>
      <c r="J220" t="s">
        <v>320</v>
      </c>
      <c r="K220">
        <v>19830</v>
      </c>
      <c r="L220" t="s">
        <v>2197</v>
      </c>
      <c r="M220">
        <v>4089.23</v>
      </c>
      <c r="N220">
        <f t="shared" si="13"/>
        <v>4.8493237113099532</v>
      </c>
      <c r="O220" t="s">
        <v>5285</v>
      </c>
    </row>
    <row r="221" spans="1:15" x14ac:dyDescent="0.25">
      <c r="A221" t="s">
        <v>274</v>
      </c>
      <c r="B221" t="s">
        <v>283</v>
      </c>
      <c r="C221">
        <v>212181</v>
      </c>
      <c r="D221" t="s">
        <v>2426</v>
      </c>
      <c r="E221">
        <v>13470.5</v>
      </c>
      <c r="F221">
        <f t="shared" si="12"/>
        <v>15.751531123566311</v>
      </c>
      <c r="I221" t="s">
        <v>160</v>
      </c>
      <c r="J221" t="s">
        <v>2086</v>
      </c>
      <c r="K221">
        <v>79858</v>
      </c>
      <c r="L221" t="s">
        <v>2198</v>
      </c>
      <c r="M221">
        <v>5375.91</v>
      </c>
      <c r="N221">
        <f t="shared" si="13"/>
        <v>14.854787375532702</v>
      </c>
    </row>
    <row r="222" spans="1:15" x14ac:dyDescent="0.25">
      <c r="A222" t="s">
        <v>274</v>
      </c>
      <c r="B222" t="s">
        <v>284</v>
      </c>
      <c r="C222">
        <v>110924</v>
      </c>
      <c r="D222" t="s">
        <v>2427</v>
      </c>
      <c r="E222">
        <v>9960.2199999999993</v>
      </c>
      <c r="F222">
        <f t="shared" si="12"/>
        <v>11.136701799759443</v>
      </c>
      <c r="I222" t="s">
        <v>160</v>
      </c>
      <c r="J222" t="s">
        <v>2087</v>
      </c>
      <c r="K222">
        <v>2356</v>
      </c>
      <c r="L222" t="s">
        <v>2199</v>
      </c>
      <c r="M222">
        <v>2627.99</v>
      </c>
      <c r="N222">
        <f t="shared" si="13"/>
        <v>0.89650265031449894</v>
      </c>
    </row>
    <row r="223" spans="1:15" x14ac:dyDescent="0.25">
      <c r="A223" t="s">
        <v>274</v>
      </c>
      <c r="B223" t="s">
        <v>285</v>
      </c>
      <c r="C223">
        <v>1047279</v>
      </c>
      <c r="D223" t="s">
        <v>2428</v>
      </c>
      <c r="E223">
        <v>9189.44</v>
      </c>
      <c r="F223">
        <f t="shared" si="12"/>
        <v>113.96548647142806</v>
      </c>
      <c r="I223" t="s">
        <v>160</v>
      </c>
      <c r="J223" t="s">
        <v>445</v>
      </c>
      <c r="K223">
        <v>29194</v>
      </c>
      <c r="L223" t="s">
        <v>2200</v>
      </c>
      <c r="M223">
        <v>6968.85</v>
      </c>
      <c r="N223">
        <f t="shared" si="13"/>
        <v>4.189213428327486</v>
      </c>
      <c r="O223" t="s">
        <v>5285</v>
      </c>
    </row>
    <row r="224" spans="1:15" x14ac:dyDescent="0.25">
      <c r="A224" t="s">
        <v>274</v>
      </c>
      <c r="B224" t="s">
        <v>286</v>
      </c>
      <c r="C224">
        <v>462789</v>
      </c>
      <c r="D224" t="s">
        <v>2429</v>
      </c>
      <c r="E224">
        <v>5374.49</v>
      </c>
      <c r="F224">
        <f t="shared" si="12"/>
        <v>86.108449359846233</v>
      </c>
      <c r="I224" t="s">
        <v>160</v>
      </c>
      <c r="J224" t="s">
        <v>1232</v>
      </c>
      <c r="K224">
        <v>8393</v>
      </c>
      <c r="L224" t="s">
        <v>2201</v>
      </c>
      <c r="M224">
        <v>2111.02</v>
      </c>
      <c r="N224">
        <f t="shared" si="13"/>
        <v>3.9758031662419113</v>
      </c>
      <c r="O224" t="s">
        <v>5299</v>
      </c>
    </row>
    <row r="225" spans="1:15" x14ac:dyDescent="0.25">
      <c r="A225" t="s">
        <v>274</v>
      </c>
      <c r="B225" t="s">
        <v>287</v>
      </c>
      <c r="C225">
        <v>46498</v>
      </c>
      <c r="D225" t="s">
        <v>2430</v>
      </c>
      <c r="E225">
        <v>1238.22</v>
      </c>
      <c r="F225">
        <f t="shared" si="12"/>
        <v>37.552292807417096</v>
      </c>
      <c r="I225" t="s">
        <v>160</v>
      </c>
      <c r="J225" t="s">
        <v>867</v>
      </c>
      <c r="K225">
        <v>30485</v>
      </c>
      <c r="L225" t="s">
        <v>2202</v>
      </c>
      <c r="M225">
        <v>2527.14</v>
      </c>
      <c r="N225">
        <f t="shared" si="13"/>
        <v>12.063043598692595</v>
      </c>
    </row>
    <row r="226" spans="1:15" x14ac:dyDescent="0.25">
      <c r="A226" t="s">
        <v>274</v>
      </c>
      <c r="B226" t="s">
        <v>288</v>
      </c>
      <c r="C226">
        <v>235099</v>
      </c>
      <c r="D226" t="s">
        <v>2431</v>
      </c>
      <c r="E226">
        <v>8128.33</v>
      </c>
      <c r="F226">
        <f t="shared" si="12"/>
        <v>28.923407391186135</v>
      </c>
      <c r="I226" t="s">
        <v>160</v>
      </c>
      <c r="J226" t="s">
        <v>2088</v>
      </c>
      <c r="K226">
        <v>9831</v>
      </c>
      <c r="L226" t="s">
        <v>2203</v>
      </c>
      <c r="M226">
        <v>4935.97</v>
      </c>
      <c r="N226">
        <f t="shared" si="13"/>
        <v>1.9917057842734052</v>
      </c>
      <c r="O226" t="s">
        <v>5285</v>
      </c>
    </row>
    <row r="227" spans="1:15" x14ac:dyDescent="0.25">
      <c r="A227" t="s">
        <v>274</v>
      </c>
      <c r="B227" t="s">
        <v>289</v>
      </c>
      <c r="C227">
        <v>213787</v>
      </c>
      <c r="D227" t="s">
        <v>2432</v>
      </c>
      <c r="E227">
        <v>5519.32</v>
      </c>
      <c r="F227">
        <f t="shared" si="12"/>
        <v>38.734300602248105</v>
      </c>
      <c r="I227" t="s">
        <v>160</v>
      </c>
      <c r="J227" t="s">
        <v>2089</v>
      </c>
      <c r="K227">
        <v>42343</v>
      </c>
      <c r="L227" t="s">
        <v>2204</v>
      </c>
      <c r="M227">
        <v>10491.73</v>
      </c>
      <c r="N227">
        <f t="shared" si="13"/>
        <v>4.0358453753575434</v>
      </c>
      <c r="O227" t="s">
        <v>5299</v>
      </c>
    </row>
    <row r="228" spans="1:15" x14ac:dyDescent="0.25">
      <c r="A228" t="s">
        <v>290</v>
      </c>
      <c r="B228" t="s">
        <v>290</v>
      </c>
      <c r="C228">
        <v>3017804</v>
      </c>
      <c r="D228" t="s">
        <v>2980</v>
      </c>
      <c r="E228">
        <v>53182.36</v>
      </c>
      <c r="F228">
        <f t="shared" si="12"/>
        <v>56.744454364191434</v>
      </c>
      <c r="I228" t="s">
        <v>160</v>
      </c>
      <c r="J228" t="s">
        <v>667</v>
      </c>
      <c r="K228">
        <v>23464</v>
      </c>
      <c r="L228" t="s">
        <v>2205</v>
      </c>
      <c r="M228">
        <v>4221.96</v>
      </c>
      <c r="N228">
        <f t="shared" si="13"/>
        <v>5.5576083146216453</v>
      </c>
      <c r="O228" t="s">
        <v>5285</v>
      </c>
    </row>
    <row r="229" spans="1:15" x14ac:dyDescent="0.25">
      <c r="A229" t="s">
        <v>290</v>
      </c>
      <c r="B229" t="s">
        <v>291</v>
      </c>
      <c r="C229">
        <v>17486</v>
      </c>
      <c r="D229" t="s">
        <v>2981</v>
      </c>
      <c r="E229">
        <v>1033.8499999999999</v>
      </c>
      <c r="F229">
        <f t="shared" si="12"/>
        <v>16.913478744498718</v>
      </c>
      <c r="I229" t="s">
        <v>160</v>
      </c>
      <c r="J229" t="s">
        <v>2090</v>
      </c>
      <c r="K229">
        <v>20226</v>
      </c>
      <c r="L229" t="s">
        <v>2206</v>
      </c>
      <c r="M229">
        <v>2087.66</v>
      </c>
      <c r="N229">
        <f t="shared" si="13"/>
        <v>9.688359215581082</v>
      </c>
      <c r="O229" t="s">
        <v>5285</v>
      </c>
    </row>
    <row r="230" spans="1:15" x14ac:dyDescent="0.25">
      <c r="A230" t="s">
        <v>290</v>
      </c>
      <c r="B230" t="s">
        <v>292</v>
      </c>
      <c r="C230">
        <v>19657</v>
      </c>
      <c r="D230" t="s">
        <v>2982</v>
      </c>
      <c r="E230">
        <v>939.16</v>
      </c>
      <c r="F230">
        <f t="shared" ref="F230:F261" si="14">C230/E230</f>
        <v>20.930405894629242</v>
      </c>
      <c r="I230" t="s">
        <v>160</v>
      </c>
      <c r="J230" t="s">
        <v>2091</v>
      </c>
      <c r="K230">
        <v>7805</v>
      </c>
      <c r="L230" t="s">
        <v>2207</v>
      </c>
      <c r="M230">
        <v>2242.85</v>
      </c>
      <c r="N230">
        <f t="shared" si="13"/>
        <v>3.4799473883674792</v>
      </c>
    </row>
    <row r="231" spans="1:15" x14ac:dyDescent="0.25">
      <c r="A231" t="s">
        <v>290</v>
      </c>
      <c r="B231" t="s">
        <v>293</v>
      </c>
      <c r="C231">
        <v>41932</v>
      </c>
      <c r="D231" t="s">
        <v>2983</v>
      </c>
      <c r="E231">
        <v>586.78</v>
      </c>
      <c r="F231">
        <f t="shared" si="14"/>
        <v>71.461194996421156</v>
      </c>
      <c r="I231" t="s">
        <v>160</v>
      </c>
      <c r="J231" t="s">
        <v>2092</v>
      </c>
      <c r="K231">
        <v>6927</v>
      </c>
      <c r="L231" t="s">
        <v>2208</v>
      </c>
      <c r="M231">
        <v>2400.13</v>
      </c>
      <c r="N231">
        <f t="shared" si="13"/>
        <v>2.8860936699262121</v>
      </c>
    </row>
    <row r="232" spans="1:15" x14ac:dyDescent="0.25">
      <c r="A232" t="s">
        <v>290</v>
      </c>
      <c r="B232" t="s">
        <v>294</v>
      </c>
      <c r="C232">
        <v>279141</v>
      </c>
      <c r="D232" t="s">
        <v>2984</v>
      </c>
      <c r="E232">
        <v>876.82</v>
      </c>
      <c r="F232">
        <f t="shared" si="14"/>
        <v>318.35610501585273</v>
      </c>
    </row>
    <row r="233" spans="1:15" x14ac:dyDescent="0.25">
      <c r="A233" t="s">
        <v>290</v>
      </c>
      <c r="B233" t="s">
        <v>295</v>
      </c>
      <c r="C233">
        <v>37432</v>
      </c>
      <c r="D233" t="s">
        <v>2985</v>
      </c>
      <c r="E233">
        <v>601.86</v>
      </c>
      <c r="F233">
        <f t="shared" si="14"/>
        <v>62.193865683049211</v>
      </c>
      <c r="I233" t="s">
        <v>1354</v>
      </c>
      <c r="J233" t="s">
        <v>1355</v>
      </c>
      <c r="K233">
        <v>679121</v>
      </c>
      <c r="L233" t="s">
        <v>2210</v>
      </c>
      <c r="M233">
        <v>1168.77</v>
      </c>
      <c r="N233">
        <f t="shared" ref="N233:N265" si="15">K233/M233</f>
        <v>581.05615304978744</v>
      </c>
    </row>
    <row r="234" spans="1:15" x14ac:dyDescent="0.25">
      <c r="A234" t="s">
        <v>290</v>
      </c>
      <c r="B234" t="s">
        <v>296</v>
      </c>
      <c r="C234">
        <v>10763</v>
      </c>
      <c r="D234" t="s">
        <v>2986</v>
      </c>
      <c r="E234">
        <v>654.42999999999995</v>
      </c>
      <c r="F234">
        <f t="shared" si="14"/>
        <v>16.446373179713646</v>
      </c>
      <c r="I234" t="s">
        <v>1354</v>
      </c>
      <c r="J234" t="s">
        <v>1356</v>
      </c>
      <c r="K234">
        <v>3527</v>
      </c>
      <c r="L234" t="s">
        <v>2211</v>
      </c>
      <c r="M234">
        <v>6929.49</v>
      </c>
      <c r="N234">
        <f t="shared" si="15"/>
        <v>0.5089840666484835</v>
      </c>
      <c r="O234" t="s">
        <v>5285</v>
      </c>
    </row>
    <row r="235" spans="1:15" x14ac:dyDescent="0.25">
      <c r="A235" t="s">
        <v>290</v>
      </c>
      <c r="B235" t="s">
        <v>185</v>
      </c>
      <c r="C235">
        <v>5189</v>
      </c>
      <c r="D235" t="s">
        <v>2987</v>
      </c>
      <c r="E235">
        <v>632.59</v>
      </c>
      <c r="F235">
        <f t="shared" si="14"/>
        <v>8.2027853744131267</v>
      </c>
      <c r="I235" t="s">
        <v>1354</v>
      </c>
      <c r="J235" t="s">
        <v>1357</v>
      </c>
      <c r="K235">
        <v>64615</v>
      </c>
      <c r="L235" t="s">
        <v>2212</v>
      </c>
      <c r="M235">
        <v>6075.6</v>
      </c>
      <c r="N235">
        <f t="shared" si="15"/>
        <v>10.635163605240635</v>
      </c>
    </row>
    <row r="236" spans="1:15" x14ac:dyDescent="0.25">
      <c r="A236" t="s">
        <v>290</v>
      </c>
      <c r="B236" t="s">
        <v>297</v>
      </c>
      <c r="C236">
        <v>28380</v>
      </c>
      <c r="D236" t="s">
        <v>2988</v>
      </c>
      <c r="E236">
        <v>642.33000000000004</v>
      </c>
      <c r="F236">
        <f t="shared" si="14"/>
        <v>44.182896641913032</v>
      </c>
      <c r="I236" t="s">
        <v>1354</v>
      </c>
      <c r="J236" t="s">
        <v>1358</v>
      </c>
      <c r="K236">
        <v>26675</v>
      </c>
      <c r="L236" t="s">
        <v>2213</v>
      </c>
      <c r="M236">
        <v>4542.07</v>
      </c>
      <c r="N236">
        <f t="shared" si="15"/>
        <v>5.8728729411920115</v>
      </c>
    </row>
    <row r="237" spans="1:15" x14ac:dyDescent="0.25">
      <c r="A237" t="s">
        <v>290</v>
      </c>
      <c r="B237" t="s">
        <v>298</v>
      </c>
      <c r="C237">
        <v>10118</v>
      </c>
      <c r="D237" t="s">
        <v>2989</v>
      </c>
      <c r="E237">
        <v>690.93</v>
      </c>
      <c r="F237">
        <f t="shared" si="14"/>
        <v>14.644030509603001</v>
      </c>
      <c r="I237" t="s">
        <v>1354</v>
      </c>
      <c r="J237" t="s">
        <v>1290</v>
      </c>
      <c r="K237">
        <v>11941</v>
      </c>
      <c r="L237" t="s">
        <v>2214</v>
      </c>
      <c r="M237">
        <v>3768.29</v>
      </c>
      <c r="N237">
        <f t="shared" si="15"/>
        <v>3.1688113176002908</v>
      </c>
      <c r="O237" t="s">
        <v>5285</v>
      </c>
    </row>
    <row r="238" spans="1:15" x14ac:dyDescent="0.25">
      <c r="A238" t="s">
        <v>290</v>
      </c>
      <c r="B238" t="s">
        <v>299</v>
      </c>
      <c r="C238">
        <v>22320</v>
      </c>
      <c r="D238" t="s">
        <v>2990</v>
      </c>
      <c r="E238">
        <v>882.68</v>
      </c>
      <c r="F238">
        <f t="shared" si="14"/>
        <v>25.286627090225224</v>
      </c>
      <c r="I238" t="s">
        <v>1354</v>
      </c>
      <c r="J238" t="s">
        <v>1359</v>
      </c>
      <c r="K238">
        <v>48954</v>
      </c>
      <c r="L238" t="s">
        <v>2215</v>
      </c>
      <c r="M238">
        <v>1407.78</v>
      </c>
      <c r="N238">
        <f t="shared" si="15"/>
        <v>34.773899330861354</v>
      </c>
    </row>
    <row r="239" spans="1:15" x14ac:dyDescent="0.25">
      <c r="A239" t="s">
        <v>290</v>
      </c>
      <c r="B239" t="s">
        <v>191</v>
      </c>
      <c r="C239">
        <v>14551</v>
      </c>
      <c r="D239" t="s">
        <v>2991</v>
      </c>
      <c r="E239">
        <v>641.47</v>
      </c>
      <c r="F239">
        <f t="shared" si="14"/>
        <v>22.683835565186211</v>
      </c>
      <c r="I239" t="s">
        <v>1354</v>
      </c>
      <c r="J239" t="s">
        <v>1360</v>
      </c>
      <c r="K239">
        <v>1748</v>
      </c>
      <c r="L239" t="s">
        <v>2216</v>
      </c>
      <c r="M239">
        <v>2334.02</v>
      </c>
      <c r="N239">
        <f t="shared" si="15"/>
        <v>0.74892245996178264</v>
      </c>
    </row>
    <row r="240" spans="1:15" x14ac:dyDescent="0.25">
      <c r="A240" t="s">
        <v>290</v>
      </c>
      <c r="B240" t="s">
        <v>192</v>
      </c>
      <c r="C240">
        <v>24919</v>
      </c>
      <c r="D240" t="s">
        <v>2992</v>
      </c>
      <c r="E240">
        <v>591.95000000000005</v>
      </c>
      <c r="F240">
        <f t="shared" si="14"/>
        <v>42.09646084973393</v>
      </c>
      <c r="I240" t="s">
        <v>1354</v>
      </c>
      <c r="J240" t="s">
        <v>1361</v>
      </c>
      <c r="K240">
        <v>218195</v>
      </c>
      <c r="L240" t="s">
        <v>2217</v>
      </c>
      <c r="M240">
        <v>3814.88</v>
      </c>
      <c r="N240">
        <f t="shared" si="15"/>
        <v>57.195770247032669</v>
      </c>
    </row>
    <row r="241" spans="1:15" x14ac:dyDescent="0.25">
      <c r="A241" t="s">
        <v>290</v>
      </c>
      <c r="B241" t="s">
        <v>300</v>
      </c>
      <c r="C241">
        <v>7956</v>
      </c>
      <c r="D241" t="s">
        <v>2993</v>
      </c>
      <c r="E241">
        <v>598.84</v>
      </c>
      <c r="F241">
        <f t="shared" si="14"/>
        <v>13.285685658940618</v>
      </c>
      <c r="I241" t="s">
        <v>1354</v>
      </c>
      <c r="J241" t="s">
        <v>1362</v>
      </c>
      <c r="K241">
        <v>58460</v>
      </c>
      <c r="L241" t="s">
        <v>2218</v>
      </c>
      <c r="M241">
        <v>4197.8</v>
      </c>
      <c r="N241">
        <f t="shared" si="15"/>
        <v>13.926342369812758</v>
      </c>
    </row>
    <row r="242" spans="1:15" x14ac:dyDescent="0.25">
      <c r="A242" t="s">
        <v>290</v>
      </c>
      <c r="B242" t="s">
        <v>301</v>
      </c>
      <c r="C242">
        <v>23457</v>
      </c>
      <c r="D242" t="s">
        <v>2994</v>
      </c>
      <c r="E242">
        <v>766.94</v>
      </c>
      <c r="F242">
        <f t="shared" si="14"/>
        <v>30.585182674003178</v>
      </c>
      <c r="I242" t="s">
        <v>1354</v>
      </c>
      <c r="J242" t="s">
        <v>312</v>
      </c>
      <c r="K242">
        <v>26998</v>
      </c>
      <c r="L242" t="s">
        <v>2219</v>
      </c>
      <c r="M242">
        <v>3967.79</v>
      </c>
      <c r="N242">
        <f t="shared" si="15"/>
        <v>6.8042915577689342</v>
      </c>
    </row>
    <row r="243" spans="1:15" x14ac:dyDescent="0.25">
      <c r="A243" t="s">
        <v>290</v>
      </c>
      <c r="B243" t="s">
        <v>302</v>
      </c>
      <c r="C243">
        <v>20846</v>
      </c>
      <c r="D243" t="s">
        <v>2995</v>
      </c>
      <c r="E243">
        <v>566.71</v>
      </c>
      <c r="F243">
        <f t="shared" si="14"/>
        <v>36.784245910606835</v>
      </c>
      <c r="I243" t="s">
        <v>1354</v>
      </c>
      <c r="J243" t="s">
        <v>1363</v>
      </c>
      <c r="K243">
        <v>4300</v>
      </c>
      <c r="L243" t="s">
        <v>2220</v>
      </c>
      <c r="M243">
        <v>3031.81</v>
      </c>
      <c r="N243">
        <f t="shared" si="15"/>
        <v>1.4182946820546143</v>
      </c>
    </row>
    <row r="244" spans="1:15" x14ac:dyDescent="0.25">
      <c r="A244" t="s">
        <v>290</v>
      </c>
      <c r="B244" t="s">
        <v>303</v>
      </c>
      <c r="C244">
        <v>110332</v>
      </c>
      <c r="D244" t="s">
        <v>2996</v>
      </c>
      <c r="E244">
        <v>713.03</v>
      </c>
      <c r="F244">
        <f t="shared" si="14"/>
        <v>154.73682734246808</v>
      </c>
      <c r="I244" t="s">
        <v>1354</v>
      </c>
      <c r="J244" t="s">
        <v>1364</v>
      </c>
      <c r="K244">
        <v>625</v>
      </c>
      <c r="L244" t="s">
        <v>2221</v>
      </c>
      <c r="M244">
        <v>2126.1</v>
      </c>
      <c r="N244">
        <f t="shared" si="15"/>
        <v>0.29396547669441703</v>
      </c>
    </row>
    <row r="245" spans="1:15" x14ac:dyDescent="0.25">
      <c r="A245" t="s">
        <v>290</v>
      </c>
      <c r="B245" t="s">
        <v>304</v>
      </c>
      <c r="C245">
        <v>63257</v>
      </c>
      <c r="D245" t="s">
        <v>2997</v>
      </c>
      <c r="E245">
        <v>604.24</v>
      </c>
      <c r="F245">
        <f t="shared" si="14"/>
        <v>104.68853435720905</v>
      </c>
      <c r="I245" t="s">
        <v>1354</v>
      </c>
      <c r="J245" t="s">
        <v>1365</v>
      </c>
      <c r="K245">
        <v>4198</v>
      </c>
      <c r="L245" t="s">
        <v>2222</v>
      </c>
      <c r="M245">
        <v>3446.2</v>
      </c>
      <c r="N245">
        <f t="shared" si="15"/>
        <v>1.2181533283036388</v>
      </c>
    </row>
    <row r="246" spans="1:15" x14ac:dyDescent="0.25">
      <c r="A246" t="s">
        <v>290</v>
      </c>
      <c r="B246" t="s">
        <v>305</v>
      </c>
      <c r="C246">
        <v>47955</v>
      </c>
      <c r="D246" t="s">
        <v>2998</v>
      </c>
      <c r="E246">
        <v>636.73</v>
      </c>
      <c r="F246">
        <f t="shared" si="14"/>
        <v>75.314497510718823</v>
      </c>
      <c r="I246" t="s">
        <v>1354</v>
      </c>
      <c r="J246" t="s">
        <v>1366</v>
      </c>
      <c r="K246">
        <v>71070</v>
      </c>
      <c r="L246" t="s">
        <v>2223</v>
      </c>
      <c r="M246">
        <v>4394.33</v>
      </c>
      <c r="N246">
        <f t="shared" si="15"/>
        <v>16.173113990073574</v>
      </c>
    </row>
    <row r="247" spans="1:15" x14ac:dyDescent="0.25">
      <c r="A247" t="s">
        <v>290</v>
      </c>
      <c r="B247" t="s">
        <v>306</v>
      </c>
      <c r="C247">
        <v>16419</v>
      </c>
      <c r="D247" t="s">
        <v>2999</v>
      </c>
      <c r="E247">
        <v>622.38</v>
      </c>
      <c r="F247">
        <f t="shared" si="14"/>
        <v>26.38098910633375</v>
      </c>
      <c r="I247" t="s">
        <v>1354</v>
      </c>
      <c r="J247" t="s">
        <v>320</v>
      </c>
      <c r="K247">
        <v>19572</v>
      </c>
      <c r="L247" t="s">
        <v>2224</v>
      </c>
      <c r="M247">
        <v>4831.6400000000003</v>
      </c>
      <c r="N247">
        <f t="shared" si="15"/>
        <v>4.0507984866422166</v>
      </c>
    </row>
    <row r="248" spans="1:15" x14ac:dyDescent="0.25">
      <c r="A248" t="s">
        <v>290</v>
      </c>
      <c r="B248" t="s">
        <v>201</v>
      </c>
      <c r="C248">
        <v>7009</v>
      </c>
      <c r="D248" t="s">
        <v>3000</v>
      </c>
      <c r="E248">
        <v>668.21</v>
      </c>
      <c r="F248">
        <f t="shared" si="14"/>
        <v>10.48921746157645</v>
      </c>
      <c r="I248" t="s">
        <v>1354</v>
      </c>
      <c r="J248" t="s">
        <v>1367</v>
      </c>
      <c r="K248">
        <v>19369</v>
      </c>
      <c r="L248" t="s">
        <v>2225</v>
      </c>
      <c r="M248">
        <v>109.35</v>
      </c>
      <c r="N248">
        <f t="shared" si="15"/>
        <v>177.12848651120257</v>
      </c>
      <c r="O248" t="s">
        <v>5285</v>
      </c>
    </row>
    <row r="249" spans="1:15" x14ac:dyDescent="0.25">
      <c r="A249" t="s">
        <v>290</v>
      </c>
      <c r="B249" t="s">
        <v>307</v>
      </c>
      <c r="C249">
        <v>11361</v>
      </c>
      <c r="D249" t="s">
        <v>3001</v>
      </c>
      <c r="E249">
        <v>819.57</v>
      </c>
      <c r="F249">
        <f t="shared" si="14"/>
        <v>13.862147223544053</v>
      </c>
      <c r="I249" t="s">
        <v>1354</v>
      </c>
      <c r="J249" t="s">
        <v>1368</v>
      </c>
      <c r="K249">
        <v>23709</v>
      </c>
      <c r="L249" t="s">
        <v>2226</v>
      </c>
      <c r="M249">
        <v>2965.5</v>
      </c>
      <c r="N249">
        <f t="shared" si="15"/>
        <v>7.9949418310571572</v>
      </c>
    </row>
    <row r="250" spans="1:15" x14ac:dyDescent="0.25">
      <c r="A250" t="s">
        <v>290</v>
      </c>
      <c r="B250" t="s">
        <v>308</v>
      </c>
      <c r="C250">
        <v>18219</v>
      </c>
      <c r="D250" t="s">
        <v>3002</v>
      </c>
      <c r="E250">
        <v>835.71</v>
      </c>
      <c r="F250">
        <f t="shared" si="14"/>
        <v>21.800624618587786</v>
      </c>
      <c r="I250" t="s">
        <v>1354</v>
      </c>
      <c r="J250" t="s">
        <v>1369</v>
      </c>
      <c r="K250">
        <v>71367</v>
      </c>
      <c r="L250" t="s">
        <v>2227</v>
      </c>
      <c r="M250">
        <v>5455.62</v>
      </c>
      <c r="N250">
        <f t="shared" si="15"/>
        <v>13.081372969525004</v>
      </c>
    </row>
    <row r="251" spans="1:15" x14ac:dyDescent="0.25">
      <c r="A251" t="s">
        <v>290</v>
      </c>
      <c r="B251" t="s">
        <v>309</v>
      </c>
      <c r="C251">
        <v>126007</v>
      </c>
      <c r="D251" t="s">
        <v>3003</v>
      </c>
      <c r="E251">
        <v>664.05</v>
      </c>
      <c r="F251">
        <f t="shared" si="14"/>
        <v>189.75528951133199</v>
      </c>
      <c r="I251" t="s">
        <v>1354</v>
      </c>
      <c r="J251" t="s">
        <v>1370</v>
      </c>
      <c r="K251">
        <v>4521</v>
      </c>
      <c r="L251" t="s">
        <v>2228</v>
      </c>
      <c r="M251">
        <v>1933.6</v>
      </c>
      <c r="N251">
        <f t="shared" si="15"/>
        <v>2.3381257757550684</v>
      </c>
      <c r="O251" t="s">
        <v>5285</v>
      </c>
    </row>
    <row r="252" spans="1:15" x14ac:dyDescent="0.25">
      <c r="A252" t="s">
        <v>290</v>
      </c>
      <c r="B252" t="s">
        <v>207</v>
      </c>
      <c r="C252">
        <v>17715</v>
      </c>
      <c r="D252" t="s">
        <v>3004</v>
      </c>
      <c r="E252">
        <v>619.72</v>
      </c>
      <c r="F252">
        <f t="shared" si="14"/>
        <v>28.585490221390305</v>
      </c>
      <c r="I252" t="s">
        <v>1354</v>
      </c>
      <c r="J252" t="s">
        <v>443</v>
      </c>
      <c r="K252">
        <v>67490</v>
      </c>
      <c r="L252" t="s">
        <v>2229</v>
      </c>
      <c r="M252">
        <v>6627.84</v>
      </c>
      <c r="N252">
        <f t="shared" si="15"/>
        <v>10.182804654306683</v>
      </c>
    </row>
    <row r="253" spans="1:15" x14ac:dyDescent="0.25">
      <c r="A253" t="s">
        <v>290</v>
      </c>
      <c r="B253" t="s">
        <v>310</v>
      </c>
      <c r="C253">
        <v>12477</v>
      </c>
      <c r="D253" t="s">
        <v>3005</v>
      </c>
      <c r="E253">
        <v>620.36</v>
      </c>
      <c r="F253">
        <f t="shared" si="14"/>
        <v>20.112515313688824</v>
      </c>
      <c r="I253" t="s">
        <v>1354</v>
      </c>
      <c r="J253" t="s">
        <v>1371</v>
      </c>
      <c r="K253">
        <v>8253</v>
      </c>
      <c r="L253" t="s">
        <v>2230</v>
      </c>
      <c r="M253">
        <v>2881.98</v>
      </c>
      <c r="N253">
        <f t="shared" si="15"/>
        <v>2.8636562363375178</v>
      </c>
    </row>
    <row r="254" spans="1:15" x14ac:dyDescent="0.25">
      <c r="A254" t="s">
        <v>290</v>
      </c>
      <c r="B254" t="s">
        <v>311</v>
      </c>
      <c r="C254">
        <v>99386</v>
      </c>
      <c r="D254" t="s">
        <v>3006</v>
      </c>
      <c r="E254">
        <v>734.61</v>
      </c>
      <c r="F254">
        <f t="shared" si="14"/>
        <v>135.29083459250486</v>
      </c>
      <c r="I254" t="s">
        <v>1354</v>
      </c>
      <c r="J254" t="s">
        <v>1372</v>
      </c>
      <c r="K254">
        <v>38921</v>
      </c>
      <c r="L254" t="s">
        <v>2231</v>
      </c>
      <c r="M254">
        <v>5896.53</v>
      </c>
      <c r="N254">
        <f t="shared" si="15"/>
        <v>6.6006617451280674</v>
      </c>
      <c r="O254" t="s">
        <v>5285</v>
      </c>
    </row>
    <row r="255" spans="1:15" x14ac:dyDescent="0.25">
      <c r="A255" t="s">
        <v>290</v>
      </c>
      <c r="B255" t="s">
        <v>312</v>
      </c>
      <c r="C255">
        <v>18265</v>
      </c>
      <c r="D255" t="s">
        <v>3007</v>
      </c>
      <c r="E255">
        <v>633.05999999999995</v>
      </c>
      <c r="F255">
        <f t="shared" si="14"/>
        <v>28.851925567876666</v>
      </c>
      <c r="I255" t="s">
        <v>1354</v>
      </c>
      <c r="J255" t="s">
        <v>1271</v>
      </c>
      <c r="K255">
        <v>18500</v>
      </c>
      <c r="L255" t="s">
        <v>2232</v>
      </c>
      <c r="M255">
        <v>2455.08</v>
      </c>
      <c r="N255">
        <f t="shared" si="15"/>
        <v>7.535395995242518</v>
      </c>
    </row>
    <row r="256" spans="1:15" x14ac:dyDescent="0.25">
      <c r="A256" t="s">
        <v>290</v>
      </c>
      <c r="B256" t="s">
        <v>209</v>
      </c>
      <c r="C256">
        <v>45325</v>
      </c>
      <c r="D256" t="s">
        <v>3008</v>
      </c>
      <c r="E256">
        <v>579.69000000000005</v>
      </c>
      <c r="F256">
        <f t="shared" si="14"/>
        <v>78.188342044886056</v>
      </c>
      <c r="I256" t="s">
        <v>1354</v>
      </c>
      <c r="J256" t="s">
        <v>1373</v>
      </c>
      <c r="K256">
        <v>146748</v>
      </c>
      <c r="L256" t="s">
        <v>2233</v>
      </c>
      <c r="M256">
        <v>3714.65</v>
      </c>
      <c r="N256">
        <f t="shared" si="15"/>
        <v>39.505202374382513</v>
      </c>
    </row>
    <row r="257" spans="1:15" x14ac:dyDescent="0.25">
      <c r="A257" t="s">
        <v>290</v>
      </c>
      <c r="B257" t="s">
        <v>313</v>
      </c>
      <c r="C257">
        <v>21532</v>
      </c>
      <c r="D257" t="s">
        <v>3009</v>
      </c>
      <c r="E257">
        <v>741.42</v>
      </c>
      <c r="F257">
        <f t="shared" si="14"/>
        <v>29.041568881335817</v>
      </c>
      <c r="I257" t="s">
        <v>1354</v>
      </c>
      <c r="J257" t="s">
        <v>453</v>
      </c>
      <c r="K257">
        <v>123958</v>
      </c>
      <c r="L257" t="s">
        <v>2234</v>
      </c>
      <c r="M257">
        <v>5538.71</v>
      </c>
      <c r="N257">
        <f t="shared" si="15"/>
        <v>22.380301550361004</v>
      </c>
    </row>
    <row r="258" spans="1:15" x14ac:dyDescent="0.25">
      <c r="A258" t="s">
        <v>290</v>
      </c>
      <c r="B258" t="s">
        <v>314</v>
      </c>
      <c r="C258">
        <v>33771</v>
      </c>
      <c r="D258" t="s">
        <v>3010</v>
      </c>
      <c r="E258">
        <v>622.20000000000005</v>
      </c>
      <c r="F258">
        <f t="shared" si="14"/>
        <v>54.276759884281574</v>
      </c>
      <c r="I258" t="s">
        <v>1354</v>
      </c>
      <c r="J258" t="s">
        <v>454</v>
      </c>
      <c r="K258">
        <v>27277</v>
      </c>
      <c r="L258" t="s">
        <v>2235</v>
      </c>
      <c r="M258">
        <v>4736</v>
      </c>
      <c r="N258">
        <f t="shared" si="15"/>
        <v>5.7595016891891895</v>
      </c>
    </row>
    <row r="259" spans="1:15" x14ac:dyDescent="0.25">
      <c r="A259" t="s">
        <v>290</v>
      </c>
      <c r="B259" t="s">
        <v>315</v>
      </c>
      <c r="C259">
        <v>13202</v>
      </c>
      <c r="D259" t="s">
        <v>3011</v>
      </c>
      <c r="E259">
        <v>595.24</v>
      </c>
      <c r="F259">
        <f t="shared" si="14"/>
        <v>22.179289026275114</v>
      </c>
      <c r="I259" t="s">
        <v>1354</v>
      </c>
      <c r="J259" t="s">
        <v>1374</v>
      </c>
      <c r="K259">
        <v>150358</v>
      </c>
      <c r="L259" t="s">
        <v>2236</v>
      </c>
      <c r="M259">
        <v>1910.95</v>
      </c>
      <c r="N259">
        <f t="shared" si="15"/>
        <v>78.68233077788534</v>
      </c>
    </row>
    <row r="260" spans="1:15" x14ac:dyDescent="0.25">
      <c r="A260" t="s">
        <v>290</v>
      </c>
      <c r="B260" t="s">
        <v>316</v>
      </c>
      <c r="C260">
        <v>37825</v>
      </c>
      <c r="D260" t="s">
        <v>3012</v>
      </c>
      <c r="E260">
        <v>771.64</v>
      </c>
      <c r="F260">
        <f t="shared" si="14"/>
        <v>49.018972577886061</v>
      </c>
      <c r="I260" t="s">
        <v>1354</v>
      </c>
      <c r="J260" t="s">
        <v>391</v>
      </c>
      <c r="K260">
        <v>10791</v>
      </c>
      <c r="L260" t="s">
        <v>2237</v>
      </c>
      <c r="M260">
        <v>4236.59</v>
      </c>
      <c r="N260">
        <f t="shared" si="15"/>
        <v>2.5470956594808558</v>
      </c>
    </row>
    <row r="261" spans="1:15" x14ac:dyDescent="0.25">
      <c r="A261" t="s">
        <v>290</v>
      </c>
      <c r="B261" t="s">
        <v>317</v>
      </c>
      <c r="C261">
        <v>13629</v>
      </c>
      <c r="D261" t="s">
        <v>3013</v>
      </c>
      <c r="E261">
        <v>584.07000000000005</v>
      </c>
      <c r="F261">
        <f t="shared" si="14"/>
        <v>23.334531819816117</v>
      </c>
      <c r="I261" t="s">
        <v>1354</v>
      </c>
      <c r="J261" t="s">
        <v>1375</v>
      </c>
      <c r="K261">
        <v>16637</v>
      </c>
      <c r="L261" t="s">
        <v>2238</v>
      </c>
      <c r="M261">
        <v>6649.06</v>
      </c>
      <c r="N261">
        <f t="shared" si="15"/>
        <v>2.5021581998056868</v>
      </c>
    </row>
    <row r="262" spans="1:15" x14ac:dyDescent="0.25">
      <c r="A262" t="s">
        <v>290</v>
      </c>
      <c r="B262" t="s">
        <v>213</v>
      </c>
      <c r="C262">
        <v>16719</v>
      </c>
      <c r="D262" t="s">
        <v>3014</v>
      </c>
      <c r="E262">
        <v>641.5</v>
      </c>
      <c r="F262">
        <f t="shared" ref="F262:F293" si="16">C262/E262</f>
        <v>26.062353858144974</v>
      </c>
      <c r="I262" t="s">
        <v>1354</v>
      </c>
      <c r="J262" t="s">
        <v>1376</v>
      </c>
      <c r="K262">
        <v>32723</v>
      </c>
      <c r="L262" t="s">
        <v>2239</v>
      </c>
      <c r="M262">
        <v>2204.77</v>
      </c>
      <c r="N262">
        <f t="shared" si="15"/>
        <v>14.84191094762719</v>
      </c>
      <c r="O262" t="s">
        <v>5285</v>
      </c>
    </row>
    <row r="263" spans="1:15" x14ac:dyDescent="0.25">
      <c r="A263" t="s">
        <v>290</v>
      </c>
      <c r="B263" t="s">
        <v>214</v>
      </c>
      <c r="C263">
        <v>66824</v>
      </c>
      <c r="D263" t="s">
        <v>3015</v>
      </c>
      <c r="E263">
        <v>913.75</v>
      </c>
      <c r="F263">
        <f t="shared" si="16"/>
        <v>73.131600547195617</v>
      </c>
      <c r="I263" t="s">
        <v>1354</v>
      </c>
      <c r="J263" t="s">
        <v>1377</v>
      </c>
      <c r="K263">
        <v>15461</v>
      </c>
      <c r="L263" t="s">
        <v>2240</v>
      </c>
      <c r="M263">
        <v>3346.1</v>
      </c>
      <c r="N263">
        <f t="shared" si="15"/>
        <v>4.6206030901646695</v>
      </c>
    </row>
    <row r="264" spans="1:15" x14ac:dyDescent="0.25">
      <c r="A264" t="s">
        <v>290</v>
      </c>
      <c r="B264" t="s">
        <v>318</v>
      </c>
      <c r="C264">
        <v>26578</v>
      </c>
      <c r="D264" t="s">
        <v>3016</v>
      </c>
      <c r="E264">
        <v>682.78</v>
      </c>
      <c r="F264">
        <f t="shared" si="16"/>
        <v>38.926154837575794</v>
      </c>
      <c r="I264" t="s">
        <v>1354</v>
      </c>
      <c r="J264" t="s">
        <v>343</v>
      </c>
      <c r="K264">
        <v>4059</v>
      </c>
      <c r="L264" t="s">
        <v>2241</v>
      </c>
      <c r="M264">
        <v>3831</v>
      </c>
      <c r="N264">
        <f t="shared" si="15"/>
        <v>1.0595144870790916</v>
      </c>
    </row>
    <row r="265" spans="1:15" x14ac:dyDescent="0.25">
      <c r="A265" t="s">
        <v>290</v>
      </c>
      <c r="B265" t="s">
        <v>319</v>
      </c>
      <c r="C265">
        <v>6624</v>
      </c>
      <c r="D265" t="s">
        <v>3017</v>
      </c>
      <c r="E265">
        <v>545.11</v>
      </c>
      <c r="F265">
        <f t="shared" si="16"/>
        <v>12.151675808552403</v>
      </c>
      <c r="I265" t="s">
        <v>1354</v>
      </c>
      <c r="J265" t="s">
        <v>1378</v>
      </c>
      <c r="K265">
        <v>76688</v>
      </c>
      <c r="L265" t="s">
        <v>2242</v>
      </c>
      <c r="M265">
        <v>1068.29</v>
      </c>
      <c r="N265">
        <f t="shared" si="15"/>
        <v>71.785751060105412</v>
      </c>
    </row>
    <row r="266" spans="1:15" x14ac:dyDescent="0.25">
      <c r="A266" t="s">
        <v>290</v>
      </c>
      <c r="B266" t="s">
        <v>217</v>
      </c>
      <c r="C266">
        <v>16406</v>
      </c>
      <c r="D266" t="s">
        <v>3018</v>
      </c>
      <c r="E266">
        <v>592.39</v>
      </c>
      <c r="F266">
        <f t="shared" si="16"/>
        <v>27.694593089012308</v>
      </c>
    </row>
    <row r="267" spans="1:15" x14ac:dyDescent="0.25">
      <c r="A267" t="s">
        <v>290</v>
      </c>
      <c r="B267" t="s">
        <v>218</v>
      </c>
      <c r="C267">
        <v>8857</v>
      </c>
      <c r="D267" t="s">
        <v>3019</v>
      </c>
      <c r="E267">
        <v>619.5</v>
      </c>
      <c r="F267">
        <f t="shared" si="16"/>
        <v>14.297013720742534</v>
      </c>
      <c r="I267" t="s">
        <v>159</v>
      </c>
      <c r="J267" t="s">
        <v>1246</v>
      </c>
      <c r="K267">
        <v>9453</v>
      </c>
      <c r="L267" t="s">
        <v>2243</v>
      </c>
      <c r="M267">
        <v>5572.35</v>
      </c>
      <c r="N267">
        <f t="shared" ref="N267:N298" si="17">K267/M267</f>
        <v>1.6964117472879485</v>
      </c>
      <c r="O267" t="s">
        <v>5285</v>
      </c>
    </row>
    <row r="268" spans="1:15" x14ac:dyDescent="0.25">
      <c r="A268" t="s">
        <v>290</v>
      </c>
      <c r="B268" t="s">
        <v>320</v>
      </c>
      <c r="C268">
        <v>13024</v>
      </c>
      <c r="D268" t="s">
        <v>3020</v>
      </c>
      <c r="E268">
        <v>572.21</v>
      </c>
      <c r="F268">
        <f t="shared" si="16"/>
        <v>22.76087450411562</v>
      </c>
      <c r="I268" t="s">
        <v>159</v>
      </c>
      <c r="J268" t="s">
        <v>1247</v>
      </c>
      <c r="K268">
        <v>13319</v>
      </c>
      <c r="L268" t="s">
        <v>2244</v>
      </c>
      <c r="M268">
        <v>5014.72</v>
      </c>
      <c r="N268">
        <f t="shared" si="17"/>
        <v>2.6559807925467425</v>
      </c>
    </row>
    <row r="269" spans="1:15" x14ac:dyDescent="0.25">
      <c r="A269" t="s">
        <v>290</v>
      </c>
      <c r="B269" t="s">
        <v>321</v>
      </c>
      <c r="C269">
        <v>12259</v>
      </c>
      <c r="D269" t="s">
        <v>3021</v>
      </c>
      <c r="E269">
        <v>564.9</v>
      </c>
      <c r="F269">
        <f t="shared" si="16"/>
        <v>21.701186050628429</v>
      </c>
      <c r="I269" t="s">
        <v>159</v>
      </c>
      <c r="J269" t="s">
        <v>642</v>
      </c>
      <c r="K269">
        <v>6681</v>
      </c>
      <c r="L269" t="s">
        <v>2245</v>
      </c>
      <c r="M269">
        <v>4238.9799999999996</v>
      </c>
      <c r="N269">
        <f t="shared" si="17"/>
        <v>1.5760867001023833</v>
      </c>
    </row>
    <row r="270" spans="1:15" x14ac:dyDescent="0.25">
      <c r="A270" t="s">
        <v>290</v>
      </c>
      <c r="B270" t="s">
        <v>322</v>
      </c>
      <c r="C270">
        <v>21466</v>
      </c>
      <c r="D270" t="s">
        <v>3022</v>
      </c>
      <c r="E270">
        <v>731.55</v>
      </c>
      <c r="F270">
        <f t="shared" si="16"/>
        <v>29.343175449388287</v>
      </c>
      <c r="I270" t="s">
        <v>159</v>
      </c>
      <c r="J270" t="s">
        <v>1248</v>
      </c>
      <c r="K270">
        <v>6237</v>
      </c>
      <c r="L270" t="s">
        <v>2246</v>
      </c>
      <c r="M270">
        <v>1238.94</v>
      </c>
      <c r="N270">
        <f t="shared" si="17"/>
        <v>5.0341420892052886</v>
      </c>
    </row>
    <row r="271" spans="1:15" x14ac:dyDescent="0.25">
      <c r="A271" t="s">
        <v>290</v>
      </c>
      <c r="B271" t="s">
        <v>323</v>
      </c>
      <c r="C271">
        <v>73309</v>
      </c>
      <c r="D271" t="s">
        <v>3023</v>
      </c>
      <c r="E271">
        <v>802.48</v>
      </c>
      <c r="F271">
        <f t="shared" si="16"/>
        <v>91.353055527863617</v>
      </c>
      <c r="I271" t="s">
        <v>159</v>
      </c>
      <c r="J271" t="s">
        <v>1249</v>
      </c>
      <c r="K271">
        <v>10725</v>
      </c>
      <c r="L271" t="s">
        <v>2247</v>
      </c>
      <c r="M271">
        <v>2062.2600000000002</v>
      </c>
      <c r="N271">
        <f t="shared" si="17"/>
        <v>5.2006051613278634</v>
      </c>
    </row>
    <row r="272" spans="1:15" x14ac:dyDescent="0.25">
      <c r="A272" t="s">
        <v>290</v>
      </c>
      <c r="B272" t="s">
        <v>222</v>
      </c>
      <c r="C272">
        <v>16576</v>
      </c>
      <c r="D272" t="s">
        <v>3024</v>
      </c>
      <c r="E272">
        <v>837.13</v>
      </c>
      <c r="F272">
        <f t="shared" si="16"/>
        <v>19.800986704573962</v>
      </c>
      <c r="I272" t="s">
        <v>159</v>
      </c>
      <c r="J272" t="s">
        <v>896</v>
      </c>
      <c r="K272">
        <v>1252</v>
      </c>
      <c r="L272" t="s">
        <v>2248</v>
      </c>
      <c r="M272">
        <v>3348.41</v>
      </c>
      <c r="N272">
        <f t="shared" si="17"/>
        <v>0.37390881045033314</v>
      </c>
    </row>
    <row r="273" spans="1:14" x14ac:dyDescent="0.25">
      <c r="A273" t="s">
        <v>290</v>
      </c>
      <c r="B273" t="s">
        <v>224</v>
      </c>
      <c r="C273">
        <v>16694</v>
      </c>
      <c r="D273" t="s">
        <v>3025</v>
      </c>
      <c r="E273">
        <v>640.38</v>
      </c>
      <c r="F273">
        <f t="shared" si="16"/>
        <v>26.068896592648116</v>
      </c>
      <c r="I273" t="s">
        <v>159</v>
      </c>
      <c r="J273" t="s">
        <v>1250</v>
      </c>
      <c r="K273">
        <v>81366</v>
      </c>
      <c r="L273" t="s">
        <v>2249</v>
      </c>
      <c r="M273">
        <v>2711.74</v>
      </c>
      <c r="N273">
        <f t="shared" si="17"/>
        <v>30.005088983457117</v>
      </c>
    </row>
    <row r="274" spans="1:14" x14ac:dyDescent="0.25">
      <c r="A274" t="s">
        <v>290</v>
      </c>
      <c r="B274" t="s">
        <v>324</v>
      </c>
      <c r="C274">
        <v>43257</v>
      </c>
      <c r="D274" t="s">
        <v>3026</v>
      </c>
      <c r="E274">
        <v>637.53</v>
      </c>
      <c r="F274">
        <f t="shared" si="16"/>
        <v>67.850924662368826</v>
      </c>
      <c r="I274" t="s">
        <v>159</v>
      </c>
      <c r="J274" t="s">
        <v>1251</v>
      </c>
      <c r="K274">
        <v>5635</v>
      </c>
      <c r="L274" t="s">
        <v>2250</v>
      </c>
      <c r="M274">
        <v>3997.13</v>
      </c>
      <c r="N274">
        <f t="shared" si="17"/>
        <v>1.4097615038790332</v>
      </c>
    </row>
    <row r="275" spans="1:14" x14ac:dyDescent="0.25">
      <c r="A275" t="s">
        <v>290</v>
      </c>
      <c r="B275" t="s">
        <v>325</v>
      </c>
      <c r="C275">
        <v>40651</v>
      </c>
      <c r="D275" t="s">
        <v>3027</v>
      </c>
      <c r="E275">
        <v>919.8</v>
      </c>
      <c r="F275">
        <f t="shared" si="16"/>
        <v>44.195477277669063</v>
      </c>
      <c r="I275" t="s">
        <v>159</v>
      </c>
      <c r="J275" t="s">
        <v>418</v>
      </c>
      <c r="K275">
        <v>11402</v>
      </c>
      <c r="L275" t="s">
        <v>2251</v>
      </c>
      <c r="M275">
        <v>3793.37</v>
      </c>
      <c r="N275">
        <f t="shared" si="17"/>
        <v>3.0057705944845878</v>
      </c>
    </row>
    <row r="276" spans="1:14" x14ac:dyDescent="0.25">
      <c r="A276" t="s">
        <v>290</v>
      </c>
      <c r="B276" t="s">
        <v>227</v>
      </c>
      <c r="C276">
        <v>6701</v>
      </c>
      <c r="D276" t="s">
        <v>3028</v>
      </c>
      <c r="E276">
        <v>621.46</v>
      </c>
      <c r="F276">
        <f t="shared" si="16"/>
        <v>10.782673060213046</v>
      </c>
      <c r="I276" t="s">
        <v>159</v>
      </c>
      <c r="J276" t="s">
        <v>1252</v>
      </c>
      <c r="K276">
        <v>1690</v>
      </c>
      <c r="L276" t="s">
        <v>2252</v>
      </c>
      <c r="M276">
        <v>1426.57</v>
      </c>
      <c r="N276">
        <f t="shared" si="17"/>
        <v>1.18465970825126</v>
      </c>
    </row>
    <row r="277" spans="1:14" x14ac:dyDescent="0.25">
      <c r="A277" t="s">
        <v>290</v>
      </c>
      <c r="B277" t="s">
        <v>228</v>
      </c>
      <c r="C277">
        <v>8986</v>
      </c>
      <c r="D277" t="s">
        <v>3029</v>
      </c>
      <c r="E277">
        <v>800.34</v>
      </c>
      <c r="F277">
        <f t="shared" si="16"/>
        <v>11.227728215508408</v>
      </c>
      <c r="I277" t="s">
        <v>159</v>
      </c>
      <c r="J277" t="s">
        <v>554</v>
      </c>
      <c r="K277">
        <v>8613</v>
      </c>
      <c r="L277" t="s">
        <v>2253</v>
      </c>
      <c r="M277">
        <v>2383.23</v>
      </c>
      <c r="N277">
        <f t="shared" si="17"/>
        <v>3.614002844878589</v>
      </c>
    </row>
    <row r="278" spans="1:14" x14ac:dyDescent="0.25">
      <c r="A278" t="s">
        <v>290</v>
      </c>
      <c r="B278" t="s">
        <v>326</v>
      </c>
      <c r="C278">
        <v>8252</v>
      </c>
      <c r="D278" t="s">
        <v>3030</v>
      </c>
      <c r="E278">
        <v>620.83000000000004</v>
      </c>
      <c r="F278">
        <f t="shared" si="16"/>
        <v>13.291883446354074</v>
      </c>
      <c r="I278" t="s">
        <v>159</v>
      </c>
      <c r="J278" t="s">
        <v>1253</v>
      </c>
      <c r="K278">
        <v>9140</v>
      </c>
      <c r="L278" t="s">
        <v>2254</v>
      </c>
      <c r="M278">
        <v>741.27</v>
      </c>
      <c r="N278">
        <f t="shared" si="17"/>
        <v>12.330190079188419</v>
      </c>
    </row>
    <row r="279" spans="1:14" x14ac:dyDescent="0.25">
      <c r="A279" t="s">
        <v>290</v>
      </c>
      <c r="B279" t="s">
        <v>327</v>
      </c>
      <c r="C279">
        <v>7753</v>
      </c>
      <c r="D279" t="s">
        <v>3031</v>
      </c>
      <c r="E279">
        <v>823.24</v>
      </c>
      <c r="F279">
        <f t="shared" si="16"/>
        <v>9.417666780039843</v>
      </c>
      <c r="I279" t="s">
        <v>159</v>
      </c>
      <c r="J279" t="s">
        <v>1254</v>
      </c>
      <c r="K279">
        <v>2846</v>
      </c>
      <c r="L279" t="s">
        <v>2255</v>
      </c>
      <c r="M279">
        <v>1623.06</v>
      </c>
      <c r="N279">
        <f t="shared" si="17"/>
        <v>1.753477998348798</v>
      </c>
    </row>
    <row r="280" spans="1:14" x14ac:dyDescent="0.25">
      <c r="A280" t="s">
        <v>290</v>
      </c>
      <c r="B280" t="s">
        <v>328</v>
      </c>
      <c r="C280">
        <v>23382</v>
      </c>
      <c r="D280" t="s">
        <v>3032</v>
      </c>
      <c r="E280">
        <v>739.7</v>
      </c>
      <c r="F280">
        <f t="shared" si="16"/>
        <v>31.610112207651749</v>
      </c>
      <c r="I280" t="s">
        <v>159</v>
      </c>
      <c r="J280" t="s">
        <v>1255</v>
      </c>
      <c r="K280">
        <v>11050</v>
      </c>
      <c r="L280" t="s">
        <v>2256</v>
      </c>
      <c r="M280">
        <v>4350.51</v>
      </c>
      <c r="N280">
        <f t="shared" si="17"/>
        <v>2.5399320999147226</v>
      </c>
    </row>
    <row r="281" spans="1:14" x14ac:dyDescent="0.25">
      <c r="A281" t="s">
        <v>290</v>
      </c>
      <c r="B281" t="s">
        <v>230</v>
      </c>
      <c r="C281">
        <v>10455</v>
      </c>
      <c r="D281" t="s">
        <v>3033</v>
      </c>
      <c r="E281">
        <v>560.51</v>
      </c>
      <c r="F281">
        <f t="shared" si="16"/>
        <v>18.65265561720576</v>
      </c>
      <c r="I281" t="s">
        <v>159</v>
      </c>
      <c r="J281" t="s">
        <v>1256</v>
      </c>
      <c r="K281">
        <v>103806</v>
      </c>
      <c r="L281" t="s">
        <v>2257</v>
      </c>
      <c r="M281">
        <v>5256.6</v>
      </c>
      <c r="N281">
        <f t="shared" si="17"/>
        <v>19.747745691131147</v>
      </c>
    </row>
    <row r="282" spans="1:14" x14ac:dyDescent="0.25">
      <c r="A282" t="s">
        <v>290</v>
      </c>
      <c r="B282" t="s">
        <v>329</v>
      </c>
      <c r="C282">
        <v>17782</v>
      </c>
      <c r="D282" t="s">
        <v>3034</v>
      </c>
      <c r="E282">
        <v>727.34</v>
      </c>
      <c r="F282">
        <f t="shared" si="16"/>
        <v>24.4479885610581</v>
      </c>
      <c r="I282" t="s">
        <v>159</v>
      </c>
      <c r="J282" t="s">
        <v>686</v>
      </c>
      <c r="K282">
        <v>114434</v>
      </c>
      <c r="L282" t="s">
        <v>2258</v>
      </c>
      <c r="M282">
        <v>2532.73</v>
      </c>
      <c r="N282">
        <f t="shared" si="17"/>
        <v>45.182076257635039</v>
      </c>
    </row>
    <row r="283" spans="1:14" x14ac:dyDescent="0.25">
      <c r="A283" t="s">
        <v>290</v>
      </c>
      <c r="B283" t="s">
        <v>232</v>
      </c>
      <c r="C283">
        <v>10718</v>
      </c>
      <c r="D283" t="s">
        <v>3035</v>
      </c>
      <c r="E283">
        <v>613.92999999999995</v>
      </c>
      <c r="F283">
        <f t="shared" si="16"/>
        <v>17.458016386232959</v>
      </c>
      <c r="I283" t="s">
        <v>159</v>
      </c>
      <c r="J283" t="s">
        <v>427</v>
      </c>
      <c r="K283">
        <v>1258</v>
      </c>
      <c r="L283" t="s">
        <v>2259</v>
      </c>
      <c r="M283">
        <v>4847.66</v>
      </c>
      <c r="N283">
        <f t="shared" si="17"/>
        <v>0.25950664856858774</v>
      </c>
    </row>
    <row r="284" spans="1:14" x14ac:dyDescent="0.25">
      <c r="A284" t="s">
        <v>290</v>
      </c>
      <c r="B284" t="s">
        <v>330</v>
      </c>
      <c r="C284">
        <v>23528</v>
      </c>
      <c r="D284" t="s">
        <v>3036</v>
      </c>
      <c r="E284">
        <v>763.44</v>
      </c>
      <c r="F284">
        <f t="shared" si="16"/>
        <v>30.818400922141883</v>
      </c>
      <c r="I284" t="s">
        <v>159</v>
      </c>
      <c r="J284" t="s">
        <v>1257</v>
      </c>
      <c r="K284">
        <v>13753</v>
      </c>
      <c r="L284" t="s">
        <v>2260</v>
      </c>
      <c r="M284">
        <v>3037.12</v>
      </c>
      <c r="N284">
        <f t="shared" si="17"/>
        <v>4.5283031292803706</v>
      </c>
    </row>
    <row r="285" spans="1:14" x14ac:dyDescent="0.25">
      <c r="A285" t="s">
        <v>290</v>
      </c>
      <c r="B285" t="s">
        <v>331</v>
      </c>
      <c r="C285">
        <v>19964</v>
      </c>
      <c r="D285" t="s">
        <v>3037</v>
      </c>
      <c r="E285">
        <v>862.47</v>
      </c>
      <c r="F285">
        <f t="shared" si="16"/>
        <v>23.147471796120445</v>
      </c>
      <c r="I285" t="s">
        <v>159</v>
      </c>
      <c r="J285" t="s">
        <v>1258</v>
      </c>
      <c r="K285">
        <v>821</v>
      </c>
      <c r="L285" t="s">
        <v>2261</v>
      </c>
      <c r="M285">
        <v>1176.42</v>
      </c>
      <c r="N285">
        <f t="shared" si="17"/>
        <v>0.69788000884038004</v>
      </c>
    </row>
    <row r="286" spans="1:14" x14ac:dyDescent="0.25">
      <c r="A286" t="s">
        <v>290</v>
      </c>
      <c r="B286" t="s">
        <v>332</v>
      </c>
      <c r="C286">
        <v>64072</v>
      </c>
      <c r="D286" t="s">
        <v>3038</v>
      </c>
      <c r="E286">
        <v>830.84</v>
      </c>
      <c r="F286">
        <f t="shared" si="16"/>
        <v>77.117134466323236</v>
      </c>
      <c r="I286" t="s">
        <v>159</v>
      </c>
      <c r="J286" t="s">
        <v>1259</v>
      </c>
      <c r="K286">
        <v>3379</v>
      </c>
      <c r="L286" t="s">
        <v>2262</v>
      </c>
      <c r="M286">
        <v>1733.17</v>
      </c>
      <c r="N286">
        <f t="shared" si="17"/>
        <v>1.9496067898705838</v>
      </c>
    </row>
    <row r="287" spans="1:14" x14ac:dyDescent="0.25">
      <c r="A287" t="s">
        <v>290</v>
      </c>
      <c r="B287" t="s">
        <v>333</v>
      </c>
      <c r="C287">
        <v>8062</v>
      </c>
      <c r="D287" t="s">
        <v>3039</v>
      </c>
      <c r="E287">
        <v>675.81</v>
      </c>
      <c r="F287">
        <f t="shared" si="16"/>
        <v>11.929388437578611</v>
      </c>
      <c r="I287" t="s">
        <v>159</v>
      </c>
      <c r="J287" t="s">
        <v>1260</v>
      </c>
      <c r="K287">
        <v>16484</v>
      </c>
      <c r="L287" t="s">
        <v>2263</v>
      </c>
      <c r="M287">
        <v>2916.07</v>
      </c>
      <c r="N287">
        <f t="shared" si="17"/>
        <v>5.6528135469999006</v>
      </c>
    </row>
    <row r="288" spans="1:14" x14ac:dyDescent="0.25">
      <c r="A288" t="s">
        <v>290</v>
      </c>
      <c r="B288" t="s">
        <v>334</v>
      </c>
      <c r="C288">
        <v>391911</v>
      </c>
      <c r="D288" t="s">
        <v>3040</v>
      </c>
      <c r="E288">
        <v>807.91</v>
      </c>
      <c r="F288">
        <f t="shared" si="16"/>
        <v>485.09239890581875</v>
      </c>
      <c r="I288" t="s">
        <v>159</v>
      </c>
      <c r="J288" t="s">
        <v>214</v>
      </c>
      <c r="K288">
        <v>12221</v>
      </c>
      <c r="L288" t="s">
        <v>2264</v>
      </c>
      <c r="M288">
        <v>1658.89</v>
      </c>
      <c r="N288">
        <f t="shared" si="17"/>
        <v>7.3669743020935679</v>
      </c>
    </row>
    <row r="289" spans="1:14" x14ac:dyDescent="0.25">
      <c r="A289" t="s">
        <v>290</v>
      </c>
      <c r="B289" t="s">
        <v>233</v>
      </c>
      <c r="C289">
        <v>17958</v>
      </c>
      <c r="D289" t="s">
        <v>3041</v>
      </c>
      <c r="E289">
        <v>656.08</v>
      </c>
      <c r="F289">
        <f t="shared" si="16"/>
        <v>27.371661992439943</v>
      </c>
      <c r="I289" t="s">
        <v>159</v>
      </c>
      <c r="J289" t="s">
        <v>1261</v>
      </c>
      <c r="K289">
        <v>2007</v>
      </c>
      <c r="L289" t="s">
        <v>2265</v>
      </c>
      <c r="M289">
        <v>1870.75</v>
      </c>
      <c r="N289">
        <f t="shared" si="17"/>
        <v>1.0728317519711346</v>
      </c>
    </row>
    <row r="290" spans="1:14" x14ac:dyDescent="0.25">
      <c r="A290" t="s">
        <v>290</v>
      </c>
      <c r="B290" t="s">
        <v>335</v>
      </c>
      <c r="C290">
        <v>24994</v>
      </c>
      <c r="D290" t="s">
        <v>3042</v>
      </c>
      <c r="E290">
        <v>642.44000000000005</v>
      </c>
      <c r="F290">
        <f t="shared" si="16"/>
        <v>38.904800448290885</v>
      </c>
      <c r="I290" t="s">
        <v>159</v>
      </c>
      <c r="J290" t="s">
        <v>364</v>
      </c>
      <c r="K290">
        <v>30458</v>
      </c>
      <c r="L290" t="s">
        <v>2266</v>
      </c>
      <c r="M290">
        <v>1653.75</v>
      </c>
      <c r="N290">
        <f t="shared" si="17"/>
        <v>18.41753590325019</v>
      </c>
    </row>
    <row r="291" spans="1:14" x14ac:dyDescent="0.25">
      <c r="A291" t="s">
        <v>290</v>
      </c>
      <c r="B291" t="s">
        <v>336</v>
      </c>
      <c r="C291">
        <v>122437</v>
      </c>
      <c r="D291" t="s">
        <v>3043</v>
      </c>
      <c r="E291">
        <v>730.5</v>
      </c>
      <c r="F291">
        <f t="shared" si="16"/>
        <v>167.60711841204653</v>
      </c>
      <c r="I291" t="s">
        <v>159</v>
      </c>
      <c r="J291" t="s">
        <v>1262</v>
      </c>
      <c r="K291">
        <v>69432</v>
      </c>
      <c r="L291" t="s">
        <v>2267</v>
      </c>
      <c r="M291">
        <v>3497.63</v>
      </c>
      <c r="N291">
        <f t="shared" si="17"/>
        <v>19.851156354445724</v>
      </c>
    </row>
    <row r="292" spans="1:14" x14ac:dyDescent="0.25">
      <c r="A292" t="s">
        <v>290</v>
      </c>
      <c r="B292" t="s">
        <v>337</v>
      </c>
      <c r="C292">
        <v>10281</v>
      </c>
      <c r="D292" t="s">
        <v>3044</v>
      </c>
      <c r="E292">
        <v>898.15</v>
      </c>
      <c r="F292">
        <f t="shared" si="16"/>
        <v>11.446862996158771</v>
      </c>
      <c r="I292" t="s">
        <v>159</v>
      </c>
      <c r="J292" t="s">
        <v>501</v>
      </c>
      <c r="K292">
        <v>2337</v>
      </c>
      <c r="L292" t="s">
        <v>2268</v>
      </c>
      <c r="M292">
        <v>1447.18</v>
      </c>
      <c r="N292">
        <f t="shared" si="17"/>
        <v>1.6148647714866153</v>
      </c>
    </row>
    <row r="293" spans="1:14" x14ac:dyDescent="0.25">
      <c r="A293" t="s">
        <v>290</v>
      </c>
      <c r="B293" t="s">
        <v>338</v>
      </c>
      <c r="C293">
        <v>7881</v>
      </c>
      <c r="D293" t="s">
        <v>3045</v>
      </c>
      <c r="E293">
        <v>668.56</v>
      </c>
      <c r="F293">
        <f t="shared" si="16"/>
        <v>11.788022017470386</v>
      </c>
      <c r="I293" t="s">
        <v>159</v>
      </c>
      <c r="J293" t="s">
        <v>320</v>
      </c>
      <c r="K293">
        <v>19980</v>
      </c>
      <c r="L293" t="s">
        <v>2269</v>
      </c>
      <c r="M293">
        <v>3675.22</v>
      </c>
      <c r="N293">
        <f t="shared" si="17"/>
        <v>5.4364092489701301</v>
      </c>
    </row>
    <row r="294" spans="1:14" x14ac:dyDescent="0.25">
      <c r="A294" t="s">
        <v>290</v>
      </c>
      <c r="B294" t="s">
        <v>339</v>
      </c>
      <c r="C294">
        <v>127827</v>
      </c>
      <c r="D294" t="s">
        <v>3046</v>
      </c>
      <c r="E294">
        <v>546.07000000000005</v>
      </c>
      <c r="F294">
        <f t="shared" ref="F294:F325" si="18">C294/E294</f>
        <v>234.08537367004229</v>
      </c>
      <c r="I294" t="s">
        <v>159</v>
      </c>
      <c r="J294" t="s">
        <v>1263</v>
      </c>
      <c r="K294">
        <v>1664</v>
      </c>
      <c r="L294" t="s">
        <v>2270</v>
      </c>
      <c r="M294">
        <v>2682.84</v>
      </c>
      <c r="N294">
        <f t="shared" si="17"/>
        <v>0.62023825498352492</v>
      </c>
    </row>
    <row r="295" spans="1:14" x14ac:dyDescent="0.25">
      <c r="A295" t="s">
        <v>290</v>
      </c>
      <c r="B295" t="s">
        <v>340</v>
      </c>
      <c r="C295">
        <v>17007</v>
      </c>
      <c r="D295" t="s">
        <v>3047</v>
      </c>
      <c r="E295">
        <v>581.38</v>
      </c>
      <c r="F295">
        <f t="shared" si="18"/>
        <v>29.25281227424404</v>
      </c>
      <c r="I295" t="s">
        <v>159</v>
      </c>
      <c r="J295" t="s">
        <v>222</v>
      </c>
      <c r="K295">
        <v>8600</v>
      </c>
      <c r="L295" t="s">
        <v>2271</v>
      </c>
      <c r="M295">
        <v>3602.93</v>
      </c>
      <c r="N295">
        <f t="shared" si="17"/>
        <v>2.3869461799146805</v>
      </c>
    </row>
    <row r="296" spans="1:14" x14ac:dyDescent="0.25">
      <c r="A296" t="s">
        <v>290</v>
      </c>
      <c r="B296" t="s">
        <v>341</v>
      </c>
      <c r="C296">
        <v>17442</v>
      </c>
      <c r="D296" t="s">
        <v>3048</v>
      </c>
      <c r="E296">
        <v>606.39</v>
      </c>
      <c r="F296">
        <f t="shared" si="18"/>
        <v>28.763666947014297</v>
      </c>
      <c r="I296" t="s">
        <v>159</v>
      </c>
      <c r="J296" t="s">
        <v>1264</v>
      </c>
      <c r="K296">
        <v>1862</v>
      </c>
      <c r="L296" t="s">
        <v>2272</v>
      </c>
      <c r="M296">
        <v>2394.87</v>
      </c>
      <c r="N296">
        <f t="shared" si="17"/>
        <v>0.77749522938614624</v>
      </c>
    </row>
    <row r="297" spans="1:14" x14ac:dyDescent="0.25">
      <c r="A297" t="s">
        <v>290</v>
      </c>
      <c r="B297" t="s">
        <v>342</v>
      </c>
      <c r="C297">
        <v>12506</v>
      </c>
      <c r="D297" t="s">
        <v>3049</v>
      </c>
      <c r="E297">
        <v>609.47</v>
      </c>
      <c r="F297">
        <f t="shared" si="18"/>
        <v>20.519467734260914</v>
      </c>
      <c r="I297" t="s">
        <v>159</v>
      </c>
      <c r="J297" t="s">
        <v>439</v>
      </c>
      <c r="K297">
        <v>4397</v>
      </c>
      <c r="L297" t="s">
        <v>2273</v>
      </c>
      <c r="M297">
        <v>1223.43</v>
      </c>
      <c r="N297">
        <f t="shared" si="17"/>
        <v>3.5939939350841485</v>
      </c>
    </row>
    <row r="298" spans="1:14" x14ac:dyDescent="0.25">
      <c r="A298" t="s">
        <v>290</v>
      </c>
      <c r="B298" t="s">
        <v>343</v>
      </c>
      <c r="C298">
        <v>38682</v>
      </c>
      <c r="D298" t="s">
        <v>3050</v>
      </c>
      <c r="E298">
        <v>1055.3599999999999</v>
      </c>
      <c r="F298">
        <f t="shared" si="18"/>
        <v>36.652895694360225</v>
      </c>
      <c r="I298" t="s">
        <v>159</v>
      </c>
      <c r="J298" t="s">
        <v>1265</v>
      </c>
      <c r="K298">
        <v>119600</v>
      </c>
      <c r="L298" t="s">
        <v>2274</v>
      </c>
      <c r="M298">
        <v>2618.39</v>
      </c>
      <c r="N298">
        <f t="shared" si="17"/>
        <v>45.676923605727183</v>
      </c>
    </row>
    <row r="299" spans="1:14" x14ac:dyDescent="0.25">
      <c r="A299" t="s">
        <v>290</v>
      </c>
      <c r="B299" t="s">
        <v>344</v>
      </c>
      <c r="C299">
        <v>16545</v>
      </c>
      <c r="D299" t="s">
        <v>3051</v>
      </c>
      <c r="E299">
        <v>724.36</v>
      </c>
      <c r="F299">
        <f t="shared" si="18"/>
        <v>22.84085261472196</v>
      </c>
      <c r="I299" t="s">
        <v>159</v>
      </c>
      <c r="J299" t="s">
        <v>1266</v>
      </c>
      <c r="K299">
        <v>4633</v>
      </c>
      <c r="L299" t="s">
        <v>2275</v>
      </c>
      <c r="M299">
        <v>1870.94</v>
      </c>
      <c r="N299">
        <f t="shared" ref="N299:N322" si="19">K299/M299</f>
        <v>2.4762953381722554</v>
      </c>
    </row>
    <row r="300" spans="1:14" x14ac:dyDescent="0.25">
      <c r="A300" t="s">
        <v>290</v>
      </c>
      <c r="B300" t="s">
        <v>242</v>
      </c>
      <c r="C300">
        <v>239187</v>
      </c>
      <c r="D300" t="s">
        <v>3052</v>
      </c>
      <c r="E300">
        <v>956.07</v>
      </c>
      <c r="F300">
        <f t="shared" si="18"/>
        <v>250.17728827387114</v>
      </c>
      <c r="I300" t="s">
        <v>159</v>
      </c>
      <c r="J300" t="s">
        <v>445</v>
      </c>
      <c r="K300">
        <v>16606</v>
      </c>
      <c r="L300" t="s">
        <v>2276</v>
      </c>
      <c r="M300">
        <v>2666.73</v>
      </c>
      <c r="N300">
        <f t="shared" si="19"/>
        <v>6.227102106324975</v>
      </c>
    </row>
    <row r="301" spans="1:14" x14ac:dyDescent="0.25">
      <c r="A301" t="s">
        <v>290</v>
      </c>
      <c r="B301" t="s">
        <v>345</v>
      </c>
      <c r="C301">
        <v>78753</v>
      </c>
      <c r="D301" t="s">
        <v>3053</v>
      </c>
      <c r="E301">
        <v>1042.43</v>
      </c>
      <c r="F301">
        <f t="shared" si="18"/>
        <v>75.547518778239308</v>
      </c>
      <c r="I301" t="s">
        <v>159</v>
      </c>
      <c r="J301" t="s">
        <v>1267</v>
      </c>
      <c r="K301">
        <v>487</v>
      </c>
      <c r="L301" t="s">
        <v>2277</v>
      </c>
      <c r="M301">
        <v>1674.05</v>
      </c>
      <c r="N301">
        <f t="shared" si="19"/>
        <v>0.29091126310444732</v>
      </c>
    </row>
    <row r="302" spans="1:14" x14ac:dyDescent="0.25">
      <c r="A302" t="s">
        <v>290</v>
      </c>
      <c r="B302" t="s">
        <v>346</v>
      </c>
      <c r="C302">
        <v>6320</v>
      </c>
      <c r="D302" t="s">
        <v>3054</v>
      </c>
      <c r="E302">
        <v>594.09</v>
      </c>
      <c r="F302">
        <f t="shared" si="18"/>
        <v>10.638118803548283</v>
      </c>
      <c r="I302" t="s">
        <v>159</v>
      </c>
      <c r="J302" t="s">
        <v>329</v>
      </c>
      <c r="K302">
        <v>3954</v>
      </c>
      <c r="L302" t="s">
        <v>2278</v>
      </c>
      <c r="M302">
        <v>5212.22</v>
      </c>
      <c r="N302">
        <f t="shared" si="19"/>
        <v>0.75860190091745927</v>
      </c>
    </row>
    <row r="303" spans="1:14" x14ac:dyDescent="0.25">
      <c r="A303" t="s">
        <v>290</v>
      </c>
      <c r="B303" t="s">
        <v>347</v>
      </c>
      <c r="C303">
        <v>21341</v>
      </c>
      <c r="D303" t="s">
        <v>3055</v>
      </c>
      <c r="E303">
        <v>948.89</v>
      </c>
      <c r="F303">
        <f t="shared" si="18"/>
        <v>22.490488887015356</v>
      </c>
      <c r="I303" t="s">
        <v>159</v>
      </c>
      <c r="J303" t="s">
        <v>1268</v>
      </c>
      <c r="K303">
        <v>5911</v>
      </c>
      <c r="L303" t="s">
        <v>2279</v>
      </c>
      <c r="M303">
        <v>1639.83</v>
      </c>
      <c r="N303">
        <f t="shared" si="19"/>
        <v>3.6046419445918176</v>
      </c>
    </row>
    <row r="304" spans="1:14" x14ac:dyDescent="0.25">
      <c r="A304" t="s">
        <v>154</v>
      </c>
      <c r="B304" t="s">
        <v>154</v>
      </c>
      <c r="C304">
        <v>39512223</v>
      </c>
      <c r="D304" t="s">
        <v>3056</v>
      </c>
      <c r="E304">
        <v>163707.15</v>
      </c>
      <c r="F304">
        <f t="shared" si="18"/>
        <v>241.3591770426643</v>
      </c>
      <c r="I304" t="s">
        <v>159</v>
      </c>
      <c r="J304" t="s">
        <v>1269</v>
      </c>
      <c r="K304">
        <v>1682</v>
      </c>
      <c r="L304" t="s">
        <v>2280</v>
      </c>
      <c r="M304">
        <v>3298.02</v>
      </c>
      <c r="N304">
        <f t="shared" si="19"/>
        <v>0.51000297147985763</v>
      </c>
    </row>
    <row r="305" spans="1:15" x14ac:dyDescent="0.25">
      <c r="A305" t="s">
        <v>154</v>
      </c>
      <c r="B305" t="s">
        <v>348</v>
      </c>
      <c r="C305">
        <v>1671329</v>
      </c>
      <c r="D305" t="s">
        <v>2343</v>
      </c>
      <c r="E305">
        <v>821.26</v>
      </c>
      <c r="F305">
        <f t="shared" si="18"/>
        <v>2035.0790249129386</v>
      </c>
      <c r="I305" t="s">
        <v>159</v>
      </c>
      <c r="J305" t="s">
        <v>928</v>
      </c>
      <c r="K305">
        <v>6890</v>
      </c>
      <c r="L305" t="s">
        <v>2281</v>
      </c>
      <c r="M305">
        <v>2332.71</v>
      </c>
      <c r="N305">
        <f t="shared" si="19"/>
        <v>2.9536461883388849</v>
      </c>
    </row>
    <row r="306" spans="1:15" x14ac:dyDescent="0.25">
      <c r="A306" t="s">
        <v>154</v>
      </c>
      <c r="B306" t="s">
        <v>349</v>
      </c>
      <c r="C306">
        <v>1129</v>
      </c>
      <c r="D306" t="s">
        <v>2344</v>
      </c>
      <c r="E306">
        <v>743.23</v>
      </c>
      <c r="F306">
        <f t="shared" si="18"/>
        <v>1.5190452484426087</v>
      </c>
      <c r="G306" t="s">
        <v>5285</v>
      </c>
      <c r="I306" t="s">
        <v>159</v>
      </c>
      <c r="J306" t="s">
        <v>333</v>
      </c>
      <c r="K306">
        <v>1077</v>
      </c>
      <c r="L306" t="s">
        <v>2282</v>
      </c>
      <c r="M306">
        <v>1742.61</v>
      </c>
      <c r="N306">
        <f t="shared" si="19"/>
        <v>0.61803845955205128</v>
      </c>
    </row>
    <row r="307" spans="1:15" x14ac:dyDescent="0.25">
      <c r="A307" t="s">
        <v>154</v>
      </c>
      <c r="B307" t="s">
        <v>350</v>
      </c>
      <c r="C307">
        <v>39752</v>
      </c>
      <c r="D307" t="s">
        <v>2345</v>
      </c>
      <c r="E307">
        <v>604.26</v>
      </c>
      <c r="F307">
        <f t="shared" si="18"/>
        <v>65.786250951577131</v>
      </c>
      <c r="I307" t="s">
        <v>159</v>
      </c>
      <c r="J307" t="s">
        <v>1270</v>
      </c>
      <c r="K307">
        <v>43806</v>
      </c>
      <c r="L307" t="s">
        <v>2283</v>
      </c>
      <c r="M307">
        <v>2400.39</v>
      </c>
      <c r="N307">
        <f t="shared" si="19"/>
        <v>18.249534450651769</v>
      </c>
    </row>
    <row r="308" spans="1:15" x14ac:dyDescent="0.25">
      <c r="A308" t="s">
        <v>154</v>
      </c>
      <c r="B308" t="s">
        <v>351</v>
      </c>
      <c r="C308">
        <v>219186</v>
      </c>
      <c r="D308" t="s">
        <v>2346</v>
      </c>
      <c r="E308">
        <v>1677.22</v>
      </c>
      <c r="F308">
        <f t="shared" si="18"/>
        <v>130.68410822670847</v>
      </c>
      <c r="I308" t="s">
        <v>159</v>
      </c>
      <c r="J308" t="s">
        <v>711</v>
      </c>
      <c r="K308">
        <v>10803</v>
      </c>
      <c r="L308" t="s">
        <v>2284</v>
      </c>
      <c r="M308">
        <v>2103.08</v>
      </c>
      <c r="N308">
        <f t="shared" si="19"/>
        <v>5.1367518116286588</v>
      </c>
    </row>
    <row r="309" spans="1:15" x14ac:dyDescent="0.25">
      <c r="A309" t="s">
        <v>154</v>
      </c>
      <c r="B309" t="s">
        <v>352</v>
      </c>
      <c r="C309">
        <v>45905</v>
      </c>
      <c r="D309" t="s">
        <v>2347</v>
      </c>
      <c r="E309">
        <v>1036.92</v>
      </c>
      <c r="F309">
        <f t="shared" si="18"/>
        <v>44.270531960035484</v>
      </c>
      <c r="I309" t="s">
        <v>159</v>
      </c>
      <c r="J309" t="s">
        <v>1271</v>
      </c>
      <c r="K309">
        <v>11004</v>
      </c>
      <c r="L309" t="s">
        <v>2285</v>
      </c>
      <c r="M309">
        <v>2369.6999999999998</v>
      </c>
      <c r="N309">
        <f t="shared" si="19"/>
        <v>4.64362577541461</v>
      </c>
    </row>
    <row r="310" spans="1:15" x14ac:dyDescent="0.25">
      <c r="A310" t="s">
        <v>154</v>
      </c>
      <c r="B310" t="s">
        <v>353</v>
      </c>
      <c r="C310">
        <v>21547</v>
      </c>
      <c r="D310" t="s">
        <v>2348</v>
      </c>
      <c r="E310">
        <v>1156.32</v>
      </c>
      <c r="F310">
        <f t="shared" si="18"/>
        <v>18.634115123841152</v>
      </c>
      <c r="I310" t="s">
        <v>159</v>
      </c>
      <c r="J310" t="s">
        <v>1272</v>
      </c>
      <c r="K310">
        <v>8937</v>
      </c>
      <c r="L310" t="s">
        <v>2286</v>
      </c>
      <c r="M310">
        <v>5026.96</v>
      </c>
      <c r="N310">
        <f t="shared" si="19"/>
        <v>1.7778140267676688</v>
      </c>
    </row>
    <row r="311" spans="1:15" x14ac:dyDescent="0.25">
      <c r="A311" t="s">
        <v>154</v>
      </c>
      <c r="B311" t="s">
        <v>354</v>
      </c>
      <c r="C311">
        <v>1153526</v>
      </c>
      <c r="D311" t="s">
        <v>2349</v>
      </c>
      <c r="E311">
        <v>802.18</v>
      </c>
      <c r="F311">
        <f t="shared" si="18"/>
        <v>1437.98898002942</v>
      </c>
      <c r="I311" t="s">
        <v>159</v>
      </c>
      <c r="J311" t="s">
        <v>1273</v>
      </c>
      <c r="K311">
        <v>12113</v>
      </c>
      <c r="L311" t="s">
        <v>2287</v>
      </c>
      <c r="M311">
        <v>2790.18</v>
      </c>
      <c r="N311">
        <f t="shared" si="19"/>
        <v>4.341296977255948</v>
      </c>
    </row>
    <row r="312" spans="1:15" x14ac:dyDescent="0.25">
      <c r="A312" t="s">
        <v>154</v>
      </c>
      <c r="B312" t="s">
        <v>355</v>
      </c>
      <c r="C312">
        <v>27812</v>
      </c>
      <c r="D312" t="s">
        <v>2350</v>
      </c>
      <c r="E312">
        <v>1229.8399999999999</v>
      </c>
      <c r="F312">
        <f t="shared" si="18"/>
        <v>22.614323814479935</v>
      </c>
      <c r="I312" t="s">
        <v>159</v>
      </c>
      <c r="J312" t="s">
        <v>867</v>
      </c>
      <c r="K312">
        <v>3309</v>
      </c>
      <c r="L312" t="s">
        <v>2288</v>
      </c>
      <c r="M312">
        <v>1706.38</v>
      </c>
      <c r="N312">
        <f t="shared" si="19"/>
        <v>1.9391929113093214</v>
      </c>
    </row>
    <row r="313" spans="1:15" x14ac:dyDescent="0.25">
      <c r="A313" t="s">
        <v>154</v>
      </c>
      <c r="B313" t="s">
        <v>356</v>
      </c>
      <c r="C313">
        <v>192843</v>
      </c>
      <c r="D313" t="s">
        <v>2351</v>
      </c>
      <c r="E313">
        <v>1791.29</v>
      </c>
      <c r="F313">
        <f t="shared" si="18"/>
        <v>107.6559351082181</v>
      </c>
      <c r="I313" t="s">
        <v>159</v>
      </c>
      <c r="J313" t="s">
        <v>1274</v>
      </c>
      <c r="K313">
        <v>34915</v>
      </c>
      <c r="L313" t="s">
        <v>2289</v>
      </c>
      <c r="M313">
        <v>718.99</v>
      </c>
      <c r="N313">
        <f t="shared" si="19"/>
        <v>48.561176094243315</v>
      </c>
    </row>
    <row r="314" spans="1:15" x14ac:dyDescent="0.25">
      <c r="A314" t="s">
        <v>154</v>
      </c>
      <c r="B314" t="s">
        <v>357</v>
      </c>
      <c r="C314">
        <v>999101</v>
      </c>
      <c r="D314" t="s">
        <v>2352</v>
      </c>
      <c r="E314">
        <v>6017.89</v>
      </c>
      <c r="F314">
        <f t="shared" si="18"/>
        <v>166.02181163165162</v>
      </c>
      <c r="I314" t="s">
        <v>159</v>
      </c>
      <c r="J314" t="s">
        <v>1275</v>
      </c>
      <c r="K314">
        <v>9642</v>
      </c>
      <c r="L314" t="s">
        <v>2290</v>
      </c>
      <c r="M314">
        <v>1804.71</v>
      </c>
      <c r="N314">
        <f t="shared" si="19"/>
        <v>5.3426866366341406</v>
      </c>
    </row>
    <row r="315" spans="1:15" x14ac:dyDescent="0.25">
      <c r="A315" t="s">
        <v>154</v>
      </c>
      <c r="B315" t="s">
        <v>358</v>
      </c>
      <c r="C315">
        <v>28393</v>
      </c>
      <c r="D315" t="s">
        <v>2353</v>
      </c>
      <c r="E315">
        <v>1327.25</v>
      </c>
      <c r="F315">
        <f t="shared" si="18"/>
        <v>21.392352608777546</v>
      </c>
      <c r="I315" t="s">
        <v>159</v>
      </c>
      <c r="J315" t="s">
        <v>1276</v>
      </c>
      <c r="K315">
        <v>3737</v>
      </c>
      <c r="L315" t="s">
        <v>2291</v>
      </c>
      <c r="M315">
        <v>1862.1</v>
      </c>
      <c r="N315">
        <f t="shared" si="19"/>
        <v>2.0068739595080825</v>
      </c>
    </row>
    <row r="316" spans="1:15" x14ac:dyDescent="0.25">
      <c r="A316" t="s">
        <v>154</v>
      </c>
      <c r="B316" t="s">
        <v>359</v>
      </c>
      <c r="C316">
        <v>135558</v>
      </c>
      <c r="D316" t="s">
        <v>2354</v>
      </c>
      <c r="E316">
        <v>4052.52</v>
      </c>
      <c r="F316">
        <f t="shared" si="18"/>
        <v>33.45029759260904</v>
      </c>
      <c r="I316" t="s">
        <v>159</v>
      </c>
      <c r="J316" t="s">
        <v>667</v>
      </c>
      <c r="K316">
        <v>6147</v>
      </c>
      <c r="L316" t="s">
        <v>2292</v>
      </c>
      <c r="M316">
        <v>2292.5700000000002</v>
      </c>
      <c r="N316">
        <f t="shared" si="19"/>
        <v>2.6812703646998779</v>
      </c>
    </row>
    <row r="317" spans="1:15" x14ac:dyDescent="0.25">
      <c r="A317" t="s">
        <v>154</v>
      </c>
      <c r="B317" t="s">
        <v>360</v>
      </c>
      <c r="C317">
        <v>181215</v>
      </c>
      <c r="D317" t="s">
        <v>2355</v>
      </c>
      <c r="E317">
        <v>4482.08</v>
      </c>
      <c r="F317">
        <f t="shared" si="18"/>
        <v>40.431005247563633</v>
      </c>
      <c r="I317" t="s">
        <v>159</v>
      </c>
      <c r="J317" t="s">
        <v>1277</v>
      </c>
      <c r="K317">
        <v>4736</v>
      </c>
      <c r="L317" t="s">
        <v>2293</v>
      </c>
      <c r="M317">
        <v>1945.82</v>
      </c>
      <c r="N317">
        <f t="shared" si="19"/>
        <v>2.4339353074796231</v>
      </c>
    </row>
    <row r="318" spans="1:15" x14ac:dyDescent="0.25">
      <c r="A318" t="s">
        <v>154</v>
      </c>
      <c r="B318" t="s">
        <v>361</v>
      </c>
      <c r="C318">
        <v>18039</v>
      </c>
      <c r="D318" t="s">
        <v>2356</v>
      </c>
      <c r="E318">
        <v>10227.75</v>
      </c>
      <c r="F318">
        <f t="shared" si="18"/>
        <v>1.7637310258854586</v>
      </c>
      <c r="G318" t="s">
        <v>5298</v>
      </c>
      <c r="I318" t="s">
        <v>159</v>
      </c>
      <c r="J318" t="s">
        <v>1278</v>
      </c>
      <c r="K318">
        <v>696</v>
      </c>
      <c r="L318" t="s">
        <v>2294</v>
      </c>
      <c r="M318">
        <v>984.14</v>
      </c>
      <c r="N318">
        <f t="shared" si="19"/>
        <v>0.70721645294368685</v>
      </c>
      <c r="O318" t="s">
        <v>5307</v>
      </c>
    </row>
    <row r="319" spans="1:15" x14ac:dyDescent="0.25">
      <c r="A319" t="s">
        <v>154</v>
      </c>
      <c r="B319" t="s">
        <v>362</v>
      </c>
      <c r="C319">
        <v>900202</v>
      </c>
      <c r="D319" t="s">
        <v>2357</v>
      </c>
      <c r="E319">
        <v>8162.03</v>
      </c>
      <c r="F319">
        <f t="shared" si="18"/>
        <v>110.2914348513789</v>
      </c>
      <c r="I319" t="s">
        <v>159</v>
      </c>
      <c r="J319" t="s">
        <v>669</v>
      </c>
      <c r="K319">
        <v>7396</v>
      </c>
      <c r="L319" t="s">
        <v>2295</v>
      </c>
      <c r="M319">
        <v>5062.08</v>
      </c>
      <c r="N319">
        <f t="shared" si="19"/>
        <v>1.4610594854289147</v>
      </c>
    </row>
    <row r="320" spans="1:15" x14ac:dyDescent="0.25">
      <c r="A320" t="s">
        <v>154</v>
      </c>
      <c r="B320" t="s">
        <v>363</v>
      </c>
      <c r="C320">
        <v>152940</v>
      </c>
      <c r="D320" t="s">
        <v>2358</v>
      </c>
      <c r="E320">
        <v>1391.58</v>
      </c>
      <c r="F320">
        <f t="shared" si="18"/>
        <v>109.90385029965938</v>
      </c>
      <c r="I320" t="s">
        <v>159</v>
      </c>
      <c r="J320" t="s">
        <v>1279</v>
      </c>
      <c r="K320">
        <v>2126</v>
      </c>
      <c r="L320" t="s">
        <v>2296</v>
      </c>
      <c r="M320">
        <v>1428.37</v>
      </c>
      <c r="N320">
        <f t="shared" si="19"/>
        <v>1.4884098657910767</v>
      </c>
    </row>
    <row r="321" spans="1:14" x14ac:dyDescent="0.25">
      <c r="A321" t="s">
        <v>154</v>
      </c>
      <c r="B321" t="s">
        <v>364</v>
      </c>
      <c r="C321">
        <v>64386</v>
      </c>
      <c r="D321" t="s">
        <v>2359</v>
      </c>
      <c r="E321">
        <v>1329.59</v>
      </c>
      <c r="F321">
        <f t="shared" si="18"/>
        <v>48.425454463406012</v>
      </c>
      <c r="I321" t="s">
        <v>159</v>
      </c>
      <c r="J321" t="s">
        <v>1280</v>
      </c>
      <c r="K321">
        <v>969</v>
      </c>
      <c r="L321" t="s">
        <v>2297</v>
      </c>
      <c r="M321">
        <v>890.12</v>
      </c>
      <c r="N321">
        <f t="shared" si="19"/>
        <v>1.0886172650878534</v>
      </c>
    </row>
    <row r="322" spans="1:14" x14ac:dyDescent="0.25">
      <c r="A322" t="s">
        <v>154</v>
      </c>
      <c r="B322" t="s">
        <v>365</v>
      </c>
      <c r="C322">
        <v>30573</v>
      </c>
      <c r="D322" t="s">
        <v>2360</v>
      </c>
      <c r="E322">
        <v>4720.6099999999997</v>
      </c>
      <c r="F322">
        <f t="shared" si="18"/>
        <v>6.4764935040174896</v>
      </c>
      <c r="I322" t="s">
        <v>159</v>
      </c>
      <c r="J322" t="s">
        <v>1281</v>
      </c>
      <c r="K322">
        <v>161300</v>
      </c>
      <c r="L322" t="s">
        <v>2298</v>
      </c>
      <c r="M322">
        <v>2649.11</v>
      </c>
      <c r="N322">
        <f t="shared" si="19"/>
        <v>60.888373831211233</v>
      </c>
    </row>
    <row r="323" spans="1:14" x14ac:dyDescent="0.25">
      <c r="A323" t="s">
        <v>154</v>
      </c>
      <c r="B323" t="s">
        <v>366</v>
      </c>
      <c r="C323">
        <v>10039107</v>
      </c>
      <c r="D323" t="s">
        <v>2361</v>
      </c>
      <c r="E323">
        <v>4752.32</v>
      </c>
      <c r="F323">
        <f t="shared" si="18"/>
        <v>2112.4644384216554</v>
      </c>
    </row>
    <row r="324" spans="1:14" x14ac:dyDescent="0.25">
      <c r="A324" t="s">
        <v>154</v>
      </c>
      <c r="B324" t="s">
        <v>367</v>
      </c>
      <c r="C324">
        <v>157327</v>
      </c>
      <c r="D324" t="s">
        <v>2362</v>
      </c>
      <c r="E324">
        <v>2153.39</v>
      </c>
      <c r="F324">
        <f t="shared" si="18"/>
        <v>73.06015166783537</v>
      </c>
      <c r="I324" t="s">
        <v>163</v>
      </c>
      <c r="J324" t="s">
        <v>637</v>
      </c>
      <c r="K324">
        <v>481587</v>
      </c>
      <c r="L324" t="s">
        <v>2299</v>
      </c>
      <c r="M324">
        <v>1060.3800000000001</v>
      </c>
      <c r="N324">
        <f t="shared" ref="N324:N367" si="20">K324/M324</f>
        <v>454.16454478583142</v>
      </c>
    </row>
    <row r="325" spans="1:14" x14ac:dyDescent="0.25">
      <c r="A325" t="s">
        <v>154</v>
      </c>
      <c r="B325" t="s">
        <v>368</v>
      </c>
      <c r="C325">
        <v>258826</v>
      </c>
      <c r="D325" t="s">
        <v>2363</v>
      </c>
      <c r="E325">
        <v>828.22</v>
      </c>
      <c r="F325">
        <f t="shared" si="18"/>
        <v>312.50875371278164</v>
      </c>
      <c r="I325" t="s">
        <v>163</v>
      </c>
      <c r="J325" t="s">
        <v>404</v>
      </c>
      <c r="K325">
        <v>4294</v>
      </c>
      <c r="L325" t="s">
        <v>2300</v>
      </c>
      <c r="M325">
        <v>1370.11</v>
      </c>
      <c r="N325">
        <f t="shared" si="20"/>
        <v>3.13405492989614</v>
      </c>
    </row>
    <row r="326" spans="1:14" x14ac:dyDescent="0.25">
      <c r="A326" t="s">
        <v>154</v>
      </c>
      <c r="B326" t="s">
        <v>369</v>
      </c>
      <c r="C326">
        <v>17203</v>
      </c>
      <c r="D326" t="s">
        <v>2364</v>
      </c>
      <c r="E326">
        <v>1462.89</v>
      </c>
      <c r="F326">
        <f t="shared" ref="F326:F357" si="21">C326/E326</f>
        <v>11.759599149628475</v>
      </c>
      <c r="G326" t="s">
        <v>5298</v>
      </c>
      <c r="I326" t="s">
        <v>163</v>
      </c>
      <c r="J326" t="s">
        <v>638</v>
      </c>
      <c r="K326">
        <v>87808</v>
      </c>
      <c r="L326" t="s">
        <v>2301</v>
      </c>
      <c r="M326">
        <v>1147.5</v>
      </c>
      <c r="N326">
        <f t="shared" si="20"/>
        <v>76.521132897603479</v>
      </c>
    </row>
    <row r="327" spans="1:14" x14ac:dyDescent="0.25">
      <c r="A327" t="s">
        <v>154</v>
      </c>
      <c r="B327" t="s">
        <v>370</v>
      </c>
      <c r="C327">
        <v>86749</v>
      </c>
      <c r="D327" t="s">
        <v>2365</v>
      </c>
      <c r="E327">
        <v>3878.5</v>
      </c>
      <c r="F327">
        <f t="shared" si="21"/>
        <v>22.366636586309141</v>
      </c>
      <c r="I327" t="s">
        <v>163</v>
      </c>
      <c r="J327" t="s">
        <v>639</v>
      </c>
      <c r="K327">
        <v>6125</v>
      </c>
      <c r="L327" t="s">
        <v>2302</v>
      </c>
      <c r="M327">
        <v>1049.49</v>
      </c>
      <c r="N327">
        <f t="shared" si="20"/>
        <v>5.8361680435259027</v>
      </c>
    </row>
    <row r="328" spans="1:14" x14ac:dyDescent="0.25">
      <c r="A328" t="s">
        <v>154</v>
      </c>
      <c r="B328" t="s">
        <v>371</v>
      </c>
      <c r="C328">
        <v>277680</v>
      </c>
      <c r="D328" t="s">
        <v>2366</v>
      </c>
      <c r="E328">
        <v>1972.02</v>
      </c>
      <c r="F328">
        <f t="shared" si="21"/>
        <v>140.80993093376335</v>
      </c>
      <c r="I328" t="s">
        <v>163</v>
      </c>
      <c r="J328" t="s">
        <v>640</v>
      </c>
      <c r="K328">
        <v>9298</v>
      </c>
      <c r="L328" t="s">
        <v>2303</v>
      </c>
      <c r="M328">
        <v>784.01</v>
      </c>
      <c r="N328">
        <f t="shared" si="20"/>
        <v>11.8595426078749</v>
      </c>
    </row>
    <row r="329" spans="1:14" x14ac:dyDescent="0.25">
      <c r="A329" t="s">
        <v>154</v>
      </c>
      <c r="B329" t="s">
        <v>372</v>
      </c>
      <c r="C329">
        <v>8841</v>
      </c>
      <c r="D329" t="s">
        <v>2367</v>
      </c>
      <c r="E329">
        <v>4203.62</v>
      </c>
      <c r="F329">
        <f t="shared" si="21"/>
        <v>2.1031872528915554</v>
      </c>
      <c r="G329" t="s">
        <v>5298</v>
      </c>
      <c r="I329" t="s">
        <v>163</v>
      </c>
      <c r="J329" t="s">
        <v>641</v>
      </c>
      <c r="K329">
        <v>46811</v>
      </c>
      <c r="L329" t="s">
        <v>2304</v>
      </c>
      <c r="M329">
        <v>2120.34</v>
      </c>
      <c r="N329">
        <f t="shared" si="20"/>
        <v>22.077119707216767</v>
      </c>
    </row>
    <row r="330" spans="1:14" x14ac:dyDescent="0.25">
      <c r="A330" t="s">
        <v>154</v>
      </c>
      <c r="B330" t="s">
        <v>373</v>
      </c>
      <c r="C330">
        <v>14444</v>
      </c>
      <c r="D330" t="s">
        <v>2368</v>
      </c>
      <c r="E330">
        <v>3131.89</v>
      </c>
      <c r="F330">
        <f t="shared" si="21"/>
        <v>4.6119116571782532</v>
      </c>
      <c r="G330" t="s">
        <v>5285</v>
      </c>
      <c r="I330" t="s">
        <v>163</v>
      </c>
      <c r="J330" t="s">
        <v>642</v>
      </c>
      <c r="K330">
        <v>23021</v>
      </c>
      <c r="L330" t="s">
        <v>2305</v>
      </c>
      <c r="M330">
        <v>2661.14</v>
      </c>
      <c r="N330">
        <f t="shared" si="20"/>
        <v>8.6508037908565498</v>
      </c>
    </row>
    <row r="331" spans="1:14" x14ac:dyDescent="0.25">
      <c r="A331" t="s">
        <v>154</v>
      </c>
      <c r="B331" t="s">
        <v>374</v>
      </c>
      <c r="C331">
        <v>434061</v>
      </c>
      <c r="D331" t="s">
        <v>2369</v>
      </c>
      <c r="E331">
        <v>3771.11</v>
      </c>
      <c r="F331">
        <f t="shared" si="21"/>
        <v>115.10165442005139</v>
      </c>
      <c r="I331" t="s">
        <v>163</v>
      </c>
      <c r="J331" t="s">
        <v>643</v>
      </c>
      <c r="K331">
        <v>7831</v>
      </c>
      <c r="L331" t="s">
        <v>2306</v>
      </c>
      <c r="M331">
        <v>1906.81</v>
      </c>
      <c r="N331">
        <f t="shared" si="20"/>
        <v>4.1068590997529908</v>
      </c>
    </row>
    <row r="332" spans="1:14" x14ac:dyDescent="0.25">
      <c r="A332" t="s">
        <v>154</v>
      </c>
      <c r="B332" t="s">
        <v>375</v>
      </c>
      <c r="C332">
        <v>137744</v>
      </c>
      <c r="D332" t="s">
        <v>2370</v>
      </c>
      <c r="E332">
        <v>788.34</v>
      </c>
      <c r="F332">
        <f t="shared" si="21"/>
        <v>174.72664078950706</v>
      </c>
      <c r="I332" t="s">
        <v>163</v>
      </c>
      <c r="J332" t="s">
        <v>644</v>
      </c>
      <c r="K332">
        <v>45739</v>
      </c>
      <c r="L332" t="s">
        <v>2307</v>
      </c>
      <c r="M332">
        <v>1919.62</v>
      </c>
      <c r="N332">
        <f t="shared" si="20"/>
        <v>23.827111615840636</v>
      </c>
    </row>
    <row r="333" spans="1:14" x14ac:dyDescent="0.25">
      <c r="A333" t="s">
        <v>154</v>
      </c>
      <c r="B333" t="s">
        <v>326</v>
      </c>
      <c r="C333">
        <v>99755</v>
      </c>
      <c r="D333" t="s">
        <v>2371</v>
      </c>
      <c r="E333">
        <v>974.54</v>
      </c>
      <c r="F333">
        <f t="shared" si="21"/>
        <v>102.36111396145874</v>
      </c>
      <c r="I333" t="s">
        <v>163</v>
      </c>
      <c r="J333" t="s">
        <v>645</v>
      </c>
      <c r="K333">
        <v>119062</v>
      </c>
      <c r="L333" t="s">
        <v>2308</v>
      </c>
      <c r="M333">
        <v>1900.74</v>
      </c>
      <c r="N333">
        <f t="shared" si="20"/>
        <v>62.639813967191728</v>
      </c>
    </row>
    <row r="334" spans="1:14" x14ac:dyDescent="0.25">
      <c r="A334" t="s">
        <v>154</v>
      </c>
      <c r="B334" t="s">
        <v>376</v>
      </c>
      <c r="C334">
        <v>3175692</v>
      </c>
      <c r="D334" t="s">
        <v>2372</v>
      </c>
      <c r="E334">
        <v>947.91</v>
      </c>
      <c r="F334">
        <f t="shared" si="21"/>
        <v>3350.2041333037946</v>
      </c>
      <c r="I334" t="s">
        <v>163</v>
      </c>
      <c r="J334" t="s">
        <v>646</v>
      </c>
      <c r="K334">
        <v>12245</v>
      </c>
      <c r="L334" t="s">
        <v>2309</v>
      </c>
      <c r="M334">
        <v>1278.2</v>
      </c>
      <c r="N334">
        <f t="shared" si="20"/>
        <v>9.5798779533719287</v>
      </c>
    </row>
    <row r="335" spans="1:14" x14ac:dyDescent="0.25">
      <c r="A335" t="s">
        <v>154</v>
      </c>
      <c r="B335" t="s">
        <v>377</v>
      </c>
      <c r="C335">
        <v>398329</v>
      </c>
      <c r="D335" t="s">
        <v>2373</v>
      </c>
      <c r="E335">
        <v>1500.24</v>
      </c>
      <c r="F335">
        <f t="shared" si="21"/>
        <v>265.51018503706075</v>
      </c>
      <c r="I335" t="s">
        <v>163</v>
      </c>
      <c r="J335" t="s">
        <v>351</v>
      </c>
      <c r="K335">
        <v>2597</v>
      </c>
      <c r="L335" t="s">
        <v>2310</v>
      </c>
      <c r="M335">
        <v>2233.66</v>
      </c>
      <c r="N335">
        <f t="shared" si="20"/>
        <v>1.162665759336694</v>
      </c>
    </row>
    <row r="336" spans="1:14" x14ac:dyDescent="0.25">
      <c r="A336" t="s">
        <v>154</v>
      </c>
      <c r="B336" t="s">
        <v>378</v>
      </c>
      <c r="C336">
        <v>18807</v>
      </c>
      <c r="D336" t="s">
        <v>2374</v>
      </c>
      <c r="E336">
        <v>2613.75</v>
      </c>
      <c r="F336">
        <f t="shared" si="21"/>
        <v>7.1954088952654232</v>
      </c>
      <c r="I336" t="s">
        <v>163</v>
      </c>
      <c r="J336" t="s">
        <v>647</v>
      </c>
      <c r="K336">
        <v>1106</v>
      </c>
      <c r="L336" t="s">
        <v>2311</v>
      </c>
      <c r="M336">
        <v>1079.06</v>
      </c>
      <c r="N336">
        <f t="shared" si="20"/>
        <v>1.0249661742627842</v>
      </c>
    </row>
    <row r="337" spans="1:16" x14ac:dyDescent="0.25">
      <c r="A337" t="s">
        <v>154</v>
      </c>
      <c r="B337" t="s">
        <v>379</v>
      </c>
      <c r="C337">
        <v>2470546</v>
      </c>
      <c r="D337" t="s">
        <v>2375</v>
      </c>
      <c r="E337">
        <v>7303.81</v>
      </c>
      <c r="F337">
        <f t="shared" si="21"/>
        <v>338.25441789969892</v>
      </c>
      <c r="I337" t="s">
        <v>163</v>
      </c>
      <c r="J337" t="s">
        <v>648</v>
      </c>
      <c r="K337">
        <v>229849</v>
      </c>
      <c r="L337" t="s">
        <v>2312</v>
      </c>
      <c r="M337">
        <v>603.52</v>
      </c>
      <c r="N337">
        <f t="shared" si="20"/>
        <v>380.84736214209971</v>
      </c>
    </row>
    <row r="338" spans="1:16" x14ac:dyDescent="0.25">
      <c r="A338" t="s">
        <v>154</v>
      </c>
      <c r="B338" t="s">
        <v>380</v>
      </c>
      <c r="C338">
        <v>1552058</v>
      </c>
      <c r="D338" t="s">
        <v>2376</v>
      </c>
      <c r="E338">
        <v>995.65</v>
      </c>
      <c r="F338">
        <f t="shared" si="21"/>
        <v>1558.8389494300206</v>
      </c>
      <c r="I338" t="s">
        <v>163</v>
      </c>
      <c r="J338" t="s">
        <v>649</v>
      </c>
      <c r="K338">
        <v>7155</v>
      </c>
      <c r="L338" t="s">
        <v>2313</v>
      </c>
      <c r="M338">
        <v>1798.73</v>
      </c>
      <c r="N338">
        <f t="shared" si="20"/>
        <v>3.9778065635198168</v>
      </c>
    </row>
    <row r="339" spans="1:16" x14ac:dyDescent="0.25">
      <c r="A339" t="s">
        <v>154</v>
      </c>
      <c r="B339" t="s">
        <v>381</v>
      </c>
      <c r="C339">
        <v>62808</v>
      </c>
      <c r="D339" t="s">
        <v>2377</v>
      </c>
      <c r="E339">
        <v>1390.81</v>
      </c>
      <c r="F339">
        <f t="shared" si="21"/>
        <v>45.159295662239991</v>
      </c>
      <c r="I339" t="s">
        <v>163</v>
      </c>
      <c r="J339" t="s">
        <v>650</v>
      </c>
      <c r="K339">
        <v>24030</v>
      </c>
      <c r="L339" t="s">
        <v>2314</v>
      </c>
      <c r="M339">
        <v>2580.4499999999998</v>
      </c>
      <c r="N339">
        <f t="shared" si="20"/>
        <v>9.3123292448991464</v>
      </c>
    </row>
    <row r="340" spans="1:16" x14ac:dyDescent="0.25">
      <c r="A340" t="s">
        <v>154</v>
      </c>
      <c r="B340" t="s">
        <v>382</v>
      </c>
      <c r="C340">
        <v>2180085</v>
      </c>
      <c r="D340" t="s">
        <v>2378</v>
      </c>
      <c r="E340">
        <v>20106.39</v>
      </c>
      <c r="F340">
        <f t="shared" si="21"/>
        <v>108.42747007294696</v>
      </c>
      <c r="I340" t="s">
        <v>163</v>
      </c>
      <c r="J340" t="s">
        <v>299</v>
      </c>
      <c r="K340">
        <v>845</v>
      </c>
      <c r="L340" t="s">
        <v>2315</v>
      </c>
      <c r="M340">
        <v>1765.28</v>
      </c>
      <c r="N340">
        <f t="shared" si="20"/>
        <v>0.47867760355297745</v>
      </c>
    </row>
    <row r="341" spans="1:16" x14ac:dyDescent="0.25">
      <c r="A341" t="s">
        <v>154</v>
      </c>
      <c r="B341" t="s">
        <v>383</v>
      </c>
      <c r="C341">
        <v>3338330</v>
      </c>
      <c r="D341" t="s">
        <v>2379</v>
      </c>
      <c r="E341">
        <v>4525.92</v>
      </c>
      <c r="F341">
        <f t="shared" si="21"/>
        <v>737.60252059249831</v>
      </c>
      <c r="I341" t="s">
        <v>163</v>
      </c>
      <c r="J341" t="s">
        <v>651</v>
      </c>
      <c r="K341">
        <v>8756</v>
      </c>
      <c r="L341" t="s">
        <v>2316</v>
      </c>
      <c r="M341">
        <v>2488.2600000000002</v>
      </c>
      <c r="N341">
        <f t="shared" si="20"/>
        <v>3.5189248711951322</v>
      </c>
    </row>
    <row r="342" spans="1:16" x14ac:dyDescent="0.25">
      <c r="A342" t="s">
        <v>154</v>
      </c>
      <c r="B342" t="s">
        <v>384</v>
      </c>
      <c r="C342">
        <v>881549</v>
      </c>
      <c r="D342" t="s">
        <v>2380</v>
      </c>
      <c r="E342">
        <v>231.89</v>
      </c>
      <c r="F342">
        <f t="shared" si="21"/>
        <v>3801.5826469446724</v>
      </c>
      <c r="I342" t="s">
        <v>163</v>
      </c>
      <c r="J342" t="s">
        <v>418</v>
      </c>
      <c r="K342">
        <v>4315</v>
      </c>
      <c r="L342" t="s">
        <v>2317</v>
      </c>
      <c r="M342">
        <v>4936.92</v>
      </c>
      <c r="N342">
        <f t="shared" si="20"/>
        <v>0.87402672111356872</v>
      </c>
      <c r="O342" t="s">
        <v>5285</v>
      </c>
    </row>
    <row r="343" spans="1:16" x14ac:dyDescent="0.25">
      <c r="A343" t="s">
        <v>154</v>
      </c>
      <c r="B343" t="s">
        <v>385</v>
      </c>
      <c r="C343">
        <v>762148</v>
      </c>
      <c r="D343" t="s">
        <v>2381</v>
      </c>
      <c r="E343">
        <v>1426.37</v>
      </c>
      <c r="F343">
        <f t="shared" si="21"/>
        <v>534.32699790376978</v>
      </c>
      <c r="I343" t="s">
        <v>163</v>
      </c>
      <c r="J343" t="s">
        <v>203</v>
      </c>
      <c r="K343">
        <v>27511</v>
      </c>
      <c r="L343" t="s">
        <v>2318</v>
      </c>
      <c r="M343">
        <v>3100.69</v>
      </c>
      <c r="N343">
        <f t="shared" si="20"/>
        <v>8.8725412730714783</v>
      </c>
    </row>
    <row r="344" spans="1:16" x14ac:dyDescent="0.25">
      <c r="A344" t="s">
        <v>154</v>
      </c>
      <c r="B344" t="s">
        <v>386</v>
      </c>
      <c r="C344">
        <v>283111</v>
      </c>
      <c r="D344" t="s">
        <v>2382</v>
      </c>
      <c r="E344">
        <v>3615.73</v>
      </c>
      <c r="F344">
        <f t="shared" si="21"/>
        <v>78.299817740815826</v>
      </c>
      <c r="I344" t="s">
        <v>163</v>
      </c>
      <c r="J344" t="s">
        <v>207</v>
      </c>
      <c r="K344">
        <v>13876</v>
      </c>
      <c r="L344" t="s">
        <v>2319</v>
      </c>
      <c r="M344">
        <v>668.4</v>
      </c>
      <c r="N344">
        <f t="shared" si="20"/>
        <v>20.760023937761819</v>
      </c>
    </row>
    <row r="345" spans="1:16" x14ac:dyDescent="0.25">
      <c r="A345" t="s">
        <v>154</v>
      </c>
      <c r="B345" t="s">
        <v>387</v>
      </c>
      <c r="C345">
        <v>766573</v>
      </c>
      <c r="D345" t="s">
        <v>2383</v>
      </c>
      <c r="E345">
        <v>741.07</v>
      </c>
      <c r="F345">
        <f t="shared" si="21"/>
        <v>1034.4137530867529</v>
      </c>
      <c r="I345" t="s">
        <v>163</v>
      </c>
      <c r="J345" t="s">
        <v>426</v>
      </c>
      <c r="K345">
        <v>13099</v>
      </c>
      <c r="L345" t="s">
        <v>2320</v>
      </c>
      <c r="M345">
        <v>1895.67</v>
      </c>
      <c r="N345">
        <f t="shared" si="20"/>
        <v>6.9099579568173786</v>
      </c>
    </row>
    <row r="346" spans="1:16" x14ac:dyDescent="0.25">
      <c r="A346" t="s">
        <v>154</v>
      </c>
      <c r="B346" t="s">
        <v>388</v>
      </c>
      <c r="C346">
        <v>446499</v>
      </c>
      <c r="D346" t="s">
        <v>2384</v>
      </c>
      <c r="E346">
        <v>3789.56</v>
      </c>
      <c r="F346">
        <f t="shared" si="21"/>
        <v>117.82344124383833</v>
      </c>
      <c r="I346" t="s">
        <v>163</v>
      </c>
      <c r="J346" t="s">
        <v>652</v>
      </c>
      <c r="K346">
        <v>18112</v>
      </c>
      <c r="L346" t="s">
        <v>2321</v>
      </c>
      <c r="M346">
        <v>565.77</v>
      </c>
      <c r="N346">
        <f t="shared" si="20"/>
        <v>32.013008819838454</v>
      </c>
    </row>
    <row r="347" spans="1:16" x14ac:dyDescent="0.25">
      <c r="A347" t="s">
        <v>154</v>
      </c>
      <c r="B347" t="s">
        <v>389</v>
      </c>
      <c r="C347">
        <v>1927852</v>
      </c>
      <c r="D347" t="s">
        <v>2385</v>
      </c>
      <c r="E347">
        <v>1304.53</v>
      </c>
      <c r="F347">
        <f t="shared" si="21"/>
        <v>1477.8134653860011</v>
      </c>
      <c r="I347" t="s">
        <v>163</v>
      </c>
      <c r="J347" t="s">
        <v>653</v>
      </c>
      <c r="K347">
        <v>15179</v>
      </c>
      <c r="L347" t="s">
        <v>2322</v>
      </c>
      <c r="M347">
        <v>733.89</v>
      </c>
      <c r="N347">
        <f t="shared" si="20"/>
        <v>20.682936134843096</v>
      </c>
    </row>
    <row r="348" spans="1:16" x14ac:dyDescent="0.25">
      <c r="A348" t="s">
        <v>154</v>
      </c>
      <c r="B348" t="s">
        <v>287</v>
      </c>
      <c r="C348">
        <v>273213</v>
      </c>
      <c r="D348" t="s">
        <v>2386</v>
      </c>
      <c r="E348">
        <v>607.72</v>
      </c>
      <c r="F348">
        <f t="shared" si="21"/>
        <v>449.57052590008556</v>
      </c>
      <c r="I348" t="s">
        <v>163</v>
      </c>
      <c r="J348" t="s">
        <v>654</v>
      </c>
      <c r="K348">
        <v>16667</v>
      </c>
      <c r="L348" t="s">
        <v>2323</v>
      </c>
      <c r="M348">
        <v>8502.7800000000007</v>
      </c>
      <c r="N348">
        <f t="shared" si="20"/>
        <v>1.9601824344508501</v>
      </c>
    </row>
    <row r="349" spans="1:16" x14ac:dyDescent="0.25">
      <c r="A349" t="s">
        <v>154</v>
      </c>
      <c r="B349" t="s">
        <v>390</v>
      </c>
      <c r="C349">
        <v>180080</v>
      </c>
      <c r="D349" t="s">
        <v>2387</v>
      </c>
      <c r="E349">
        <v>3847.61</v>
      </c>
      <c r="F349">
        <f t="shared" si="21"/>
        <v>46.803080353778057</v>
      </c>
      <c r="I349" t="s">
        <v>163</v>
      </c>
      <c r="J349" t="s">
        <v>214</v>
      </c>
      <c r="K349">
        <v>29871</v>
      </c>
      <c r="L349" t="s">
        <v>2324</v>
      </c>
      <c r="M349">
        <v>1105.6199999999999</v>
      </c>
      <c r="N349">
        <f t="shared" si="20"/>
        <v>27.017420090085203</v>
      </c>
    </row>
    <row r="350" spans="1:16" x14ac:dyDescent="0.25">
      <c r="A350" t="s">
        <v>154</v>
      </c>
      <c r="B350" t="s">
        <v>391</v>
      </c>
      <c r="C350">
        <v>3005</v>
      </c>
      <c r="D350" t="s">
        <v>2388</v>
      </c>
      <c r="E350">
        <v>962.03</v>
      </c>
      <c r="F350">
        <f t="shared" si="21"/>
        <v>3.1236032140369843</v>
      </c>
      <c r="I350" t="s">
        <v>163</v>
      </c>
      <c r="J350" t="s">
        <v>655</v>
      </c>
      <c r="K350">
        <v>24412</v>
      </c>
      <c r="L350" t="s">
        <v>2325</v>
      </c>
      <c r="M350">
        <v>601.91</v>
      </c>
      <c r="N350">
        <f t="shared" si="20"/>
        <v>40.557558438969281</v>
      </c>
      <c r="P350">
        <v>6.15</v>
      </c>
    </row>
    <row r="351" spans="1:16" x14ac:dyDescent="0.25">
      <c r="A351" t="s">
        <v>154</v>
      </c>
      <c r="B351" t="s">
        <v>392</v>
      </c>
      <c r="C351">
        <v>43539</v>
      </c>
      <c r="D351" t="s">
        <v>2389</v>
      </c>
      <c r="E351">
        <v>6347.81</v>
      </c>
      <c r="F351">
        <f t="shared" si="21"/>
        <v>6.8589009437900623</v>
      </c>
      <c r="I351" t="s">
        <v>163</v>
      </c>
      <c r="J351" t="s">
        <v>656</v>
      </c>
      <c r="K351">
        <v>165697</v>
      </c>
      <c r="L351" t="s">
        <v>2326</v>
      </c>
      <c r="M351">
        <v>1315.77</v>
      </c>
      <c r="N351">
        <f t="shared" si="20"/>
        <v>125.93158378744006</v>
      </c>
    </row>
    <row r="352" spans="1:16" x14ac:dyDescent="0.25">
      <c r="A352" t="s">
        <v>154</v>
      </c>
      <c r="B352" t="s">
        <v>393</v>
      </c>
      <c r="C352">
        <v>447643</v>
      </c>
      <c r="D352" t="s">
        <v>2390</v>
      </c>
      <c r="E352">
        <v>906.85</v>
      </c>
      <c r="F352">
        <f t="shared" si="21"/>
        <v>493.62408336549595</v>
      </c>
      <c r="I352" t="s">
        <v>163</v>
      </c>
      <c r="J352" t="s">
        <v>657</v>
      </c>
      <c r="K352">
        <v>40108</v>
      </c>
      <c r="L352" t="s">
        <v>2327</v>
      </c>
      <c r="M352">
        <v>1076.94</v>
      </c>
      <c r="N352">
        <f t="shared" si="20"/>
        <v>37.242557616951729</v>
      </c>
    </row>
    <row r="353" spans="1:14" x14ac:dyDescent="0.25">
      <c r="A353" t="s">
        <v>154</v>
      </c>
      <c r="B353" t="s">
        <v>394</v>
      </c>
      <c r="C353">
        <v>494336</v>
      </c>
      <c r="D353" t="s">
        <v>2391</v>
      </c>
      <c r="E353">
        <v>1768.35</v>
      </c>
      <c r="F353">
        <f t="shared" si="21"/>
        <v>279.54646987304551</v>
      </c>
      <c r="I353" t="s">
        <v>163</v>
      </c>
      <c r="J353" t="s">
        <v>658</v>
      </c>
      <c r="K353">
        <v>8027</v>
      </c>
      <c r="L353" t="s">
        <v>2328</v>
      </c>
      <c r="M353">
        <v>4569.68</v>
      </c>
      <c r="N353">
        <f t="shared" si="20"/>
        <v>1.7565781411389856</v>
      </c>
    </row>
    <row r="354" spans="1:14" x14ac:dyDescent="0.25">
      <c r="A354" t="s">
        <v>154</v>
      </c>
      <c r="B354" t="s">
        <v>395</v>
      </c>
      <c r="C354">
        <v>550660</v>
      </c>
      <c r="D354" t="s">
        <v>2392</v>
      </c>
      <c r="E354">
        <v>1514.8</v>
      </c>
      <c r="F354">
        <f t="shared" si="21"/>
        <v>363.51993662529708</v>
      </c>
      <c r="I354" t="s">
        <v>163</v>
      </c>
      <c r="J354" t="s">
        <v>659</v>
      </c>
      <c r="K354">
        <v>3838</v>
      </c>
      <c r="L354" t="s">
        <v>2329</v>
      </c>
      <c r="M354">
        <v>479.83</v>
      </c>
      <c r="N354">
        <f t="shared" si="20"/>
        <v>7.9986661942771402</v>
      </c>
    </row>
    <row r="355" spans="1:14" x14ac:dyDescent="0.25">
      <c r="A355" t="s">
        <v>154</v>
      </c>
      <c r="B355" t="s">
        <v>396</v>
      </c>
      <c r="C355">
        <v>96971</v>
      </c>
      <c r="D355" t="s">
        <v>2393</v>
      </c>
      <c r="E355">
        <v>608.86</v>
      </c>
      <c r="F355">
        <f t="shared" si="21"/>
        <v>159.2664980455277</v>
      </c>
      <c r="I355" t="s">
        <v>163</v>
      </c>
      <c r="J355" t="s">
        <v>320</v>
      </c>
      <c r="K355">
        <v>5366</v>
      </c>
      <c r="L355" t="s">
        <v>2330</v>
      </c>
      <c r="M355">
        <v>1205.92</v>
      </c>
      <c r="N355">
        <f t="shared" si="20"/>
        <v>4.4497147406129756</v>
      </c>
    </row>
    <row r="356" spans="1:14" x14ac:dyDescent="0.25">
      <c r="A356" t="s">
        <v>154</v>
      </c>
      <c r="B356" t="s">
        <v>397</v>
      </c>
      <c r="C356">
        <v>65084</v>
      </c>
      <c r="D356" t="s">
        <v>2394</v>
      </c>
      <c r="E356">
        <v>2962.3</v>
      </c>
      <c r="F356">
        <f t="shared" si="21"/>
        <v>21.970765958883298</v>
      </c>
      <c r="I356" t="s">
        <v>163</v>
      </c>
      <c r="J356" t="s">
        <v>222</v>
      </c>
      <c r="K356">
        <v>39907</v>
      </c>
      <c r="L356" t="s">
        <v>2331</v>
      </c>
      <c r="M356">
        <v>473.39</v>
      </c>
      <c r="N356">
        <f t="shared" si="20"/>
        <v>84.300471070364821</v>
      </c>
    </row>
    <row r="357" spans="1:14" x14ac:dyDescent="0.25">
      <c r="A357" t="s">
        <v>154</v>
      </c>
      <c r="B357" t="s">
        <v>398</v>
      </c>
      <c r="C357">
        <v>12285</v>
      </c>
      <c r="D357" t="s">
        <v>2395</v>
      </c>
      <c r="E357">
        <v>3207.79</v>
      </c>
      <c r="F357">
        <f t="shared" si="21"/>
        <v>3.8297394779583454</v>
      </c>
      <c r="I357" t="s">
        <v>163</v>
      </c>
      <c r="J357" t="s">
        <v>660</v>
      </c>
      <c r="K357">
        <v>21039</v>
      </c>
      <c r="L357" t="s">
        <v>2332</v>
      </c>
      <c r="M357">
        <v>763.03</v>
      </c>
      <c r="N357">
        <f t="shared" si="20"/>
        <v>27.572965676316791</v>
      </c>
    </row>
    <row r="358" spans="1:14" x14ac:dyDescent="0.25">
      <c r="A358" t="s">
        <v>154</v>
      </c>
      <c r="B358" t="s">
        <v>399</v>
      </c>
      <c r="C358">
        <v>466195</v>
      </c>
      <c r="D358" t="s">
        <v>2396</v>
      </c>
      <c r="E358">
        <v>4839.41</v>
      </c>
      <c r="F358">
        <f t="shared" ref="F358:F370" si="22">C358/E358</f>
        <v>96.33302406698337</v>
      </c>
      <c r="I358" t="s">
        <v>163</v>
      </c>
      <c r="J358" t="s">
        <v>661</v>
      </c>
      <c r="K358">
        <v>40408</v>
      </c>
      <c r="L358" t="s">
        <v>2333</v>
      </c>
      <c r="M358">
        <v>856.4</v>
      </c>
      <c r="N358">
        <f t="shared" si="20"/>
        <v>47.183559084539937</v>
      </c>
    </row>
    <row r="359" spans="1:14" x14ac:dyDescent="0.25">
      <c r="A359" t="s">
        <v>154</v>
      </c>
      <c r="B359" t="s">
        <v>400</v>
      </c>
      <c r="C359">
        <v>54478</v>
      </c>
      <c r="D359" t="s">
        <v>2397</v>
      </c>
      <c r="E359">
        <v>2274.52</v>
      </c>
      <c r="F359">
        <f t="shared" si="22"/>
        <v>23.951427114292247</v>
      </c>
      <c r="I359" t="s">
        <v>163</v>
      </c>
      <c r="J359" t="s">
        <v>662</v>
      </c>
      <c r="K359">
        <v>4531</v>
      </c>
      <c r="L359" t="s">
        <v>2334</v>
      </c>
      <c r="M359">
        <v>1201.69</v>
      </c>
      <c r="N359">
        <f t="shared" si="20"/>
        <v>3.7705231798550374</v>
      </c>
    </row>
    <row r="360" spans="1:14" x14ac:dyDescent="0.25">
      <c r="A360" t="s">
        <v>154</v>
      </c>
      <c r="B360" t="s">
        <v>401</v>
      </c>
      <c r="C360">
        <v>846006</v>
      </c>
      <c r="D360" t="s">
        <v>2398</v>
      </c>
      <c r="E360">
        <v>2208.36</v>
      </c>
      <c r="F360">
        <f t="shared" si="22"/>
        <v>383.09243058197029</v>
      </c>
      <c r="I360" t="s">
        <v>163</v>
      </c>
      <c r="J360" t="s">
        <v>663</v>
      </c>
      <c r="K360">
        <v>11823</v>
      </c>
      <c r="L360" t="s">
        <v>2335</v>
      </c>
      <c r="M360">
        <v>7697.11</v>
      </c>
      <c r="N360">
        <f t="shared" si="20"/>
        <v>1.5360310558118566</v>
      </c>
    </row>
    <row r="361" spans="1:14" x14ac:dyDescent="0.25">
      <c r="A361" t="s">
        <v>154</v>
      </c>
      <c r="B361" t="s">
        <v>402</v>
      </c>
      <c r="C361">
        <v>220500</v>
      </c>
      <c r="D361" t="s">
        <v>2399</v>
      </c>
      <c r="E361">
        <v>1022.87</v>
      </c>
      <c r="F361">
        <f t="shared" si="22"/>
        <v>215.56991602060867</v>
      </c>
      <c r="I361" t="s">
        <v>163</v>
      </c>
      <c r="J361" t="s">
        <v>664</v>
      </c>
      <c r="K361">
        <v>23951</v>
      </c>
      <c r="L361" t="s">
        <v>2336</v>
      </c>
      <c r="M361">
        <v>410.19</v>
      </c>
      <c r="N361">
        <f t="shared" si="20"/>
        <v>58.39001438357834</v>
      </c>
    </row>
    <row r="362" spans="1:14" x14ac:dyDescent="0.25">
      <c r="A362" t="s">
        <v>154</v>
      </c>
      <c r="B362" t="s">
        <v>403</v>
      </c>
      <c r="C362">
        <v>78668</v>
      </c>
      <c r="D362" t="s">
        <v>2400</v>
      </c>
      <c r="E362">
        <v>643.54999999999995</v>
      </c>
      <c r="F362">
        <f t="shared" si="22"/>
        <v>122.24069613860618</v>
      </c>
      <c r="I362" t="s">
        <v>163</v>
      </c>
      <c r="J362" t="s">
        <v>665</v>
      </c>
      <c r="K362">
        <v>7681</v>
      </c>
      <c r="L362" t="s">
        <v>2337</v>
      </c>
      <c r="M362">
        <v>1442.69</v>
      </c>
      <c r="N362">
        <f t="shared" si="20"/>
        <v>5.3240820966389171</v>
      </c>
    </row>
    <row r="363" spans="1:14" x14ac:dyDescent="0.25">
      <c r="A363" t="s">
        <v>158</v>
      </c>
      <c r="B363" t="s">
        <v>158</v>
      </c>
      <c r="C363">
        <v>5758736</v>
      </c>
      <c r="D363" t="s">
        <v>3057</v>
      </c>
      <c r="E363">
        <v>104100.32</v>
      </c>
      <c r="F363">
        <f t="shared" si="22"/>
        <v>55.319099883650694</v>
      </c>
      <c r="I363" t="s">
        <v>163</v>
      </c>
      <c r="J363" t="s">
        <v>666</v>
      </c>
      <c r="K363">
        <v>12882</v>
      </c>
      <c r="L363" t="s">
        <v>2338</v>
      </c>
      <c r="M363">
        <v>2635.6</v>
      </c>
      <c r="N363">
        <f t="shared" si="20"/>
        <v>4.8876916072241618</v>
      </c>
    </row>
    <row r="364" spans="1:14" x14ac:dyDescent="0.25">
      <c r="A364" t="s">
        <v>158</v>
      </c>
      <c r="B364" t="s">
        <v>404</v>
      </c>
      <c r="C364">
        <v>517421</v>
      </c>
      <c r="D364" t="s">
        <v>2093</v>
      </c>
      <c r="E364">
        <v>1197.83</v>
      </c>
      <c r="F364">
        <f t="shared" si="22"/>
        <v>431.96530392459698</v>
      </c>
      <c r="I364" t="s">
        <v>163</v>
      </c>
      <c r="J364" t="s">
        <v>667</v>
      </c>
      <c r="K364">
        <v>12142</v>
      </c>
      <c r="L364" t="s">
        <v>2339</v>
      </c>
      <c r="M364">
        <v>450.6</v>
      </c>
      <c r="N364">
        <f t="shared" si="20"/>
        <v>26.94629383044829</v>
      </c>
    </row>
    <row r="365" spans="1:14" x14ac:dyDescent="0.25">
      <c r="A365" t="s">
        <v>158</v>
      </c>
      <c r="B365" t="s">
        <v>405</v>
      </c>
      <c r="C365">
        <v>16233</v>
      </c>
      <c r="D365" t="s">
        <v>2094</v>
      </c>
      <c r="E365">
        <v>723.59</v>
      </c>
      <c r="F365">
        <f t="shared" si="22"/>
        <v>22.433975041114444</v>
      </c>
      <c r="I365" t="s">
        <v>163</v>
      </c>
      <c r="J365" t="s">
        <v>668</v>
      </c>
      <c r="K365">
        <v>86878</v>
      </c>
      <c r="L365" t="s">
        <v>2340</v>
      </c>
      <c r="M365">
        <v>1928.57</v>
      </c>
      <c r="N365">
        <f t="shared" si="20"/>
        <v>45.047885220655722</v>
      </c>
    </row>
    <row r="366" spans="1:14" x14ac:dyDescent="0.25">
      <c r="A366" t="s">
        <v>158</v>
      </c>
      <c r="B366" t="s">
        <v>406</v>
      </c>
      <c r="C366">
        <v>656590</v>
      </c>
      <c r="D366" t="s">
        <v>2095</v>
      </c>
      <c r="E366">
        <v>805.47</v>
      </c>
      <c r="F366">
        <f t="shared" si="22"/>
        <v>815.1638173985375</v>
      </c>
      <c r="I366" t="s">
        <v>163</v>
      </c>
      <c r="J366" t="s">
        <v>669</v>
      </c>
      <c r="K366">
        <v>11392</v>
      </c>
      <c r="L366" t="s">
        <v>2341</v>
      </c>
      <c r="M366">
        <v>3733.85</v>
      </c>
      <c r="N366">
        <f t="shared" si="20"/>
        <v>3.0510063339448559</v>
      </c>
    </row>
    <row r="367" spans="1:14" x14ac:dyDescent="0.25">
      <c r="A367" t="s">
        <v>158</v>
      </c>
      <c r="B367" t="s">
        <v>407</v>
      </c>
      <c r="C367">
        <v>14029</v>
      </c>
      <c r="D367" t="s">
        <v>2096</v>
      </c>
      <c r="E367">
        <v>1354.65</v>
      </c>
      <c r="F367">
        <f t="shared" si="22"/>
        <v>10.356180563245118</v>
      </c>
      <c r="I367" t="s">
        <v>163</v>
      </c>
      <c r="J367" t="s">
        <v>242</v>
      </c>
      <c r="K367">
        <v>10194</v>
      </c>
      <c r="L367" t="s">
        <v>2342</v>
      </c>
      <c r="M367">
        <v>1473.6</v>
      </c>
      <c r="N367">
        <f t="shared" si="20"/>
        <v>6.9177524429967434</v>
      </c>
    </row>
    <row r="368" spans="1:14" x14ac:dyDescent="0.25">
      <c r="A368" t="s">
        <v>158</v>
      </c>
      <c r="B368" t="s">
        <v>408</v>
      </c>
      <c r="C368">
        <v>3581</v>
      </c>
      <c r="D368" t="s">
        <v>2097</v>
      </c>
      <c r="E368">
        <v>2557.2399999999998</v>
      </c>
      <c r="F368">
        <f t="shared" si="22"/>
        <v>1.4003378642599054</v>
      </c>
    </row>
    <row r="369" spans="1:14" x14ac:dyDescent="0.25">
      <c r="A369" t="s">
        <v>158</v>
      </c>
      <c r="B369" t="s">
        <v>409</v>
      </c>
      <c r="C369">
        <v>5577</v>
      </c>
      <c r="D369" t="s">
        <v>2098</v>
      </c>
      <c r="E369">
        <v>1541.25</v>
      </c>
      <c r="F369">
        <f t="shared" si="22"/>
        <v>3.618491484184915</v>
      </c>
      <c r="I369" t="s">
        <v>154</v>
      </c>
      <c r="J369" t="s">
        <v>348</v>
      </c>
      <c r="K369">
        <v>1671329</v>
      </c>
      <c r="L369" t="s">
        <v>2343</v>
      </c>
      <c r="M369">
        <v>821.26</v>
      </c>
      <c r="N369">
        <f t="shared" ref="N369:N400" si="23">K369/M369</f>
        <v>2035.0790249129386</v>
      </c>
    </row>
    <row r="370" spans="1:14" x14ac:dyDescent="0.25">
      <c r="A370" t="s">
        <v>158</v>
      </c>
      <c r="B370" t="s">
        <v>410</v>
      </c>
      <c r="C370">
        <v>326196</v>
      </c>
      <c r="D370" t="s">
        <v>2099</v>
      </c>
      <c r="E370">
        <v>751.4</v>
      </c>
      <c r="F370">
        <f t="shared" si="22"/>
        <v>434.11764705882354</v>
      </c>
      <c r="G370" t="s">
        <v>5285</v>
      </c>
      <c r="I370" t="s">
        <v>154</v>
      </c>
      <c r="J370" t="s">
        <v>349</v>
      </c>
      <c r="K370">
        <v>1129</v>
      </c>
      <c r="L370" t="s">
        <v>2344</v>
      </c>
      <c r="M370">
        <v>743.23</v>
      </c>
      <c r="N370">
        <f t="shared" si="23"/>
        <v>1.5190452484426087</v>
      </c>
    </row>
    <row r="371" spans="1:14" x14ac:dyDescent="0.25">
      <c r="A371" t="s">
        <v>158</v>
      </c>
      <c r="B371" t="s">
        <v>411</v>
      </c>
      <c r="C371">
        <v>70465</v>
      </c>
      <c r="D371" t="s">
        <v>2100</v>
      </c>
      <c r="I371" t="s">
        <v>154</v>
      </c>
      <c r="J371" t="s">
        <v>350</v>
      </c>
      <c r="K371">
        <v>39752</v>
      </c>
      <c r="L371" t="s">
        <v>2345</v>
      </c>
      <c r="M371">
        <v>604.26</v>
      </c>
      <c r="N371">
        <f t="shared" si="23"/>
        <v>65.786250951577131</v>
      </c>
    </row>
    <row r="372" spans="1:14" x14ac:dyDescent="0.25">
      <c r="A372" t="s">
        <v>158</v>
      </c>
      <c r="B372" t="s">
        <v>412</v>
      </c>
      <c r="C372">
        <v>20356</v>
      </c>
      <c r="D372" t="s">
        <v>2101</v>
      </c>
      <c r="E372">
        <v>1015.07</v>
      </c>
      <c r="F372">
        <f t="shared" ref="F372:F435" si="24">C372/E372</f>
        <v>20.053789393834908</v>
      </c>
      <c r="I372" t="s">
        <v>154</v>
      </c>
      <c r="J372" t="s">
        <v>351</v>
      </c>
      <c r="K372">
        <v>219186</v>
      </c>
      <c r="L372" t="s">
        <v>2346</v>
      </c>
      <c r="M372">
        <v>1677.22</v>
      </c>
      <c r="N372">
        <f t="shared" si="23"/>
        <v>130.68410822670847</v>
      </c>
    </row>
    <row r="373" spans="1:14" x14ac:dyDescent="0.25">
      <c r="A373" t="s">
        <v>158</v>
      </c>
      <c r="B373" t="s">
        <v>413</v>
      </c>
      <c r="C373">
        <v>1831</v>
      </c>
      <c r="D373" t="s">
        <v>2102</v>
      </c>
      <c r="E373">
        <v>1781.5</v>
      </c>
      <c r="F373">
        <f t="shared" si="24"/>
        <v>1.0277855739545327</v>
      </c>
      <c r="I373" t="s">
        <v>154</v>
      </c>
      <c r="J373" t="s">
        <v>352</v>
      </c>
      <c r="K373">
        <v>45905</v>
      </c>
      <c r="L373" t="s">
        <v>2347</v>
      </c>
      <c r="M373">
        <v>1036.92</v>
      </c>
      <c r="N373">
        <f t="shared" si="23"/>
        <v>44.270531960035484</v>
      </c>
    </row>
    <row r="374" spans="1:14" x14ac:dyDescent="0.25">
      <c r="A374" t="s">
        <v>158</v>
      </c>
      <c r="B374" t="s">
        <v>414</v>
      </c>
      <c r="C374">
        <v>9700</v>
      </c>
      <c r="D374" t="s">
        <v>2103</v>
      </c>
      <c r="E374">
        <v>396.47</v>
      </c>
      <c r="F374">
        <f t="shared" si="24"/>
        <v>24.46591167049209</v>
      </c>
      <c r="I374" t="s">
        <v>154</v>
      </c>
      <c r="J374" t="s">
        <v>353</v>
      </c>
      <c r="K374">
        <v>21547</v>
      </c>
      <c r="L374" t="s">
        <v>2348</v>
      </c>
      <c r="M374">
        <v>1156.32</v>
      </c>
      <c r="N374">
        <f t="shared" si="23"/>
        <v>18.634115123841152</v>
      </c>
    </row>
    <row r="375" spans="1:14" x14ac:dyDescent="0.25">
      <c r="A375" t="s">
        <v>158</v>
      </c>
      <c r="B375" t="s">
        <v>415</v>
      </c>
      <c r="C375">
        <v>8205</v>
      </c>
      <c r="D375" t="s">
        <v>2104</v>
      </c>
      <c r="E375">
        <v>1290.99</v>
      </c>
      <c r="F375">
        <f t="shared" si="24"/>
        <v>6.3555875723282131</v>
      </c>
      <c r="I375" t="s">
        <v>154</v>
      </c>
      <c r="J375" t="s">
        <v>354</v>
      </c>
      <c r="K375">
        <v>1153526</v>
      </c>
      <c r="L375" t="s">
        <v>2349</v>
      </c>
      <c r="M375">
        <v>802.18</v>
      </c>
      <c r="N375">
        <f t="shared" si="23"/>
        <v>1437.98898002942</v>
      </c>
    </row>
    <row r="376" spans="1:14" x14ac:dyDescent="0.25">
      <c r="A376" t="s">
        <v>158</v>
      </c>
      <c r="B376" t="s">
        <v>416</v>
      </c>
      <c r="C376">
        <v>3887</v>
      </c>
      <c r="D376" t="s">
        <v>2105</v>
      </c>
      <c r="E376">
        <v>1230.55</v>
      </c>
      <c r="F376">
        <f t="shared" si="24"/>
        <v>3.158750152370891</v>
      </c>
      <c r="I376" t="s">
        <v>154</v>
      </c>
      <c r="J376" t="s">
        <v>355</v>
      </c>
      <c r="K376">
        <v>27812</v>
      </c>
      <c r="L376" t="s">
        <v>2350</v>
      </c>
      <c r="M376">
        <v>1229.8399999999999</v>
      </c>
      <c r="N376">
        <f t="shared" si="23"/>
        <v>22.614323814479935</v>
      </c>
    </row>
    <row r="377" spans="1:14" x14ac:dyDescent="0.25">
      <c r="A377" t="s">
        <v>158</v>
      </c>
      <c r="B377" t="s">
        <v>417</v>
      </c>
      <c r="C377">
        <v>6061</v>
      </c>
      <c r="D377" t="s">
        <v>2106</v>
      </c>
      <c r="E377">
        <v>800.38</v>
      </c>
      <c r="F377">
        <f t="shared" si="24"/>
        <v>7.5726529898298311</v>
      </c>
      <c r="I377" t="s">
        <v>154</v>
      </c>
      <c r="J377" t="s">
        <v>356</v>
      </c>
      <c r="K377">
        <v>192843</v>
      </c>
      <c r="L377" t="s">
        <v>2351</v>
      </c>
      <c r="M377">
        <v>1791.29</v>
      </c>
      <c r="N377">
        <f t="shared" si="23"/>
        <v>107.6559351082181</v>
      </c>
    </row>
    <row r="378" spans="1:14" x14ac:dyDescent="0.25">
      <c r="A378" t="s">
        <v>158</v>
      </c>
      <c r="B378" t="s">
        <v>418</v>
      </c>
      <c r="C378">
        <v>5068</v>
      </c>
      <c r="D378" t="s">
        <v>2107</v>
      </c>
      <c r="E378">
        <v>739.95</v>
      </c>
      <c r="F378">
        <f t="shared" si="24"/>
        <v>6.8491114264477329</v>
      </c>
      <c r="I378" t="s">
        <v>154</v>
      </c>
      <c r="J378" t="s">
        <v>357</v>
      </c>
      <c r="K378">
        <v>999101</v>
      </c>
      <c r="L378" t="s">
        <v>2352</v>
      </c>
      <c r="M378">
        <v>6017.89</v>
      </c>
      <c r="N378">
        <f t="shared" si="23"/>
        <v>166.02181163165162</v>
      </c>
    </row>
    <row r="379" spans="1:14" x14ac:dyDescent="0.25">
      <c r="A379" t="s">
        <v>158</v>
      </c>
      <c r="B379" t="s">
        <v>419</v>
      </c>
      <c r="C379">
        <v>31162</v>
      </c>
      <c r="D379" t="s">
        <v>2108</v>
      </c>
      <c r="E379">
        <v>1148.6099999999999</v>
      </c>
      <c r="F379">
        <f t="shared" si="24"/>
        <v>27.130183439113367</v>
      </c>
      <c r="I379" t="s">
        <v>154</v>
      </c>
      <c r="J379" t="s">
        <v>358</v>
      </c>
      <c r="K379">
        <v>28393</v>
      </c>
      <c r="L379" t="s">
        <v>2353</v>
      </c>
      <c r="M379">
        <v>1327.25</v>
      </c>
      <c r="N379">
        <f t="shared" si="23"/>
        <v>21.392352608777546</v>
      </c>
    </row>
    <row r="380" spans="1:14" x14ac:dyDescent="0.25">
      <c r="A380" t="s">
        <v>158</v>
      </c>
      <c r="B380" t="s">
        <v>420</v>
      </c>
      <c r="C380">
        <v>727211</v>
      </c>
      <c r="D380" t="s">
        <v>2109</v>
      </c>
      <c r="E380">
        <v>154.88</v>
      </c>
      <c r="F380">
        <f t="shared" si="24"/>
        <v>4695.3189566115707</v>
      </c>
      <c r="I380" t="s">
        <v>154</v>
      </c>
      <c r="J380" t="s">
        <v>359</v>
      </c>
      <c r="K380">
        <v>135558</v>
      </c>
      <c r="L380" t="s">
        <v>2354</v>
      </c>
      <c r="M380">
        <v>4052.52</v>
      </c>
      <c r="N380">
        <f t="shared" si="23"/>
        <v>33.45029759260904</v>
      </c>
    </row>
    <row r="381" spans="1:14" x14ac:dyDescent="0.25">
      <c r="A381" t="s">
        <v>158</v>
      </c>
      <c r="B381" t="s">
        <v>421</v>
      </c>
      <c r="C381">
        <v>2055</v>
      </c>
      <c r="D381" t="s">
        <v>2110</v>
      </c>
      <c r="E381">
        <v>1068.1400000000001</v>
      </c>
      <c r="F381">
        <f t="shared" si="24"/>
        <v>1.9239051060722376</v>
      </c>
      <c r="I381" t="s">
        <v>154</v>
      </c>
      <c r="J381" t="s">
        <v>360</v>
      </c>
      <c r="K381">
        <v>181215</v>
      </c>
      <c r="L381" t="s">
        <v>2355</v>
      </c>
      <c r="M381">
        <v>4482.08</v>
      </c>
      <c r="N381">
        <f t="shared" si="23"/>
        <v>40.431005247563633</v>
      </c>
    </row>
    <row r="382" spans="1:14" x14ac:dyDescent="0.25">
      <c r="A382" t="s">
        <v>158</v>
      </c>
      <c r="B382" t="s">
        <v>422</v>
      </c>
      <c r="C382">
        <v>351154</v>
      </c>
      <c r="D382" t="s">
        <v>2111</v>
      </c>
      <c r="E382">
        <v>842.81</v>
      </c>
      <c r="F382">
        <f t="shared" si="24"/>
        <v>416.64669379812773</v>
      </c>
      <c r="I382" t="s">
        <v>154</v>
      </c>
      <c r="J382" t="s">
        <v>361</v>
      </c>
      <c r="K382">
        <v>18039</v>
      </c>
      <c r="L382" t="s">
        <v>2356</v>
      </c>
      <c r="M382">
        <v>10227.75</v>
      </c>
      <c r="N382">
        <f t="shared" si="23"/>
        <v>1.7637310258854586</v>
      </c>
    </row>
    <row r="383" spans="1:14" x14ac:dyDescent="0.25">
      <c r="A383" t="s">
        <v>158</v>
      </c>
      <c r="B383" t="s">
        <v>423</v>
      </c>
      <c r="C383">
        <v>55127</v>
      </c>
      <c r="D383" t="s">
        <v>2112</v>
      </c>
      <c r="E383">
        <v>1691.89</v>
      </c>
      <c r="F383">
        <f t="shared" si="24"/>
        <v>32.583087552973304</v>
      </c>
      <c r="I383" t="s">
        <v>154</v>
      </c>
      <c r="J383" t="s">
        <v>362</v>
      </c>
      <c r="K383">
        <v>900202</v>
      </c>
      <c r="L383" t="s">
        <v>2357</v>
      </c>
      <c r="M383">
        <v>8162.03</v>
      </c>
      <c r="N383">
        <f t="shared" si="23"/>
        <v>110.2914348513789</v>
      </c>
    </row>
    <row r="384" spans="1:14" x14ac:dyDescent="0.25">
      <c r="A384" t="s">
        <v>158</v>
      </c>
      <c r="B384" t="s">
        <v>424</v>
      </c>
      <c r="C384">
        <v>26729</v>
      </c>
      <c r="D384" t="s">
        <v>2113</v>
      </c>
      <c r="E384">
        <v>1851.01</v>
      </c>
      <c r="F384">
        <f t="shared" si="24"/>
        <v>14.440224526069551</v>
      </c>
      <c r="I384" t="s">
        <v>154</v>
      </c>
      <c r="J384" t="s">
        <v>363</v>
      </c>
      <c r="K384">
        <v>152940</v>
      </c>
      <c r="L384" t="s">
        <v>2358</v>
      </c>
      <c r="M384">
        <v>1391.58</v>
      </c>
      <c r="N384">
        <f t="shared" si="23"/>
        <v>109.90385029965938</v>
      </c>
    </row>
    <row r="385" spans="1:15" x14ac:dyDescent="0.25">
      <c r="A385" t="s">
        <v>158</v>
      </c>
      <c r="B385" t="s">
        <v>425</v>
      </c>
      <c r="C385">
        <v>720403</v>
      </c>
      <c r="D385" t="s">
        <v>2114</v>
      </c>
      <c r="E385">
        <v>2129.71</v>
      </c>
      <c r="F385">
        <f t="shared" si="24"/>
        <v>338.26342553681019</v>
      </c>
      <c r="I385" t="s">
        <v>154</v>
      </c>
      <c r="J385" t="s">
        <v>364</v>
      </c>
      <c r="K385">
        <v>64386</v>
      </c>
      <c r="L385" t="s">
        <v>2359</v>
      </c>
      <c r="M385">
        <v>1329.59</v>
      </c>
      <c r="N385">
        <f t="shared" si="23"/>
        <v>48.425454463406012</v>
      </c>
    </row>
    <row r="386" spans="1:15" x14ac:dyDescent="0.25">
      <c r="A386" t="s">
        <v>158</v>
      </c>
      <c r="B386" t="s">
        <v>426</v>
      </c>
      <c r="C386">
        <v>47839</v>
      </c>
      <c r="D386" t="s">
        <v>2115</v>
      </c>
      <c r="E386">
        <v>1534.06</v>
      </c>
      <c r="F386">
        <f t="shared" si="24"/>
        <v>31.184569052057938</v>
      </c>
      <c r="I386" t="s">
        <v>154</v>
      </c>
      <c r="J386" t="s">
        <v>365</v>
      </c>
      <c r="K386">
        <v>30573</v>
      </c>
      <c r="L386" t="s">
        <v>2360</v>
      </c>
      <c r="M386">
        <v>4720.6099999999997</v>
      </c>
      <c r="N386">
        <f t="shared" si="23"/>
        <v>6.4764935040174896</v>
      </c>
    </row>
    <row r="387" spans="1:15" x14ac:dyDescent="0.25">
      <c r="A387" t="s">
        <v>158</v>
      </c>
      <c r="B387" t="s">
        <v>427</v>
      </c>
      <c r="C387">
        <v>60061</v>
      </c>
      <c r="D387" t="s">
        <v>2116</v>
      </c>
      <c r="E387">
        <v>2956.08</v>
      </c>
      <c r="F387">
        <f t="shared" si="24"/>
        <v>20.317785716218776</v>
      </c>
      <c r="I387" t="s">
        <v>154</v>
      </c>
      <c r="J387" t="s">
        <v>366</v>
      </c>
      <c r="K387">
        <v>10039107</v>
      </c>
      <c r="L387" t="s">
        <v>2361</v>
      </c>
      <c r="M387">
        <v>4752.32</v>
      </c>
      <c r="N387">
        <f t="shared" si="23"/>
        <v>2112.4644384216554</v>
      </c>
    </row>
    <row r="388" spans="1:15" x14ac:dyDescent="0.25">
      <c r="A388" t="s">
        <v>158</v>
      </c>
      <c r="B388" t="s">
        <v>428</v>
      </c>
      <c r="C388">
        <v>6243</v>
      </c>
      <c r="D388" t="s">
        <v>2117</v>
      </c>
      <c r="E388">
        <v>150.26</v>
      </c>
      <c r="F388">
        <f t="shared" si="24"/>
        <v>41.547983495274856</v>
      </c>
      <c r="I388" t="s">
        <v>154</v>
      </c>
      <c r="J388" t="s">
        <v>367</v>
      </c>
      <c r="K388">
        <v>157327</v>
      </c>
      <c r="L388" t="s">
        <v>2362</v>
      </c>
      <c r="M388">
        <v>2153.39</v>
      </c>
      <c r="N388">
        <f t="shared" si="23"/>
        <v>73.06015166783537</v>
      </c>
    </row>
    <row r="389" spans="1:15" x14ac:dyDescent="0.25">
      <c r="A389" t="s">
        <v>158</v>
      </c>
      <c r="B389" t="s">
        <v>429</v>
      </c>
      <c r="C389">
        <v>15734</v>
      </c>
      <c r="D389" t="s">
        <v>2118</v>
      </c>
      <c r="E389">
        <v>1869.7</v>
      </c>
      <c r="F389">
        <f t="shared" si="24"/>
        <v>8.4152537840295238</v>
      </c>
      <c r="I389" t="s">
        <v>154</v>
      </c>
      <c r="J389" t="s">
        <v>368</v>
      </c>
      <c r="K389">
        <v>258826</v>
      </c>
      <c r="L389" t="s">
        <v>2363</v>
      </c>
      <c r="M389">
        <v>828.22</v>
      </c>
      <c r="N389">
        <f t="shared" si="23"/>
        <v>312.50875371278164</v>
      </c>
    </row>
    <row r="390" spans="1:15" x14ac:dyDescent="0.25">
      <c r="A390" t="s">
        <v>158</v>
      </c>
      <c r="B390" t="s">
        <v>430</v>
      </c>
      <c r="C390">
        <v>17462</v>
      </c>
      <c r="D390" t="s">
        <v>2119</v>
      </c>
      <c r="E390">
        <v>3259.94</v>
      </c>
      <c r="F390">
        <f t="shared" si="24"/>
        <v>5.3565403044227811</v>
      </c>
      <c r="I390" t="s">
        <v>154</v>
      </c>
      <c r="J390" t="s">
        <v>369</v>
      </c>
      <c r="K390">
        <v>17203</v>
      </c>
      <c r="L390" t="s">
        <v>2364</v>
      </c>
      <c r="M390">
        <v>1462.89</v>
      </c>
      <c r="N390">
        <f t="shared" si="23"/>
        <v>11.759599149628475</v>
      </c>
    </row>
    <row r="391" spans="1:15" x14ac:dyDescent="0.25">
      <c r="A391" t="s">
        <v>158</v>
      </c>
      <c r="B391" t="s">
        <v>431</v>
      </c>
      <c r="C391">
        <v>820</v>
      </c>
      <c r="D391" t="s">
        <v>2120</v>
      </c>
      <c r="E391">
        <v>1123.22</v>
      </c>
      <c r="F391">
        <f t="shared" si="24"/>
        <v>0.73004398069834942</v>
      </c>
      <c r="I391" t="s">
        <v>154</v>
      </c>
      <c r="J391" t="s">
        <v>370</v>
      </c>
      <c r="K391">
        <v>86749</v>
      </c>
      <c r="L391" t="s">
        <v>2365</v>
      </c>
      <c r="M391">
        <v>3878.5</v>
      </c>
      <c r="N391">
        <f t="shared" si="23"/>
        <v>22.366636586309141</v>
      </c>
    </row>
    <row r="392" spans="1:15" x14ac:dyDescent="0.25">
      <c r="A392" t="s">
        <v>158</v>
      </c>
      <c r="B392" t="s">
        <v>432</v>
      </c>
      <c r="C392">
        <v>6897</v>
      </c>
      <c r="D392" t="s">
        <v>2121</v>
      </c>
      <c r="E392">
        <v>1593.36</v>
      </c>
      <c r="F392">
        <f t="shared" si="24"/>
        <v>4.3285886428679019</v>
      </c>
      <c r="I392" t="s">
        <v>154</v>
      </c>
      <c r="J392" t="s">
        <v>371</v>
      </c>
      <c r="K392">
        <v>277680</v>
      </c>
      <c r="L392" t="s">
        <v>2366</v>
      </c>
      <c r="M392">
        <v>1972.02</v>
      </c>
      <c r="N392">
        <f t="shared" si="23"/>
        <v>140.80993093376335</v>
      </c>
    </row>
    <row r="393" spans="1:15" x14ac:dyDescent="0.25">
      <c r="A393" t="s">
        <v>158</v>
      </c>
      <c r="B393" t="s">
        <v>213</v>
      </c>
      <c r="C393">
        <v>1392</v>
      </c>
      <c r="D393" t="s">
        <v>2122</v>
      </c>
      <c r="E393">
        <v>1621.05</v>
      </c>
      <c r="F393">
        <f t="shared" si="24"/>
        <v>0.85870269269917643</v>
      </c>
      <c r="I393" t="s">
        <v>154</v>
      </c>
      <c r="J393" t="s">
        <v>372</v>
      </c>
      <c r="K393">
        <v>8841</v>
      </c>
      <c r="L393" t="s">
        <v>2367</v>
      </c>
      <c r="M393">
        <v>4203.62</v>
      </c>
      <c r="N393">
        <f t="shared" si="23"/>
        <v>2.1031872528915554</v>
      </c>
    </row>
    <row r="394" spans="1:15" x14ac:dyDescent="0.25">
      <c r="A394" t="s">
        <v>158</v>
      </c>
      <c r="B394" t="s">
        <v>214</v>
      </c>
      <c r="C394">
        <v>582881</v>
      </c>
      <c r="D394" t="s">
        <v>2123</v>
      </c>
      <c r="E394">
        <v>778.2</v>
      </c>
      <c r="F394">
        <f t="shared" si="24"/>
        <v>749.01182215368794</v>
      </c>
      <c r="I394" t="s">
        <v>154</v>
      </c>
      <c r="J394" t="s">
        <v>373</v>
      </c>
      <c r="K394">
        <v>14444</v>
      </c>
      <c r="L394" t="s">
        <v>2368</v>
      </c>
      <c r="M394">
        <v>3131.89</v>
      </c>
      <c r="N394">
        <f t="shared" si="23"/>
        <v>4.6119116571782532</v>
      </c>
      <c r="O394" t="s">
        <v>5285</v>
      </c>
    </row>
    <row r="395" spans="1:15" x14ac:dyDescent="0.25">
      <c r="A395" t="s">
        <v>158</v>
      </c>
      <c r="B395" t="s">
        <v>433</v>
      </c>
      <c r="C395">
        <v>1406</v>
      </c>
      <c r="D395" t="s">
        <v>2124</v>
      </c>
      <c r="E395">
        <v>1785.87</v>
      </c>
      <c r="F395">
        <f t="shared" si="24"/>
        <v>0.78729134819443747</v>
      </c>
      <c r="I395" t="s">
        <v>154</v>
      </c>
      <c r="J395" t="s">
        <v>374</v>
      </c>
      <c r="K395">
        <v>434061</v>
      </c>
      <c r="L395" t="s">
        <v>2369</v>
      </c>
      <c r="M395">
        <v>3771.11</v>
      </c>
      <c r="N395">
        <f t="shared" si="23"/>
        <v>115.10165442005139</v>
      </c>
    </row>
    <row r="396" spans="1:15" x14ac:dyDescent="0.25">
      <c r="A396" t="s">
        <v>158</v>
      </c>
      <c r="B396" t="s">
        <v>434</v>
      </c>
      <c r="C396">
        <v>7097</v>
      </c>
      <c r="D396" t="s">
        <v>2125</v>
      </c>
      <c r="E396">
        <v>2161.71</v>
      </c>
      <c r="F396">
        <f t="shared" si="24"/>
        <v>3.2830490676362696</v>
      </c>
      <c r="I396" t="s">
        <v>154</v>
      </c>
      <c r="J396" t="s">
        <v>375</v>
      </c>
      <c r="K396">
        <v>137744</v>
      </c>
      <c r="L396" t="s">
        <v>2370</v>
      </c>
      <c r="M396">
        <v>788.34</v>
      </c>
      <c r="N396">
        <f t="shared" si="23"/>
        <v>174.72664078950706</v>
      </c>
    </row>
    <row r="397" spans="1:15" x14ac:dyDescent="0.25">
      <c r="A397" t="s">
        <v>158</v>
      </c>
      <c r="B397" t="s">
        <v>364</v>
      </c>
      <c r="C397">
        <v>8127</v>
      </c>
      <c r="D397" t="s">
        <v>2126</v>
      </c>
      <c r="E397">
        <v>383.93</v>
      </c>
      <c r="F397">
        <f t="shared" si="24"/>
        <v>21.167921235641913</v>
      </c>
      <c r="I397" t="s">
        <v>154</v>
      </c>
      <c r="J397" t="s">
        <v>326</v>
      </c>
      <c r="K397">
        <v>99755</v>
      </c>
      <c r="L397" t="s">
        <v>2371</v>
      </c>
      <c r="M397">
        <v>974.54</v>
      </c>
      <c r="N397">
        <f t="shared" si="23"/>
        <v>102.36111396145874</v>
      </c>
    </row>
    <row r="398" spans="1:15" x14ac:dyDescent="0.25">
      <c r="A398" t="s">
        <v>158</v>
      </c>
      <c r="B398" t="s">
        <v>435</v>
      </c>
      <c r="C398">
        <v>56221</v>
      </c>
      <c r="D398" t="s">
        <v>2127</v>
      </c>
      <c r="E398">
        <v>1700.03</v>
      </c>
      <c r="F398">
        <f t="shared" si="24"/>
        <v>33.070592871890497</v>
      </c>
      <c r="I398" t="s">
        <v>154</v>
      </c>
      <c r="J398" t="s">
        <v>376</v>
      </c>
      <c r="K398">
        <v>3175692</v>
      </c>
      <c r="L398" t="s">
        <v>2372</v>
      </c>
      <c r="M398">
        <v>947.91</v>
      </c>
      <c r="N398">
        <f t="shared" si="23"/>
        <v>3350.2041333037946</v>
      </c>
    </row>
    <row r="399" spans="1:15" x14ac:dyDescent="0.25">
      <c r="A399" t="s">
        <v>158</v>
      </c>
      <c r="B399" t="s">
        <v>436</v>
      </c>
      <c r="C399">
        <v>356899</v>
      </c>
      <c r="D399" t="s">
        <v>2128</v>
      </c>
      <c r="E399">
        <v>2634</v>
      </c>
      <c r="F399">
        <f t="shared" si="24"/>
        <v>135.49696279422932</v>
      </c>
      <c r="I399" t="s">
        <v>154</v>
      </c>
      <c r="J399" t="s">
        <v>377</v>
      </c>
      <c r="K399">
        <v>398329</v>
      </c>
      <c r="L399" t="s">
        <v>2373</v>
      </c>
      <c r="M399">
        <v>1500.24</v>
      </c>
      <c r="N399">
        <f t="shared" si="23"/>
        <v>265.51018503706075</v>
      </c>
    </row>
    <row r="400" spans="1:15" x14ac:dyDescent="0.25">
      <c r="A400" t="s">
        <v>158</v>
      </c>
      <c r="B400" t="s">
        <v>437</v>
      </c>
      <c r="C400">
        <v>14506</v>
      </c>
      <c r="D400" t="s">
        <v>2129</v>
      </c>
      <c r="E400">
        <v>4775.74</v>
      </c>
      <c r="F400">
        <f t="shared" si="24"/>
        <v>3.0374350362456921</v>
      </c>
      <c r="I400" t="s">
        <v>154</v>
      </c>
      <c r="J400" t="s">
        <v>378</v>
      </c>
      <c r="K400">
        <v>18807</v>
      </c>
      <c r="L400" t="s">
        <v>2374</v>
      </c>
      <c r="M400">
        <v>2613.75</v>
      </c>
      <c r="N400">
        <f t="shared" si="23"/>
        <v>7.1954088952654232</v>
      </c>
    </row>
    <row r="401" spans="1:14" x14ac:dyDescent="0.25">
      <c r="A401" t="s">
        <v>158</v>
      </c>
      <c r="B401" t="s">
        <v>320</v>
      </c>
      <c r="C401">
        <v>5701</v>
      </c>
      <c r="D401" t="s">
        <v>2130</v>
      </c>
      <c r="E401">
        <v>2586.56</v>
      </c>
      <c r="F401">
        <f t="shared" si="24"/>
        <v>2.2040857354942474</v>
      </c>
      <c r="I401" t="s">
        <v>154</v>
      </c>
      <c r="J401" t="s">
        <v>379</v>
      </c>
      <c r="K401">
        <v>2470546</v>
      </c>
      <c r="L401" t="s">
        <v>2375</v>
      </c>
      <c r="M401">
        <v>7303.81</v>
      </c>
      <c r="N401">
        <f t="shared" ref="N401:N426" si="25">K401/M401</f>
        <v>338.25441789969892</v>
      </c>
    </row>
    <row r="402" spans="1:14" x14ac:dyDescent="0.25">
      <c r="A402" t="s">
        <v>158</v>
      </c>
      <c r="B402" t="s">
        <v>322</v>
      </c>
      <c r="C402">
        <v>22409</v>
      </c>
      <c r="D402" t="s">
        <v>2131</v>
      </c>
      <c r="E402">
        <v>1844.96</v>
      </c>
      <c r="F402">
        <f t="shared" si="24"/>
        <v>12.1460627872691</v>
      </c>
      <c r="I402" t="s">
        <v>154</v>
      </c>
      <c r="J402" t="s">
        <v>380</v>
      </c>
      <c r="K402">
        <v>1552058</v>
      </c>
      <c r="L402" t="s">
        <v>2376</v>
      </c>
      <c r="M402">
        <v>995.65</v>
      </c>
      <c r="N402">
        <f t="shared" si="25"/>
        <v>1558.8389494300206</v>
      </c>
    </row>
    <row r="403" spans="1:14" x14ac:dyDescent="0.25">
      <c r="A403" t="s">
        <v>158</v>
      </c>
      <c r="B403" t="s">
        <v>438</v>
      </c>
      <c r="C403">
        <v>154210</v>
      </c>
      <c r="D403" t="s">
        <v>2132</v>
      </c>
      <c r="E403">
        <v>3341.28</v>
      </c>
      <c r="F403">
        <f t="shared" si="24"/>
        <v>46.152971316381745</v>
      </c>
      <c r="I403" t="s">
        <v>154</v>
      </c>
      <c r="J403" t="s">
        <v>381</v>
      </c>
      <c r="K403">
        <v>62808</v>
      </c>
      <c r="L403" t="s">
        <v>2377</v>
      </c>
      <c r="M403">
        <v>1390.81</v>
      </c>
      <c r="N403">
        <f t="shared" si="25"/>
        <v>45.159295662239991</v>
      </c>
    </row>
    <row r="404" spans="1:14" x14ac:dyDescent="0.25">
      <c r="A404" t="s">
        <v>158</v>
      </c>
      <c r="B404" t="s">
        <v>439</v>
      </c>
      <c r="C404">
        <v>769</v>
      </c>
      <c r="D404" t="s">
        <v>2133</v>
      </c>
      <c r="E404">
        <v>877.82</v>
      </c>
      <c r="F404">
        <f t="shared" si="24"/>
        <v>0.87603381103187439</v>
      </c>
      <c r="I404" t="s">
        <v>154</v>
      </c>
      <c r="J404" t="s">
        <v>382</v>
      </c>
      <c r="K404">
        <v>2180085</v>
      </c>
      <c r="L404" t="s">
        <v>2378</v>
      </c>
      <c r="M404">
        <v>20106.39</v>
      </c>
      <c r="N404">
        <f t="shared" si="25"/>
        <v>108.42747007294696</v>
      </c>
    </row>
    <row r="405" spans="1:14" x14ac:dyDescent="0.25">
      <c r="A405" t="s">
        <v>158</v>
      </c>
      <c r="B405" t="s">
        <v>440</v>
      </c>
      <c r="C405">
        <v>13283</v>
      </c>
      <c r="D405" t="s">
        <v>2134</v>
      </c>
      <c r="E405">
        <v>4751.21</v>
      </c>
      <c r="F405">
        <f t="shared" si="24"/>
        <v>2.795708882579385</v>
      </c>
      <c r="I405" t="s">
        <v>154</v>
      </c>
      <c r="J405" t="s">
        <v>383</v>
      </c>
      <c r="K405">
        <v>3338330</v>
      </c>
      <c r="L405" t="s">
        <v>2379</v>
      </c>
      <c r="M405">
        <v>4525.92</v>
      </c>
      <c r="N405">
        <f t="shared" si="25"/>
        <v>737.60252059249831</v>
      </c>
    </row>
    <row r="406" spans="1:14" x14ac:dyDescent="0.25">
      <c r="A406" t="s">
        <v>158</v>
      </c>
      <c r="B406" t="s">
        <v>441</v>
      </c>
      <c r="C406">
        <v>26183</v>
      </c>
      <c r="D406" t="s">
        <v>2135</v>
      </c>
      <c r="E406">
        <v>2040.08</v>
      </c>
      <c r="F406">
        <f t="shared" si="24"/>
        <v>12.834300615662132</v>
      </c>
      <c r="I406" t="s">
        <v>154</v>
      </c>
      <c r="J406" t="s">
        <v>384</v>
      </c>
      <c r="K406">
        <v>881549</v>
      </c>
      <c r="L406" t="s">
        <v>2380</v>
      </c>
      <c r="M406">
        <v>231.89</v>
      </c>
      <c r="N406">
        <f t="shared" si="25"/>
        <v>3801.5826469446724</v>
      </c>
    </row>
    <row r="407" spans="1:14" x14ac:dyDescent="0.25">
      <c r="A407" t="s">
        <v>158</v>
      </c>
      <c r="B407" t="s">
        <v>442</v>
      </c>
      <c r="C407">
        <v>42758</v>
      </c>
      <c r="D407" t="s">
        <v>2136</v>
      </c>
      <c r="E407">
        <v>2242.71</v>
      </c>
      <c r="F407">
        <f t="shared" si="24"/>
        <v>19.065327215734534</v>
      </c>
      <c r="I407" t="s">
        <v>154</v>
      </c>
      <c r="J407" t="s">
        <v>385</v>
      </c>
      <c r="K407">
        <v>762148</v>
      </c>
      <c r="L407" t="s">
        <v>2381</v>
      </c>
      <c r="M407">
        <v>1426.37</v>
      </c>
      <c r="N407">
        <f t="shared" si="25"/>
        <v>534.32699790376978</v>
      </c>
    </row>
    <row r="408" spans="1:14" x14ac:dyDescent="0.25">
      <c r="A408" t="s">
        <v>158</v>
      </c>
      <c r="B408" t="s">
        <v>229</v>
      </c>
      <c r="C408">
        <v>29068</v>
      </c>
      <c r="D408" t="s">
        <v>2137</v>
      </c>
      <c r="E408">
        <v>1293.97</v>
      </c>
      <c r="F408">
        <f t="shared" si="24"/>
        <v>22.464199324559303</v>
      </c>
      <c r="I408" t="s">
        <v>154</v>
      </c>
      <c r="J408" t="s">
        <v>386</v>
      </c>
      <c r="K408">
        <v>283111</v>
      </c>
      <c r="L408" t="s">
        <v>2382</v>
      </c>
      <c r="M408">
        <v>3615.73</v>
      </c>
      <c r="N408">
        <f t="shared" si="25"/>
        <v>78.299817740815826</v>
      </c>
    </row>
    <row r="409" spans="1:14" x14ac:dyDescent="0.25">
      <c r="A409" t="s">
        <v>158</v>
      </c>
      <c r="B409" t="s">
        <v>443</v>
      </c>
      <c r="C409">
        <v>18278</v>
      </c>
      <c r="D409" t="s">
        <v>2138</v>
      </c>
      <c r="E409">
        <v>1269.81</v>
      </c>
      <c r="F409">
        <f t="shared" si="24"/>
        <v>14.394279459131681</v>
      </c>
      <c r="I409" t="s">
        <v>154</v>
      </c>
      <c r="J409" t="s">
        <v>387</v>
      </c>
      <c r="K409">
        <v>766573</v>
      </c>
      <c r="L409" t="s">
        <v>2383</v>
      </c>
      <c r="M409">
        <v>741.07</v>
      </c>
      <c r="N409">
        <f t="shared" si="25"/>
        <v>1034.4137530867529</v>
      </c>
    </row>
    <row r="410" spans="1:14" x14ac:dyDescent="0.25">
      <c r="A410" t="s">
        <v>158</v>
      </c>
      <c r="B410" t="s">
        <v>444</v>
      </c>
      <c r="C410">
        <v>4952</v>
      </c>
      <c r="D410" t="s">
        <v>2139</v>
      </c>
      <c r="E410">
        <v>542.26</v>
      </c>
      <c r="F410">
        <f t="shared" si="24"/>
        <v>9.1321506288496295</v>
      </c>
      <c r="I410" t="s">
        <v>154</v>
      </c>
      <c r="J410" t="s">
        <v>388</v>
      </c>
      <c r="K410">
        <v>446499</v>
      </c>
      <c r="L410" t="s">
        <v>2384</v>
      </c>
      <c r="M410">
        <v>3789.56</v>
      </c>
      <c r="N410">
        <f t="shared" si="25"/>
        <v>117.82344124383833</v>
      </c>
    </row>
    <row r="411" spans="1:14" x14ac:dyDescent="0.25">
      <c r="A411" t="s">
        <v>158</v>
      </c>
      <c r="B411" t="s">
        <v>445</v>
      </c>
      <c r="C411">
        <v>18845</v>
      </c>
      <c r="D411" t="s">
        <v>2140</v>
      </c>
      <c r="E411">
        <v>2210.8200000000002</v>
      </c>
      <c r="F411">
        <f t="shared" si="24"/>
        <v>8.5239865751169237</v>
      </c>
      <c r="I411" t="s">
        <v>154</v>
      </c>
      <c r="J411" t="s">
        <v>389</v>
      </c>
      <c r="K411">
        <v>1927852</v>
      </c>
      <c r="L411" t="s">
        <v>2385</v>
      </c>
      <c r="M411">
        <v>1304.53</v>
      </c>
      <c r="N411">
        <f t="shared" si="25"/>
        <v>1477.8134653860011</v>
      </c>
    </row>
    <row r="412" spans="1:14" x14ac:dyDescent="0.25">
      <c r="A412" t="s">
        <v>158</v>
      </c>
      <c r="B412" t="s">
        <v>329</v>
      </c>
      <c r="C412">
        <v>4265</v>
      </c>
      <c r="D412" t="s">
        <v>2141</v>
      </c>
      <c r="E412">
        <v>687.78</v>
      </c>
      <c r="F412">
        <f t="shared" si="24"/>
        <v>6.2011108203204515</v>
      </c>
      <c r="I412" t="s">
        <v>154</v>
      </c>
      <c r="J412" t="s">
        <v>287</v>
      </c>
      <c r="K412">
        <v>273213</v>
      </c>
      <c r="L412" t="s">
        <v>2386</v>
      </c>
      <c r="M412">
        <v>607.72</v>
      </c>
      <c r="N412">
        <f t="shared" si="25"/>
        <v>449.57052590008556</v>
      </c>
    </row>
    <row r="413" spans="1:14" x14ac:dyDescent="0.25">
      <c r="A413" t="s">
        <v>158</v>
      </c>
      <c r="B413" t="s">
        <v>446</v>
      </c>
      <c r="C413">
        <v>17767</v>
      </c>
      <c r="D413" t="s">
        <v>2142</v>
      </c>
      <c r="E413">
        <v>973.28</v>
      </c>
      <c r="F413">
        <f t="shared" si="24"/>
        <v>18.254767384514221</v>
      </c>
      <c r="I413" t="s">
        <v>154</v>
      </c>
      <c r="J413" t="s">
        <v>390</v>
      </c>
      <c r="K413">
        <v>180080</v>
      </c>
      <c r="L413" t="s">
        <v>2387</v>
      </c>
      <c r="M413">
        <v>3847.61</v>
      </c>
      <c r="N413">
        <f t="shared" si="25"/>
        <v>46.803080353778057</v>
      </c>
    </row>
    <row r="414" spans="1:14" x14ac:dyDescent="0.25">
      <c r="A414" t="s">
        <v>158</v>
      </c>
      <c r="B414" t="s">
        <v>447</v>
      </c>
      <c r="C414">
        <v>12172</v>
      </c>
      <c r="D414" t="s">
        <v>2143</v>
      </c>
      <c r="E414">
        <v>1644.46</v>
      </c>
      <c r="F414">
        <f t="shared" si="24"/>
        <v>7.4018218746579425</v>
      </c>
      <c r="I414" t="s">
        <v>154</v>
      </c>
      <c r="J414" t="s">
        <v>391</v>
      </c>
      <c r="K414">
        <v>3005</v>
      </c>
      <c r="L414" t="s">
        <v>2388</v>
      </c>
      <c r="M414">
        <v>962.03</v>
      </c>
      <c r="N414">
        <f t="shared" si="25"/>
        <v>3.1236032140369843</v>
      </c>
    </row>
    <row r="415" spans="1:14" x14ac:dyDescent="0.25">
      <c r="A415" t="s">
        <v>158</v>
      </c>
      <c r="B415" t="s">
        <v>448</v>
      </c>
      <c r="C415">
        <v>168424</v>
      </c>
      <c r="D415" t="s">
        <v>2144</v>
      </c>
      <c r="E415">
        <v>2397.86</v>
      </c>
      <c r="F415">
        <f t="shared" si="24"/>
        <v>70.239296706229723</v>
      </c>
      <c r="I415" t="s">
        <v>154</v>
      </c>
      <c r="J415" t="s">
        <v>392</v>
      </c>
      <c r="K415">
        <v>43539</v>
      </c>
      <c r="L415" t="s">
        <v>2389</v>
      </c>
      <c r="M415">
        <v>6347.81</v>
      </c>
      <c r="N415">
        <f t="shared" si="25"/>
        <v>6.8589009437900623</v>
      </c>
    </row>
    <row r="416" spans="1:14" x14ac:dyDescent="0.25">
      <c r="A416" t="s">
        <v>158</v>
      </c>
      <c r="B416" t="s">
        <v>449</v>
      </c>
      <c r="C416">
        <v>6324</v>
      </c>
      <c r="D416" t="s">
        <v>2145</v>
      </c>
      <c r="E416">
        <v>3223.1</v>
      </c>
      <c r="F416">
        <f t="shared" si="24"/>
        <v>1.9620861903136733</v>
      </c>
      <c r="G416" t="s">
        <v>5285</v>
      </c>
      <c r="I416" t="s">
        <v>154</v>
      </c>
      <c r="J416" t="s">
        <v>393</v>
      </c>
      <c r="K416">
        <v>447643</v>
      </c>
      <c r="L416" t="s">
        <v>2390</v>
      </c>
      <c r="M416">
        <v>906.85</v>
      </c>
      <c r="N416">
        <f t="shared" si="25"/>
        <v>493.62408336549595</v>
      </c>
    </row>
    <row r="417" spans="1:14" x14ac:dyDescent="0.25">
      <c r="A417" t="s">
        <v>158</v>
      </c>
      <c r="B417" t="s">
        <v>450</v>
      </c>
      <c r="C417">
        <v>11267</v>
      </c>
      <c r="D417" t="s">
        <v>2146</v>
      </c>
      <c r="E417">
        <v>913.13</v>
      </c>
      <c r="F417">
        <f t="shared" si="24"/>
        <v>12.338878363431276</v>
      </c>
      <c r="I417" t="s">
        <v>154</v>
      </c>
      <c r="J417" t="s">
        <v>394</v>
      </c>
      <c r="K417">
        <v>494336</v>
      </c>
      <c r="L417" t="s">
        <v>2391</v>
      </c>
      <c r="M417">
        <v>1768.35</v>
      </c>
      <c r="N417">
        <f t="shared" si="25"/>
        <v>279.54646987304551</v>
      </c>
    </row>
    <row r="418" spans="1:14" x14ac:dyDescent="0.25">
      <c r="A418" t="s">
        <v>158</v>
      </c>
      <c r="B418" t="s">
        <v>451</v>
      </c>
      <c r="C418">
        <v>25638</v>
      </c>
      <c r="D418" t="s">
        <v>2147</v>
      </c>
      <c r="E418">
        <v>2368.19</v>
      </c>
      <c r="F418">
        <f t="shared" si="24"/>
        <v>10.825989468750395</v>
      </c>
      <c r="I418" t="s">
        <v>154</v>
      </c>
      <c r="J418" t="s">
        <v>395</v>
      </c>
      <c r="K418">
        <v>550660</v>
      </c>
      <c r="L418" t="s">
        <v>2392</v>
      </c>
      <c r="M418">
        <v>1514.8</v>
      </c>
      <c r="N418">
        <f t="shared" si="25"/>
        <v>363.51993662529708</v>
      </c>
    </row>
    <row r="419" spans="1:14" x14ac:dyDescent="0.25">
      <c r="A419" t="s">
        <v>158</v>
      </c>
      <c r="B419" t="s">
        <v>452</v>
      </c>
      <c r="C419">
        <v>6824</v>
      </c>
      <c r="D419" t="s">
        <v>2148</v>
      </c>
      <c r="E419">
        <v>3170.46</v>
      </c>
      <c r="F419">
        <f t="shared" si="24"/>
        <v>2.1523690568561027</v>
      </c>
      <c r="I419" t="s">
        <v>154</v>
      </c>
      <c r="J419" t="s">
        <v>396</v>
      </c>
      <c r="K419">
        <v>96971</v>
      </c>
      <c r="L419" t="s">
        <v>2393</v>
      </c>
      <c r="M419">
        <v>608.86</v>
      </c>
      <c r="N419">
        <f t="shared" si="25"/>
        <v>159.2664980455277</v>
      </c>
    </row>
    <row r="420" spans="1:14" x14ac:dyDescent="0.25">
      <c r="A420" t="s">
        <v>158</v>
      </c>
      <c r="B420" t="s">
        <v>453</v>
      </c>
      <c r="C420">
        <v>728</v>
      </c>
      <c r="D420" t="s">
        <v>2149</v>
      </c>
      <c r="E420">
        <v>388.31</v>
      </c>
      <c r="F420">
        <f t="shared" si="24"/>
        <v>1.8747907599598259</v>
      </c>
      <c r="I420" t="s">
        <v>154</v>
      </c>
      <c r="J420" t="s">
        <v>397</v>
      </c>
      <c r="K420">
        <v>65084</v>
      </c>
      <c r="L420" t="s">
        <v>2394</v>
      </c>
      <c r="M420">
        <v>2962.3</v>
      </c>
      <c r="N420">
        <f t="shared" si="25"/>
        <v>21.970765958883298</v>
      </c>
    </row>
    <row r="421" spans="1:14" x14ac:dyDescent="0.25">
      <c r="A421" t="s">
        <v>158</v>
      </c>
      <c r="B421" t="s">
        <v>454</v>
      </c>
      <c r="C421">
        <v>8179</v>
      </c>
      <c r="D421" t="s">
        <v>2150</v>
      </c>
      <c r="E421">
        <v>1288.54</v>
      </c>
      <c r="F421">
        <f t="shared" si="24"/>
        <v>6.3474940630481012</v>
      </c>
      <c r="I421" t="s">
        <v>154</v>
      </c>
      <c r="J421" t="s">
        <v>398</v>
      </c>
      <c r="K421">
        <v>12285</v>
      </c>
      <c r="L421" t="s">
        <v>2395</v>
      </c>
      <c r="M421">
        <v>3207.79</v>
      </c>
      <c r="N421">
        <f t="shared" si="25"/>
        <v>3.8297394779583454</v>
      </c>
    </row>
    <row r="422" spans="1:14" x14ac:dyDescent="0.25">
      <c r="A422" t="s">
        <v>158</v>
      </c>
      <c r="B422" t="s">
        <v>455</v>
      </c>
      <c r="C422">
        <v>2248</v>
      </c>
      <c r="D422" t="s">
        <v>2151</v>
      </c>
      <c r="E422">
        <v>549.64</v>
      </c>
      <c r="F422">
        <f t="shared" si="24"/>
        <v>4.0899497853140234</v>
      </c>
      <c r="I422" t="s">
        <v>154</v>
      </c>
      <c r="J422" t="s">
        <v>399</v>
      </c>
      <c r="K422">
        <v>466195</v>
      </c>
      <c r="L422" t="s">
        <v>2396</v>
      </c>
      <c r="M422">
        <v>4839.41</v>
      </c>
      <c r="N422">
        <f t="shared" si="25"/>
        <v>96.33302406698337</v>
      </c>
    </row>
    <row r="423" spans="1:14" x14ac:dyDescent="0.25">
      <c r="A423" t="s">
        <v>158</v>
      </c>
      <c r="B423" t="s">
        <v>456</v>
      </c>
      <c r="C423">
        <v>31011</v>
      </c>
      <c r="D423" t="s">
        <v>2152</v>
      </c>
      <c r="E423">
        <v>619.29</v>
      </c>
      <c r="F423">
        <f t="shared" si="24"/>
        <v>50.075085985564115</v>
      </c>
      <c r="I423" t="s">
        <v>154</v>
      </c>
      <c r="J423" t="s">
        <v>400</v>
      </c>
      <c r="K423">
        <v>54478</v>
      </c>
      <c r="L423" t="s">
        <v>2397</v>
      </c>
      <c r="M423">
        <v>2274.52</v>
      </c>
      <c r="N423">
        <f t="shared" si="25"/>
        <v>23.951427114292247</v>
      </c>
    </row>
    <row r="424" spans="1:14" x14ac:dyDescent="0.25">
      <c r="A424" t="s">
        <v>158</v>
      </c>
      <c r="B424" t="s">
        <v>457</v>
      </c>
      <c r="C424">
        <v>25388</v>
      </c>
      <c r="D424" t="s">
        <v>2153</v>
      </c>
      <c r="E424">
        <v>558.99</v>
      </c>
      <c r="F424">
        <f t="shared" si="24"/>
        <v>45.417628222329554</v>
      </c>
      <c r="I424" t="s">
        <v>154</v>
      </c>
      <c r="J424" t="s">
        <v>401</v>
      </c>
      <c r="K424">
        <v>846006</v>
      </c>
      <c r="L424" t="s">
        <v>2398</v>
      </c>
      <c r="M424">
        <v>2208.36</v>
      </c>
      <c r="N424">
        <f t="shared" si="25"/>
        <v>383.09243058197029</v>
      </c>
    </row>
    <row r="425" spans="1:14" x14ac:dyDescent="0.25">
      <c r="A425" t="s">
        <v>158</v>
      </c>
      <c r="B425" t="s">
        <v>242</v>
      </c>
      <c r="C425">
        <v>4908</v>
      </c>
      <c r="D425" t="s">
        <v>2154</v>
      </c>
      <c r="E425">
        <v>2524.29</v>
      </c>
      <c r="F425">
        <f t="shared" si="24"/>
        <v>1.9443090928538322</v>
      </c>
      <c r="I425" t="s">
        <v>154</v>
      </c>
      <c r="J425" t="s">
        <v>402</v>
      </c>
      <c r="K425">
        <v>220500</v>
      </c>
      <c r="L425" t="s">
        <v>2399</v>
      </c>
      <c r="M425">
        <v>1022.87</v>
      </c>
      <c r="N425">
        <f t="shared" si="25"/>
        <v>215.56991602060867</v>
      </c>
    </row>
    <row r="426" spans="1:14" x14ac:dyDescent="0.25">
      <c r="A426" t="s">
        <v>158</v>
      </c>
      <c r="B426" t="s">
        <v>458</v>
      </c>
      <c r="C426">
        <v>324492</v>
      </c>
      <c r="D426" t="s">
        <v>2155</v>
      </c>
      <c r="E426">
        <v>4021.76</v>
      </c>
      <c r="F426">
        <f t="shared" si="24"/>
        <v>80.684078612348813</v>
      </c>
      <c r="I426" t="s">
        <v>154</v>
      </c>
      <c r="J426" t="s">
        <v>403</v>
      </c>
      <c r="K426">
        <v>78668</v>
      </c>
      <c r="L426" t="s">
        <v>2400</v>
      </c>
      <c r="M426">
        <v>643.54999999999995</v>
      </c>
      <c r="N426">
        <f t="shared" si="25"/>
        <v>122.24069613860618</v>
      </c>
    </row>
    <row r="427" spans="1:14" x14ac:dyDescent="0.25">
      <c r="A427" t="s">
        <v>158</v>
      </c>
      <c r="B427" t="s">
        <v>289</v>
      </c>
      <c r="C427">
        <v>10019</v>
      </c>
      <c r="D427" t="s">
        <v>2156</v>
      </c>
      <c r="E427">
        <v>2369.2199999999998</v>
      </c>
      <c r="F427">
        <f t="shared" si="24"/>
        <v>4.2288179231983527</v>
      </c>
    </row>
    <row r="428" spans="1:14" x14ac:dyDescent="0.25">
      <c r="A428" t="s">
        <v>459</v>
      </c>
      <c r="B428" t="s">
        <v>459</v>
      </c>
      <c r="C428">
        <v>3565287</v>
      </c>
      <c r="D428" t="s">
        <v>3058</v>
      </c>
      <c r="E428">
        <v>5543.65</v>
      </c>
      <c r="F428">
        <f t="shared" si="24"/>
        <v>643.12988734858811</v>
      </c>
      <c r="I428" t="s">
        <v>155</v>
      </c>
      <c r="J428" t="s">
        <v>1323</v>
      </c>
      <c r="K428">
        <v>24909</v>
      </c>
      <c r="L428" t="s">
        <v>2401</v>
      </c>
      <c r="M428">
        <v>5023.6499999999996</v>
      </c>
      <c r="N428">
        <f t="shared" ref="N428:N444" si="26">K428/M428</f>
        <v>4.9583470186020131</v>
      </c>
    </row>
    <row r="429" spans="1:14" x14ac:dyDescent="0.25">
      <c r="A429" t="s">
        <v>459</v>
      </c>
      <c r="B429" t="s">
        <v>460</v>
      </c>
      <c r="C429">
        <v>943332</v>
      </c>
      <c r="D429" t="s">
        <v>3059</v>
      </c>
      <c r="E429">
        <v>837.01</v>
      </c>
      <c r="F429">
        <f t="shared" si="24"/>
        <v>1127.025961458047</v>
      </c>
      <c r="I429" t="s">
        <v>155</v>
      </c>
      <c r="J429" t="s">
        <v>299</v>
      </c>
      <c r="K429">
        <v>2266715</v>
      </c>
      <c r="L429" t="s">
        <v>2402</v>
      </c>
      <c r="M429">
        <v>8091.05</v>
      </c>
      <c r="N429">
        <f t="shared" si="26"/>
        <v>280.1509074841955</v>
      </c>
    </row>
    <row r="430" spans="1:14" x14ac:dyDescent="0.25">
      <c r="A430" t="s">
        <v>459</v>
      </c>
      <c r="B430" t="s">
        <v>461</v>
      </c>
      <c r="C430">
        <v>891720</v>
      </c>
      <c r="D430" t="s">
        <v>3060</v>
      </c>
      <c r="E430">
        <v>750.61</v>
      </c>
      <c r="F430">
        <f t="shared" si="24"/>
        <v>1187.9937650710756</v>
      </c>
      <c r="I430" t="s">
        <v>155</v>
      </c>
      <c r="J430" t="s">
        <v>422</v>
      </c>
      <c r="K430">
        <v>48905</v>
      </c>
      <c r="L430" t="s">
        <v>2403</v>
      </c>
      <c r="M430">
        <v>737.67</v>
      </c>
      <c r="N430">
        <f t="shared" si="26"/>
        <v>66.296582482681956</v>
      </c>
    </row>
    <row r="431" spans="1:14" x14ac:dyDescent="0.25">
      <c r="A431" t="s">
        <v>459</v>
      </c>
      <c r="B431" t="s">
        <v>462</v>
      </c>
      <c r="C431">
        <v>180333</v>
      </c>
      <c r="D431" t="s">
        <v>3061</v>
      </c>
      <c r="E431">
        <v>944.63</v>
      </c>
      <c r="F431">
        <f t="shared" si="24"/>
        <v>190.90331664249496</v>
      </c>
      <c r="I431" t="s">
        <v>155</v>
      </c>
      <c r="J431" t="s">
        <v>1324</v>
      </c>
      <c r="K431">
        <v>52778</v>
      </c>
      <c r="L431" t="s">
        <v>2404</v>
      </c>
      <c r="M431">
        <v>17204.04</v>
      </c>
      <c r="N431">
        <f t="shared" si="26"/>
        <v>3.067767803376416</v>
      </c>
    </row>
    <row r="432" spans="1:14" x14ac:dyDescent="0.25">
      <c r="A432" t="s">
        <v>459</v>
      </c>
      <c r="B432" t="s">
        <v>463</v>
      </c>
      <c r="C432">
        <v>162436</v>
      </c>
      <c r="D432" t="s">
        <v>3062</v>
      </c>
      <c r="E432">
        <v>439.07</v>
      </c>
      <c r="F432">
        <f t="shared" si="24"/>
        <v>369.95467693078552</v>
      </c>
      <c r="I432" t="s">
        <v>155</v>
      </c>
      <c r="J432" t="s">
        <v>1325</v>
      </c>
      <c r="K432">
        <v>873</v>
      </c>
      <c r="L432" t="s">
        <v>2405</v>
      </c>
      <c r="M432">
        <v>3589.19</v>
      </c>
      <c r="N432">
        <f t="shared" si="26"/>
        <v>0.24323036674012799</v>
      </c>
    </row>
    <row r="433" spans="1:14" x14ac:dyDescent="0.25">
      <c r="A433" t="s">
        <v>459</v>
      </c>
      <c r="B433" t="s">
        <v>464</v>
      </c>
      <c r="C433">
        <v>854757</v>
      </c>
      <c r="D433" t="s">
        <v>3063</v>
      </c>
      <c r="E433">
        <v>862.06</v>
      </c>
      <c r="F433">
        <f t="shared" si="24"/>
        <v>991.52843189569182</v>
      </c>
      <c r="I433" t="s">
        <v>155</v>
      </c>
      <c r="J433" t="s">
        <v>1326</v>
      </c>
      <c r="K433">
        <v>2029</v>
      </c>
      <c r="L433" t="s">
        <v>2406</v>
      </c>
      <c r="M433">
        <v>4180.25</v>
      </c>
      <c r="N433">
        <f t="shared" si="26"/>
        <v>0.48537766879971295</v>
      </c>
    </row>
    <row r="434" spans="1:14" x14ac:dyDescent="0.25">
      <c r="A434" t="s">
        <v>459</v>
      </c>
      <c r="B434" t="s">
        <v>465</v>
      </c>
      <c r="C434">
        <v>265206</v>
      </c>
      <c r="D434" t="s">
        <v>3064</v>
      </c>
      <c r="E434">
        <v>771.71</v>
      </c>
      <c r="F434">
        <f t="shared" si="24"/>
        <v>343.66018322945143</v>
      </c>
      <c r="I434" t="s">
        <v>155</v>
      </c>
      <c r="J434" t="s">
        <v>359</v>
      </c>
      <c r="K434">
        <v>16831</v>
      </c>
      <c r="L434" t="s">
        <v>2407</v>
      </c>
      <c r="M434">
        <v>9658.42</v>
      </c>
      <c r="N434">
        <f t="shared" si="26"/>
        <v>1.7426245700642549</v>
      </c>
    </row>
    <row r="435" spans="1:14" x14ac:dyDescent="0.25">
      <c r="A435" t="s">
        <v>459</v>
      </c>
      <c r="B435" t="s">
        <v>466</v>
      </c>
      <c r="C435">
        <v>150721</v>
      </c>
      <c r="D435" t="s">
        <v>3065</v>
      </c>
      <c r="E435">
        <v>417.03</v>
      </c>
      <c r="F435">
        <f t="shared" si="24"/>
        <v>361.41524590557037</v>
      </c>
      <c r="I435" t="s">
        <v>155</v>
      </c>
      <c r="J435" t="s">
        <v>1327</v>
      </c>
      <c r="K435">
        <v>5532</v>
      </c>
      <c r="L435" t="s">
        <v>2408</v>
      </c>
      <c r="M435">
        <v>5519.64</v>
      </c>
      <c r="N435">
        <f t="shared" si="26"/>
        <v>1.0022392764745527</v>
      </c>
    </row>
    <row r="436" spans="1:14" x14ac:dyDescent="0.25">
      <c r="A436" t="s">
        <v>459</v>
      </c>
      <c r="B436" t="s">
        <v>467</v>
      </c>
      <c r="C436">
        <v>116782</v>
      </c>
      <c r="D436" t="s">
        <v>3066</v>
      </c>
      <c r="E436">
        <v>521.51</v>
      </c>
      <c r="F436">
        <f t="shared" ref="F436:F499" si="27">C436/E436</f>
        <v>223.93050948208088</v>
      </c>
      <c r="I436" t="s">
        <v>155</v>
      </c>
      <c r="J436" t="s">
        <v>320</v>
      </c>
      <c r="K436">
        <v>5183</v>
      </c>
      <c r="L436" t="s">
        <v>2409</v>
      </c>
      <c r="M436">
        <v>10637.44</v>
      </c>
      <c r="N436">
        <f t="shared" si="26"/>
        <v>0.4872412911377173</v>
      </c>
    </row>
    <row r="437" spans="1:14" x14ac:dyDescent="0.25">
      <c r="A437" t="s">
        <v>468</v>
      </c>
      <c r="B437" t="s">
        <v>468</v>
      </c>
      <c r="C437">
        <v>973764</v>
      </c>
      <c r="D437" t="s">
        <v>3067</v>
      </c>
      <c r="E437">
        <v>2489.38</v>
      </c>
      <c r="F437">
        <f t="shared" si="27"/>
        <v>391.1672785994906</v>
      </c>
      <c r="I437" t="s">
        <v>155</v>
      </c>
      <c r="J437" t="s">
        <v>792</v>
      </c>
      <c r="K437">
        <v>57510</v>
      </c>
      <c r="L437" t="s">
        <v>2410</v>
      </c>
      <c r="M437">
        <v>2016.49</v>
      </c>
      <c r="N437">
        <f t="shared" si="26"/>
        <v>28.519853805374687</v>
      </c>
    </row>
    <row r="438" spans="1:14" x14ac:dyDescent="0.25">
      <c r="A438" t="s">
        <v>468</v>
      </c>
      <c r="B438" t="s">
        <v>469</v>
      </c>
      <c r="C438">
        <v>180786</v>
      </c>
      <c r="D438" t="s">
        <v>3068</v>
      </c>
      <c r="E438">
        <v>800.14</v>
      </c>
      <c r="F438">
        <f t="shared" si="27"/>
        <v>225.94295998200315</v>
      </c>
      <c r="I438" t="s">
        <v>155</v>
      </c>
      <c r="J438" t="s">
        <v>439</v>
      </c>
      <c r="K438">
        <v>4505</v>
      </c>
      <c r="L438" t="s">
        <v>2411</v>
      </c>
      <c r="M438">
        <v>3813.17</v>
      </c>
      <c r="N438">
        <f t="shared" si="26"/>
        <v>1.1814317221629247</v>
      </c>
    </row>
    <row r="439" spans="1:14" x14ac:dyDescent="0.25">
      <c r="A439" t="s">
        <v>468</v>
      </c>
      <c r="B439" t="s">
        <v>470</v>
      </c>
      <c r="C439">
        <v>558753</v>
      </c>
      <c r="D439" t="s">
        <v>3069</v>
      </c>
      <c r="E439">
        <v>493.53</v>
      </c>
      <c r="F439">
        <f t="shared" si="27"/>
        <v>1132.1560999331348</v>
      </c>
      <c r="I439" t="s">
        <v>155</v>
      </c>
      <c r="J439" t="s">
        <v>1328</v>
      </c>
      <c r="K439">
        <v>46523</v>
      </c>
      <c r="L439" t="s">
        <v>2412</v>
      </c>
      <c r="M439">
        <v>18159.71</v>
      </c>
      <c r="N439">
        <f t="shared" si="26"/>
        <v>2.5618801181296398</v>
      </c>
    </row>
    <row r="440" spans="1:14" x14ac:dyDescent="0.25">
      <c r="A440" t="s">
        <v>468</v>
      </c>
      <c r="B440" t="s">
        <v>471</v>
      </c>
      <c r="C440">
        <v>234225</v>
      </c>
      <c r="D440" t="s">
        <v>3070</v>
      </c>
      <c r="E440">
        <v>1195.7</v>
      </c>
      <c r="F440">
        <f t="shared" si="27"/>
        <v>195.88943714978672</v>
      </c>
      <c r="G440" t="s">
        <v>5288</v>
      </c>
      <c r="I440" t="s">
        <v>155</v>
      </c>
      <c r="J440" t="s">
        <v>1329</v>
      </c>
      <c r="K440">
        <v>6725</v>
      </c>
      <c r="L440" t="s">
        <v>2413</v>
      </c>
      <c r="M440">
        <v>6067.89</v>
      </c>
      <c r="N440">
        <f t="shared" si="26"/>
        <v>1.1082929980602811</v>
      </c>
    </row>
    <row r="441" spans="1:14" x14ac:dyDescent="0.25">
      <c r="A441" t="s">
        <v>472</v>
      </c>
      <c r="B441" t="s">
        <v>472</v>
      </c>
      <c r="C441">
        <v>705749</v>
      </c>
      <c r="D441" t="s">
        <v>3071</v>
      </c>
      <c r="E441">
        <v>68.36</v>
      </c>
      <c r="F441">
        <f t="shared" si="27"/>
        <v>10324.005266237566</v>
      </c>
      <c r="I441" t="s">
        <v>155</v>
      </c>
      <c r="J441" t="s">
        <v>1330</v>
      </c>
      <c r="K441">
        <v>4123</v>
      </c>
      <c r="L441" t="s">
        <v>2414</v>
      </c>
      <c r="M441">
        <v>263.81</v>
      </c>
      <c r="N441">
        <f t="shared" si="26"/>
        <v>15.628672150411282</v>
      </c>
    </row>
    <row r="442" spans="1:14" x14ac:dyDescent="0.25">
      <c r="A442" t="s">
        <v>472</v>
      </c>
      <c r="B442" t="s">
        <v>472</v>
      </c>
      <c r="C442">
        <v>705749</v>
      </c>
      <c r="D442" t="s">
        <v>472</v>
      </c>
      <c r="E442">
        <v>68.36</v>
      </c>
      <c r="F442">
        <f t="shared" si="27"/>
        <v>10324.005266237566</v>
      </c>
      <c r="I442" t="s">
        <v>155</v>
      </c>
      <c r="J442" t="s">
        <v>1331</v>
      </c>
      <c r="K442">
        <v>471519</v>
      </c>
      <c r="L442" t="s">
        <v>2415</v>
      </c>
      <c r="M442">
        <v>6551.48</v>
      </c>
      <c r="N442">
        <f t="shared" si="26"/>
        <v>71.971371354258892</v>
      </c>
    </row>
    <row r="443" spans="1:14" x14ac:dyDescent="0.25">
      <c r="A443" t="s">
        <v>473</v>
      </c>
      <c r="B443" t="s">
        <v>473</v>
      </c>
      <c r="C443">
        <v>21477737</v>
      </c>
      <c r="D443" t="s">
        <v>3072</v>
      </c>
      <c r="E443">
        <v>65758.080000000002</v>
      </c>
      <c r="F443">
        <f t="shared" si="27"/>
        <v>326.61745902556765</v>
      </c>
      <c r="I443" t="s">
        <v>155</v>
      </c>
      <c r="J443" t="s">
        <v>1332</v>
      </c>
      <c r="K443">
        <v>9580</v>
      </c>
      <c r="L443" t="s">
        <v>2416</v>
      </c>
      <c r="M443">
        <v>8897.17</v>
      </c>
      <c r="N443">
        <f t="shared" si="26"/>
        <v>1.0767468756919334</v>
      </c>
    </row>
    <row r="444" spans="1:14" x14ac:dyDescent="0.25">
      <c r="A444" t="s">
        <v>473</v>
      </c>
      <c r="B444" t="s">
        <v>474</v>
      </c>
      <c r="C444">
        <v>269043</v>
      </c>
      <c r="D444" t="s">
        <v>3073</v>
      </c>
      <c r="E444">
        <v>969.18</v>
      </c>
      <c r="F444">
        <f t="shared" si="27"/>
        <v>277.59858849749276</v>
      </c>
      <c r="I444" t="s">
        <v>155</v>
      </c>
      <c r="J444" t="s">
        <v>1333</v>
      </c>
      <c r="K444">
        <v>55916</v>
      </c>
      <c r="L444" t="s">
        <v>2417</v>
      </c>
      <c r="M444">
        <v>155.85</v>
      </c>
      <c r="N444">
        <f t="shared" si="26"/>
        <v>358.78087905036898</v>
      </c>
    </row>
    <row r="445" spans="1:14" x14ac:dyDescent="0.25">
      <c r="A445" t="s">
        <v>473</v>
      </c>
      <c r="B445" t="s">
        <v>475</v>
      </c>
      <c r="C445">
        <v>29210</v>
      </c>
      <c r="D445" t="s">
        <v>3074</v>
      </c>
      <c r="E445">
        <v>588.91999999999996</v>
      </c>
      <c r="F445">
        <f t="shared" si="27"/>
        <v>49.599266453847726</v>
      </c>
    </row>
    <row r="446" spans="1:14" x14ac:dyDescent="0.25">
      <c r="A446" t="s">
        <v>473</v>
      </c>
      <c r="B446" t="s">
        <v>476</v>
      </c>
      <c r="C446">
        <v>174705</v>
      </c>
      <c r="D446" t="s">
        <v>3075</v>
      </c>
      <c r="E446">
        <v>1033.3499999999999</v>
      </c>
      <c r="F446">
        <f t="shared" si="27"/>
        <v>169.0666279576136</v>
      </c>
      <c r="I446" t="s">
        <v>274</v>
      </c>
      <c r="J446" t="s">
        <v>275</v>
      </c>
      <c r="K446">
        <v>71887</v>
      </c>
      <c r="L446" t="s">
        <v>2418</v>
      </c>
      <c r="M446">
        <v>11219.17</v>
      </c>
      <c r="N446">
        <f t="shared" ref="N446:N460" si="28">K446/M446</f>
        <v>6.4075149944247212</v>
      </c>
    </row>
    <row r="447" spans="1:14" x14ac:dyDescent="0.25">
      <c r="A447" t="s">
        <v>473</v>
      </c>
      <c r="B447" t="s">
        <v>477</v>
      </c>
      <c r="C447">
        <v>28201</v>
      </c>
      <c r="D447" t="s">
        <v>3076</v>
      </c>
      <c r="E447">
        <v>300.06</v>
      </c>
      <c r="F447">
        <f t="shared" si="27"/>
        <v>93.984536426048123</v>
      </c>
      <c r="I447" t="s">
        <v>274</v>
      </c>
      <c r="J447" t="s">
        <v>276</v>
      </c>
      <c r="K447">
        <v>125922</v>
      </c>
      <c r="L447" t="s">
        <v>2419</v>
      </c>
      <c r="M447">
        <v>6219.32</v>
      </c>
      <c r="N447">
        <f t="shared" si="28"/>
        <v>20.246908022098879</v>
      </c>
    </row>
    <row r="448" spans="1:14" x14ac:dyDescent="0.25">
      <c r="A448" t="s">
        <v>473</v>
      </c>
      <c r="B448" t="s">
        <v>478</v>
      </c>
      <c r="C448">
        <v>601942</v>
      </c>
      <c r="D448" t="s">
        <v>3077</v>
      </c>
      <c r="E448">
        <v>1557.25</v>
      </c>
      <c r="F448">
        <f t="shared" si="27"/>
        <v>386.54165997752449</v>
      </c>
      <c r="I448" t="s">
        <v>274</v>
      </c>
      <c r="J448" t="s">
        <v>277</v>
      </c>
      <c r="K448">
        <v>143476</v>
      </c>
      <c r="L448" t="s">
        <v>2420</v>
      </c>
      <c r="M448">
        <v>18662.57</v>
      </c>
      <c r="N448">
        <f t="shared" si="28"/>
        <v>7.6879015055268383</v>
      </c>
    </row>
    <row r="449" spans="1:14" x14ac:dyDescent="0.25">
      <c r="A449" t="s">
        <v>473</v>
      </c>
      <c r="B449" t="s">
        <v>479</v>
      </c>
      <c r="C449">
        <v>1952778</v>
      </c>
      <c r="D449" t="s">
        <v>3078</v>
      </c>
      <c r="E449">
        <v>1319.74</v>
      </c>
      <c r="F449">
        <f t="shared" si="27"/>
        <v>1479.668722627184</v>
      </c>
      <c r="I449" t="s">
        <v>274</v>
      </c>
      <c r="J449" t="s">
        <v>278</v>
      </c>
      <c r="K449">
        <v>54018</v>
      </c>
      <c r="L449" t="s">
        <v>2421</v>
      </c>
      <c r="M449">
        <v>4796.1400000000003</v>
      </c>
      <c r="N449">
        <f t="shared" si="28"/>
        <v>11.262807174102507</v>
      </c>
    </row>
    <row r="450" spans="1:14" x14ac:dyDescent="0.25">
      <c r="A450" t="s">
        <v>473</v>
      </c>
      <c r="B450" t="s">
        <v>185</v>
      </c>
      <c r="C450">
        <v>14105</v>
      </c>
      <c r="D450" t="s">
        <v>3079</v>
      </c>
      <c r="E450">
        <v>574.38</v>
      </c>
      <c r="F450">
        <f t="shared" si="27"/>
        <v>24.556913541557854</v>
      </c>
      <c r="I450" t="s">
        <v>274</v>
      </c>
      <c r="J450" t="s">
        <v>279</v>
      </c>
      <c r="K450">
        <v>38837</v>
      </c>
      <c r="L450" t="s">
        <v>2422</v>
      </c>
      <c r="M450">
        <v>4641.47</v>
      </c>
      <c r="N450">
        <f t="shared" si="28"/>
        <v>8.3673922270315213</v>
      </c>
    </row>
    <row r="451" spans="1:14" x14ac:dyDescent="0.25">
      <c r="A451" t="s">
        <v>473</v>
      </c>
      <c r="B451" t="s">
        <v>480</v>
      </c>
      <c r="C451">
        <v>188910</v>
      </c>
      <c r="D451" t="s">
        <v>3080</v>
      </c>
      <c r="E451">
        <v>859.28</v>
      </c>
      <c r="F451">
        <f t="shared" si="27"/>
        <v>219.84684852434597</v>
      </c>
      <c r="I451" t="s">
        <v>274</v>
      </c>
      <c r="J451" t="s">
        <v>280</v>
      </c>
      <c r="K451">
        <v>9498</v>
      </c>
      <c r="L451" t="s">
        <v>2423</v>
      </c>
      <c r="M451">
        <v>1848.55</v>
      </c>
      <c r="N451">
        <f t="shared" si="28"/>
        <v>5.13808119877742</v>
      </c>
    </row>
    <row r="452" spans="1:14" x14ac:dyDescent="0.25">
      <c r="A452" t="s">
        <v>473</v>
      </c>
      <c r="B452" t="s">
        <v>481</v>
      </c>
      <c r="C452">
        <v>149657</v>
      </c>
      <c r="D452" t="s">
        <v>3081</v>
      </c>
      <c r="E452">
        <v>773.24</v>
      </c>
      <c r="F452">
        <f t="shared" si="27"/>
        <v>193.54534167916816</v>
      </c>
      <c r="I452" t="s">
        <v>274</v>
      </c>
      <c r="J452" t="s">
        <v>281</v>
      </c>
      <c r="K452">
        <v>21108</v>
      </c>
      <c r="L452" t="s">
        <v>2424</v>
      </c>
      <c r="M452">
        <v>4513.66</v>
      </c>
      <c r="N452">
        <f t="shared" si="28"/>
        <v>4.6764709792053454</v>
      </c>
    </row>
    <row r="453" spans="1:14" x14ac:dyDescent="0.25">
      <c r="A453" t="s">
        <v>473</v>
      </c>
      <c r="B453" t="s">
        <v>191</v>
      </c>
      <c r="C453">
        <v>219252</v>
      </c>
      <c r="D453" t="s">
        <v>3082</v>
      </c>
      <c r="E453">
        <v>643.73</v>
      </c>
      <c r="F453">
        <f t="shared" si="27"/>
        <v>340.59621269787021</v>
      </c>
      <c r="I453" t="s">
        <v>274</v>
      </c>
      <c r="J453" t="s">
        <v>282</v>
      </c>
      <c r="K453">
        <v>4485414</v>
      </c>
      <c r="L453" t="s">
        <v>2425</v>
      </c>
      <c r="M453">
        <v>9224.86</v>
      </c>
      <c r="N453">
        <f t="shared" si="28"/>
        <v>486.23111895465075</v>
      </c>
    </row>
    <row r="454" spans="1:14" x14ac:dyDescent="0.25">
      <c r="A454" t="s">
        <v>473</v>
      </c>
      <c r="B454" t="s">
        <v>482</v>
      </c>
      <c r="C454">
        <v>384902</v>
      </c>
      <c r="D454" t="s">
        <v>3083</v>
      </c>
      <c r="E454">
        <v>2305.09</v>
      </c>
      <c r="F454">
        <f t="shared" si="27"/>
        <v>166.97916350337729</v>
      </c>
      <c r="I454" t="s">
        <v>274</v>
      </c>
      <c r="J454" t="s">
        <v>283</v>
      </c>
      <c r="K454">
        <v>212181</v>
      </c>
      <c r="L454" t="s">
        <v>2426</v>
      </c>
      <c r="M454">
        <v>13470.5</v>
      </c>
      <c r="N454">
        <f t="shared" si="28"/>
        <v>15.751531123566311</v>
      </c>
    </row>
    <row r="455" spans="1:14" x14ac:dyDescent="0.25">
      <c r="A455" t="s">
        <v>473</v>
      </c>
      <c r="B455" t="s">
        <v>301</v>
      </c>
      <c r="C455">
        <v>71686</v>
      </c>
      <c r="D455" t="s">
        <v>3084</v>
      </c>
      <c r="E455">
        <v>801.12</v>
      </c>
      <c r="F455">
        <f t="shared" si="27"/>
        <v>89.482224885160775</v>
      </c>
      <c r="I455" t="s">
        <v>274</v>
      </c>
      <c r="J455" t="s">
        <v>284</v>
      </c>
      <c r="K455">
        <v>110924</v>
      </c>
      <c r="L455" t="s">
        <v>2427</v>
      </c>
      <c r="M455">
        <v>9960.2199999999993</v>
      </c>
      <c r="N455">
        <f t="shared" si="28"/>
        <v>11.136701799759443</v>
      </c>
    </row>
    <row r="456" spans="1:14" x14ac:dyDescent="0.25">
      <c r="A456" t="s">
        <v>473</v>
      </c>
      <c r="B456" t="s">
        <v>483</v>
      </c>
      <c r="C456">
        <v>38001</v>
      </c>
      <c r="D456" t="s">
        <v>3085</v>
      </c>
      <c r="E456">
        <v>639.54999999999995</v>
      </c>
      <c r="F456">
        <f t="shared" si="27"/>
        <v>59.418341021030415</v>
      </c>
      <c r="I456" t="s">
        <v>274</v>
      </c>
      <c r="J456" t="s">
        <v>285</v>
      </c>
      <c r="K456">
        <v>1047279</v>
      </c>
      <c r="L456" t="s">
        <v>2428</v>
      </c>
      <c r="M456">
        <v>9189.44</v>
      </c>
      <c r="N456">
        <f t="shared" si="28"/>
        <v>113.96548647142806</v>
      </c>
    </row>
    <row r="457" spans="1:14" x14ac:dyDescent="0.25">
      <c r="A457" t="s">
        <v>473</v>
      </c>
      <c r="B457" t="s">
        <v>484</v>
      </c>
      <c r="C457">
        <v>16826</v>
      </c>
      <c r="D457" t="s">
        <v>3086</v>
      </c>
      <c r="E457">
        <v>863.71</v>
      </c>
      <c r="F457">
        <f t="shared" si="27"/>
        <v>19.481075824061318</v>
      </c>
      <c r="I457" t="s">
        <v>274</v>
      </c>
      <c r="J457" t="s">
        <v>286</v>
      </c>
      <c r="K457">
        <v>462789</v>
      </c>
      <c r="L457" t="s">
        <v>2429</v>
      </c>
      <c r="M457">
        <v>5374.49</v>
      </c>
      <c r="N457">
        <f t="shared" si="28"/>
        <v>86.108449359846233</v>
      </c>
    </row>
    <row r="458" spans="1:14" x14ac:dyDescent="0.25">
      <c r="A458" t="s">
        <v>473</v>
      </c>
      <c r="B458" t="s">
        <v>485</v>
      </c>
      <c r="C458">
        <v>957755</v>
      </c>
      <c r="D458" t="s">
        <v>3087</v>
      </c>
      <c r="E458">
        <v>918.28</v>
      </c>
      <c r="F458">
        <f t="shared" si="27"/>
        <v>1042.9879775231955</v>
      </c>
      <c r="I458" t="s">
        <v>274</v>
      </c>
      <c r="J458" t="s">
        <v>287</v>
      </c>
      <c r="K458">
        <v>46498</v>
      </c>
      <c r="L458" t="s">
        <v>2430</v>
      </c>
      <c r="M458">
        <v>1238.22</v>
      </c>
      <c r="N458">
        <f t="shared" si="28"/>
        <v>37.552292807417096</v>
      </c>
    </row>
    <row r="459" spans="1:14" x14ac:dyDescent="0.25">
      <c r="A459" t="s">
        <v>473</v>
      </c>
      <c r="B459" t="s">
        <v>204</v>
      </c>
      <c r="C459">
        <v>318316</v>
      </c>
      <c r="D459" t="s">
        <v>3088</v>
      </c>
      <c r="E459">
        <v>893.94</v>
      </c>
      <c r="F459">
        <f t="shared" si="27"/>
        <v>356.08206367317717</v>
      </c>
      <c r="I459" t="s">
        <v>274</v>
      </c>
      <c r="J459" t="s">
        <v>288</v>
      </c>
      <c r="K459">
        <v>235099</v>
      </c>
      <c r="L459" t="s">
        <v>2431</v>
      </c>
      <c r="M459">
        <v>8128.33</v>
      </c>
      <c r="N459">
        <f t="shared" si="28"/>
        <v>28.923407391186135</v>
      </c>
    </row>
    <row r="460" spans="1:14" x14ac:dyDescent="0.25">
      <c r="A460" t="s">
        <v>473</v>
      </c>
      <c r="B460" t="s">
        <v>486</v>
      </c>
      <c r="C460">
        <v>115081</v>
      </c>
      <c r="D460" t="s">
        <v>3089</v>
      </c>
      <c r="E460">
        <v>570.79</v>
      </c>
      <c r="F460">
        <f t="shared" si="27"/>
        <v>201.61705706126597</v>
      </c>
      <c r="I460" t="s">
        <v>274</v>
      </c>
      <c r="J460" t="s">
        <v>289</v>
      </c>
      <c r="K460">
        <v>213787</v>
      </c>
      <c r="L460" t="s">
        <v>2432</v>
      </c>
      <c r="M460">
        <v>5519.32</v>
      </c>
      <c r="N460">
        <f t="shared" si="28"/>
        <v>38.734300602248105</v>
      </c>
    </row>
    <row r="461" spans="1:14" x14ac:dyDescent="0.25">
      <c r="A461" t="s">
        <v>473</v>
      </c>
      <c r="B461" t="s">
        <v>207</v>
      </c>
      <c r="C461">
        <v>12125</v>
      </c>
      <c r="D461" t="s">
        <v>3090</v>
      </c>
      <c r="E461">
        <v>1026.45</v>
      </c>
      <c r="F461">
        <f t="shared" si="27"/>
        <v>11.812557844999755</v>
      </c>
    </row>
    <row r="462" spans="1:14" x14ac:dyDescent="0.25">
      <c r="A462" t="s">
        <v>473</v>
      </c>
      <c r="B462" t="s">
        <v>487</v>
      </c>
      <c r="C462">
        <v>45660</v>
      </c>
      <c r="D462" t="s">
        <v>3091</v>
      </c>
      <c r="E462">
        <v>528.51</v>
      </c>
      <c r="F462">
        <f t="shared" si="27"/>
        <v>86.393824147130616</v>
      </c>
      <c r="I462" t="s">
        <v>1734</v>
      </c>
      <c r="J462" t="s">
        <v>814</v>
      </c>
      <c r="K462">
        <v>57735</v>
      </c>
      <c r="L462" t="s">
        <v>2433</v>
      </c>
      <c r="M462">
        <v>1078.05</v>
      </c>
      <c r="N462">
        <f t="shared" ref="N462:N525" si="29">K462/M462</f>
        <v>53.555029915124535</v>
      </c>
    </row>
    <row r="463" spans="1:14" x14ac:dyDescent="0.25">
      <c r="A463" t="s">
        <v>473</v>
      </c>
      <c r="B463" t="s">
        <v>488</v>
      </c>
      <c r="C463">
        <v>18582</v>
      </c>
      <c r="D463" t="s">
        <v>3092</v>
      </c>
      <c r="E463">
        <v>355.49</v>
      </c>
      <c r="F463">
        <f t="shared" si="27"/>
        <v>52.271512560128272</v>
      </c>
      <c r="I463" t="s">
        <v>1734</v>
      </c>
      <c r="J463" t="s">
        <v>1735</v>
      </c>
      <c r="K463">
        <v>18705</v>
      </c>
      <c r="L463" t="s">
        <v>2434</v>
      </c>
      <c r="M463">
        <v>1501.09</v>
      </c>
      <c r="N463">
        <f t="shared" si="29"/>
        <v>12.460945046599472</v>
      </c>
    </row>
    <row r="464" spans="1:14" x14ac:dyDescent="0.25">
      <c r="A464" t="s">
        <v>473</v>
      </c>
      <c r="B464" t="s">
        <v>489</v>
      </c>
      <c r="C464">
        <v>13811</v>
      </c>
      <c r="D464" t="s">
        <v>3093</v>
      </c>
      <c r="E464">
        <v>986.19</v>
      </c>
      <c r="F464">
        <f t="shared" si="27"/>
        <v>14.004400774698587</v>
      </c>
      <c r="I464" t="s">
        <v>1734</v>
      </c>
      <c r="J464" t="s">
        <v>1736</v>
      </c>
      <c r="K464">
        <v>86715</v>
      </c>
      <c r="L464" t="s">
        <v>2435</v>
      </c>
      <c r="M464">
        <v>864.51</v>
      </c>
      <c r="N464">
        <f t="shared" si="29"/>
        <v>100.3053752993025</v>
      </c>
    </row>
    <row r="465" spans="1:14" x14ac:dyDescent="0.25">
      <c r="A465" t="s">
        <v>473</v>
      </c>
      <c r="B465" t="s">
        <v>490</v>
      </c>
      <c r="C465">
        <v>13639</v>
      </c>
      <c r="D465" t="s">
        <v>3094</v>
      </c>
      <c r="E465">
        <v>755.78</v>
      </c>
      <c r="F465">
        <f t="shared" si="27"/>
        <v>18.046256847230676</v>
      </c>
      <c r="I465" t="s">
        <v>1734</v>
      </c>
      <c r="J465" t="s">
        <v>1737</v>
      </c>
      <c r="K465">
        <v>23510</v>
      </c>
      <c r="L465" t="s">
        <v>2436</v>
      </c>
      <c r="M465">
        <v>528.01</v>
      </c>
      <c r="N465">
        <f t="shared" si="29"/>
        <v>44.525671862275338</v>
      </c>
    </row>
    <row r="466" spans="1:14" x14ac:dyDescent="0.25">
      <c r="A466" t="s">
        <v>473</v>
      </c>
      <c r="B466" t="s">
        <v>491</v>
      </c>
      <c r="C466">
        <v>14428</v>
      </c>
      <c r="D466" t="s">
        <v>3095</v>
      </c>
      <c r="E466">
        <v>519.35</v>
      </c>
      <c r="F466">
        <f t="shared" si="27"/>
        <v>27.780879946086454</v>
      </c>
      <c r="I466" t="s">
        <v>1734</v>
      </c>
      <c r="J466" t="s">
        <v>1738</v>
      </c>
      <c r="K466">
        <v>8553</v>
      </c>
      <c r="L466" t="s">
        <v>2437</v>
      </c>
      <c r="M466">
        <v>925.85</v>
      </c>
      <c r="N466">
        <f t="shared" si="29"/>
        <v>9.2379975157962946</v>
      </c>
    </row>
    <row r="467" spans="1:14" x14ac:dyDescent="0.25">
      <c r="A467" t="s">
        <v>473</v>
      </c>
      <c r="B467" t="s">
        <v>492</v>
      </c>
      <c r="C467">
        <v>26937</v>
      </c>
      <c r="D467" t="s">
        <v>3096</v>
      </c>
      <c r="E467">
        <v>638.38</v>
      </c>
      <c r="F467">
        <f t="shared" si="27"/>
        <v>42.195870797957333</v>
      </c>
      <c r="I467" t="s">
        <v>1734</v>
      </c>
      <c r="J467" t="s">
        <v>1605</v>
      </c>
      <c r="K467">
        <v>1887</v>
      </c>
      <c r="L467" t="s">
        <v>2438</v>
      </c>
      <c r="M467">
        <v>913.85</v>
      </c>
      <c r="N467">
        <f t="shared" si="29"/>
        <v>2.0648902992832521</v>
      </c>
    </row>
    <row r="468" spans="1:14" x14ac:dyDescent="0.25">
      <c r="A468" t="s">
        <v>473</v>
      </c>
      <c r="B468" t="s">
        <v>493</v>
      </c>
      <c r="C468">
        <v>42022</v>
      </c>
      <c r="D468" t="s">
        <v>3097</v>
      </c>
      <c r="E468">
        <v>1189.8900000000001</v>
      </c>
      <c r="F468">
        <f t="shared" si="27"/>
        <v>35.315869534158615</v>
      </c>
      <c r="I468" t="s">
        <v>1734</v>
      </c>
      <c r="J468" t="s">
        <v>1739</v>
      </c>
      <c r="K468">
        <v>51153</v>
      </c>
      <c r="L468" t="s">
        <v>2439</v>
      </c>
      <c r="M468">
        <v>1235.73</v>
      </c>
      <c r="N468">
        <f t="shared" si="29"/>
        <v>41.394964919521257</v>
      </c>
    </row>
    <row r="469" spans="1:14" x14ac:dyDescent="0.25">
      <c r="A469" t="s">
        <v>473</v>
      </c>
      <c r="B469" t="s">
        <v>494</v>
      </c>
      <c r="C469">
        <v>193920</v>
      </c>
      <c r="D469" t="s">
        <v>3098</v>
      </c>
      <c r="E469">
        <v>589.12</v>
      </c>
      <c r="F469">
        <f t="shared" si="27"/>
        <v>329.16892992938619</v>
      </c>
      <c r="I469" t="s">
        <v>1734</v>
      </c>
      <c r="J469" t="s">
        <v>1740</v>
      </c>
      <c r="K469">
        <v>30032</v>
      </c>
      <c r="L469" t="s">
        <v>2440</v>
      </c>
      <c r="M469">
        <v>656.44</v>
      </c>
      <c r="N469">
        <f t="shared" si="29"/>
        <v>45.749801962098587</v>
      </c>
    </row>
    <row r="470" spans="1:14" x14ac:dyDescent="0.25">
      <c r="A470" t="s">
        <v>473</v>
      </c>
      <c r="B470" t="s">
        <v>495</v>
      </c>
      <c r="C470">
        <v>106221</v>
      </c>
      <c r="D470" t="s">
        <v>3099</v>
      </c>
      <c r="E470">
        <v>1106.3599999999999</v>
      </c>
      <c r="F470">
        <f t="shared" si="27"/>
        <v>96.009436349831887</v>
      </c>
      <c r="I470" t="s">
        <v>1734</v>
      </c>
      <c r="J470" t="s">
        <v>1741</v>
      </c>
      <c r="K470">
        <v>7000</v>
      </c>
      <c r="L470" t="s">
        <v>2441</v>
      </c>
      <c r="M470">
        <v>827.43</v>
      </c>
      <c r="N470">
        <f t="shared" si="29"/>
        <v>8.4599301451482312</v>
      </c>
    </row>
    <row r="471" spans="1:14" x14ac:dyDescent="0.25">
      <c r="A471" t="s">
        <v>473</v>
      </c>
      <c r="B471" t="s">
        <v>496</v>
      </c>
      <c r="C471">
        <v>1471968</v>
      </c>
      <c r="D471" t="s">
        <v>3100</v>
      </c>
      <c r="E471">
        <v>1266.3599999999999</v>
      </c>
      <c r="F471">
        <f t="shared" si="27"/>
        <v>1162.3614138159767</v>
      </c>
      <c r="I471" t="s">
        <v>1734</v>
      </c>
      <c r="J471" t="s">
        <v>1742</v>
      </c>
      <c r="K471">
        <v>23112</v>
      </c>
      <c r="L471" t="s">
        <v>2442</v>
      </c>
      <c r="M471">
        <v>797.6</v>
      </c>
      <c r="N471">
        <f t="shared" si="29"/>
        <v>28.976930792377132</v>
      </c>
    </row>
    <row r="472" spans="1:14" x14ac:dyDescent="0.25">
      <c r="A472" t="s">
        <v>473</v>
      </c>
      <c r="B472" t="s">
        <v>497</v>
      </c>
      <c r="C472">
        <v>19617</v>
      </c>
      <c r="D472" t="s">
        <v>3101</v>
      </c>
      <c r="E472">
        <v>488.75</v>
      </c>
      <c r="F472">
        <f t="shared" si="27"/>
        <v>40.137084398976981</v>
      </c>
      <c r="I472" t="s">
        <v>1734</v>
      </c>
      <c r="J472" t="s">
        <v>1743</v>
      </c>
      <c r="K472">
        <v>88723</v>
      </c>
      <c r="L472" t="s">
        <v>2443</v>
      </c>
      <c r="M472">
        <v>895.99</v>
      </c>
      <c r="N472">
        <f t="shared" si="29"/>
        <v>99.02231051685844</v>
      </c>
    </row>
    <row r="473" spans="1:14" x14ac:dyDescent="0.25">
      <c r="A473" t="s">
        <v>473</v>
      </c>
      <c r="B473" t="s">
        <v>498</v>
      </c>
      <c r="C473">
        <v>159923</v>
      </c>
      <c r="D473" t="s">
        <v>3102</v>
      </c>
      <c r="E473">
        <v>616.97</v>
      </c>
      <c r="F473">
        <f t="shared" si="27"/>
        <v>259.2070927273611</v>
      </c>
      <c r="I473" t="s">
        <v>1734</v>
      </c>
      <c r="J473" t="s">
        <v>1744</v>
      </c>
      <c r="K473">
        <v>3509</v>
      </c>
      <c r="L473" t="s">
        <v>2444</v>
      </c>
      <c r="M473">
        <v>901.08</v>
      </c>
      <c r="N473">
        <f t="shared" si="29"/>
        <v>3.894215829893017</v>
      </c>
    </row>
    <row r="474" spans="1:14" x14ac:dyDescent="0.25">
      <c r="A474" t="s">
        <v>473</v>
      </c>
      <c r="B474" t="s">
        <v>213</v>
      </c>
      <c r="C474">
        <v>46414</v>
      </c>
      <c r="D474" t="s">
        <v>3103</v>
      </c>
      <c r="E474">
        <v>954.67</v>
      </c>
      <c r="F474">
        <f t="shared" si="27"/>
        <v>48.617847004724148</v>
      </c>
      <c r="I474" t="s">
        <v>1734</v>
      </c>
      <c r="J474" t="s">
        <v>1745</v>
      </c>
      <c r="K474">
        <v>32565</v>
      </c>
      <c r="L474" t="s">
        <v>2445</v>
      </c>
      <c r="M474">
        <v>880.39</v>
      </c>
      <c r="N474">
        <f t="shared" si="29"/>
        <v>36.989288837901384</v>
      </c>
    </row>
    <row r="475" spans="1:14" x14ac:dyDescent="0.25">
      <c r="A475" t="s">
        <v>473</v>
      </c>
      <c r="B475" t="s">
        <v>214</v>
      </c>
      <c r="C475">
        <v>14246</v>
      </c>
      <c r="D475" t="s">
        <v>3104</v>
      </c>
      <c r="E475">
        <v>636.67999999999995</v>
      </c>
      <c r="F475">
        <f t="shared" si="27"/>
        <v>22.375447634604512</v>
      </c>
      <c r="I475" t="s">
        <v>1734</v>
      </c>
      <c r="J475" t="s">
        <v>885</v>
      </c>
      <c r="K475">
        <v>362924</v>
      </c>
      <c r="L475" t="s">
        <v>2446</v>
      </c>
      <c r="M475">
        <v>1087.19</v>
      </c>
      <c r="N475">
        <f t="shared" si="29"/>
        <v>333.81837581287539</v>
      </c>
    </row>
    <row r="476" spans="1:14" x14ac:dyDescent="0.25">
      <c r="A476" t="s">
        <v>473</v>
      </c>
      <c r="B476" t="s">
        <v>319</v>
      </c>
      <c r="C476">
        <v>8422</v>
      </c>
      <c r="D476" t="s">
        <v>3105</v>
      </c>
      <c r="E476">
        <v>547.96</v>
      </c>
      <c r="F476">
        <f t="shared" si="27"/>
        <v>15.369735017154536</v>
      </c>
      <c r="I476" t="s">
        <v>1734</v>
      </c>
      <c r="J476" t="s">
        <v>1746</v>
      </c>
      <c r="K476">
        <v>2003554</v>
      </c>
      <c r="L476" t="s">
        <v>2447</v>
      </c>
      <c r="M476">
        <v>1256.76</v>
      </c>
      <c r="N476">
        <f t="shared" si="29"/>
        <v>1594.2216493204749</v>
      </c>
    </row>
    <row r="477" spans="1:14" x14ac:dyDescent="0.25">
      <c r="A477" t="s">
        <v>473</v>
      </c>
      <c r="B477" t="s">
        <v>364</v>
      </c>
      <c r="C477">
        <v>367118</v>
      </c>
      <c r="D477" t="s">
        <v>3106</v>
      </c>
      <c r="E477">
        <v>1156.51</v>
      </c>
      <c r="F477">
        <f t="shared" si="27"/>
        <v>317.43607923839829</v>
      </c>
      <c r="I477" t="s">
        <v>1734</v>
      </c>
      <c r="J477" t="s">
        <v>1747</v>
      </c>
      <c r="K477">
        <v>11931</v>
      </c>
      <c r="L477" t="s">
        <v>2448</v>
      </c>
      <c r="M477">
        <v>713.46</v>
      </c>
      <c r="N477">
        <f t="shared" si="29"/>
        <v>16.722731477588091</v>
      </c>
    </row>
    <row r="478" spans="1:14" x14ac:dyDescent="0.25">
      <c r="A478" t="s">
        <v>473</v>
      </c>
      <c r="B478" t="s">
        <v>218</v>
      </c>
      <c r="C478">
        <v>770577</v>
      </c>
      <c r="D478" t="s">
        <v>3107</v>
      </c>
      <c r="E478">
        <v>1212</v>
      </c>
      <c r="F478">
        <f t="shared" si="27"/>
        <v>635.78960396039599</v>
      </c>
      <c r="I478" t="s">
        <v>1734</v>
      </c>
      <c r="J478" t="s">
        <v>1748</v>
      </c>
      <c r="K478">
        <v>654</v>
      </c>
      <c r="L478" t="s">
        <v>2449</v>
      </c>
      <c r="M478">
        <v>906.11</v>
      </c>
      <c r="N478">
        <f t="shared" si="29"/>
        <v>0.72176667292050634</v>
      </c>
    </row>
    <row r="479" spans="1:14" x14ac:dyDescent="0.25">
      <c r="A479" t="s">
        <v>473</v>
      </c>
      <c r="B479" t="s">
        <v>499</v>
      </c>
      <c r="C479">
        <v>293582</v>
      </c>
      <c r="D479" t="s">
        <v>3108</v>
      </c>
      <c r="E479">
        <v>701.83</v>
      </c>
      <c r="F479">
        <f t="shared" si="27"/>
        <v>418.30927717538435</v>
      </c>
      <c r="I479" t="s">
        <v>1734</v>
      </c>
      <c r="J479" t="s">
        <v>1749</v>
      </c>
      <c r="K479">
        <v>18685</v>
      </c>
      <c r="L479" t="s">
        <v>2450</v>
      </c>
      <c r="M479">
        <v>1002.72</v>
      </c>
      <c r="N479">
        <f t="shared" si="29"/>
        <v>18.63431466411361</v>
      </c>
    </row>
    <row r="480" spans="1:14" x14ac:dyDescent="0.25">
      <c r="A480" t="s">
        <v>473</v>
      </c>
      <c r="B480" t="s">
        <v>500</v>
      </c>
      <c r="C480">
        <v>41503</v>
      </c>
      <c r="D480" t="s">
        <v>3109</v>
      </c>
      <c r="E480">
        <v>1412.41</v>
      </c>
      <c r="F480">
        <f t="shared" si="27"/>
        <v>29.384527155712576</v>
      </c>
      <c r="I480" t="s">
        <v>1734</v>
      </c>
      <c r="J480" t="s">
        <v>1750</v>
      </c>
      <c r="K480">
        <v>93245</v>
      </c>
      <c r="L480" t="s">
        <v>2451</v>
      </c>
      <c r="M480">
        <v>922.83</v>
      </c>
      <c r="N480">
        <f t="shared" si="29"/>
        <v>101.04244552084349</v>
      </c>
    </row>
    <row r="481" spans="1:14" x14ac:dyDescent="0.25">
      <c r="A481" t="s">
        <v>473</v>
      </c>
      <c r="B481" t="s">
        <v>501</v>
      </c>
      <c r="C481">
        <v>8354</v>
      </c>
      <c r="D481" t="s">
        <v>3110</v>
      </c>
      <c r="E481">
        <v>843.22</v>
      </c>
      <c r="F481">
        <f t="shared" si="27"/>
        <v>9.907260264225231</v>
      </c>
      <c r="I481" t="s">
        <v>1734</v>
      </c>
      <c r="J481" t="s">
        <v>1751</v>
      </c>
      <c r="K481">
        <v>374264</v>
      </c>
      <c r="L481" t="s">
        <v>2452</v>
      </c>
      <c r="M481">
        <v>1597.54</v>
      </c>
      <c r="N481">
        <f t="shared" si="29"/>
        <v>234.27519811710505</v>
      </c>
    </row>
    <row r="482" spans="1:14" x14ac:dyDescent="0.25">
      <c r="A482" t="s">
        <v>473</v>
      </c>
      <c r="B482" t="s">
        <v>222</v>
      </c>
      <c r="C482">
        <v>18493</v>
      </c>
      <c r="D482" t="s">
        <v>3111</v>
      </c>
      <c r="E482">
        <v>715.89</v>
      </c>
      <c r="F482">
        <f t="shared" si="27"/>
        <v>25.832180921649975</v>
      </c>
      <c r="I482" t="s">
        <v>1734</v>
      </c>
      <c r="J482" t="s">
        <v>1752</v>
      </c>
      <c r="K482">
        <v>229211</v>
      </c>
      <c r="L482" t="s">
        <v>2453</v>
      </c>
      <c r="M482">
        <v>590.35</v>
      </c>
      <c r="N482">
        <f t="shared" si="29"/>
        <v>388.26289489286017</v>
      </c>
    </row>
    <row r="483" spans="1:14" x14ac:dyDescent="0.25">
      <c r="A483" t="s">
        <v>473</v>
      </c>
      <c r="B483" t="s">
        <v>502</v>
      </c>
      <c r="C483">
        <v>403253</v>
      </c>
      <c r="D483" t="s">
        <v>3112</v>
      </c>
      <c r="E483">
        <v>892.84</v>
      </c>
      <c r="F483">
        <f t="shared" si="27"/>
        <v>451.65203171900902</v>
      </c>
      <c r="I483" t="s">
        <v>1734</v>
      </c>
      <c r="J483" t="s">
        <v>1753</v>
      </c>
      <c r="K483">
        <v>9203</v>
      </c>
      <c r="L483" t="s">
        <v>2454</v>
      </c>
      <c r="M483">
        <v>6193.22</v>
      </c>
      <c r="N483">
        <f t="shared" si="29"/>
        <v>1.4859798295555462</v>
      </c>
    </row>
    <row r="484" spans="1:14" x14ac:dyDescent="0.25">
      <c r="A484" t="s">
        <v>473</v>
      </c>
      <c r="B484" t="s">
        <v>224</v>
      </c>
      <c r="C484">
        <v>365579</v>
      </c>
      <c r="D484" t="s">
        <v>3113</v>
      </c>
      <c r="E484">
        <v>1663.1</v>
      </c>
      <c r="F484">
        <f t="shared" si="27"/>
        <v>219.81781011364322</v>
      </c>
      <c r="I484" t="s">
        <v>1734</v>
      </c>
      <c r="J484" t="s">
        <v>1754</v>
      </c>
      <c r="K484">
        <v>1546</v>
      </c>
      <c r="L484" t="s">
        <v>2455</v>
      </c>
      <c r="M484">
        <v>901.64</v>
      </c>
      <c r="N484">
        <f t="shared" si="29"/>
        <v>1.7146532984339649</v>
      </c>
    </row>
    <row r="485" spans="1:14" x14ac:dyDescent="0.25">
      <c r="A485" t="s">
        <v>473</v>
      </c>
      <c r="B485" t="s">
        <v>503</v>
      </c>
      <c r="C485">
        <v>161000</v>
      </c>
      <c r="D485" t="s">
        <v>3114</v>
      </c>
      <c r="E485">
        <v>752.86</v>
      </c>
      <c r="F485">
        <f t="shared" si="27"/>
        <v>213.85118083043326</v>
      </c>
      <c r="I485" t="s">
        <v>1734</v>
      </c>
      <c r="J485" t="s">
        <v>534</v>
      </c>
      <c r="K485">
        <v>7093</v>
      </c>
      <c r="L485" t="s">
        <v>2456</v>
      </c>
      <c r="M485">
        <v>943.67</v>
      </c>
      <c r="N485">
        <f t="shared" si="29"/>
        <v>7.5163987410853377</v>
      </c>
    </row>
    <row r="486" spans="1:14" x14ac:dyDescent="0.25">
      <c r="A486" t="s">
        <v>473</v>
      </c>
      <c r="B486" t="s">
        <v>504</v>
      </c>
      <c r="C486">
        <v>2716940</v>
      </c>
      <c r="D486" t="s">
        <v>3115</v>
      </c>
      <c r="E486">
        <v>2429.59</v>
      </c>
      <c r="F486">
        <f t="shared" si="27"/>
        <v>1118.270983993184</v>
      </c>
      <c r="I486" t="s">
        <v>1734</v>
      </c>
      <c r="J486" t="s">
        <v>673</v>
      </c>
      <c r="K486">
        <v>37864</v>
      </c>
      <c r="L486" t="s">
        <v>2457</v>
      </c>
      <c r="M486">
        <v>957.03</v>
      </c>
      <c r="N486">
        <f t="shared" si="29"/>
        <v>39.564068002048003</v>
      </c>
    </row>
    <row r="487" spans="1:14" x14ac:dyDescent="0.25">
      <c r="A487" t="s">
        <v>473</v>
      </c>
      <c r="B487" t="s">
        <v>227</v>
      </c>
      <c r="C487">
        <v>74228</v>
      </c>
      <c r="D487" t="s">
        <v>3116</v>
      </c>
      <c r="E487">
        <v>3737.42</v>
      </c>
      <c r="F487">
        <f t="shared" si="27"/>
        <v>19.86075956140867</v>
      </c>
      <c r="I487" t="s">
        <v>1734</v>
      </c>
      <c r="J487" t="s">
        <v>1755</v>
      </c>
      <c r="K487">
        <v>18443</v>
      </c>
      <c r="L487" t="s">
        <v>2458</v>
      </c>
      <c r="M487">
        <v>677.83</v>
      </c>
      <c r="N487">
        <f t="shared" si="29"/>
        <v>27.208887184102206</v>
      </c>
    </row>
    <row r="488" spans="1:14" x14ac:dyDescent="0.25">
      <c r="A488" t="s">
        <v>473</v>
      </c>
      <c r="B488" t="s">
        <v>505</v>
      </c>
      <c r="C488">
        <v>88625</v>
      </c>
      <c r="D488" t="s">
        <v>3117</v>
      </c>
      <c r="E488">
        <v>725.9</v>
      </c>
      <c r="F488">
        <f t="shared" si="27"/>
        <v>122.08981953437113</v>
      </c>
      <c r="I488" t="s">
        <v>1734</v>
      </c>
      <c r="J488" t="s">
        <v>1756</v>
      </c>
      <c r="K488">
        <v>48155</v>
      </c>
      <c r="L488" t="s">
        <v>2459</v>
      </c>
      <c r="M488">
        <v>1020.18</v>
      </c>
      <c r="N488">
        <f t="shared" si="29"/>
        <v>47.202454468819234</v>
      </c>
    </row>
    <row r="489" spans="1:14" x14ac:dyDescent="0.25">
      <c r="A489" t="s">
        <v>473</v>
      </c>
      <c r="B489" t="s">
        <v>506</v>
      </c>
      <c r="C489">
        <v>210738</v>
      </c>
      <c r="D489" t="s">
        <v>3118</v>
      </c>
      <c r="E489">
        <v>1082.0899999999999</v>
      </c>
      <c r="F489">
        <f t="shared" si="27"/>
        <v>194.75089872376606</v>
      </c>
      <c r="I489" t="s">
        <v>1734</v>
      </c>
      <c r="J489" t="s">
        <v>892</v>
      </c>
      <c r="K489">
        <v>43664</v>
      </c>
      <c r="L489" t="s">
        <v>2460</v>
      </c>
      <c r="M489">
        <v>547.46</v>
      </c>
      <c r="N489">
        <f t="shared" si="29"/>
        <v>79.757425200014609</v>
      </c>
    </row>
    <row r="490" spans="1:14" x14ac:dyDescent="0.25">
      <c r="A490" t="s">
        <v>473</v>
      </c>
      <c r="B490" t="s">
        <v>507</v>
      </c>
      <c r="C490">
        <v>42168</v>
      </c>
      <c r="D490" t="s">
        <v>3119</v>
      </c>
      <c r="E490">
        <v>891.98</v>
      </c>
      <c r="F490">
        <f t="shared" si="27"/>
        <v>47.274602569564337</v>
      </c>
      <c r="I490" t="s">
        <v>1734</v>
      </c>
      <c r="J490" t="s">
        <v>185</v>
      </c>
      <c r="K490">
        <v>21290</v>
      </c>
      <c r="L490" t="s">
        <v>2461</v>
      </c>
      <c r="M490">
        <v>1032.24</v>
      </c>
      <c r="N490">
        <f t="shared" si="29"/>
        <v>20.625048438347672</v>
      </c>
    </row>
    <row r="491" spans="1:14" x14ac:dyDescent="0.25">
      <c r="A491" t="s">
        <v>473</v>
      </c>
      <c r="B491" t="s">
        <v>376</v>
      </c>
      <c r="C491">
        <v>1393452</v>
      </c>
      <c r="D491" t="s">
        <v>3120</v>
      </c>
      <c r="E491">
        <v>1004.31</v>
      </c>
      <c r="F491">
        <f t="shared" si="27"/>
        <v>1387.4719956985393</v>
      </c>
      <c r="I491" t="s">
        <v>1734</v>
      </c>
      <c r="J491" t="s">
        <v>1757</v>
      </c>
      <c r="K491">
        <v>13943</v>
      </c>
      <c r="L491" t="s">
        <v>2462</v>
      </c>
      <c r="M491">
        <v>901.34</v>
      </c>
      <c r="N491">
        <f t="shared" si="29"/>
        <v>15.469190316639668</v>
      </c>
    </row>
    <row r="492" spans="1:14" x14ac:dyDescent="0.25">
      <c r="A492" t="s">
        <v>473</v>
      </c>
      <c r="B492" t="s">
        <v>508</v>
      </c>
      <c r="C492">
        <v>375751</v>
      </c>
      <c r="D492" t="s">
        <v>3121</v>
      </c>
      <c r="E492">
        <v>1506.49</v>
      </c>
      <c r="F492">
        <f t="shared" si="27"/>
        <v>249.4215029638431</v>
      </c>
      <c r="I492" t="s">
        <v>1734</v>
      </c>
      <c r="J492" t="s">
        <v>1611</v>
      </c>
      <c r="K492">
        <v>423163</v>
      </c>
      <c r="L492" t="s">
        <v>2463</v>
      </c>
      <c r="M492">
        <v>1276.42</v>
      </c>
      <c r="N492">
        <f t="shared" si="29"/>
        <v>331.52332304413903</v>
      </c>
    </row>
    <row r="493" spans="1:14" x14ac:dyDescent="0.25">
      <c r="A493" t="s">
        <v>473</v>
      </c>
      <c r="B493" t="s">
        <v>509</v>
      </c>
      <c r="C493">
        <v>1496770</v>
      </c>
      <c r="D493" t="s">
        <v>3122</v>
      </c>
      <c r="E493">
        <v>2386.5300000000002</v>
      </c>
      <c r="F493">
        <f t="shared" si="27"/>
        <v>627.17418176180479</v>
      </c>
      <c r="I493" t="s">
        <v>1734</v>
      </c>
      <c r="J493" t="s">
        <v>1758</v>
      </c>
      <c r="K493">
        <v>13094</v>
      </c>
      <c r="L493" t="s">
        <v>2464</v>
      </c>
      <c r="M493">
        <v>203.21</v>
      </c>
      <c r="N493">
        <f t="shared" si="29"/>
        <v>64.435805324541107</v>
      </c>
    </row>
    <row r="494" spans="1:14" x14ac:dyDescent="0.25">
      <c r="A494" t="s">
        <v>473</v>
      </c>
      <c r="B494" t="s">
        <v>510</v>
      </c>
      <c r="C494">
        <v>553947</v>
      </c>
      <c r="D494" t="s">
        <v>3123</v>
      </c>
      <c r="E494">
        <v>868.02</v>
      </c>
      <c r="F494">
        <f t="shared" si="27"/>
        <v>638.17308356950298</v>
      </c>
      <c r="I494" t="s">
        <v>1734</v>
      </c>
      <c r="J494" t="s">
        <v>1759</v>
      </c>
      <c r="K494">
        <v>5926</v>
      </c>
      <c r="L494" t="s">
        <v>2465</v>
      </c>
      <c r="M494">
        <v>924.15</v>
      </c>
      <c r="N494">
        <f t="shared" si="29"/>
        <v>6.4123789428123139</v>
      </c>
    </row>
    <row r="495" spans="1:14" x14ac:dyDescent="0.25">
      <c r="A495" t="s">
        <v>473</v>
      </c>
      <c r="B495" t="s">
        <v>511</v>
      </c>
      <c r="C495">
        <v>974996</v>
      </c>
      <c r="D495" t="s">
        <v>3124</v>
      </c>
      <c r="E495">
        <v>607.75</v>
      </c>
      <c r="F495">
        <f t="shared" si="27"/>
        <v>1604.2714932126696</v>
      </c>
      <c r="I495" t="s">
        <v>1734</v>
      </c>
      <c r="J495" t="s">
        <v>675</v>
      </c>
      <c r="K495">
        <v>30026</v>
      </c>
      <c r="L495" t="s">
        <v>2466</v>
      </c>
      <c r="M495">
        <v>960.41</v>
      </c>
      <c r="N495">
        <f t="shared" si="29"/>
        <v>31.263731114836371</v>
      </c>
    </row>
    <row r="496" spans="1:14" x14ac:dyDescent="0.25">
      <c r="A496" t="s">
        <v>473</v>
      </c>
      <c r="B496" t="s">
        <v>331</v>
      </c>
      <c r="C496">
        <v>724777</v>
      </c>
      <c r="D496" t="s">
        <v>3125</v>
      </c>
      <c r="E496">
        <v>2010.19</v>
      </c>
      <c r="F496">
        <f t="shared" si="27"/>
        <v>360.55149015764675</v>
      </c>
      <c r="I496" t="s">
        <v>1734</v>
      </c>
      <c r="J496" t="s">
        <v>1760</v>
      </c>
      <c r="K496">
        <v>7530</v>
      </c>
      <c r="L496" t="s">
        <v>2467</v>
      </c>
      <c r="M496">
        <v>899.39</v>
      </c>
      <c r="N496">
        <f t="shared" si="29"/>
        <v>8.3723412535162716</v>
      </c>
    </row>
    <row r="497" spans="1:14" x14ac:dyDescent="0.25">
      <c r="A497" t="s">
        <v>473</v>
      </c>
      <c r="B497" t="s">
        <v>512</v>
      </c>
      <c r="C497">
        <v>74521</v>
      </c>
      <c r="D497" t="s">
        <v>3126</v>
      </c>
      <c r="E497">
        <v>827.22</v>
      </c>
      <c r="F497">
        <f t="shared" si="27"/>
        <v>90.086071419936658</v>
      </c>
      <c r="I497" t="s">
        <v>1734</v>
      </c>
      <c r="J497" t="s">
        <v>186</v>
      </c>
      <c r="K497">
        <v>43837</v>
      </c>
      <c r="L497" t="s">
        <v>2468</v>
      </c>
      <c r="M497">
        <v>868.59</v>
      </c>
      <c r="N497">
        <f t="shared" si="29"/>
        <v>50.46915115301811</v>
      </c>
    </row>
    <row r="498" spans="1:14" x14ac:dyDescent="0.25">
      <c r="A498" t="s">
        <v>473</v>
      </c>
      <c r="B498" t="s">
        <v>513</v>
      </c>
      <c r="C498">
        <v>264672</v>
      </c>
      <c r="D498" t="s">
        <v>3127</v>
      </c>
      <c r="E498">
        <v>821.47</v>
      </c>
      <c r="F498">
        <f t="shared" si="27"/>
        <v>322.19314156329506</v>
      </c>
      <c r="I498" t="s">
        <v>1734</v>
      </c>
      <c r="J498" t="s">
        <v>187</v>
      </c>
      <c r="K498">
        <v>52646</v>
      </c>
      <c r="L498" t="s">
        <v>2469</v>
      </c>
      <c r="M498">
        <v>1062.02</v>
      </c>
      <c r="N498">
        <f t="shared" si="29"/>
        <v>49.571571156852038</v>
      </c>
    </row>
    <row r="499" spans="1:14" x14ac:dyDescent="0.25">
      <c r="A499" t="s">
        <v>473</v>
      </c>
      <c r="B499" t="s">
        <v>514</v>
      </c>
      <c r="C499">
        <v>328297</v>
      </c>
      <c r="D499" t="s">
        <v>3128</v>
      </c>
      <c r="E499">
        <v>688.13</v>
      </c>
      <c r="F499">
        <f t="shared" si="27"/>
        <v>477.08572508101668</v>
      </c>
      <c r="I499" t="s">
        <v>1734</v>
      </c>
      <c r="J499" t="s">
        <v>1761</v>
      </c>
      <c r="K499">
        <v>7306</v>
      </c>
      <c r="L499" t="s">
        <v>2470</v>
      </c>
      <c r="M499">
        <v>713.66</v>
      </c>
      <c r="N499">
        <f t="shared" si="29"/>
        <v>10.237367934310456</v>
      </c>
    </row>
    <row r="500" spans="1:14" x14ac:dyDescent="0.25">
      <c r="A500" t="s">
        <v>473</v>
      </c>
      <c r="B500" t="s">
        <v>515</v>
      </c>
      <c r="C500">
        <v>184313</v>
      </c>
      <c r="D500" t="s">
        <v>3129</v>
      </c>
      <c r="E500">
        <v>1155.31</v>
      </c>
      <c r="F500">
        <f t="shared" ref="F500:F563" si="30">C500/E500</f>
        <v>159.53553591676695</v>
      </c>
      <c r="I500" t="s">
        <v>1734</v>
      </c>
      <c r="J500" t="s">
        <v>191</v>
      </c>
      <c r="K500">
        <v>10471</v>
      </c>
      <c r="L500" t="s">
        <v>2471</v>
      </c>
      <c r="M500">
        <v>1116.23</v>
      </c>
      <c r="N500">
        <f t="shared" si="29"/>
        <v>9.3806831925320058</v>
      </c>
    </row>
    <row r="501" spans="1:14" x14ac:dyDescent="0.25">
      <c r="A501" t="s">
        <v>473</v>
      </c>
      <c r="B501" t="s">
        <v>516</v>
      </c>
      <c r="C501">
        <v>433742</v>
      </c>
      <c r="D501" t="s">
        <v>3130</v>
      </c>
      <c r="E501">
        <v>725.27</v>
      </c>
      <c r="F501">
        <f t="shared" si="30"/>
        <v>598.04210845616115</v>
      </c>
      <c r="I501" t="s">
        <v>1734</v>
      </c>
      <c r="J501" t="s">
        <v>1762</v>
      </c>
      <c r="K501">
        <v>2853</v>
      </c>
      <c r="L501" t="s">
        <v>2472</v>
      </c>
      <c r="M501">
        <v>775.34</v>
      </c>
      <c r="N501">
        <f t="shared" si="29"/>
        <v>3.6796760131039283</v>
      </c>
    </row>
    <row r="502" spans="1:14" x14ac:dyDescent="0.25">
      <c r="A502" t="s">
        <v>473</v>
      </c>
      <c r="B502" t="s">
        <v>517</v>
      </c>
      <c r="C502">
        <v>471826</v>
      </c>
      <c r="D502" t="s">
        <v>3131</v>
      </c>
      <c r="E502">
        <v>344.9</v>
      </c>
      <c r="F502">
        <f t="shared" si="30"/>
        <v>1368.0081182951581</v>
      </c>
      <c r="I502" t="s">
        <v>1734</v>
      </c>
      <c r="J502" t="s">
        <v>1763</v>
      </c>
      <c r="K502">
        <v>3387</v>
      </c>
      <c r="L502" t="s">
        <v>2473</v>
      </c>
      <c r="M502">
        <v>928.07</v>
      </c>
      <c r="N502">
        <f t="shared" si="29"/>
        <v>3.6495091965045736</v>
      </c>
    </row>
    <row r="503" spans="1:14" x14ac:dyDescent="0.25">
      <c r="A503" t="s">
        <v>473</v>
      </c>
      <c r="B503" t="s">
        <v>237</v>
      </c>
      <c r="C503">
        <v>132420</v>
      </c>
      <c r="D503" t="s">
        <v>3132</v>
      </c>
      <c r="E503">
        <v>580.35</v>
      </c>
      <c r="F503">
        <f t="shared" si="30"/>
        <v>228.17265443266993</v>
      </c>
      <c r="I503" t="s">
        <v>1734</v>
      </c>
      <c r="J503" t="s">
        <v>1764</v>
      </c>
      <c r="K503">
        <v>8175</v>
      </c>
      <c r="L503" t="s">
        <v>2474</v>
      </c>
      <c r="M503">
        <v>1281.55</v>
      </c>
      <c r="N503">
        <f t="shared" si="29"/>
        <v>6.3789941867270104</v>
      </c>
    </row>
    <row r="504" spans="1:14" x14ac:dyDescent="0.25">
      <c r="A504" t="s">
        <v>473</v>
      </c>
      <c r="B504" t="s">
        <v>518</v>
      </c>
      <c r="C504">
        <v>44417</v>
      </c>
      <c r="D504" t="s">
        <v>3133</v>
      </c>
      <c r="E504">
        <v>691.94</v>
      </c>
      <c r="F504">
        <f t="shared" si="30"/>
        <v>64.191981963754074</v>
      </c>
      <c r="I504" t="s">
        <v>1734</v>
      </c>
      <c r="J504" t="s">
        <v>1765</v>
      </c>
      <c r="K504">
        <v>1034730</v>
      </c>
      <c r="L504" t="s">
        <v>2475</v>
      </c>
      <c r="M504">
        <v>885.91</v>
      </c>
      <c r="N504">
        <f t="shared" si="29"/>
        <v>1167.9854612771048</v>
      </c>
    </row>
    <row r="505" spans="1:14" x14ac:dyDescent="0.25">
      <c r="A505" t="s">
        <v>473</v>
      </c>
      <c r="B505" t="s">
        <v>519</v>
      </c>
      <c r="C505">
        <v>21569</v>
      </c>
      <c r="D505" t="s">
        <v>3134</v>
      </c>
      <c r="E505">
        <v>1232.05</v>
      </c>
      <c r="F505">
        <f t="shared" si="30"/>
        <v>17.506594699890428</v>
      </c>
      <c r="I505" t="s">
        <v>1734</v>
      </c>
      <c r="J505" t="s">
        <v>1766</v>
      </c>
      <c r="K505">
        <v>2920</v>
      </c>
      <c r="L505" t="s">
        <v>2476</v>
      </c>
      <c r="M505">
        <v>919.48</v>
      </c>
      <c r="N505">
        <f t="shared" si="29"/>
        <v>3.1757080088745813</v>
      </c>
    </row>
    <row r="506" spans="1:14" x14ac:dyDescent="0.25">
      <c r="A506" t="s">
        <v>473</v>
      </c>
      <c r="B506" t="s">
        <v>343</v>
      </c>
      <c r="C506">
        <v>15237</v>
      </c>
      <c r="D506" t="s">
        <v>3135</v>
      </c>
      <c r="E506">
        <v>249.72</v>
      </c>
      <c r="F506">
        <f t="shared" si="30"/>
        <v>61.016338298894759</v>
      </c>
      <c r="I506" t="s">
        <v>1734</v>
      </c>
      <c r="J506" t="s">
        <v>1767</v>
      </c>
      <c r="K506">
        <v>21493</v>
      </c>
      <c r="L506" t="s">
        <v>2477</v>
      </c>
      <c r="M506">
        <v>973.68</v>
      </c>
      <c r="N506">
        <f t="shared" si="29"/>
        <v>22.073987346972313</v>
      </c>
    </row>
    <row r="507" spans="1:14" x14ac:dyDescent="0.25">
      <c r="A507" t="s">
        <v>473</v>
      </c>
      <c r="B507" t="s">
        <v>520</v>
      </c>
      <c r="C507">
        <v>553284</v>
      </c>
      <c r="D507" t="s">
        <v>3136</v>
      </c>
      <c r="E507">
        <v>1432.51</v>
      </c>
      <c r="F507">
        <f t="shared" si="30"/>
        <v>386.23395299160217</v>
      </c>
      <c r="I507" t="s">
        <v>1734</v>
      </c>
      <c r="J507" t="s">
        <v>1768</v>
      </c>
      <c r="K507">
        <v>156209</v>
      </c>
      <c r="L507" t="s">
        <v>2478</v>
      </c>
      <c r="M507">
        <v>574.65</v>
      </c>
      <c r="N507">
        <f t="shared" si="29"/>
        <v>271.83328982859132</v>
      </c>
    </row>
    <row r="508" spans="1:14" x14ac:dyDescent="0.25">
      <c r="A508" t="s">
        <v>473</v>
      </c>
      <c r="B508" t="s">
        <v>521</v>
      </c>
      <c r="C508">
        <v>33739</v>
      </c>
      <c r="D508" t="s">
        <v>3137</v>
      </c>
      <c r="E508">
        <v>735.78</v>
      </c>
      <c r="F508">
        <f t="shared" si="30"/>
        <v>45.854739188344347</v>
      </c>
      <c r="I508" t="s">
        <v>1734</v>
      </c>
      <c r="J508" t="s">
        <v>823</v>
      </c>
      <c r="K508">
        <v>13635</v>
      </c>
      <c r="L508" t="s">
        <v>2479</v>
      </c>
      <c r="M508">
        <v>947.74</v>
      </c>
      <c r="N508">
        <f t="shared" si="29"/>
        <v>14.386857154915905</v>
      </c>
    </row>
    <row r="509" spans="1:14" x14ac:dyDescent="0.25">
      <c r="A509" t="s">
        <v>473</v>
      </c>
      <c r="B509" t="s">
        <v>522</v>
      </c>
      <c r="C509">
        <v>74071</v>
      </c>
      <c r="D509" t="s">
        <v>3138</v>
      </c>
      <c r="E509">
        <v>1238.1300000000001</v>
      </c>
      <c r="F509">
        <f t="shared" si="30"/>
        <v>59.824897224039475</v>
      </c>
      <c r="I509" t="s">
        <v>1734</v>
      </c>
      <c r="J509" t="s">
        <v>1769</v>
      </c>
      <c r="K509">
        <v>2726</v>
      </c>
      <c r="L509" t="s">
        <v>2480</v>
      </c>
      <c r="M509">
        <v>993.75</v>
      </c>
      <c r="N509">
        <f t="shared" si="29"/>
        <v>2.7431446540880504</v>
      </c>
    </row>
    <row r="510" spans="1:14" x14ac:dyDescent="0.25">
      <c r="A510" t="s">
        <v>473</v>
      </c>
      <c r="B510" t="s">
        <v>242</v>
      </c>
      <c r="C510">
        <v>25473</v>
      </c>
      <c r="D510" t="s">
        <v>3139</v>
      </c>
      <c r="E510">
        <v>615.84</v>
      </c>
      <c r="F510">
        <f t="shared" si="30"/>
        <v>41.363016367887759</v>
      </c>
      <c r="I510" t="s">
        <v>1734</v>
      </c>
      <c r="J510" t="s">
        <v>1770</v>
      </c>
      <c r="K510">
        <v>41257</v>
      </c>
      <c r="L510" t="s">
        <v>2481</v>
      </c>
      <c r="M510">
        <v>898.87</v>
      </c>
      <c r="N510">
        <f t="shared" si="29"/>
        <v>45.898739528519144</v>
      </c>
    </row>
    <row r="511" spans="1:14" x14ac:dyDescent="0.25">
      <c r="A511" t="s">
        <v>523</v>
      </c>
      <c r="B511" t="s">
        <v>523</v>
      </c>
      <c r="C511">
        <v>10617423</v>
      </c>
      <c r="D511" t="s">
        <v>3140</v>
      </c>
      <c r="E511">
        <v>59441.22</v>
      </c>
      <c r="F511">
        <f t="shared" si="30"/>
        <v>178.62054311805846</v>
      </c>
      <c r="I511" t="s">
        <v>1734</v>
      </c>
      <c r="J511" t="s">
        <v>1771</v>
      </c>
      <c r="K511">
        <v>75951</v>
      </c>
      <c r="L511" t="s">
        <v>2482</v>
      </c>
      <c r="M511">
        <v>1056.81</v>
      </c>
      <c r="N511">
        <f t="shared" si="29"/>
        <v>71.868169301955888</v>
      </c>
    </row>
    <row r="512" spans="1:14" x14ac:dyDescent="0.25">
      <c r="A512" t="s">
        <v>523</v>
      </c>
      <c r="B512" t="s">
        <v>524</v>
      </c>
      <c r="C512">
        <v>18386</v>
      </c>
      <c r="D512" t="s">
        <v>3141</v>
      </c>
      <c r="E512">
        <v>512.15</v>
      </c>
      <c r="F512">
        <f t="shared" si="30"/>
        <v>35.899638777701846</v>
      </c>
      <c r="I512" t="s">
        <v>1734</v>
      </c>
      <c r="J512" t="s">
        <v>1772</v>
      </c>
      <c r="K512">
        <v>1398</v>
      </c>
      <c r="L512" t="s">
        <v>2483</v>
      </c>
      <c r="M512">
        <v>901.66</v>
      </c>
      <c r="N512">
        <f t="shared" si="29"/>
        <v>1.5504735709691015</v>
      </c>
    </row>
    <row r="513" spans="1:15" x14ac:dyDescent="0.25">
      <c r="A513" t="s">
        <v>523</v>
      </c>
      <c r="B513" t="s">
        <v>525</v>
      </c>
      <c r="C513">
        <v>8165</v>
      </c>
      <c r="D513" t="s">
        <v>3142</v>
      </c>
      <c r="E513">
        <v>344.12</v>
      </c>
      <c r="F513">
        <f t="shared" si="30"/>
        <v>23.72718819016622</v>
      </c>
      <c r="I513" t="s">
        <v>1734</v>
      </c>
      <c r="J513" t="s">
        <v>1773</v>
      </c>
      <c r="K513">
        <v>4797</v>
      </c>
      <c r="L513" t="s">
        <v>2484</v>
      </c>
      <c r="M513">
        <v>785.65</v>
      </c>
      <c r="N513">
        <f t="shared" si="29"/>
        <v>6.1057722904601288</v>
      </c>
    </row>
    <row r="514" spans="1:15" x14ac:dyDescent="0.25">
      <c r="A514" t="s">
        <v>523</v>
      </c>
      <c r="B514" t="s">
        <v>526</v>
      </c>
      <c r="C514">
        <v>11164</v>
      </c>
      <c r="D514" t="s">
        <v>3143</v>
      </c>
      <c r="E514">
        <v>285.94</v>
      </c>
      <c r="F514">
        <f t="shared" si="30"/>
        <v>39.043155906833604</v>
      </c>
      <c r="I514" t="s">
        <v>1734</v>
      </c>
      <c r="J514" t="s">
        <v>1712</v>
      </c>
      <c r="K514">
        <v>3464</v>
      </c>
      <c r="L514" t="s">
        <v>2485</v>
      </c>
      <c r="M514">
        <v>2807.66</v>
      </c>
      <c r="N514">
        <f t="shared" si="29"/>
        <v>1.2337676214356439</v>
      </c>
    </row>
    <row r="515" spans="1:15" x14ac:dyDescent="0.25">
      <c r="A515" t="s">
        <v>523</v>
      </c>
      <c r="B515" t="s">
        <v>475</v>
      </c>
      <c r="C515">
        <v>3038</v>
      </c>
      <c r="D515" t="s">
        <v>3144</v>
      </c>
      <c r="E515">
        <v>349.19</v>
      </c>
      <c r="F515">
        <f t="shared" si="30"/>
        <v>8.7001345972106883</v>
      </c>
      <c r="I515" t="s">
        <v>1734</v>
      </c>
      <c r="J515" t="s">
        <v>1774</v>
      </c>
      <c r="K515">
        <v>5737</v>
      </c>
      <c r="L515" t="s">
        <v>2486</v>
      </c>
      <c r="M515">
        <v>901.74</v>
      </c>
      <c r="N515">
        <f t="shared" si="29"/>
        <v>6.3621442988000974</v>
      </c>
    </row>
    <row r="516" spans="1:15" x14ac:dyDescent="0.25">
      <c r="A516" t="s">
        <v>523</v>
      </c>
      <c r="B516" t="s">
        <v>179</v>
      </c>
      <c r="C516">
        <v>44890</v>
      </c>
      <c r="D516" t="s">
        <v>3145</v>
      </c>
      <c r="E516">
        <v>267.52</v>
      </c>
      <c r="F516">
        <f t="shared" si="30"/>
        <v>167.80053827751198</v>
      </c>
      <c r="I516" t="s">
        <v>1734</v>
      </c>
      <c r="J516" t="s">
        <v>1775</v>
      </c>
      <c r="K516">
        <v>2171</v>
      </c>
      <c r="L516" t="s">
        <v>2487</v>
      </c>
      <c r="M516">
        <v>3812.94</v>
      </c>
      <c r="N516">
        <f t="shared" si="29"/>
        <v>0.56937691125483225</v>
      </c>
      <c r="O516" t="s">
        <v>5299</v>
      </c>
    </row>
    <row r="517" spans="1:15" x14ac:dyDescent="0.25">
      <c r="A517" t="s">
        <v>523</v>
      </c>
      <c r="B517" t="s">
        <v>527</v>
      </c>
      <c r="C517">
        <v>19234</v>
      </c>
      <c r="D517" t="s">
        <v>3146</v>
      </c>
      <c r="E517">
        <v>233.88</v>
      </c>
      <c r="F517">
        <f t="shared" si="30"/>
        <v>82.23875491705148</v>
      </c>
      <c r="I517" t="s">
        <v>1734</v>
      </c>
      <c r="J517" t="s">
        <v>1776</v>
      </c>
      <c r="K517">
        <v>7287</v>
      </c>
      <c r="L517" t="s">
        <v>2488</v>
      </c>
      <c r="M517">
        <v>1505.37</v>
      </c>
      <c r="N517">
        <f t="shared" si="29"/>
        <v>4.8406703999681149</v>
      </c>
    </row>
    <row r="518" spans="1:15" x14ac:dyDescent="0.25">
      <c r="A518" t="s">
        <v>523</v>
      </c>
      <c r="B518" t="s">
        <v>528</v>
      </c>
      <c r="C518">
        <v>83240</v>
      </c>
      <c r="D518" t="s">
        <v>3147</v>
      </c>
      <c r="E518">
        <v>162.85</v>
      </c>
      <c r="F518">
        <f t="shared" si="30"/>
        <v>511.14522566779249</v>
      </c>
      <c r="I518" t="s">
        <v>1734</v>
      </c>
      <c r="J518" t="s">
        <v>201</v>
      </c>
      <c r="K518">
        <v>2635516</v>
      </c>
      <c r="L518" t="s">
        <v>2489</v>
      </c>
      <c r="M518">
        <v>908.87</v>
      </c>
      <c r="N518">
        <f t="shared" si="29"/>
        <v>2899.7722446554512</v>
      </c>
    </row>
    <row r="519" spans="1:15" x14ac:dyDescent="0.25">
      <c r="A519" t="s">
        <v>523</v>
      </c>
      <c r="B519" t="s">
        <v>529</v>
      </c>
      <c r="C519">
        <v>107738</v>
      </c>
      <c r="D519" t="s">
        <v>3148</v>
      </c>
      <c r="E519">
        <v>470.56</v>
      </c>
      <c r="F519">
        <f t="shared" si="30"/>
        <v>228.95698741924517</v>
      </c>
      <c r="I519" t="s">
        <v>1734</v>
      </c>
      <c r="J519" t="s">
        <v>554</v>
      </c>
      <c r="K519">
        <v>12728</v>
      </c>
      <c r="L519" t="s">
        <v>2490</v>
      </c>
      <c r="M519">
        <v>902.16</v>
      </c>
      <c r="N519">
        <f t="shared" si="29"/>
        <v>14.108362153054891</v>
      </c>
    </row>
    <row r="520" spans="1:15" x14ac:dyDescent="0.25">
      <c r="A520" t="s">
        <v>523</v>
      </c>
      <c r="B520" t="s">
        <v>530</v>
      </c>
      <c r="C520">
        <v>16700</v>
      </c>
      <c r="D520" t="s">
        <v>3149</v>
      </c>
      <c r="E520">
        <v>254.04</v>
      </c>
      <c r="F520">
        <f t="shared" si="30"/>
        <v>65.73767910565266</v>
      </c>
      <c r="I520" t="s">
        <v>1734</v>
      </c>
      <c r="J520" t="s">
        <v>1777</v>
      </c>
      <c r="K520">
        <v>18546</v>
      </c>
      <c r="L520" t="s">
        <v>2491</v>
      </c>
      <c r="M520">
        <v>1498.36</v>
      </c>
      <c r="N520">
        <f t="shared" si="29"/>
        <v>12.37753276916095</v>
      </c>
    </row>
    <row r="521" spans="1:15" x14ac:dyDescent="0.25">
      <c r="A521" t="s">
        <v>523</v>
      </c>
      <c r="B521" t="s">
        <v>531</v>
      </c>
      <c r="C521">
        <v>19397</v>
      </c>
      <c r="D521" t="s">
        <v>3150</v>
      </c>
      <c r="E521">
        <v>457.81</v>
      </c>
      <c r="F521">
        <f t="shared" si="30"/>
        <v>42.369105087263272</v>
      </c>
      <c r="I521" t="s">
        <v>1734</v>
      </c>
      <c r="J521" t="s">
        <v>419</v>
      </c>
      <c r="K521">
        <v>5331</v>
      </c>
      <c r="L521" t="s">
        <v>2492</v>
      </c>
      <c r="M521">
        <v>277.94</v>
      </c>
      <c r="N521">
        <f t="shared" si="29"/>
        <v>19.180398647190042</v>
      </c>
    </row>
    <row r="522" spans="1:15" x14ac:dyDescent="0.25">
      <c r="A522" t="s">
        <v>523</v>
      </c>
      <c r="B522" t="s">
        <v>181</v>
      </c>
      <c r="C522">
        <v>153159</v>
      </c>
      <c r="D522" t="s">
        <v>3151</v>
      </c>
      <c r="E522">
        <v>255.17</v>
      </c>
      <c r="F522">
        <f t="shared" si="30"/>
        <v>600.22338049143707</v>
      </c>
      <c r="I522" t="s">
        <v>1734</v>
      </c>
      <c r="J522" t="s">
        <v>1778</v>
      </c>
      <c r="K522">
        <v>887207</v>
      </c>
      <c r="L522" t="s">
        <v>2493</v>
      </c>
      <c r="M522">
        <v>957.72</v>
      </c>
      <c r="N522">
        <f t="shared" si="29"/>
        <v>926.37409681326483</v>
      </c>
    </row>
    <row r="523" spans="1:15" x14ac:dyDescent="0.25">
      <c r="A523" t="s">
        <v>523</v>
      </c>
      <c r="B523" t="s">
        <v>532</v>
      </c>
      <c r="C523">
        <v>12873</v>
      </c>
      <c r="D523" t="s">
        <v>3152</v>
      </c>
      <c r="E523">
        <v>219.14</v>
      </c>
      <c r="F523">
        <f t="shared" si="30"/>
        <v>58.743269143013599</v>
      </c>
      <c r="I523" t="s">
        <v>1734</v>
      </c>
      <c r="J523" t="s">
        <v>1779</v>
      </c>
      <c r="K523">
        <v>20160</v>
      </c>
      <c r="L523" t="s">
        <v>2494</v>
      </c>
      <c r="M523">
        <v>910.55</v>
      </c>
      <c r="N523">
        <f t="shared" si="29"/>
        <v>22.140464554390206</v>
      </c>
    </row>
    <row r="524" spans="1:15" x14ac:dyDescent="0.25">
      <c r="A524" t="s">
        <v>523</v>
      </c>
      <c r="B524" t="s">
        <v>533</v>
      </c>
      <c r="C524">
        <v>19109</v>
      </c>
      <c r="D524" t="s">
        <v>3153</v>
      </c>
      <c r="E524">
        <v>447.44</v>
      </c>
      <c r="F524">
        <f t="shared" si="30"/>
        <v>42.707402109780084</v>
      </c>
      <c r="I524" t="s">
        <v>1734</v>
      </c>
      <c r="J524" t="s">
        <v>1780</v>
      </c>
      <c r="K524">
        <v>2211</v>
      </c>
      <c r="L524" t="s">
        <v>2495</v>
      </c>
      <c r="M524">
        <v>905.26</v>
      </c>
      <c r="N524">
        <f t="shared" si="29"/>
        <v>2.4423922409031658</v>
      </c>
    </row>
    <row r="525" spans="1:15" x14ac:dyDescent="0.25">
      <c r="A525" t="s">
        <v>523</v>
      </c>
      <c r="B525" t="s">
        <v>534</v>
      </c>
      <c r="C525">
        <v>15457</v>
      </c>
      <c r="D525" t="s">
        <v>3154</v>
      </c>
      <c r="E525">
        <v>497.81</v>
      </c>
      <c r="F525">
        <f t="shared" si="30"/>
        <v>31.049998995600731</v>
      </c>
      <c r="I525" t="s">
        <v>1734</v>
      </c>
      <c r="J525" t="s">
        <v>1781</v>
      </c>
      <c r="K525">
        <v>10124</v>
      </c>
      <c r="L525" t="s">
        <v>2496</v>
      </c>
      <c r="M525">
        <v>1334.58</v>
      </c>
      <c r="N525">
        <f t="shared" si="29"/>
        <v>7.5859071767897017</v>
      </c>
    </row>
    <row r="526" spans="1:15" x14ac:dyDescent="0.25">
      <c r="A526" t="s">
        <v>523</v>
      </c>
      <c r="B526" t="s">
        <v>535</v>
      </c>
      <c r="C526">
        <v>39627</v>
      </c>
      <c r="D526" t="s">
        <v>3155</v>
      </c>
      <c r="E526">
        <v>454.54</v>
      </c>
      <c r="F526">
        <f t="shared" si="30"/>
        <v>87.180446165353985</v>
      </c>
      <c r="I526" t="s">
        <v>1734</v>
      </c>
      <c r="J526" t="s">
        <v>1782</v>
      </c>
      <c r="K526">
        <v>3278</v>
      </c>
      <c r="L526" t="s">
        <v>2497</v>
      </c>
      <c r="M526">
        <v>933.09</v>
      </c>
      <c r="N526">
        <f t="shared" ref="N526:N589" si="31">K526/M526</f>
        <v>3.5130587617485984</v>
      </c>
    </row>
    <row r="527" spans="1:15" x14ac:dyDescent="0.25">
      <c r="A527" t="s">
        <v>523</v>
      </c>
      <c r="B527" t="s">
        <v>536</v>
      </c>
      <c r="C527">
        <v>79608</v>
      </c>
      <c r="D527" t="s">
        <v>3156</v>
      </c>
      <c r="E527">
        <v>688.92</v>
      </c>
      <c r="F527">
        <f t="shared" si="30"/>
        <v>115.55478139696918</v>
      </c>
      <c r="I527" t="s">
        <v>1734</v>
      </c>
      <c r="J527" t="s">
        <v>485</v>
      </c>
      <c r="K527">
        <v>11157</v>
      </c>
      <c r="L527" t="s">
        <v>2498</v>
      </c>
      <c r="M527">
        <v>1795.82</v>
      </c>
      <c r="N527">
        <f t="shared" si="31"/>
        <v>6.2127607443953181</v>
      </c>
    </row>
    <row r="528" spans="1:15" x14ac:dyDescent="0.25">
      <c r="A528" t="s">
        <v>523</v>
      </c>
      <c r="B528" t="s">
        <v>537</v>
      </c>
      <c r="C528">
        <v>22383</v>
      </c>
      <c r="D528" t="s">
        <v>3157</v>
      </c>
      <c r="E528">
        <v>835.06</v>
      </c>
      <c r="F528">
        <f t="shared" si="30"/>
        <v>26.804061983570044</v>
      </c>
      <c r="I528" t="s">
        <v>1734</v>
      </c>
      <c r="J528" t="s">
        <v>1783</v>
      </c>
      <c r="K528">
        <v>18360</v>
      </c>
      <c r="L528" t="s">
        <v>2499</v>
      </c>
      <c r="M528">
        <v>931.98</v>
      </c>
      <c r="N528">
        <f t="shared" si="31"/>
        <v>19.699993562093606</v>
      </c>
    </row>
    <row r="529" spans="1:14" x14ac:dyDescent="0.25">
      <c r="A529" t="s">
        <v>523</v>
      </c>
      <c r="B529" t="s">
        <v>538</v>
      </c>
      <c r="C529">
        <v>24936</v>
      </c>
      <c r="D529" t="s">
        <v>3158</v>
      </c>
      <c r="E529">
        <v>190.02</v>
      </c>
      <c r="F529">
        <f t="shared" si="30"/>
        <v>131.22829175876223</v>
      </c>
      <c r="I529" t="s">
        <v>1734</v>
      </c>
      <c r="J529" t="s">
        <v>1784</v>
      </c>
      <c r="K529">
        <v>166223</v>
      </c>
      <c r="L529" t="s">
        <v>2500</v>
      </c>
      <c r="M529">
        <v>901.76</v>
      </c>
      <c r="N529">
        <f t="shared" si="31"/>
        <v>184.33175124201563</v>
      </c>
    </row>
    <row r="530" spans="1:14" x14ac:dyDescent="0.25">
      <c r="A530" t="s">
        <v>523</v>
      </c>
      <c r="B530" t="s">
        <v>185</v>
      </c>
      <c r="C530">
        <v>6189</v>
      </c>
      <c r="D530" t="s">
        <v>3159</v>
      </c>
      <c r="E530">
        <v>283.58999999999997</v>
      </c>
      <c r="F530">
        <f t="shared" si="30"/>
        <v>21.823759653020208</v>
      </c>
      <c r="I530" t="s">
        <v>1734</v>
      </c>
      <c r="J530" t="s">
        <v>684</v>
      </c>
      <c r="K530">
        <v>1932</v>
      </c>
      <c r="L530" t="s">
        <v>2501</v>
      </c>
      <c r="M530">
        <v>2120.13</v>
      </c>
      <c r="N530">
        <f t="shared" si="31"/>
        <v>0.91126487526708266</v>
      </c>
    </row>
    <row r="531" spans="1:14" x14ac:dyDescent="0.25">
      <c r="A531" t="s">
        <v>523</v>
      </c>
      <c r="B531" t="s">
        <v>539</v>
      </c>
      <c r="C531">
        <v>54666</v>
      </c>
      <c r="D531" t="s">
        <v>3160</v>
      </c>
      <c r="E531">
        <v>782.52</v>
      </c>
      <c r="F531">
        <f t="shared" si="30"/>
        <v>69.858917343965658</v>
      </c>
      <c r="I531" t="s">
        <v>1734</v>
      </c>
      <c r="J531" t="s">
        <v>827</v>
      </c>
      <c r="K531">
        <v>184826</v>
      </c>
      <c r="L531" t="s">
        <v>2502</v>
      </c>
      <c r="M531">
        <v>951.73</v>
      </c>
      <c r="N531">
        <f t="shared" si="31"/>
        <v>194.20003572441763</v>
      </c>
    </row>
    <row r="532" spans="1:14" x14ac:dyDescent="0.25">
      <c r="A532" t="s">
        <v>523</v>
      </c>
      <c r="B532" t="s">
        <v>540</v>
      </c>
      <c r="C532">
        <v>10803</v>
      </c>
      <c r="D532" t="s">
        <v>3161</v>
      </c>
      <c r="E532">
        <v>248.85</v>
      </c>
      <c r="F532">
        <f t="shared" si="30"/>
        <v>43.411693791440626</v>
      </c>
      <c r="I532" t="s">
        <v>1734</v>
      </c>
      <c r="J532" t="s">
        <v>425</v>
      </c>
      <c r="K532">
        <v>839238</v>
      </c>
      <c r="L532" t="s">
        <v>2503</v>
      </c>
      <c r="M532">
        <v>1014.75</v>
      </c>
      <c r="N532">
        <f t="shared" si="31"/>
        <v>827.03917220990388</v>
      </c>
    </row>
    <row r="533" spans="1:14" x14ac:dyDescent="0.25">
      <c r="A533" t="s">
        <v>523</v>
      </c>
      <c r="B533" t="s">
        <v>297</v>
      </c>
      <c r="C533">
        <v>119992</v>
      </c>
      <c r="D533" t="s">
        <v>3162</v>
      </c>
      <c r="E533">
        <v>503.86</v>
      </c>
      <c r="F533">
        <f t="shared" si="30"/>
        <v>238.14551661175722</v>
      </c>
      <c r="I533" t="s">
        <v>1734</v>
      </c>
      <c r="J533" t="s">
        <v>1785</v>
      </c>
      <c r="K533">
        <v>42698</v>
      </c>
      <c r="L533" t="s">
        <v>2504</v>
      </c>
      <c r="M533">
        <v>1089.8800000000001</v>
      </c>
      <c r="N533">
        <f t="shared" si="31"/>
        <v>39.176790105332692</v>
      </c>
    </row>
    <row r="534" spans="1:14" x14ac:dyDescent="0.25">
      <c r="A534" t="s">
        <v>523</v>
      </c>
      <c r="B534" t="s">
        <v>541</v>
      </c>
      <c r="C534">
        <v>67580</v>
      </c>
      <c r="D534" t="s">
        <v>3163</v>
      </c>
      <c r="E534">
        <v>162.66999999999999</v>
      </c>
      <c r="F534">
        <f t="shared" si="30"/>
        <v>415.44230651011253</v>
      </c>
      <c r="I534" t="s">
        <v>1734</v>
      </c>
      <c r="J534" t="s">
        <v>1786</v>
      </c>
      <c r="K534">
        <v>17297</v>
      </c>
      <c r="L534" t="s">
        <v>2505</v>
      </c>
      <c r="M534">
        <v>773.86</v>
      </c>
      <c r="N534">
        <f t="shared" si="31"/>
        <v>22.351588142558086</v>
      </c>
    </row>
    <row r="535" spans="1:14" x14ac:dyDescent="0.25">
      <c r="A535" t="s">
        <v>523</v>
      </c>
      <c r="B535" t="s">
        <v>542</v>
      </c>
      <c r="C535">
        <v>13392</v>
      </c>
      <c r="D535" t="s">
        <v>3164</v>
      </c>
      <c r="E535">
        <v>783.01</v>
      </c>
      <c r="F535">
        <f t="shared" si="30"/>
        <v>17.10322984380787</v>
      </c>
      <c r="I535" t="s">
        <v>1734</v>
      </c>
      <c r="J535" t="s">
        <v>564</v>
      </c>
      <c r="K535">
        <v>35514</v>
      </c>
      <c r="L535" t="s">
        <v>2506</v>
      </c>
      <c r="M535">
        <v>899.23</v>
      </c>
      <c r="N535">
        <f t="shared" si="31"/>
        <v>39.493789130700712</v>
      </c>
    </row>
    <row r="536" spans="1:14" x14ac:dyDescent="0.25">
      <c r="A536" t="s">
        <v>523</v>
      </c>
      <c r="B536" t="s">
        <v>543</v>
      </c>
      <c r="C536">
        <v>289430</v>
      </c>
      <c r="D536" t="s">
        <v>3165</v>
      </c>
      <c r="E536">
        <v>646.32000000000005</v>
      </c>
      <c r="F536">
        <f t="shared" si="30"/>
        <v>447.81222923629156</v>
      </c>
      <c r="I536" t="s">
        <v>1734</v>
      </c>
      <c r="J536" t="s">
        <v>206</v>
      </c>
      <c r="K536">
        <v>25346</v>
      </c>
      <c r="L536" t="s">
        <v>2507</v>
      </c>
      <c r="M536">
        <v>959.92</v>
      </c>
      <c r="N536">
        <f t="shared" si="31"/>
        <v>26.404283690307526</v>
      </c>
    </row>
    <row r="537" spans="1:14" x14ac:dyDescent="0.25">
      <c r="A537" t="s">
        <v>523</v>
      </c>
      <c r="B537" t="s">
        <v>544</v>
      </c>
      <c r="C537">
        <v>10907</v>
      </c>
      <c r="D537" t="s">
        <v>3166</v>
      </c>
      <c r="E537">
        <v>251.19</v>
      </c>
      <c r="F537">
        <f t="shared" si="30"/>
        <v>43.421314542776386</v>
      </c>
      <c r="I537" t="s">
        <v>1734</v>
      </c>
      <c r="J537" t="s">
        <v>1787</v>
      </c>
      <c r="K537">
        <v>3830</v>
      </c>
      <c r="L537" t="s">
        <v>2508</v>
      </c>
      <c r="M537">
        <v>901.82</v>
      </c>
      <c r="N537">
        <f t="shared" si="31"/>
        <v>4.2469672440176529</v>
      </c>
    </row>
    <row r="538" spans="1:14" x14ac:dyDescent="0.25">
      <c r="A538" t="s">
        <v>523</v>
      </c>
      <c r="B538" t="s">
        <v>545</v>
      </c>
      <c r="C538">
        <v>24789</v>
      </c>
      <c r="D538" t="s">
        <v>3167</v>
      </c>
      <c r="E538">
        <v>313.97000000000003</v>
      </c>
      <c r="F538">
        <f t="shared" si="30"/>
        <v>78.953403191387707</v>
      </c>
      <c r="I538" t="s">
        <v>1734</v>
      </c>
      <c r="J538" t="s">
        <v>565</v>
      </c>
      <c r="K538">
        <v>5712</v>
      </c>
      <c r="L538" t="s">
        <v>2509</v>
      </c>
      <c r="M538">
        <v>992.57</v>
      </c>
      <c r="N538">
        <f t="shared" si="31"/>
        <v>5.7547578508316795</v>
      </c>
    </row>
    <row r="539" spans="1:14" x14ac:dyDescent="0.25">
      <c r="A539" t="s">
        <v>523</v>
      </c>
      <c r="B539" t="s">
        <v>187</v>
      </c>
      <c r="C539">
        <v>258773</v>
      </c>
      <c r="D539" t="s">
        <v>3168</v>
      </c>
      <c r="E539">
        <v>434.03</v>
      </c>
      <c r="F539">
        <f t="shared" si="30"/>
        <v>596.20993940511028</v>
      </c>
      <c r="I539" t="s">
        <v>1734</v>
      </c>
      <c r="J539" t="s">
        <v>1788</v>
      </c>
      <c r="K539">
        <v>1155</v>
      </c>
      <c r="L539" t="s">
        <v>2510</v>
      </c>
      <c r="M539">
        <v>707.74</v>
      </c>
      <c r="N539">
        <f t="shared" si="31"/>
        <v>1.6319552377991917</v>
      </c>
    </row>
    <row r="540" spans="1:14" x14ac:dyDescent="0.25">
      <c r="A540" t="s">
        <v>523</v>
      </c>
      <c r="B540" t="s">
        <v>190</v>
      </c>
      <c r="C540">
        <v>128331</v>
      </c>
      <c r="D540" t="s">
        <v>3169</v>
      </c>
      <c r="E540">
        <v>121.29</v>
      </c>
      <c r="F540">
        <f t="shared" si="30"/>
        <v>1058.0509522631708</v>
      </c>
      <c r="I540" t="s">
        <v>1734</v>
      </c>
      <c r="J540" t="s">
        <v>1789</v>
      </c>
      <c r="K540">
        <v>811688</v>
      </c>
      <c r="L540" t="s">
        <v>2511</v>
      </c>
      <c r="M540">
        <v>886.11</v>
      </c>
      <c r="N540">
        <f t="shared" si="31"/>
        <v>916.01268465540397</v>
      </c>
    </row>
    <row r="541" spans="1:14" x14ac:dyDescent="0.25">
      <c r="A541" t="s">
        <v>523</v>
      </c>
      <c r="B541" t="s">
        <v>191</v>
      </c>
      <c r="C541">
        <v>2834</v>
      </c>
      <c r="D541" t="s">
        <v>3170</v>
      </c>
      <c r="E541">
        <v>217.01</v>
      </c>
      <c r="F541">
        <f t="shared" si="30"/>
        <v>13.059306022763929</v>
      </c>
      <c r="I541" t="s">
        <v>1734</v>
      </c>
      <c r="J541" t="s">
        <v>207</v>
      </c>
      <c r="K541">
        <v>10725</v>
      </c>
      <c r="L541" t="s">
        <v>2512</v>
      </c>
      <c r="M541">
        <v>294.79000000000002</v>
      </c>
      <c r="N541">
        <f t="shared" si="31"/>
        <v>36.381831134027607</v>
      </c>
    </row>
    <row r="542" spans="1:14" x14ac:dyDescent="0.25">
      <c r="A542" t="s">
        <v>523</v>
      </c>
      <c r="B542" t="s">
        <v>546</v>
      </c>
      <c r="C542">
        <v>292256</v>
      </c>
      <c r="D542" t="s">
        <v>3171</v>
      </c>
      <c r="E542">
        <v>144.29</v>
      </c>
      <c r="F542">
        <f t="shared" si="30"/>
        <v>2025.4764709959111</v>
      </c>
      <c r="I542" t="s">
        <v>1734</v>
      </c>
      <c r="J542" t="s">
        <v>1790</v>
      </c>
      <c r="K542">
        <v>19717</v>
      </c>
      <c r="L542" t="s">
        <v>2513</v>
      </c>
      <c r="M542">
        <v>892.2</v>
      </c>
      <c r="N542">
        <f t="shared" si="31"/>
        <v>22.099305088545169</v>
      </c>
    </row>
    <row r="543" spans="1:14" x14ac:dyDescent="0.25">
      <c r="A543" t="s">
        <v>523</v>
      </c>
      <c r="B543" t="s">
        <v>547</v>
      </c>
      <c r="C543">
        <v>6618</v>
      </c>
      <c r="D543" t="s">
        <v>3172</v>
      </c>
      <c r="E543">
        <v>824.24</v>
      </c>
      <c r="F543">
        <f t="shared" si="30"/>
        <v>8.0292147918082115</v>
      </c>
      <c r="I543" t="s">
        <v>1734</v>
      </c>
      <c r="J543" t="s">
        <v>1791</v>
      </c>
      <c r="K543">
        <v>20306</v>
      </c>
      <c r="L543" t="s">
        <v>2514</v>
      </c>
      <c r="M543">
        <v>1134.3900000000001</v>
      </c>
      <c r="N543">
        <f t="shared" si="31"/>
        <v>17.900369361507064</v>
      </c>
    </row>
    <row r="544" spans="1:14" x14ac:dyDescent="0.25">
      <c r="A544" t="s">
        <v>523</v>
      </c>
      <c r="B544" t="s">
        <v>548</v>
      </c>
      <c r="C544">
        <v>760141</v>
      </c>
      <c r="D544" t="s">
        <v>3173</v>
      </c>
      <c r="E544">
        <v>344.54</v>
      </c>
      <c r="F544">
        <f t="shared" si="30"/>
        <v>2206.2489115922676</v>
      </c>
      <c r="I544" t="s">
        <v>1734</v>
      </c>
      <c r="J544" t="s">
        <v>1792</v>
      </c>
      <c r="K544">
        <v>21492</v>
      </c>
      <c r="L544" t="s">
        <v>2515</v>
      </c>
      <c r="M544">
        <v>1502.91</v>
      </c>
      <c r="N544">
        <f t="shared" si="31"/>
        <v>14.300257500449128</v>
      </c>
    </row>
    <row r="545" spans="1:14" x14ac:dyDescent="0.25">
      <c r="A545" t="s">
        <v>523</v>
      </c>
      <c r="B545" t="s">
        <v>193</v>
      </c>
      <c r="C545">
        <v>43273</v>
      </c>
      <c r="D545" t="s">
        <v>3174</v>
      </c>
      <c r="E545">
        <v>602.66999999999996</v>
      </c>
      <c r="F545">
        <f t="shared" si="30"/>
        <v>71.80214711201819</v>
      </c>
      <c r="I545" t="s">
        <v>1734</v>
      </c>
      <c r="J545" t="s">
        <v>1793</v>
      </c>
      <c r="K545">
        <v>342139</v>
      </c>
      <c r="L545" t="s">
        <v>2516</v>
      </c>
      <c r="M545">
        <v>876.46</v>
      </c>
      <c r="N545">
        <f t="shared" si="31"/>
        <v>390.3646487004541</v>
      </c>
    </row>
    <row r="546" spans="1:14" x14ac:dyDescent="0.25">
      <c r="A546" t="s">
        <v>523</v>
      </c>
      <c r="B546" t="s">
        <v>549</v>
      </c>
      <c r="C546">
        <v>45600</v>
      </c>
      <c r="D546" t="s">
        <v>3175</v>
      </c>
      <c r="E546">
        <v>556.59</v>
      </c>
      <c r="F546">
        <f t="shared" si="30"/>
        <v>81.927451086077724</v>
      </c>
      <c r="I546" t="s">
        <v>1734</v>
      </c>
      <c r="J546" t="s">
        <v>1794</v>
      </c>
      <c r="K546">
        <v>6229</v>
      </c>
      <c r="L546" t="s">
        <v>2517</v>
      </c>
      <c r="M546">
        <v>896.25</v>
      </c>
      <c r="N546">
        <f t="shared" si="31"/>
        <v>6.9500697350069736</v>
      </c>
    </row>
    <row r="547" spans="1:14" x14ac:dyDescent="0.25">
      <c r="A547" t="s">
        <v>523</v>
      </c>
      <c r="B547" t="s">
        <v>301</v>
      </c>
      <c r="C547">
        <v>156714</v>
      </c>
      <c r="D547" t="s">
        <v>3176</v>
      </c>
      <c r="E547">
        <v>307.8</v>
      </c>
      <c r="F547">
        <f t="shared" si="30"/>
        <v>509.14230019493175</v>
      </c>
      <c r="I547" t="s">
        <v>1734</v>
      </c>
      <c r="J547" t="s">
        <v>1795</v>
      </c>
      <c r="K547">
        <v>26988</v>
      </c>
      <c r="L547" t="s">
        <v>2518</v>
      </c>
      <c r="M547">
        <v>1061.58</v>
      </c>
      <c r="N547">
        <f t="shared" si="31"/>
        <v>25.422483468038209</v>
      </c>
    </row>
    <row r="548" spans="1:14" x14ac:dyDescent="0.25">
      <c r="A548" t="s">
        <v>523</v>
      </c>
      <c r="B548" t="s">
        <v>550</v>
      </c>
      <c r="C548">
        <v>17270</v>
      </c>
      <c r="D548" t="s">
        <v>3177</v>
      </c>
      <c r="E548">
        <v>233.24</v>
      </c>
      <c r="F548">
        <f t="shared" si="30"/>
        <v>74.043903275595952</v>
      </c>
      <c r="I548" t="s">
        <v>1734</v>
      </c>
      <c r="J548" t="s">
        <v>1796</v>
      </c>
      <c r="K548">
        <v>1409</v>
      </c>
      <c r="L548" t="s">
        <v>2519</v>
      </c>
      <c r="M548">
        <v>901</v>
      </c>
      <c r="N548">
        <f t="shared" si="31"/>
        <v>1.5638179800221976</v>
      </c>
    </row>
    <row r="549" spans="1:14" x14ac:dyDescent="0.25">
      <c r="A549" t="s">
        <v>523</v>
      </c>
      <c r="B549" t="s">
        <v>551</v>
      </c>
      <c r="C549">
        <v>148509</v>
      </c>
      <c r="D549" t="s">
        <v>3178</v>
      </c>
      <c r="E549">
        <v>446.01</v>
      </c>
      <c r="F549">
        <f t="shared" si="30"/>
        <v>332.97235487993544</v>
      </c>
      <c r="I549" t="s">
        <v>1734</v>
      </c>
      <c r="J549" t="s">
        <v>1797</v>
      </c>
      <c r="K549">
        <v>7658</v>
      </c>
      <c r="L549" t="s">
        <v>2520</v>
      </c>
      <c r="M549">
        <v>859.43</v>
      </c>
      <c r="N549">
        <f t="shared" si="31"/>
        <v>8.9105569970794605</v>
      </c>
    </row>
    <row r="550" spans="1:14" x14ac:dyDescent="0.25">
      <c r="A550" t="s">
        <v>523</v>
      </c>
      <c r="B550" t="s">
        <v>304</v>
      </c>
      <c r="C550">
        <v>12404</v>
      </c>
      <c r="D550" t="s">
        <v>3179</v>
      </c>
      <c r="E550">
        <v>326.48</v>
      </c>
      <c r="F550">
        <f t="shared" si="30"/>
        <v>37.993138936535161</v>
      </c>
      <c r="I550" t="s">
        <v>1734</v>
      </c>
      <c r="J550" t="s">
        <v>1798</v>
      </c>
      <c r="K550">
        <v>20837</v>
      </c>
      <c r="L550" t="s">
        <v>2521</v>
      </c>
      <c r="M550">
        <v>1069.9100000000001</v>
      </c>
      <c r="N550">
        <f t="shared" si="31"/>
        <v>19.475469899337327</v>
      </c>
    </row>
    <row r="551" spans="1:14" x14ac:dyDescent="0.25">
      <c r="A551" t="s">
        <v>523</v>
      </c>
      <c r="B551" t="s">
        <v>552</v>
      </c>
      <c r="C551">
        <v>22372</v>
      </c>
      <c r="D551" t="s">
        <v>3180</v>
      </c>
      <c r="E551">
        <v>281.20999999999998</v>
      </c>
      <c r="F551">
        <f t="shared" si="30"/>
        <v>79.556203548949185</v>
      </c>
      <c r="I551" t="s">
        <v>1734</v>
      </c>
      <c r="J551" t="s">
        <v>832</v>
      </c>
      <c r="K551">
        <v>21886</v>
      </c>
      <c r="L551" t="s">
        <v>2522</v>
      </c>
      <c r="M551">
        <v>929.3</v>
      </c>
      <c r="N551">
        <f t="shared" si="31"/>
        <v>23.551059937587432</v>
      </c>
    </row>
    <row r="552" spans="1:14" x14ac:dyDescent="0.25">
      <c r="A552" t="s">
        <v>523</v>
      </c>
      <c r="B552" t="s">
        <v>553</v>
      </c>
      <c r="C552">
        <v>16116</v>
      </c>
      <c r="D552" t="s">
        <v>3181</v>
      </c>
      <c r="E552">
        <v>174.1</v>
      </c>
      <c r="F552">
        <f t="shared" si="30"/>
        <v>92.567489948305578</v>
      </c>
      <c r="I552" t="s">
        <v>1734</v>
      </c>
      <c r="J552" t="s">
        <v>904</v>
      </c>
      <c r="K552">
        <v>136212</v>
      </c>
      <c r="L552" t="s">
        <v>2523</v>
      </c>
      <c r="M552">
        <v>979.25</v>
      </c>
      <c r="N552">
        <f t="shared" si="31"/>
        <v>139.09828950727598</v>
      </c>
    </row>
    <row r="553" spans="1:14" x14ac:dyDescent="0.25">
      <c r="A553" t="s">
        <v>523</v>
      </c>
      <c r="B553" t="s">
        <v>554</v>
      </c>
      <c r="C553">
        <v>26108</v>
      </c>
      <c r="D553" t="s">
        <v>3182</v>
      </c>
      <c r="E553">
        <v>213.95</v>
      </c>
      <c r="F553">
        <f t="shared" si="30"/>
        <v>122.02851133442394</v>
      </c>
      <c r="I553" t="s">
        <v>1734</v>
      </c>
      <c r="J553" t="s">
        <v>1799</v>
      </c>
      <c r="K553">
        <v>123945</v>
      </c>
      <c r="L553" t="s">
        <v>2524</v>
      </c>
      <c r="M553">
        <v>276.41000000000003</v>
      </c>
      <c r="N553">
        <f t="shared" si="31"/>
        <v>448.40997069570562</v>
      </c>
    </row>
    <row r="554" spans="1:14" x14ac:dyDescent="0.25">
      <c r="A554" t="s">
        <v>523</v>
      </c>
      <c r="B554" t="s">
        <v>555</v>
      </c>
      <c r="C554">
        <v>26404</v>
      </c>
      <c r="D554" t="s">
        <v>3183</v>
      </c>
      <c r="E554">
        <v>623.20000000000005</v>
      </c>
      <c r="F554">
        <f t="shared" si="30"/>
        <v>42.368421052631575</v>
      </c>
      <c r="I554" t="s">
        <v>1734</v>
      </c>
      <c r="J554" t="s">
        <v>1800</v>
      </c>
      <c r="K554">
        <v>28880</v>
      </c>
      <c r="L554" t="s">
        <v>2525</v>
      </c>
      <c r="M554">
        <v>801.27</v>
      </c>
      <c r="N554">
        <f t="shared" si="31"/>
        <v>36.042782083442539</v>
      </c>
    </row>
    <row r="555" spans="1:14" x14ac:dyDescent="0.25">
      <c r="A555" t="s">
        <v>523</v>
      </c>
      <c r="B555" t="s">
        <v>202</v>
      </c>
      <c r="C555">
        <v>759297</v>
      </c>
      <c r="D555" t="s">
        <v>3184</v>
      </c>
      <c r="E555">
        <v>270.94</v>
      </c>
      <c r="F555">
        <f t="shared" si="30"/>
        <v>2802.4544179523141</v>
      </c>
      <c r="I555" t="s">
        <v>1734</v>
      </c>
      <c r="J555" t="s">
        <v>1363</v>
      </c>
      <c r="K555">
        <v>166847</v>
      </c>
      <c r="L555" t="s">
        <v>2526</v>
      </c>
      <c r="M555">
        <v>714.23</v>
      </c>
      <c r="N555">
        <f t="shared" si="31"/>
        <v>233.60402111364687</v>
      </c>
    </row>
    <row r="556" spans="1:14" x14ac:dyDescent="0.25">
      <c r="A556" t="s">
        <v>523</v>
      </c>
      <c r="B556" t="s">
        <v>556</v>
      </c>
      <c r="C556">
        <v>20605</v>
      </c>
      <c r="D556" t="s">
        <v>3185</v>
      </c>
      <c r="E556">
        <v>503.2</v>
      </c>
      <c r="F556">
        <f t="shared" si="30"/>
        <v>40.94793322734499</v>
      </c>
      <c r="I556" t="s">
        <v>1734</v>
      </c>
      <c r="J556" t="s">
        <v>210</v>
      </c>
      <c r="K556">
        <v>33406</v>
      </c>
      <c r="L556" t="s">
        <v>2527</v>
      </c>
      <c r="M556">
        <v>1004.86</v>
      </c>
      <c r="N556">
        <f t="shared" si="31"/>
        <v>33.244432060187485</v>
      </c>
    </row>
    <row r="557" spans="1:14" x14ac:dyDescent="0.25">
      <c r="A557" t="s">
        <v>523</v>
      </c>
      <c r="B557" t="s">
        <v>557</v>
      </c>
      <c r="C557">
        <v>13390</v>
      </c>
      <c r="D557" t="s">
        <v>3186</v>
      </c>
      <c r="E557">
        <v>397.15</v>
      </c>
      <c r="F557">
        <f t="shared" si="30"/>
        <v>33.715220949263504</v>
      </c>
      <c r="I557" t="s">
        <v>1734</v>
      </c>
      <c r="J557" t="s">
        <v>574</v>
      </c>
      <c r="K557">
        <v>2964</v>
      </c>
      <c r="L557" t="s">
        <v>2528</v>
      </c>
      <c r="M557">
        <v>904.13</v>
      </c>
      <c r="N557">
        <f t="shared" si="31"/>
        <v>3.2782896264917656</v>
      </c>
    </row>
    <row r="558" spans="1:14" x14ac:dyDescent="0.25">
      <c r="A558" t="s">
        <v>523</v>
      </c>
      <c r="B558" t="s">
        <v>558</v>
      </c>
      <c r="C558">
        <v>87956</v>
      </c>
      <c r="D558" t="s">
        <v>3187</v>
      </c>
      <c r="E558">
        <v>334.67</v>
      </c>
      <c r="F558">
        <f t="shared" si="30"/>
        <v>262.81411539725701</v>
      </c>
      <c r="I558" t="s">
        <v>1734</v>
      </c>
      <c r="J558" t="s">
        <v>491</v>
      </c>
      <c r="K558">
        <v>8461</v>
      </c>
      <c r="L558" t="s">
        <v>2529</v>
      </c>
      <c r="M558">
        <v>836.45</v>
      </c>
      <c r="N558">
        <f t="shared" si="31"/>
        <v>10.115368521728733</v>
      </c>
    </row>
    <row r="559" spans="1:14" x14ac:dyDescent="0.25">
      <c r="A559" t="s">
        <v>523</v>
      </c>
      <c r="B559" t="s">
        <v>422</v>
      </c>
      <c r="C559">
        <v>146343</v>
      </c>
      <c r="D559" t="s">
        <v>3188</v>
      </c>
      <c r="E559">
        <v>200.27</v>
      </c>
      <c r="F559">
        <f t="shared" si="30"/>
        <v>730.72851650272128</v>
      </c>
      <c r="I559" t="s">
        <v>1734</v>
      </c>
      <c r="J559" t="s">
        <v>1801</v>
      </c>
      <c r="K559">
        <v>5399</v>
      </c>
      <c r="L559" t="s">
        <v>2530</v>
      </c>
      <c r="M559">
        <v>920.48</v>
      </c>
      <c r="N559">
        <f t="shared" si="31"/>
        <v>5.8654180427602984</v>
      </c>
    </row>
    <row r="560" spans="1:14" x14ac:dyDescent="0.25">
      <c r="A560" t="s">
        <v>523</v>
      </c>
      <c r="B560" t="s">
        <v>559</v>
      </c>
      <c r="C560">
        <v>10190</v>
      </c>
      <c r="D560" t="s">
        <v>3189</v>
      </c>
      <c r="E560">
        <v>516.30999999999995</v>
      </c>
      <c r="F560">
        <f t="shared" si="30"/>
        <v>19.736204993124289</v>
      </c>
      <c r="I560" t="s">
        <v>1734</v>
      </c>
      <c r="J560" t="s">
        <v>1719</v>
      </c>
      <c r="K560">
        <v>3933</v>
      </c>
      <c r="L560" t="s">
        <v>2531</v>
      </c>
      <c r="M560">
        <v>697.05</v>
      </c>
      <c r="N560">
        <f t="shared" si="31"/>
        <v>5.642349903163332</v>
      </c>
    </row>
    <row r="561" spans="1:14" x14ac:dyDescent="0.25">
      <c r="A561" t="s">
        <v>523</v>
      </c>
      <c r="B561" t="s">
        <v>560</v>
      </c>
      <c r="C561">
        <v>4006</v>
      </c>
      <c r="D561" t="s">
        <v>3190</v>
      </c>
      <c r="E561">
        <v>420.83</v>
      </c>
      <c r="F561">
        <f t="shared" si="30"/>
        <v>9.5192833210560082</v>
      </c>
      <c r="I561" t="s">
        <v>1734</v>
      </c>
      <c r="J561" t="s">
        <v>688</v>
      </c>
      <c r="K561">
        <v>57602</v>
      </c>
      <c r="L561" t="s">
        <v>2532</v>
      </c>
      <c r="M561">
        <v>897.43</v>
      </c>
      <c r="N561">
        <f t="shared" si="31"/>
        <v>64.185507504763606</v>
      </c>
    </row>
    <row r="562" spans="1:14" x14ac:dyDescent="0.25">
      <c r="A562" t="s">
        <v>523</v>
      </c>
      <c r="B562" t="s">
        <v>561</v>
      </c>
      <c r="C562">
        <v>64296</v>
      </c>
      <c r="D562" t="s">
        <v>3191</v>
      </c>
      <c r="E562">
        <v>482.89</v>
      </c>
      <c r="F562">
        <f t="shared" si="30"/>
        <v>133.14833605997225</v>
      </c>
      <c r="I562" t="s">
        <v>1734</v>
      </c>
      <c r="J562" t="s">
        <v>577</v>
      </c>
      <c r="K562">
        <v>4713325</v>
      </c>
      <c r="L562" t="s">
        <v>2533</v>
      </c>
      <c r="M562">
        <v>1777.89</v>
      </c>
      <c r="N562">
        <f t="shared" si="31"/>
        <v>2651.0779632035728</v>
      </c>
    </row>
    <row r="563" spans="1:14" x14ac:dyDescent="0.25">
      <c r="A563" t="s">
        <v>523</v>
      </c>
      <c r="B563" t="s">
        <v>424</v>
      </c>
      <c r="C563">
        <v>19194</v>
      </c>
      <c r="D563" t="s">
        <v>3192</v>
      </c>
      <c r="E563">
        <v>374.57</v>
      </c>
      <c r="F563">
        <f t="shared" si="30"/>
        <v>51.242758362922821</v>
      </c>
      <c r="I563" t="s">
        <v>1734</v>
      </c>
      <c r="J563" t="s">
        <v>736</v>
      </c>
      <c r="K563">
        <v>66553</v>
      </c>
      <c r="L563" t="s">
        <v>2534</v>
      </c>
      <c r="M563">
        <v>915.17</v>
      </c>
      <c r="N563">
        <f t="shared" si="31"/>
        <v>72.722007932952351</v>
      </c>
    </row>
    <row r="564" spans="1:14" x14ac:dyDescent="0.25">
      <c r="A564" t="s">
        <v>523</v>
      </c>
      <c r="B564" t="s">
        <v>562</v>
      </c>
      <c r="C564">
        <v>22646</v>
      </c>
      <c r="D564" t="s">
        <v>3193</v>
      </c>
      <c r="E564">
        <v>690.4</v>
      </c>
      <c r="F564">
        <f t="shared" ref="F564:F627" si="32">C564/E564</f>
        <v>32.801274623406719</v>
      </c>
      <c r="I564" t="s">
        <v>1734</v>
      </c>
      <c r="J564" t="s">
        <v>1802</v>
      </c>
      <c r="K564">
        <v>5576</v>
      </c>
      <c r="L564" t="s">
        <v>2535</v>
      </c>
      <c r="M564">
        <v>1463.3</v>
      </c>
      <c r="N564">
        <f t="shared" si="31"/>
        <v>3.8105651609376068</v>
      </c>
    </row>
    <row r="565" spans="1:14" x14ac:dyDescent="0.25">
      <c r="A565" t="s">
        <v>523</v>
      </c>
      <c r="B565" t="s">
        <v>563</v>
      </c>
      <c r="C565">
        <v>10654</v>
      </c>
      <c r="D565" t="s">
        <v>3194</v>
      </c>
      <c r="E565">
        <v>186.9</v>
      </c>
      <c r="F565">
        <f t="shared" si="32"/>
        <v>57.00374531835206</v>
      </c>
      <c r="I565" t="s">
        <v>1734</v>
      </c>
      <c r="J565" t="s">
        <v>837</v>
      </c>
      <c r="K565">
        <v>5658</v>
      </c>
      <c r="L565" t="s">
        <v>2536</v>
      </c>
      <c r="M565">
        <v>910.33</v>
      </c>
      <c r="N565">
        <f t="shared" si="31"/>
        <v>6.2153285072446254</v>
      </c>
    </row>
    <row r="566" spans="1:14" x14ac:dyDescent="0.25">
      <c r="A566" t="s">
        <v>523</v>
      </c>
      <c r="B566" t="s">
        <v>564</v>
      </c>
      <c r="C566">
        <v>26188</v>
      </c>
      <c r="D566" t="s">
        <v>3195</v>
      </c>
      <c r="E566">
        <v>391.46</v>
      </c>
      <c r="F566">
        <f t="shared" si="32"/>
        <v>66.898278240433257</v>
      </c>
      <c r="I566" t="s">
        <v>1734</v>
      </c>
      <c r="J566" t="s">
        <v>1803</v>
      </c>
      <c r="K566">
        <v>230191</v>
      </c>
      <c r="L566" t="s">
        <v>2537</v>
      </c>
      <c r="M566">
        <v>679.85</v>
      </c>
      <c r="N566">
        <f t="shared" si="31"/>
        <v>338.59086563212475</v>
      </c>
    </row>
    <row r="567" spans="1:14" x14ac:dyDescent="0.25">
      <c r="A567" t="s">
        <v>523</v>
      </c>
      <c r="B567" t="s">
        <v>206</v>
      </c>
      <c r="C567">
        <v>114421</v>
      </c>
      <c r="D567" t="s">
        <v>3196</v>
      </c>
      <c r="E567">
        <v>199.27</v>
      </c>
      <c r="F567">
        <f t="shared" si="32"/>
        <v>574.20083304059813</v>
      </c>
      <c r="I567" t="s">
        <v>1734</v>
      </c>
      <c r="J567" t="s">
        <v>1804</v>
      </c>
      <c r="K567">
        <v>3819</v>
      </c>
      <c r="L567" t="s">
        <v>2538</v>
      </c>
      <c r="M567">
        <v>912.11</v>
      </c>
      <c r="N567">
        <f t="shared" si="31"/>
        <v>4.1869949896394072</v>
      </c>
    </row>
    <row r="568" spans="1:14" x14ac:dyDescent="0.25">
      <c r="A568" t="s">
        <v>523</v>
      </c>
      <c r="B568" t="s">
        <v>565</v>
      </c>
      <c r="C568">
        <v>98498</v>
      </c>
      <c r="D568" t="s">
        <v>3197</v>
      </c>
      <c r="E568">
        <v>518.5</v>
      </c>
      <c r="F568">
        <f t="shared" si="32"/>
        <v>189.96721311475409</v>
      </c>
      <c r="I568" t="s">
        <v>1734</v>
      </c>
      <c r="J568" t="s">
        <v>689</v>
      </c>
      <c r="K568">
        <v>82737</v>
      </c>
      <c r="L568" t="s">
        <v>2539</v>
      </c>
      <c r="M568">
        <v>949.09</v>
      </c>
      <c r="N568">
        <f t="shared" si="31"/>
        <v>87.175083501037832</v>
      </c>
    </row>
    <row r="569" spans="1:14" x14ac:dyDescent="0.25">
      <c r="A569" t="s">
        <v>523</v>
      </c>
      <c r="B569" t="s">
        <v>566</v>
      </c>
      <c r="C569">
        <v>244252</v>
      </c>
      <c r="D569" t="s">
        <v>3198</v>
      </c>
      <c r="E569">
        <v>247.38</v>
      </c>
      <c r="F569">
        <f t="shared" si="32"/>
        <v>987.35548548791337</v>
      </c>
      <c r="I569" t="s">
        <v>1734</v>
      </c>
      <c r="J569" t="s">
        <v>1365</v>
      </c>
      <c r="K569">
        <v>868707</v>
      </c>
      <c r="L569" t="s">
        <v>2540</v>
      </c>
      <c r="M569">
        <v>1582.78</v>
      </c>
      <c r="N569">
        <f t="shared" si="31"/>
        <v>548.84886086506026</v>
      </c>
    </row>
    <row r="570" spans="1:14" x14ac:dyDescent="0.25">
      <c r="A570" t="s">
        <v>523</v>
      </c>
      <c r="B570" t="s">
        <v>207</v>
      </c>
      <c r="C570">
        <v>23349</v>
      </c>
      <c r="D570" t="s">
        <v>3199</v>
      </c>
      <c r="E570">
        <v>266.38</v>
      </c>
      <c r="F570">
        <f t="shared" si="32"/>
        <v>87.652976950221486</v>
      </c>
      <c r="I570" t="s">
        <v>1734</v>
      </c>
      <c r="J570" t="s">
        <v>1260</v>
      </c>
      <c r="K570">
        <v>36649</v>
      </c>
      <c r="L570" t="s">
        <v>2541</v>
      </c>
      <c r="M570">
        <v>985.71</v>
      </c>
      <c r="N570">
        <f t="shared" si="31"/>
        <v>37.180306581043105</v>
      </c>
    </row>
    <row r="571" spans="1:14" x14ac:dyDescent="0.25">
      <c r="A571" t="s">
        <v>523</v>
      </c>
      <c r="B571" t="s">
        <v>310</v>
      </c>
      <c r="C571">
        <v>1063937</v>
      </c>
      <c r="D571" t="s">
        <v>3200</v>
      </c>
      <c r="E571">
        <v>534.59</v>
      </c>
      <c r="F571">
        <f t="shared" si="32"/>
        <v>1990.19248395967</v>
      </c>
      <c r="I571" t="s">
        <v>1734</v>
      </c>
      <c r="J571" t="s">
        <v>1805</v>
      </c>
      <c r="K571">
        <v>23021</v>
      </c>
      <c r="L571" t="s">
        <v>2542</v>
      </c>
      <c r="M571">
        <v>908.57</v>
      </c>
      <c r="N571">
        <f t="shared" si="31"/>
        <v>25.33761845537493</v>
      </c>
    </row>
    <row r="572" spans="1:14" x14ac:dyDescent="0.25">
      <c r="A572" t="s">
        <v>523</v>
      </c>
      <c r="B572" t="s">
        <v>567</v>
      </c>
      <c r="C572">
        <v>31369</v>
      </c>
      <c r="D572" t="s">
        <v>3201</v>
      </c>
      <c r="E572">
        <v>431.85</v>
      </c>
      <c r="F572">
        <f t="shared" si="32"/>
        <v>72.638647678592093</v>
      </c>
      <c r="I572" t="s">
        <v>1734</v>
      </c>
      <c r="J572" t="s">
        <v>1806</v>
      </c>
      <c r="K572">
        <v>61643</v>
      </c>
      <c r="L572" t="s">
        <v>2543</v>
      </c>
      <c r="M572">
        <v>436.82</v>
      </c>
      <c r="N572">
        <f t="shared" si="31"/>
        <v>141.11762281946798</v>
      </c>
    </row>
    <row r="573" spans="1:14" x14ac:dyDescent="0.25">
      <c r="A573" t="s">
        <v>523</v>
      </c>
      <c r="B573" t="s">
        <v>568</v>
      </c>
      <c r="C573">
        <v>2971</v>
      </c>
      <c r="D573" t="s">
        <v>3202</v>
      </c>
      <c r="E573">
        <v>144.46</v>
      </c>
      <c r="F573">
        <f t="shared" si="32"/>
        <v>20.566246711892564</v>
      </c>
      <c r="I573" t="s">
        <v>1734</v>
      </c>
      <c r="J573" t="s">
        <v>909</v>
      </c>
      <c r="K573">
        <v>37084</v>
      </c>
      <c r="L573" t="s">
        <v>2544</v>
      </c>
      <c r="M573">
        <v>792.8</v>
      </c>
      <c r="N573">
        <f t="shared" si="31"/>
        <v>46.775983854692235</v>
      </c>
    </row>
    <row r="574" spans="1:14" x14ac:dyDescent="0.25">
      <c r="A574" t="s">
        <v>523</v>
      </c>
      <c r="B574" t="s">
        <v>569</v>
      </c>
      <c r="C574">
        <v>85292</v>
      </c>
      <c r="D574" t="s">
        <v>3203</v>
      </c>
      <c r="E574">
        <v>583.07000000000005</v>
      </c>
      <c r="F574">
        <f t="shared" si="32"/>
        <v>146.28089251719345</v>
      </c>
      <c r="I574" t="s">
        <v>1734</v>
      </c>
      <c r="J574" t="s">
        <v>212</v>
      </c>
      <c r="K574">
        <v>22968</v>
      </c>
      <c r="L574" t="s">
        <v>2545</v>
      </c>
      <c r="M574">
        <v>1236.93</v>
      </c>
      <c r="N574">
        <f t="shared" si="31"/>
        <v>18.568552787950814</v>
      </c>
    </row>
    <row r="575" spans="1:14" x14ac:dyDescent="0.25">
      <c r="A575" t="s">
        <v>523</v>
      </c>
      <c r="B575" t="s">
        <v>570</v>
      </c>
      <c r="C575">
        <v>57963</v>
      </c>
      <c r="D575" t="s">
        <v>3204</v>
      </c>
      <c r="E575">
        <v>357.63</v>
      </c>
      <c r="F575">
        <f t="shared" si="32"/>
        <v>162.07532925090177</v>
      </c>
      <c r="I575" t="s">
        <v>1734</v>
      </c>
      <c r="J575" t="s">
        <v>315</v>
      </c>
      <c r="K575">
        <v>36664</v>
      </c>
      <c r="L575" t="s">
        <v>2546</v>
      </c>
      <c r="M575">
        <v>904.27</v>
      </c>
      <c r="N575">
        <f t="shared" si="31"/>
        <v>40.545412321541136</v>
      </c>
    </row>
    <row r="576" spans="1:14" x14ac:dyDescent="0.25">
      <c r="A576" t="s">
        <v>523</v>
      </c>
      <c r="B576" t="s">
        <v>571</v>
      </c>
      <c r="C576">
        <v>24633</v>
      </c>
      <c r="D576" t="s">
        <v>3205</v>
      </c>
      <c r="E576">
        <v>460.37</v>
      </c>
      <c r="F576">
        <f t="shared" si="32"/>
        <v>53.506961791602407</v>
      </c>
      <c r="I576" t="s">
        <v>1734</v>
      </c>
      <c r="J576" t="s">
        <v>1807</v>
      </c>
      <c r="K576">
        <v>4886</v>
      </c>
      <c r="L576" t="s">
        <v>2547</v>
      </c>
      <c r="M576">
        <v>4572.26</v>
      </c>
      <c r="N576">
        <f t="shared" si="31"/>
        <v>1.0686181450748644</v>
      </c>
    </row>
    <row r="577" spans="1:14" x14ac:dyDescent="0.25">
      <c r="A577" t="s">
        <v>523</v>
      </c>
      <c r="B577" t="s">
        <v>209</v>
      </c>
      <c r="C577">
        <v>18324</v>
      </c>
      <c r="D577" t="s">
        <v>3206</v>
      </c>
      <c r="E577">
        <v>406.28</v>
      </c>
      <c r="F577">
        <f t="shared" si="32"/>
        <v>45.101900167372257</v>
      </c>
      <c r="I577" t="s">
        <v>1734</v>
      </c>
      <c r="J577" t="s">
        <v>1808</v>
      </c>
      <c r="K577">
        <v>98594</v>
      </c>
      <c r="L577" t="s">
        <v>2548</v>
      </c>
      <c r="M577">
        <v>882.09</v>
      </c>
      <c r="N577">
        <f t="shared" si="31"/>
        <v>111.77317507283837</v>
      </c>
    </row>
    <row r="578" spans="1:14" x14ac:dyDescent="0.25">
      <c r="A578" t="s">
        <v>523</v>
      </c>
      <c r="B578" t="s">
        <v>572</v>
      </c>
      <c r="C578">
        <v>936250</v>
      </c>
      <c r="D578" t="s">
        <v>3207</v>
      </c>
      <c r="E578">
        <v>436.74</v>
      </c>
      <c r="F578">
        <f t="shared" si="32"/>
        <v>2143.7239547556896</v>
      </c>
      <c r="I578" t="s">
        <v>1734</v>
      </c>
      <c r="J578" t="s">
        <v>1688</v>
      </c>
      <c r="K578">
        <v>20938</v>
      </c>
      <c r="L578" t="s">
        <v>2549</v>
      </c>
      <c r="M578">
        <v>895.01</v>
      </c>
      <c r="N578">
        <f t="shared" si="31"/>
        <v>23.394152020647816</v>
      </c>
    </row>
    <row r="579" spans="1:14" x14ac:dyDescent="0.25">
      <c r="A579" t="s">
        <v>523</v>
      </c>
      <c r="B579" t="s">
        <v>573</v>
      </c>
      <c r="C579">
        <v>45328</v>
      </c>
      <c r="D579" t="s">
        <v>3208</v>
      </c>
      <c r="E579">
        <v>279.20999999999998</v>
      </c>
      <c r="F579">
        <f t="shared" si="32"/>
        <v>162.34375559614628</v>
      </c>
      <c r="I579" t="s">
        <v>1734</v>
      </c>
      <c r="J579" t="s">
        <v>1809</v>
      </c>
      <c r="K579">
        <v>1536</v>
      </c>
      <c r="L579" t="s">
        <v>2550</v>
      </c>
      <c r="M579">
        <v>1051.68</v>
      </c>
      <c r="N579">
        <f t="shared" si="31"/>
        <v>1.460520310360566</v>
      </c>
    </row>
    <row r="580" spans="1:14" x14ac:dyDescent="0.25">
      <c r="A580" t="s">
        <v>523</v>
      </c>
      <c r="B580" t="s">
        <v>574</v>
      </c>
      <c r="C580">
        <v>204441</v>
      </c>
      <c r="D580" t="s">
        <v>3209</v>
      </c>
      <c r="E580">
        <v>429.21</v>
      </c>
      <c r="F580">
        <f t="shared" si="32"/>
        <v>476.31928426644305</v>
      </c>
      <c r="I580" t="s">
        <v>1734</v>
      </c>
      <c r="J580" t="s">
        <v>1810</v>
      </c>
      <c r="K580">
        <v>8935</v>
      </c>
      <c r="L580" t="s">
        <v>2551</v>
      </c>
      <c r="M580">
        <v>920.18</v>
      </c>
      <c r="N580">
        <f t="shared" si="31"/>
        <v>9.7100567280314731</v>
      </c>
    </row>
    <row r="581" spans="1:14" x14ac:dyDescent="0.25">
      <c r="A581" t="s">
        <v>523</v>
      </c>
      <c r="B581" t="s">
        <v>575</v>
      </c>
      <c r="C581">
        <v>8457</v>
      </c>
      <c r="D581" t="s">
        <v>3210</v>
      </c>
      <c r="E581">
        <v>478.8</v>
      </c>
      <c r="F581">
        <f t="shared" si="32"/>
        <v>17.662907268170425</v>
      </c>
      <c r="I581" t="s">
        <v>1734</v>
      </c>
      <c r="J581" t="s">
        <v>213</v>
      </c>
      <c r="K581">
        <v>14760</v>
      </c>
      <c r="L581" t="s">
        <v>2552</v>
      </c>
      <c r="M581">
        <v>857.1</v>
      </c>
      <c r="N581">
        <f t="shared" si="31"/>
        <v>17.220861043052153</v>
      </c>
    </row>
    <row r="582" spans="1:14" x14ac:dyDescent="0.25">
      <c r="A582" t="s">
        <v>523</v>
      </c>
      <c r="B582" t="s">
        <v>576</v>
      </c>
      <c r="C582">
        <v>29792</v>
      </c>
      <c r="D582" t="s">
        <v>3211</v>
      </c>
      <c r="E582">
        <v>283.19</v>
      </c>
      <c r="F582">
        <f t="shared" si="32"/>
        <v>105.20145485363184</v>
      </c>
      <c r="I582" t="s">
        <v>1734</v>
      </c>
      <c r="J582" t="s">
        <v>581</v>
      </c>
      <c r="K582">
        <v>35529</v>
      </c>
      <c r="L582" t="s">
        <v>2553</v>
      </c>
      <c r="M582">
        <v>969.68</v>
      </c>
      <c r="N582">
        <f t="shared" si="31"/>
        <v>36.639922448642857</v>
      </c>
    </row>
    <row r="583" spans="1:14" x14ac:dyDescent="0.25">
      <c r="A583" t="s">
        <v>523</v>
      </c>
      <c r="B583" t="s">
        <v>577</v>
      </c>
      <c r="C583">
        <v>35236</v>
      </c>
      <c r="D583" t="s">
        <v>3212</v>
      </c>
      <c r="E583">
        <v>472.97</v>
      </c>
      <c r="F583">
        <f t="shared" si="32"/>
        <v>74.499439710763895</v>
      </c>
      <c r="I583" t="s">
        <v>1734</v>
      </c>
      <c r="J583" t="s">
        <v>582</v>
      </c>
      <c r="K583">
        <v>2274</v>
      </c>
      <c r="L583" t="s">
        <v>2554</v>
      </c>
      <c r="M583">
        <v>2264.77</v>
      </c>
      <c r="N583">
        <f t="shared" si="31"/>
        <v>1.0040754690321754</v>
      </c>
    </row>
    <row r="584" spans="1:14" x14ac:dyDescent="0.25">
      <c r="A584" t="s">
        <v>523</v>
      </c>
      <c r="B584" t="s">
        <v>578</v>
      </c>
      <c r="C584">
        <v>26205</v>
      </c>
      <c r="D584" t="s">
        <v>3213</v>
      </c>
      <c r="E584">
        <v>256.43</v>
      </c>
      <c r="F584">
        <f t="shared" si="32"/>
        <v>102.19163124439417</v>
      </c>
      <c r="I584" t="s">
        <v>1734</v>
      </c>
      <c r="J584" t="s">
        <v>214</v>
      </c>
      <c r="K584">
        <v>251565</v>
      </c>
      <c r="L584" t="s">
        <v>2555</v>
      </c>
      <c r="M584">
        <v>1111.32</v>
      </c>
      <c r="N584">
        <f t="shared" si="31"/>
        <v>226.3659432026779</v>
      </c>
    </row>
    <row r="585" spans="1:14" x14ac:dyDescent="0.25">
      <c r="A585" t="s">
        <v>523</v>
      </c>
      <c r="B585" t="s">
        <v>579</v>
      </c>
      <c r="C585">
        <v>11923</v>
      </c>
      <c r="D585" t="s">
        <v>3214</v>
      </c>
      <c r="E585">
        <v>301.11</v>
      </c>
      <c r="F585">
        <f t="shared" si="32"/>
        <v>39.596825080535353</v>
      </c>
      <c r="I585" t="s">
        <v>1734</v>
      </c>
      <c r="J585" t="s">
        <v>1811</v>
      </c>
      <c r="K585">
        <v>5200</v>
      </c>
      <c r="L585" t="s">
        <v>2556</v>
      </c>
      <c r="M585">
        <v>1136.24</v>
      </c>
      <c r="N585">
        <f t="shared" si="31"/>
        <v>4.5764979229740197</v>
      </c>
    </row>
    <row r="586" spans="1:14" x14ac:dyDescent="0.25">
      <c r="A586" t="s">
        <v>523</v>
      </c>
      <c r="B586" t="s">
        <v>211</v>
      </c>
      <c r="C586">
        <v>234561</v>
      </c>
      <c r="D586" t="s">
        <v>3215</v>
      </c>
      <c r="E586">
        <v>324.49</v>
      </c>
      <c r="F586">
        <f t="shared" si="32"/>
        <v>722.86048876698817</v>
      </c>
      <c r="I586" t="s">
        <v>1734</v>
      </c>
      <c r="J586" t="s">
        <v>1812</v>
      </c>
      <c r="K586">
        <v>40482</v>
      </c>
      <c r="L586" t="s">
        <v>2557</v>
      </c>
      <c r="M586">
        <v>868.3</v>
      </c>
      <c r="N586">
        <f t="shared" si="31"/>
        <v>46.622135206725787</v>
      </c>
    </row>
    <row r="587" spans="1:14" x14ac:dyDescent="0.25">
      <c r="A587" t="s">
        <v>523</v>
      </c>
      <c r="B587" t="s">
        <v>212</v>
      </c>
      <c r="C587">
        <v>157863</v>
      </c>
      <c r="D587" t="s">
        <v>3216</v>
      </c>
      <c r="E587">
        <v>379.87</v>
      </c>
      <c r="F587">
        <f t="shared" si="32"/>
        <v>415.57111643456972</v>
      </c>
      <c r="I587" t="s">
        <v>1734</v>
      </c>
      <c r="J587" t="s">
        <v>318</v>
      </c>
      <c r="K587">
        <v>175817</v>
      </c>
      <c r="L587" t="s">
        <v>2558</v>
      </c>
      <c r="M587">
        <v>734.43</v>
      </c>
      <c r="N587">
        <f t="shared" si="31"/>
        <v>239.39245401195487</v>
      </c>
    </row>
    <row r="588" spans="1:14" x14ac:dyDescent="0.25">
      <c r="A588" t="s">
        <v>523</v>
      </c>
      <c r="B588" t="s">
        <v>580</v>
      </c>
      <c r="C588">
        <v>9416</v>
      </c>
      <c r="D588" t="s">
        <v>3217</v>
      </c>
      <c r="E588">
        <v>362.75</v>
      </c>
      <c r="F588">
        <f t="shared" si="32"/>
        <v>25.957270847691248</v>
      </c>
      <c r="I588" t="s">
        <v>1734</v>
      </c>
      <c r="J588" t="s">
        <v>584</v>
      </c>
      <c r="K588">
        <v>20083</v>
      </c>
      <c r="L588" t="s">
        <v>2559</v>
      </c>
      <c r="M588">
        <v>937.21</v>
      </c>
      <c r="N588">
        <f t="shared" si="31"/>
        <v>21.428495214519689</v>
      </c>
    </row>
    <row r="589" spans="1:14" x14ac:dyDescent="0.25">
      <c r="A589" t="s">
        <v>523</v>
      </c>
      <c r="B589" t="s">
        <v>213</v>
      </c>
      <c r="C589">
        <v>72977</v>
      </c>
      <c r="D589" t="s">
        <v>3218</v>
      </c>
      <c r="E589">
        <v>343.02</v>
      </c>
      <c r="F589">
        <f t="shared" si="32"/>
        <v>212.74852778263659</v>
      </c>
      <c r="I589" t="s">
        <v>1734</v>
      </c>
      <c r="J589" t="s">
        <v>1813</v>
      </c>
      <c r="K589">
        <v>15601</v>
      </c>
      <c r="L589" t="s">
        <v>2560</v>
      </c>
      <c r="M589">
        <v>753.58</v>
      </c>
      <c r="N589">
        <f t="shared" si="31"/>
        <v>20.702513336341198</v>
      </c>
    </row>
    <row r="590" spans="1:14" x14ac:dyDescent="0.25">
      <c r="A590" t="s">
        <v>523</v>
      </c>
      <c r="B590" t="s">
        <v>581</v>
      </c>
      <c r="C590">
        <v>14219</v>
      </c>
      <c r="D590" t="s">
        <v>3219</v>
      </c>
      <c r="E590">
        <v>373.6</v>
      </c>
      <c r="F590">
        <f t="shared" si="32"/>
        <v>38.059421841541756</v>
      </c>
      <c r="I590" t="s">
        <v>1734</v>
      </c>
      <c r="J590" t="s">
        <v>1814</v>
      </c>
      <c r="K590">
        <v>136154</v>
      </c>
      <c r="L590" t="s">
        <v>2561</v>
      </c>
      <c r="M590">
        <v>806.87</v>
      </c>
      <c r="N590">
        <f t="shared" ref="N590:N653" si="33">K590/M590</f>
        <v>168.74341591582288</v>
      </c>
    </row>
    <row r="591" spans="1:14" x14ac:dyDescent="0.25">
      <c r="A591" t="s">
        <v>523</v>
      </c>
      <c r="B591" t="s">
        <v>582</v>
      </c>
      <c r="C591">
        <v>15115</v>
      </c>
      <c r="D591" t="s">
        <v>3220</v>
      </c>
      <c r="E591">
        <v>335.46</v>
      </c>
      <c r="F591">
        <f t="shared" si="32"/>
        <v>45.057532939843796</v>
      </c>
      <c r="I591" t="s">
        <v>1734</v>
      </c>
      <c r="J591" t="s">
        <v>695</v>
      </c>
      <c r="K591">
        <v>47431</v>
      </c>
      <c r="L591" t="s">
        <v>2562</v>
      </c>
      <c r="M591">
        <v>663.1</v>
      </c>
      <c r="N591">
        <f t="shared" si="33"/>
        <v>71.529181118986571</v>
      </c>
    </row>
    <row r="592" spans="1:14" x14ac:dyDescent="0.25">
      <c r="A592" t="s">
        <v>523</v>
      </c>
      <c r="B592" t="s">
        <v>214</v>
      </c>
      <c r="C592">
        <v>15362</v>
      </c>
      <c r="D592" t="s">
        <v>3221</v>
      </c>
      <c r="E592">
        <v>529.6</v>
      </c>
      <c r="F592">
        <f t="shared" si="32"/>
        <v>29.006797583081571</v>
      </c>
      <c r="I592" t="s">
        <v>1734</v>
      </c>
      <c r="J592" t="s">
        <v>1815</v>
      </c>
      <c r="K592">
        <v>404</v>
      </c>
      <c r="L592" t="s">
        <v>2563</v>
      </c>
      <c r="M592">
        <v>1945.6</v>
      </c>
      <c r="N592">
        <f t="shared" si="33"/>
        <v>0.20764802631578949</v>
      </c>
    </row>
    <row r="593" spans="1:14" x14ac:dyDescent="0.25">
      <c r="A593" t="s">
        <v>523</v>
      </c>
      <c r="B593" t="s">
        <v>583</v>
      </c>
      <c r="C593">
        <v>8676</v>
      </c>
      <c r="D593" t="s">
        <v>3222</v>
      </c>
      <c r="E593">
        <v>352.48</v>
      </c>
      <c r="F593">
        <f t="shared" si="32"/>
        <v>24.614162505674081</v>
      </c>
      <c r="I593" t="s">
        <v>1734</v>
      </c>
      <c r="J593" t="s">
        <v>469</v>
      </c>
      <c r="K593">
        <v>762</v>
      </c>
      <c r="L593" t="s">
        <v>2564</v>
      </c>
      <c r="M593">
        <v>902.97</v>
      </c>
      <c r="N593">
        <f t="shared" si="33"/>
        <v>0.84388185654008441</v>
      </c>
    </row>
    <row r="594" spans="1:14" x14ac:dyDescent="0.25">
      <c r="A594" t="s">
        <v>523</v>
      </c>
      <c r="B594" t="s">
        <v>318</v>
      </c>
      <c r="C594">
        <v>9643</v>
      </c>
      <c r="D594" t="s">
        <v>3223</v>
      </c>
      <c r="E594">
        <v>306.54000000000002</v>
      </c>
      <c r="F594">
        <f t="shared" si="32"/>
        <v>31.457558556795195</v>
      </c>
      <c r="I594" t="s">
        <v>1734</v>
      </c>
      <c r="J594" t="s">
        <v>1816</v>
      </c>
      <c r="K594">
        <v>52600</v>
      </c>
      <c r="L594" t="s">
        <v>2565</v>
      </c>
      <c r="M594">
        <v>1107.76</v>
      </c>
      <c r="N594">
        <f t="shared" si="33"/>
        <v>47.483209359428038</v>
      </c>
    </row>
    <row r="595" spans="1:14" x14ac:dyDescent="0.25">
      <c r="A595" t="s">
        <v>523</v>
      </c>
      <c r="B595" t="s">
        <v>584</v>
      </c>
      <c r="C595">
        <v>28735</v>
      </c>
      <c r="D595" t="s">
        <v>3224</v>
      </c>
      <c r="E595">
        <v>395.41</v>
      </c>
      <c r="F595">
        <f t="shared" si="32"/>
        <v>72.671404365089401</v>
      </c>
      <c r="I595" t="s">
        <v>1734</v>
      </c>
      <c r="J595" t="s">
        <v>1817</v>
      </c>
      <c r="K595">
        <v>4337</v>
      </c>
      <c r="L595" t="s">
        <v>2566</v>
      </c>
      <c r="M595">
        <v>1251.02</v>
      </c>
      <c r="N595">
        <f t="shared" si="33"/>
        <v>3.4667711147703475</v>
      </c>
    </row>
    <row r="596" spans="1:14" x14ac:dyDescent="0.25">
      <c r="A596" t="s">
        <v>523</v>
      </c>
      <c r="B596" t="s">
        <v>215</v>
      </c>
      <c r="C596">
        <v>19077</v>
      </c>
      <c r="D596" t="s">
        <v>3225</v>
      </c>
      <c r="E596">
        <v>185.81</v>
      </c>
      <c r="F596">
        <f t="shared" si="32"/>
        <v>102.66939346644422</v>
      </c>
      <c r="I596" t="s">
        <v>1734</v>
      </c>
      <c r="J596" t="s">
        <v>1818</v>
      </c>
      <c r="K596">
        <v>272</v>
      </c>
      <c r="L596" t="s">
        <v>2567</v>
      </c>
      <c r="M596">
        <v>913.38</v>
      </c>
      <c r="N596">
        <f t="shared" si="33"/>
        <v>0.29779500317502028</v>
      </c>
    </row>
    <row r="597" spans="1:14" x14ac:dyDescent="0.25">
      <c r="A597" t="s">
        <v>523</v>
      </c>
      <c r="B597" t="s">
        <v>585</v>
      </c>
      <c r="C597">
        <v>10423</v>
      </c>
      <c r="D597" t="s">
        <v>3226</v>
      </c>
      <c r="E597">
        <v>199.84</v>
      </c>
      <c r="F597">
        <f t="shared" si="32"/>
        <v>52.156725380304245</v>
      </c>
      <c r="I597" t="s">
        <v>1734</v>
      </c>
      <c r="J597" t="s">
        <v>1819</v>
      </c>
      <c r="K597">
        <v>3667</v>
      </c>
      <c r="L597" t="s">
        <v>2568</v>
      </c>
      <c r="M597">
        <v>1365.4</v>
      </c>
      <c r="N597">
        <f t="shared" si="33"/>
        <v>2.6856598798886773</v>
      </c>
    </row>
    <row r="598" spans="1:14" x14ac:dyDescent="0.25">
      <c r="A598" t="s">
        <v>523</v>
      </c>
      <c r="B598" t="s">
        <v>586</v>
      </c>
      <c r="C598">
        <v>47546</v>
      </c>
      <c r="D598" t="s">
        <v>3227</v>
      </c>
      <c r="E598">
        <v>818.56</v>
      </c>
      <c r="F598">
        <f t="shared" si="32"/>
        <v>58.084929632525416</v>
      </c>
      <c r="I598" t="s">
        <v>1734</v>
      </c>
      <c r="J598" t="s">
        <v>1820</v>
      </c>
      <c r="K598">
        <v>30680</v>
      </c>
      <c r="L598" t="s">
        <v>2569</v>
      </c>
      <c r="M598">
        <v>1090.5</v>
      </c>
      <c r="N598">
        <f t="shared" si="33"/>
        <v>28.133883539660705</v>
      </c>
    </row>
    <row r="599" spans="1:14" x14ac:dyDescent="0.25">
      <c r="A599" t="s">
        <v>523</v>
      </c>
      <c r="B599" t="s">
        <v>218</v>
      </c>
      <c r="C599">
        <v>29992</v>
      </c>
      <c r="D599" t="s">
        <v>3228</v>
      </c>
      <c r="E599">
        <v>362.03</v>
      </c>
      <c r="F599">
        <f t="shared" si="32"/>
        <v>82.843963207469002</v>
      </c>
      <c r="I599" t="s">
        <v>1734</v>
      </c>
      <c r="J599" t="s">
        <v>696</v>
      </c>
      <c r="K599">
        <v>3664</v>
      </c>
      <c r="L599" t="s">
        <v>2570</v>
      </c>
      <c r="M599">
        <v>855.5</v>
      </c>
      <c r="N599">
        <f t="shared" si="33"/>
        <v>4.2828755113968437</v>
      </c>
    </row>
    <row r="600" spans="1:14" x14ac:dyDescent="0.25">
      <c r="A600" t="s">
        <v>523</v>
      </c>
      <c r="B600" t="s">
        <v>501</v>
      </c>
      <c r="C600">
        <v>61435</v>
      </c>
      <c r="D600" t="s">
        <v>3229</v>
      </c>
      <c r="E600">
        <v>602.58000000000004</v>
      </c>
      <c r="F600">
        <f t="shared" si="32"/>
        <v>101.95326761591821</v>
      </c>
      <c r="I600" t="s">
        <v>1734</v>
      </c>
      <c r="J600" t="s">
        <v>215</v>
      </c>
      <c r="K600">
        <v>49859</v>
      </c>
      <c r="L600" t="s">
        <v>2571</v>
      </c>
      <c r="M600">
        <v>932.53</v>
      </c>
      <c r="N600">
        <f t="shared" si="33"/>
        <v>53.466376416844497</v>
      </c>
    </row>
    <row r="601" spans="1:14" x14ac:dyDescent="0.25">
      <c r="A601" t="s">
        <v>523</v>
      </c>
      <c r="B601" t="s">
        <v>320</v>
      </c>
      <c r="C601">
        <v>7921</v>
      </c>
      <c r="D601" t="s">
        <v>3230</v>
      </c>
      <c r="E601">
        <v>257.31</v>
      </c>
      <c r="F601">
        <f t="shared" si="32"/>
        <v>30.783879367300145</v>
      </c>
      <c r="I601" t="s">
        <v>1734</v>
      </c>
      <c r="J601" t="s">
        <v>1821</v>
      </c>
      <c r="K601">
        <v>12893</v>
      </c>
      <c r="L601" t="s">
        <v>2572</v>
      </c>
      <c r="M601">
        <v>1017.8</v>
      </c>
      <c r="N601">
        <f t="shared" si="33"/>
        <v>12.66751817645903</v>
      </c>
    </row>
    <row r="602" spans="1:14" x14ac:dyDescent="0.25">
      <c r="A602" t="s">
        <v>523</v>
      </c>
      <c r="B602" t="s">
        <v>587</v>
      </c>
      <c r="C602">
        <v>19559</v>
      </c>
      <c r="D602" t="s">
        <v>3231</v>
      </c>
      <c r="E602">
        <v>403.53</v>
      </c>
      <c r="F602">
        <f t="shared" si="32"/>
        <v>48.469754417267616</v>
      </c>
      <c r="I602" t="s">
        <v>1734</v>
      </c>
      <c r="J602" t="s">
        <v>1822</v>
      </c>
      <c r="K602">
        <v>21428</v>
      </c>
      <c r="L602" t="s">
        <v>2573</v>
      </c>
      <c r="M602">
        <v>714.02</v>
      </c>
      <c r="N602">
        <f t="shared" si="33"/>
        <v>30.010363855354193</v>
      </c>
    </row>
    <row r="603" spans="1:14" x14ac:dyDescent="0.25">
      <c r="A603" t="s">
        <v>523</v>
      </c>
      <c r="B603" t="s">
        <v>220</v>
      </c>
      <c r="C603">
        <v>117406</v>
      </c>
      <c r="D603" t="s">
        <v>3232</v>
      </c>
      <c r="E603">
        <v>510.66</v>
      </c>
      <c r="F603">
        <f t="shared" si="32"/>
        <v>229.91031214506717</v>
      </c>
      <c r="I603" t="s">
        <v>1734</v>
      </c>
      <c r="J603" t="s">
        <v>1823</v>
      </c>
      <c r="K603">
        <v>7520</v>
      </c>
      <c r="L603" t="s">
        <v>2574</v>
      </c>
      <c r="M603">
        <v>1494.36</v>
      </c>
      <c r="N603">
        <f t="shared" si="33"/>
        <v>5.032254610669451</v>
      </c>
    </row>
    <row r="604" spans="1:14" x14ac:dyDescent="0.25">
      <c r="A604" t="s">
        <v>523</v>
      </c>
      <c r="B604" t="s">
        <v>588</v>
      </c>
      <c r="C604">
        <v>33610</v>
      </c>
      <c r="D604" t="s">
        <v>3233</v>
      </c>
      <c r="E604">
        <v>284.89</v>
      </c>
      <c r="F604">
        <f t="shared" si="32"/>
        <v>117.97535891045668</v>
      </c>
      <c r="I604" t="s">
        <v>1734</v>
      </c>
      <c r="J604" t="s">
        <v>1824</v>
      </c>
      <c r="K604">
        <v>20154</v>
      </c>
      <c r="L604" t="s">
        <v>2575</v>
      </c>
      <c r="M604">
        <v>970.44</v>
      </c>
      <c r="N604">
        <f t="shared" si="33"/>
        <v>20.767899097316679</v>
      </c>
    </row>
    <row r="605" spans="1:14" x14ac:dyDescent="0.25">
      <c r="A605" t="s">
        <v>523</v>
      </c>
      <c r="B605" t="s">
        <v>589</v>
      </c>
      <c r="C605">
        <v>21312</v>
      </c>
      <c r="D605" t="s">
        <v>3234</v>
      </c>
      <c r="E605">
        <v>266.32</v>
      </c>
      <c r="F605">
        <f t="shared" si="32"/>
        <v>80.0240312406128</v>
      </c>
      <c r="I605" t="s">
        <v>1734</v>
      </c>
      <c r="J605" t="s">
        <v>218</v>
      </c>
      <c r="K605">
        <v>17239</v>
      </c>
      <c r="L605" t="s">
        <v>2576</v>
      </c>
      <c r="M605">
        <v>634.09</v>
      </c>
      <c r="N605">
        <f t="shared" si="33"/>
        <v>27.186992382784776</v>
      </c>
    </row>
    <row r="606" spans="1:14" x14ac:dyDescent="0.25">
      <c r="A606" t="s">
        <v>523</v>
      </c>
      <c r="B606" t="s">
        <v>590</v>
      </c>
      <c r="C606">
        <v>14378</v>
      </c>
      <c r="D606" t="s">
        <v>3235</v>
      </c>
      <c r="E606">
        <v>574.76</v>
      </c>
      <c r="F606">
        <f t="shared" si="32"/>
        <v>25.01565870972232</v>
      </c>
      <c r="I606" t="s">
        <v>1734</v>
      </c>
      <c r="J606" t="s">
        <v>499</v>
      </c>
      <c r="K606">
        <v>17404</v>
      </c>
      <c r="L606" t="s">
        <v>2577</v>
      </c>
      <c r="M606">
        <v>1080.47</v>
      </c>
      <c r="N606">
        <f t="shared" si="33"/>
        <v>16.107804936740493</v>
      </c>
    </row>
    <row r="607" spans="1:14" x14ac:dyDescent="0.25">
      <c r="A607" t="s">
        <v>523</v>
      </c>
      <c r="B607" t="s">
        <v>221</v>
      </c>
      <c r="C607">
        <v>12947</v>
      </c>
      <c r="D607" t="s">
        <v>3236</v>
      </c>
      <c r="E607">
        <v>405.99</v>
      </c>
      <c r="F607">
        <f t="shared" si="32"/>
        <v>31.889948028276557</v>
      </c>
      <c r="I607" t="s">
        <v>1734</v>
      </c>
      <c r="J607" t="s">
        <v>501</v>
      </c>
      <c r="K607">
        <v>88219</v>
      </c>
      <c r="L607" t="s">
        <v>2578</v>
      </c>
      <c r="M607">
        <v>1176.33</v>
      </c>
      <c r="N607">
        <f t="shared" si="33"/>
        <v>74.995111915873949</v>
      </c>
    </row>
    <row r="608" spans="1:14" x14ac:dyDescent="0.25">
      <c r="A608" t="s">
        <v>523</v>
      </c>
      <c r="B608" t="s">
        <v>222</v>
      </c>
      <c r="C608">
        <v>29880</v>
      </c>
      <c r="D608" t="s">
        <v>3237</v>
      </c>
      <c r="E608">
        <v>285.60000000000002</v>
      </c>
      <c r="F608">
        <f t="shared" si="32"/>
        <v>104.62184873949579</v>
      </c>
      <c r="I608" t="s">
        <v>1734</v>
      </c>
      <c r="J608" t="s">
        <v>219</v>
      </c>
      <c r="K608">
        <v>23437</v>
      </c>
      <c r="L608" t="s">
        <v>2579</v>
      </c>
      <c r="M608">
        <v>933.22</v>
      </c>
      <c r="N608">
        <f t="shared" si="33"/>
        <v>25.114121000407192</v>
      </c>
    </row>
    <row r="609" spans="1:14" x14ac:dyDescent="0.25">
      <c r="A609" t="s">
        <v>523</v>
      </c>
      <c r="B609" t="s">
        <v>224</v>
      </c>
      <c r="C609">
        <v>8359</v>
      </c>
      <c r="D609" t="s">
        <v>3238</v>
      </c>
      <c r="E609">
        <v>367.53</v>
      </c>
      <c r="F609">
        <f t="shared" si="32"/>
        <v>22.743721600957748</v>
      </c>
      <c r="I609" t="s">
        <v>1734</v>
      </c>
      <c r="J609" t="s">
        <v>1825</v>
      </c>
      <c r="K609">
        <v>3233</v>
      </c>
      <c r="L609" t="s">
        <v>2580</v>
      </c>
      <c r="M609">
        <v>932.28</v>
      </c>
      <c r="N609">
        <f t="shared" si="33"/>
        <v>3.4678422791436052</v>
      </c>
    </row>
    <row r="610" spans="1:14" x14ac:dyDescent="0.25">
      <c r="A610" t="s">
        <v>523</v>
      </c>
      <c r="B610" t="s">
        <v>591</v>
      </c>
      <c r="C610">
        <v>21167</v>
      </c>
      <c r="D610" t="s">
        <v>3239</v>
      </c>
      <c r="E610">
        <v>505.39</v>
      </c>
      <c r="F610">
        <f t="shared" si="32"/>
        <v>41.882506579077543</v>
      </c>
      <c r="I610" t="s">
        <v>1734</v>
      </c>
      <c r="J610" t="s">
        <v>1826</v>
      </c>
      <c r="K610">
        <v>12207</v>
      </c>
      <c r="L610" t="s">
        <v>2581</v>
      </c>
      <c r="M610">
        <v>1078.94</v>
      </c>
      <c r="N610">
        <f t="shared" si="33"/>
        <v>11.313882143585371</v>
      </c>
    </row>
    <row r="611" spans="1:14" x14ac:dyDescent="0.25">
      <c r="A611" t="s">
        <v>523</v>
      </c>
      <c r="B611" t="s">
        <v>324</v>
      </c>
      <c r="C611">
        <v>5718</v>
      </c>
      <c r="D611" t="s">
        <v>3240</v>
      </c>
      <c r="E611">
        <v>283.74</v>
      </c>
      <c r="F611">
        <f t="shared" si="32"/>
        <v>20.152252061746669</v>
      </c>
      <c r="I611" t="s">
        <v>1734</v>
      </c>
      <c r="J611" t="s">
        <v>1827</v>
      </c>
      <c r="K611">
        <v>21795</v>
      </c>
      <c r="L611" t="s">
        <v>2582</v>
      </c>
      <c r="M611">
        <v>966.25</v>
      </c>
      <c r="N611">
        <f t="shared" si="33"/>
        <v>22.556274256144889</v>
      </c>
    </row>
    <row r="612" spans="1:14" x14ac:dyDescent="0.25">
      <c r="A612" t="s">
        <v>523</v>
      </c>
      <c r="B612" t="s">
        <v>592</v>
      </c>
      <c r="C612">
        <v>21863</v>
      </c>
      <c r="D612" t="s">
        <v>3241</v>
      </c>
      <c r="E612">
        <v>513.84</v>
      </c>
      <c r="F612">
        <f t="shared" si="32"/>
        <v>42.548264051066475</v>
      </c>
      <c r="I612" t="s">
        <v>1734</v>
      </c>
      <c r="J612" t="s">
        <v>1828</v>
      </c>
      <c r="K612">
        <v>169</v>
      </c>
      <c r="L612" t="s">
        <v>2583</v>
      </c>
      <c r="M612">
        <v>676.88</v>
      </c>
      <c r="N612">
        <f t="shared" si="33"/>
        <v>0.24967497931686561</v>
      </c>
    </row>
    <row r="613" spans="1:14" x14ac:dyDescent="0.25">
      <c r="A613" t="s">
        <v>523</v>
      </c>
      <c r="B613" t="s">
        <v>227</v>
      </c>
      <c r="C613">
        <v>27578</v>
      </c>
      <c r="D613" t="s">
        <v>3242</v>
      </c>
      <c r="E613">
        <v>397.83</v>
      </c>
      <c r="F613">
        <f t="shared" si="32"/>
        <v>69.321066787321215</v>
      </c>
      <c r="I613" t="s">
        <v>1734</v>
      </c>
      <c r="J613" t="s">
        <v>1829</v>
      </c>
      <c r="K613">
        <v>310569</v>
      </c>
      <c r="L613" t="s">
        <v>2584</v>
      </c>
      <c r="M613">
        <v>900.74</v>
      </c>
      <c r="N613">
        <f t="shared" si="33"/>
        <v>344.79317006017277</v>
      </c>
    </row>
    <row r="614" spans="1:14" x14ac:dyDescent="0.25">
      <c r="A614" t="s">
        <v>523</v>
      </c>
      <c r="B614" t="s">
        <v>228</v>
      </c>
      <c r="C614">
        <v>9172</v>
      </c>
      <c r="D614" t="s">
        <v>3243</v>
      </c>
      <c r="E614">
        <v>247.34</v>
      </c>
      <c r="F614">
        <f t="shared" si="32"/>
        <v>37.082558421605889</v>
      </c>
      <c r="I614" t="s">
        <v>1734</v>
      </c>
      <c r="J614" t="s">
        <v>1830</v>
      </c>
      <c r="K614">
        <v>5951</v>
      </c>
      <c r="L614" t="s">
        <v>2585</v>
      </c>
      <c r="M614">
        <v>893.5</v>
      </c>
      <c r="N614">
        <f t="shared" si="33"/>
        <v>6.660324566312255</v>
      </c>
    </row>
    <row r="615" spans="1:14" x14ac:dyDescent="0.25">
      <c r="A615" t="s">
        <v>523</v>
      </c>
      <c r="B615" t="s">
        <v>229</v>
      </c>
      <c r="C615">
        <v>19276</v>
      </c>
      <c r="D615" t="s">
        <v>3244</v>
      </c>
      <c r="E615">
        <v>354.62</v>
      </c>
      <c r="F615">
        <f t="shared" si="32"/>
        <v>54.356776267554004</v>
      </c>
      <c r="I615" t="s">
        <v>1734</v>
      </c>
      <c r="J615" t="s">
        <v>1831</v>
      </c>
      <c r="K615">
        <v>7984</v>
      </c>
      <c r="L615" t="s">
        <v>2586</v>
      </c>
      <c r="M615">
        <v>1073.43</v>
      </c>
      <c r="N615">
        <f t="shared" si="33"/>
        <v>7.4378394492421487</v>
      </c>
    </row>
    <row r="616" spans="1:14" x14ac:dyDescent="0.25">
      <c r="A616" t="s">
        <v>523</v>
      </c>
      <c r="B616" t="s">
        <v>593</v>
      </c>
      <c r="C616">
        <v>40096</v>
      </c>
      <c r="D616" t="s">
        <v>3245</v>
      </c>
      <c r="E616">
        <v>346.9</v>
      </c>
      <c r="F616">
        <f t="shared" si="32"/>
        <v>115.58374171230903</v>
      </c>
      <c r="I616" t="s">
        <v>1734</v>
      </c>
      <c r="J616" t="s">
        <v>1832</v>
      </c>
      <c r="K616">
        <v>256623</v>
      </c>
      <c r="L616" t="s">
        <v>2587</v>
      </c>
      <c r="M616">
        <v>1060.27</v>
      </c>
      <c r="N616">
        <f t="shared" si="33"/>
        <v>242.0355192545295</v>
      </c>
    </row>
    <row r="617" spans="1:14" x14ac:dyDescent="0.25">
      <c r="A617" t="s">
        <v>523</v>
      </c>
      <c r="B617" t="s">
        <v>594</v>
      </c>
      <c r="C617">
        <v>195769</v>
      </c>
      <c r="D617" t="s">
        <v>3246</v>
      </c>
      <c r="E617">
        <v>221.02</v>
      </c>
      <c r="F617">
        <f t="shared" si="32"/>
        <v>885.7524205954212</v>
      </c>
      <c r="I617" t="s">
        <v>1734</v>
      </c>
      <c r="J617" t="s">
        <v>1833</v>
      </c>
      <c r="K617">
        <v>743</v>
      </c>
      <c r="L617" t="s">
        <v>2588</v>
      </c>
      <c r="M617">
        <v>1142.71</v>
      </c>
      <c r="N617">
        <f t="shared" si="33"/>
        <v>0.65020871437197536</v>
      </c>
    </row>
    <row r="618" spans="1:14" x14ac:dyDescent="0.25">
      <c r="A618" t="s">
        <v>523</v>
      </c>
      <c r="B618" t="s">
        <v>327</v>
      </c>
      <c r="C618">
        <v>111744</v>
      </c>
      <c r="D618" t="s">
        <v>3247</v>
      </c>
      <c r="E618">
        <v>279.20999999999998</v>
      </c>
      <c r="F618">
        <f t="shared" si="32"/>
        <v>400.21489201676161</v>
      </c>
      <c r="I618" t="s">
        <v>1734</v>
      </c>
      <c r="J618" t="s">
        <v>222</v>
      </c>
      <c r="K618">
        <v>14284</v>
      </c>
      <c r="L618" t="s">
        <v>2589</v>
      </c>
      <c r="M618">
        <v>472.48</v>
      </c>
      <c r="N618">
        <f t="shared" si="33"/>
        <v>30.231967490687435</v>
      </c>
    </row>
    <row r="619" spans="1:14" x14ac:dyDescent="0.25">
      <c r="A619" t="s">
        <v>523</v>
      </c>
      <c r="B619" t="s">
        <v>595</v>
      </c>
      <c r="C619">
        <v>40280</v>
      </c>
      <c r="D619" t="s">
        <v>3248</v>
      </c>
      <c r="E619">
        <v>186.15</v>
      </c>
      <c r="F619">
        <f t="shared" si="32"/>
        <v>216.38463604619929</v>
      </c>
      <c r="I619" t="s">
        <v>1734</v>
      </c>
      <c r="J619" t="s">
        <v>224</v>
      </c>
      <c r="K619">
        <v>9854</v>
      </c>
      <c r="L619" t="s">
        <v>2590</v>
      </c>
      <c r="M619">
        <v>420.39</v>
      </c>
      <c r="N619">
        <f t="shared" si="33"/>
        <v>23.440138918623184</v>
      </c>
    </row>
    <row r="620" spans="1:14" x14ac:dyDescent="0.25">
      <c r="A620" t="s">
        <v>523</v>
      </c>
      <c r="B620" t="s">
        <v>596</v>
      </c>
      <c r="C620">
        <v>15259</v>
      </c>
      <c r="D620" t="s">
        <v>3249</v>
      </c>
      <c r="E620">
        <v>442.2</v>
      </c>
      <c r="F620">
        <f t="shared" si="32"/>
        <v>34.507010402532792</v>
      </c>
      <c r="I620" t="s">
        <v>1734</v>
      </c>
      <c r="J620" t="s">
        <v>503</v>
      </c>
      <c r="K620">
        <v>5771</v>
      </c>
      <c r="L620" t="s">
        <v>2591</v>
      </c>
      <c r="M620">
        <v>915.69</v>
      </c>
      <c r="N620">
        <f t="shared" si="33"/>
        <v>6.3023512324039794</v>
      </c>
    </row>
    <row r="621" spans="1:14" x14ac:dyDescent="0.25">
      <c r="A621" t="s">
        <v>523</v>
      </c>
      <c r="B621" t="s">
        <v>597</v>
      </c>
      <c r="C621">
        <v>168667</v>
      </c>
      <c r="D621" t="s">
        <v>3250</v>
      </c>
      <c r="E621">
        <v>315.08999999999997</v>
      </c>
      <c r="F621">
        <f t="shared" si="32"/>
        <v>535.29785140753438</v>
      </c>
      <c r="I621" t="s">
        <v>1734</v>
      </c>
      <c r="J621" t="s">
        <v>703</v>
      </c>
      <c r="K621">
        <v>4274</v>
      </c>
      <c r="L621" t="s">
        <v>2592</v>
      </c>
      <c r="M621">
        <v>932.26</v>
      </c>
      <c r="N621">
        <f t="shared" si="33"/>
        <v>4.5845579559350398</v>
      </c>
    </row>
    <row r="622" spans="1:14" x14ac:dyDescent="0.25">
      <c r="A622" t="s">
        <v>523</v>
      </c>
      <c r="B622" t="s">
        <v>598</v>
      </c>
      <c r="C622">
        <v>27546</v>
      </c>
      <c r="D622" t="s">
        <v>3251</v>
      </c>
      <c r="E622">
        <v>151.47</v>
      </c>
      <c r="F622">
        <f t="shared" si="32"/>
        <v>181.85779362249951</v>
      </c>
      <c r="I622" t="s">
        <v>1734</v>
      </c>
      <c r="J622" t="s">
        <v>1834</v>
      </c>
      <c r="K622">
        <v>36643</v>
      </c>
      <c r="L622" t="s">
        <v>2593</v>
      </c>
      <c r="M622">
        <v>1612.33</v>
      </c>
      <c r="N622">
        <f t="shared" si="33"/>
        <v>22.726737082359072</v>
      </c>
    </row>
    <row r="623" spans="1:14" x14ac:dyDescent="0.25">
      <c r="A623" t="s">
        <v>523</v>
      </c>
      <c r="B623" t="s">
        <v>231</v>
      </c>
      <c r="C623">
        <v>32591</v>
      </c>
      <c r="D623" t="s">
        <v>3252</v>
      </c>
      <c r="E623">
        <v>232.8</v>
      </c>
      <c r="F623">
        <f t="shared" si="32"/>
        <v>139.99570446735393</v>
      </c>
      <c r="I623" t="s">
        <v>1734</v>
      </c>
      <c r="J623" t="s">
        <v>1835</v>
      </c>
      <c r="K623">
        <v>58722</v>
      </c>
      <c r="L623" t="s">
        <v>2594</v>
      </c>
      <c r="M623">
        <v>1291.8399999999999</v>
      </c>
      <c r="N623">
        <f t="shared" si="33"/>
        <v>45.456093633886553</v>
      </c>
    </row>
    <row r="624" spans="1:14" x14ac:dyDescent="0.25">
      <c r="A624" t="s">
        <v>523</v>
      </c>
      <c r="B624" t="s">
        <v>599</v>
      </c>
      <c r="C624">
        <v>19465</v>
      </c>
      <c r="D624" t="s">
        <v>3253</v>
      </c>
      <c r="E624">
        <v>343.67</v>
      </c>
      <c r="F624">
        <f t="shared" si="32"/>
        <v>56.638635900718711</v>
      </c>
      <c r="I624" t="s">
        <v>1734</v>
      </c>
      <c r="J624" t="s">
        <v>1528</v>
      </c>
      <c r="K624">
        <v>51584</v>
      </c>
      <c r="L624" t="s">
        <v>2595</v>
      </c>
      <c r="M624">
        <v>1334.63</v>
      </c>
      <c r="N624">
        <f t="shared" si="33"/>
        <v>38.65041247386916</v>
      </c>
    </row>
    <row r="625" spans="1:14" x14ac:dyDescent="0.25">
      <c r="A625" t="s">
        <v>523</v>
      </c>
      <c r="B625" t="s">
        <v>232</v>
      </c>
      <c r="C625">
        <v>18962</v>
      </c>
      <c r="D625" t="s">
        <v>3254</v>
      </c>
      <c r="E625">
        <v>219.45</v>
      </c>
      <c r="F625">
        <f t="shared" si="32"/>
        <v>86.406926406926416</v>
      </c>
      <c r="I625" t="s">
        <v>1734</v>
      </c>
      <c r="J625" t="s">
        <v>705</v>
      </c>
      <c r="K625">
        <v>2138</v>
      </c>
      <c r="L625" t="s">
        <v>2596</v>
      </c>
      <c r="M625">
        <v>902.32</v>
      </c>
      <c r="N625">
        <f t="shared" si="33"/>
        <v>2.3694476460679135</v>
      </c>
    </row>
    <row r="626" spans="1:14" x14ac:dyDescent="0.25">
      <c r="A626" t="s">
        <v>523</v>
      </c>
      <c r="B626" t="s">
        <v>331</v>
      </c>
      <c r="C626">
        <v>42613</v>
      </c>
      <c r="D626" t="s">
        <v>3255</v>
      </c>
      <c r="E626">
        <v>312.16000000000003</v>
      </c>
      <c r="F626">
        <f t="shared" si="32"/>
        <v>136.51012301383903</v>
      </c>
      <c r="I626" t="s">
        <v>1734</v>
      </c>
      <c r="J626" t="s">
        <v>1084</v>
      </c>
      <c r="K626">
        <v>176832</v>
      </c>
      <c r="L626" t="s">
        <v>2597</v>
      </c>
      <c r="M626">
        <v>902.03</v>
      </c>
      <c r="N626">
        <f t="shared" si="33"/>
        <v>196.03782579293372</v>
      </c>
    </row>
    <row r="627" spans="1:14" x14ac:dyDescent="0.25">
      <c r="A627" t="s">
        <v>523</v>
      </c>
      <c r="B627" t="s">
        <v>334</v>
      </c>
      <c r="C627">
        <v>11137</v>
      </c>
      <c r="D627" t="s">
        <v>3256</v>
      </c>
      <c r="E627">
        <v>249.87</v>
      </c>
      <c r="F627">
        <f t="shared" si="32"/>
        <v>44.571177012046263</v>
      </c>
      <c r="I627" t="s">
        <v>1734</v>
      </c>
      <c r="J627" t="s">
        <v>1836</v>
      </c>
      <c r="K627">
        <v>24823</v>
      </c>
      <c r="L627" t="s">
        <v>2598</v>
      </c>
      <c r="M627">
        <v>1021.74</v>
      </c>
      <c r="N627">
        <f t="shared" si="33"/>
        <v>24.294830387378394</v>
      </c>
    </row>
    <row r="628" spans="1:14" x14ac:dyDescent="0.25">
      <c r="A628" t="s">
        <v>523</v>
      </c>
      <c r="B628" t="s">
        <v>512</v>
      </c>
      <c r="C628">
        <v>22119</v>
      </c>
      <c r="D628" t="s">
        <v>3257</v>
      </c>
      <c r="E628">
        <v>360.66</v>
      </c>
      <c r="F628">
        <f t="shared" ref="F628:F691" si="34">C628/E628</f>
        <v>61.329229745466641</v>
      </c>
      <c r="I628" t="s">
        <v>1734</v>
      </c>
      <c r="J628" t="s">
        <v>794</v>
      </c>
      <c r="K628">
        <v>4873</v>
      </c>
      <c r="L628" t="s">
        <v>2599</v>
      </c>
      <c r="M628">
        <v>749.95</v>
      </c>
      <c r="N628">
        <f t="shared" si="33"/>
        <v>6.4977665177678512</v>
      </c>
    </row>
    <row r="629" spans="1:14" x14ac:dyDescent="0.25">
      <c r="A629" t="s">
        <v>523</v>
      </c>
      <c r="B629" t="s">
        <v>600</v>
      </c>
      <c r="C629">
        <v>2299</v>
      </c>
      <c r="D629" t="s">
        <v>3258</v>
      </c>
      <c r="E629">
        <v>160.93</v>
      </c>
      <c r="F629">
        <f t="shared" si="34"/>
        <v>14.285714285714285</v>
      </c>
      <c r="I629" t="s">
        <v>1734</v>
      </c>
      <c r="J629" t="s">
        <v>592</v>
      </c>
      <c r="K629">
        <v>8545</v>
      </c>
      <c r="L629" t="s">
        <v>2600</v>
      </c>
      <c r="M629">
        <v>915.98</v>
      </c>
      <c r="N629">
        <f t="shared" si="33"/>
        <v>9.3288063058145365</v>
      </c>
    </row>
    <row r="630" spans="1:14" x14ac:dyDescent="0.25">
      <c r="A630" t="s">
        <v>523</v>
      </c>
      <c r="B630" t="s">
        <v>601</v>
      </c>
      <c r="C630">
        <v>17137</v>
      </c>
      <c r="D630" t="s">
        <v>3259</v>
      </c>
      <c r="E630">
        <v>377.01</v>
      </c>
      <c r="F630">
        <f t="shared" si="34"/>
        <v>45.455027718097661</v>
      </c>
      <c r="I630" t="s">
        <v>1734</v>
      </c>
      <c r="J630" t="s">
        <v>1837</v>
      </c>
      <c r="K630">
        <v>19818</v>
      </c>
      <c r="L630" t="s">
        <v>2601</v>
      </c>
      <c r="M630">
        <v>938.51</v>
      </c>
      <c r="N630">
        <f t="shared" si="33"/>
        <v>21.11645054394732</v>
      </c>
    </row>
    <row r="631" spans="1:14" x14ac:dyDescent="0.25">
      <c r="A631" t="s">
        <v>523</v>
      </c>
      <c r="B631" t="s">
        <v>233</v>
      </c>
      <c r="C631">
        <v>6778</v>
      </c>
      <c r="D631" t="s">
        <v>3260</v>
      </c>
      <c r="E631">
        <v>430.92</v>
      </c>
      <c r="F631">
        <f t="shared" si="34"/>
        <v>15.72913765896222</v>
      </c>
      <c r="I631" t="s">
        <v>1734</v>
      </c>
      <c r="J631" t="s">
        <v>228</v>
      </c>
      <c r="K631">
        <v>607391</v>
      </c>
      <c r="L631" t="s">
        <v>2602</v>
      </c>
      <c r="M631">
        <v>1076.9100000000001</v>
      </c>
      <c r="N631">
        <f t="shared" si="33"/>
        <v>564.01277729800995</v>
      </c>
    </row>
    <row r="632" spans="1:14" x14ac:dyDescent="0.25">
      <c r="A632" t="s">
        <v>523</v>
      </c>
      <c r="B632" t="s">
        <v>602</v>
      </c>
      <c r="C632">
        <v>202518</v>
      </c>
      <c r="D632" t="s">
        <v>3261</v>
      </c>
      <c r="E632">
        <v>328.5</v>
      </c>
      <c r="F632">
        <f t="shared" si="34"/>
        <v>616.49315068493149</v>
      </c>
      <c r="I632" t="s">
        <v>1734</v>
      </c>
      <c r="J632" t="s">
        <v>1451</v>
      </c>
      <c r="K632">
        <v>20940</v>
      </c>
      <c r="L632" t="s">
        <v>2603</v>
      </c>
      <c r="M632">
        <v>909.68</v>
      </c>
      <c r="N632">
        <f t="shared" si="33"/>
        <v>23.019083633805295</v>
      </c>
    </row>
    <row r="633" spans="1:14" x14ac:dyDescent="0.25">
      <c r="A633" t="s">
        <v>523</v>
      </c>
      <c r="B633" t="s">
        <v>603</v>
      </c>
      <c r="C633">
        <v>90896</v>
      </c>
      <c r="D633" t="s">
        <v>3262</v>
      </c>
      <c r="E633">
        <v>132.13</v>
      </c>
      <c r="F633">
        <f t="shared" si="34"/>
        <v>687.92855521077729</v>
      </c>
      <c r="I633" t="s">
        <v>1734</v>
      </c>
      <c r="J633" t="s">
        <v>847</v>
      </c>
      <c r="K633">
        <v>12388</v>
      </c>
      <c r="L633" t="s">
        <v>2604</v>
      </c>
      <c r="M633">
        <v>258.64999999999998</v>
      </c>
      <c r="N633">
        <f t="shared" si="33"/>
        <v>47.894838584960375</v>
      </c>
    </row>
    <row r="634" spans="1:14" x14ac:dyDescent="0.25">
      <c r="A634" t="s">
        <v>523</v>
      </c>
      <c r="B634" t="s">
        <v>604</v>
      </c>
      <c r="C634">
        <v>5257</v>
      </c>
      <c r="D634" t="s">
        <v>3263</v>
      </c>
      <c r="E634">
        <v>167.83</v>
      </c>
      <c r="F634">
        <f t="shared" si="34"/>
        <v>31.323362926771136</v>
      </c>
      <c r="I634" t="s">
        <v>1734</v>
      </c>
      <c r="J634" t="s">
        <v>1838</v>
      </c>
      <c r="K634">
        <v>1200</v>
      </c>
      <c r="L634" t="s">
        <v>2605</v>
      </c>
      <c r="M634">
        <v>989.87</v>
      </c>
      <c r="N634">
        <f t="shared" si="33"/>
        <v>1.2122804004566257</v>
      </c>
    </row>
    <row r="635" spans="1:14" x14ac:dyDescent="0.25">
      <c r="A635" t="s">
        <v>523</v>
      </c>
      <c r="B635" t="s">
        <v>605</v>
      </c>
      <c r="C635">
        <v>13966</v>
      </c>
      <c r="D635" t="s">
        <v>3264</v>
      </c>
      <c r="E635">
        <v>655.66</v>
      </c>
      <c r="F635">
        <f t="shared" si="34"/>
        <v>21.300674129884392</v>
      </c>
      <c r="I635" t="s">
        <v>1734</v>
      </c>
      <c r="J635" t="s">
        <v>1839</v>
      </c>
      <c r="K635">
        <v>65204</v>
      </c>
      <c r="L635" t="s">
        <v>2606</v>
      </c>
      <c r="M635">
        <v>981.41</v>
      </c>
      <c r="N635">
        <f t="shared" si="33"/>
        <v>66.43910292334499</v>
      </c>
    </row>
    <row r="636" spans="1:14" x14ac:dyDescent="0.25">
      <c r="A636" t="s">
        <v>523</v>
      </c>
      <c r="B636" t="s">
        <v>517</v>
      </c>
      <c r="C636">
        <v>8090</v>
      </c>
      <c r="D636" t="s">
        <v>3265</v>
      </c>
      <c r="E636">
        <v>256.58</v>
      </c>
      <c r="F636">
        <f t="shared" si="34"/>
        <v>31.530127055889004</v>
      </c>
      <c r="I636" t="s">
        <v>1734</v>
      </c>
      <c r="J636" t="s">
        <v>1840</v>
      </c>
      <c r="K636">
        <v>50113</v>
      </c>
      <c r="L636" t="s">
        <v>2607</v>
      </c>
      <c r="M636">
        <v>1086.27</v>
      </c>
      <c r="N636">
        <f t="shared" si="33"/>
        <v>46.133097664484886</v>
      </c>
    </row>
    <row r="637" spans="1:14" x14ac:dyDescent="0.25">
      <c r="A637" t="s">
        <v>523</v>
      </c>
      <c r="B637" t="s">
        <v>606</v>
      </c>
      <c r="C637">
        <v>66703</v>
      </c>
      <c r="D637" t="s">
        <v>3266</v>
      </c>
      <c r="E637">
        <v>199.61</v>
      </c>
      <c r="F637">
        <f t="shared" si="34"/>
        <v>334.16662491859125</v>
      </c>
      <c r="I637" t="s">
        <v>1734</v>
      </c>
      <c r="J637" t="s">
        <v>327</v>
      </c>
      <c r="K637">
        <v>13595</v>
      </c>
      <c r="L637" t="s">
        <v>2608</v>
      </c>
      <c r="M637">
        <v>939.57</v>
      </c>
      <c r="N637">
        <f t="shared" si="33"/>
        <v>14.469384931404791</v>
      </c>
    </row>
    <row r="638" spans="1:14" x14ac:dyDescent="0.25">
      <c r="A638" t="s">
        <v>523</v>
      </c>
      <c r="B638" t="s">
        <v>607</v>
      </c>
      <c r="C638">
        <v>25925</v>
      </c>
      <c r="D638" t="s">
        <v>3267</v>
      </c>
      <c r="E638">
        <v>184.24</v>
      </c>
      <c r="F638">
        <f t="shared" si="34"/>
        <v>140.71320017368649</v>
      </c>
      <c r="I638" t="s">
        <v>1734</v>
      </c>
      <c r="J638" t="s">
        <v>1841</v>
      </c>
      <c r="K638">
        <v>14714</v>
      </c>
      <c r="L638" t="s">
        <v>2609</v>
      </c>
      <c r="M638">
        <v>914.01</v>
      </c>
      <c r="N638">
        <f t="shared" si="33"/>
        <v>16.098292141223837</v>
      </c>
    </row>
    <row r="639" spans="1:14" x14ac:dyDescent="0.25">
      <c r="A639" t="s">
        <v>523</v>
      </c>
      <c r="B639" t="s">
        <v>608</v>
      </c>
      <c r="C639">
        <v>6621</v>
      </c>
      <c r="D639" t="s">
        <v>3268</v>
      </c>
      <c r="E639">
        <v>463.26</v>
      </c>
      <c r="F639">
        <f t="shared" si="34"/>
        <v>14.292190130812072</v>
      </c>
      <c r="I639" t="s">
        <v>1734</v>
      </c>
      <c r="J639" t="s">
        <v>1842</v>
      </c>
      <c r="K639">
        <v>362294</v>
      </c>
      <c r="L639" t="s">
        <v>2610</v>
      </c>
      <c r="M639">
        <v>1166.58</v>
      </c>
      <c r="N639">
        <f t="shared" si="33"/>
        <v>310.56078451542118</v>
      </c>
    </row>
    <row r="640" spans="1:14" x14ac:dyDescent="0.25">
      <c r="A640" t="s">
        <v>523</v>
      </c>
      <c r="B640" t="s">
        <v>237</v>
      </c>
      <c r="C640">
        <v>29524</v>
      </c>
      <c r="D640" t="s">
        <v>3269</v>
      </c>
      <c r="E640">
        <v>492.58</v>
      </c>
      <c r="F640">
        <f t="shared" si="34"/>
        <v>59.937472085752567</v>
      </c>
      <c r="I640" t="s">
        <v>1734</v>
      </c>
      <c r="J640" t="s">
        <v>1843</v>
      </c>
      <c r="K640">
        <v>9836</v>
      </c>
      <c r="L640" t="s">
        <v>2611</v>
      </c>
      <c r="M640">
        <v>918.14</v>
      </c>
      <c r="N640">
        <f t="shared" si="33"/>
        <v>10.712963164658985</v>
      </c>
    </row>
    <row r="641" spans="1:14" x14ac:dyDescent="0.25">
      <c r="A641" t="s">
        <v>523</v>
      </c>
      <c r="B641" t="s">
        <v>609</v>
      </c>
      <c r="C641">
        <v>6195</v>
      </c>
      <c r="D641" t="s">
        <v>3270</v>
      </c>
      <c r="E641">
        <v>394.77</v>
      </c>
      <c r="F641">
        <f t="shared" si="34"/>
        <v>15.692681814727564</v>
      </c>
      <c r="I641" t="s">
        <v>1734</v>
      </c>
      <c r="J641" t="s">
        <v>925</v>
      </c>
      <c r="K641">
        <v>2112</v>
      </c>
      <c r="L641" t="s">
        <v>2612</v>
      </c>
      <c r="M641">
        <v>1501.53</v>
      </c>
      <c r="N641">
        <f t="shared" si="33"/>
        <v>1.4065653033905416</v>
      </c>
    </row>
    <row r="642" spans="1:14" x14ac:dyDescent="0.25">
      <c r="A642" t="s">
        <v>523</v>
      </c>
      <c r="B642" t="s">
        <v>610</v>
      </c>
      <c r="C642">
        <v>1537</v>
      </c>
      <c r="D642" t="s">
        <v>3271</v>
      </c>
      <c r="E642">
        <v>195.48</v>
      </c>
      <c r="F642">
        <f t="shared" si="34"/>
        <v>7.8626969510947413</v>
      </c>
      <c r="G642" t="s">
        <v>5305</v>
      </c>
      <c r="I642" t="s">
        <v>1734</v>
      </c>
      <c r="J642" t="s">
        <v>376</v>
      </c>
      <c r="K642">
        <v>83396</v>
      </c>
      <c r="L642" t="s">
        <v>2613</v>
      </c>
      <c r="M642">
        <v>379.56</v>
      </c>
      <c r="N642">
        <f t="shared" si="33"/>
        <v>219.71756770997999</v>
      </c>
    </row>
    <row r="643" spans="1:14" x14ac:dyDescent="0.25">
      <c r="A643" t="s">
        <v>523</v>
      </c>
      <c r="B643" t="s">
        <v>611</v>
      </c>
      <c r="C643">
        <v>25286</v>
      </c>
      <c r="D643" t="s">
        <v>3272</v>
      </c>
      <c r="E643">
        <v>488.27</v>
      </c>
      <c r="F643">
        <f t="shared" si="34"/>
        <v>51.786921170663774</v>
      </c>
      <c r="I643" t="s">
        <v>1734</v>
      </c>
      <c r="J643" t="s">
        <v>1844</v>
      </c>
      <c r="K643">
        <v>29189</v>
      </c>
      <c r="L643" t="s">
        <v>2614</v>
      </c>
      <c r="M643">
        <v>985.56</v>
      </c>
      <c r="N643">
        <f t="shared" si="33"/>
        <v>29.616664637363531</v>
      </c>
    </row>
    <row r="644" spans="1:14" x14ac:dyDescent="0.25">
      <c r="A644" t="s">
        <v>523</v>
      </c>
      <c r="B644" t="s">
        <v>519</v>
      </c>
      <c r="C644">
        <v>8020</v>
      </c>
      <c r="D644" t="s">
        <v>3273</v>
      </c>
      <c r="E644">
        <v>379.65</v>
      </c>
      <c r="F644">
        <f t="shared" si="34"/>
        <v>21.124720136968261</v>
      </c>
      <c r="I644" t="s">
        <v>1734</v>
      </c>
      <c r="J644" t="s">
        <v>1189</v>
      </c>
      <c r="K644">
        <v>23194</v>
      </c>
      <c r="L644" t="s">
        <v>2615</v>
      </c>
      <c r="M644">
        <v>821.39</v>
      </c>
      <c r="N644">
        <f t="shared" si="33"/>
        <v>28.237499847818942</v>
      </c>
    </row>
    <row r="645" spans="1:14" x14ac:dyDescent="0.25">
      <c r="A645" t="s">
        <v>523</v>
      </c>
      <c r="B645" t="s">
        <v>612</v>
      </c>
      <c r="C645">
        <v>15860</v>
      </c>
      <c r="D645" t="s">
        <v>3274</v>
      </c>
      <c r="E645">
        <v>444.12</v>
      </c>
      <c r="F645">
        <f t="shared" si="34"/>
        <v>35.711069080428715</v>
      </c>
      <c r="I645" t="s">
        <v>1734</v>
      </c>
      <c r="J645" t="s">
        <v>1845</v>
      </c>
      <c r="K645">
        <v>142878</v>
      </c>
      <c r="L645" t="s">
        <v>2616</v>
      </c>
      <c r="M645">
        <v>910.15</v>
      </c>
      <c r="N645">
        <f t="shared" si="33"/>
        <v>156.98291490413669</v>
      </c>
    </row>
    <row r="646" spans="1:14" x14ac:dyDescent="0.25">
      <c r="A646" t="s">
        <v>523</v>
      </c>
      <c r="B646" t="s">
        <v>613</v>
      </c>
      <c r="C646">
        <v>8531</v>
      </c>
      <c r="D646" t="s">
        <v>3275</v>
      </c>
      <c r="E646">
        <v>337.65</v>
      </c>
      <c r="F646">
        <f t="shared" si="34"/>
        <v>25.265807789130758</v>
      </c>
      <c r="I646" t="s">
        <v>1734</v>
      </c>
      <c r="J646" t="s">
        <v>1846</v>
      </c>
      <c r="K646">
        <v>9605</v>
      </c>
      <c r="L646" t="s">
        <v>2617</v>
      </c>
      <c r="M646">
        <v>885.23</v>
      </c>
      <c r="N646">
        <f t="shared" si="33"/>
        <v>10.850287495905018</v>
      </c>
    </row>
    <row r="647" spans="1:14" x14ac:dyDescent="0.25">
      <c r="A647" t="s">
        <v>523</v>
      </c>
      <c r="B647" t="s">
        <v>614</v>
      </c>
      <c r="C647">
        <v>44451</v>
      </c>
      <c r="D647" t="s">
        <v>3276</v>
      </c>
      <c r="E647">
        <v>552.13</v>
      </c>
      <c r="F647">
        <f t="shared" si="34"/>
        <v>80.50821364533715</v>
      </c>
      <c r="I647" t="s">
        <v>1734</v>
      </c>
      <c r="J647" t="s">
        <v>1847</v>
      </c>
      <c r="K647">
        <v>15823</v>
      </c>
      <c r="L647" t="s">
        <v>2618</v>
      </c>
      <c r="M647">
        <v>4765.1099999999997</v>
      </c>
      <c r="N647">
        <f t="shared" si="33"/>
        <v>3.3205949075677164</v>
      </c>
    </row>
    <row r="648" spans="1:14" x14ac:dyDescent="0.25">
      <c r="A648" t="s">
        <v>523</v>
      </c>
      <c r="B648" t="s">
        <v>615</v>
      </c>
      <c r="C648">
        <v>40644</v>
      </c>
      <c r="D648" t="s">
        <v>3277</v>
      </c>
      <c r="E648">
        <v>268.88</v>
      </c>
      <c r="F648">
        <f t="shared" si="34"/>
        <v>151.16036893781612</v>
      </c>
      <c r="I648" t="s">
        <v>1734</v>
      </c>
      <c r="J648" t="s">
        <v>331</v>
      </c>
      <c r="K648">
        <v>51353</v>
      </c>
      <c r="L648" t="s">
        <v>2619</v>
      </c>
      <c r="M648">
        <v>1109.9100000000001</v>
      </c>
      <c r="N648">
        <f t="shared" si="33"/>
        <v>46.267715400347775</v>
      </c>
    </row>
    <row r="649" spans="1:14" x14ac:dyDescent="0.25">
      <c r="A649" t="s">
        <v>523</v>
      </c>
      <c r="B649" t="s">
        <v>616</v>
      </c>
      <c r="C649">
        <v>26830</v>
      </c>
      <c r="D649" t="s">
        <v>3278</v>
      </c>
      <c r="E649">
        <v>368.67</v>
      </c>
      <c r="F649">
        <f t="shared" si="34"/>
        <v>72.775110532454491</v>
      </c>
      <c r="I649" t="s">
        <v>1734</v>
      </c>
      <c r="J649" t="s">
        <v>1631</v>
      </c>
      <c r="K649">
        <v>117415</v>
      </c>
      <c r="L649" t="s">
        <v>2620</v>
      </c>
      <c r="M649">
        <v>922.06</v>
      </c>
      <c r="N649">
        <f t="shared" si="33"/>
        <v>127.33986942281415</v>
      </c>
    </row>
    <row r="650" spans="1:14" x14ac:dyDescent="0.25">
      <c r="A650" t="s">
        <v>523</v>
      </c>
      <c r="B650" t="s">
        <v>617</v>
      </c>
      <c r="C650">
        <v>12037</v>
      </c>
      <c r="D650" t="s">
        <v>3279</v>
      </c>
      <c r="E650">
        <v>171.87</v>
      </c>
      <c r="F650">
        <f t="shared" si="34"/>
        <v>70.035491941583757</v>
      </c>
      <c r="I650" t="s">
        <v>1734</v>
      </c>
      <c r="J650" t="s">
        <v>1848</v>
      </c>
      <c r="K650">
        <v>6704</v>
      </c>
      <c r="L650" t="s">
        <v>2621</v>
      </c>
      <c r="M650">
        <v>3856.54</v>
      </c>
      <c r="N650">
        <f t="shared" si="33"/>
        <v>1.7383457710797763</v>
      </c>
    </row>
    <row r="651" spans="1:14" x14ac:dyDescent="0.25">
      <c r="A651" t="s">
        <v>523</v>
      </c>
      <c r="B651" t="s">
        <v>618</v>
      </c>
      <c r="C651">
        <v>6901</v>
      </c>
      <c r="D651" t="s">
        <v>3280</v>
      </c>
      <c r="E651">
        <v>202.22</v>
      </c>
      <c r="F651">
        <f t="shared" si="34"/>
        <v>34.126199189002079</v>
      </c>
      <c r="I651" t="s">
        <v>1734</v>
      </c>
      <c r="J651" t="s">
        <v>1849</v>
      </c>
      <c r="K651">
        <v>12514</v>
      </c>
      <c r="L651" t="s">
        <v>2622</v>
      </c>
      <c r="M651">
        <v>258.89</v>
      </c>
      <c r="N651">
        <f t="shared" si="33"/>
        <v>48.33713160029356</v>
      </c>
    </row>
    <row r="652" spans="1:14" x14ac:dyDescent="0.25">
      <c r="A652" t="s">
        <v>523</v>
      </c>
      <c r="B652" t="s">
        <v>619</v>
      </c>
      <c r="C652">
        <v>69922</v>
      </c>
      <c r="D652" t="s">
        <v>3281</v>
      </c>
      <c r="E652">
        <v>445.99</v>
      </c>
      <c r="F652">
        <f t="shared" si="34"/>
        <v>156.77929998430457</v>
      </c>
      <c r="I652" t="s">
        <v>1734</v>
      </c>
      <c r="J652" t="s">
        <v>1850</v>
      </c>
      <c r="K652">
        <v>137713</v>
      </c>
      <c r="L652" t="s">
        <v>2623</v>
      </c>
      <c r="M652">
        <v>922.49</v>
      </c>
      <c r="N652">
        <f t="shared" si="33"/>
        <v>149.28400307862415</v>
      </c>
    </row>
    <row r="653" spans="1:14" x14ac:dyDescent="0.25">
      <c r="A653" t="s">
        <v>523</v>
      </c>
      <c r="B653" t="s">
        <v>620</v>
      </c>
      <c r="C653">
        <v>7985</v>
      </c>
      <c r="D653" t="s">
        <v>3282</v>
      </c>
      <c r="E653">
        <v>289.87</v>
      </c>
      <c r="F653">
        <f t="shared" si="34"/>
        <v>27.546831338186085</v>
      </c>
      <c r="I653" t="s">
        <v>1734</v>
      </c>
      <c r="J653" t="s">
        <v>1851</v>
      </c>
      <c r="K653">
        <v>3849</v>
      </c>
      <c r="L653" t="s">
        <v>2624</v>
      </c>
      <c r="M653">
        <v>1176.0899999999999</v>
      </c>
      <c r="N653">
        <f t="shared" si="33"/>
        <v>3.2727087212713317</v>
      </c>
    </row>
    <row r="654" spans="1:14" x14ac:dyDescent="0.25">
      <c r="A654" t="s">
        <v>523</v>
      </c>
      <c r="B654" t="s">
        <v>621</v>
      </c>
      <c r="C654">
        <v>8120</v>
      </c>
      <c r="D654" t="s">
        <v>3283</v>
      </c>
      <c r="E654">
        <v>362.92</v>
      </c>
      <c r="F654">
        <f t="shared" si="34"/>
        <v>22.374076931555162</v>
      </c>
      <c r="I654" t="s">
        <v>1734</v>
      </c>
      <c r="J654" t="s">
        <v>1852</v>
      </c>
      <c r="K654">
        <v>3452</v>
      </c>
      <c r="L654" t="s">
        <v>2625</v>
      </c>
      <c r="M654">
        <v>700.09</v>
      </c>
      <c r="N654">
        <f t="shared" ref="N654:N715" si="35">K654/M654</f>
        <v>4.9307946121212982</v>
      </c>
    </row>
    <row r="655" spans="1:14" x14ac:dyDescent="0.25">
      <c r="A655" t="s">
        <v>523</v>
      </c>
      <c r="B655" t="s">
        <v>343</v>
      </c>
      <c r="C655">
        <v>24511</v>
      </c>
      <c r="D655" t="s">
        <v>3284</v>
      </c>
      <c r="E655">
        <v>329.19</v>
      </c>
      <c r="F655">
        <f t="shared" si="34"/>
        <v>74.458519396093436</v>
      </c>
      <c r="I655" t="s">
        <v>1734</v>
      </c>
      <c r="J655" t="s">
        <v>1853</v>
      </c>
      <c r="K655">
        <v>12023</v>
      </c>
      <c r="L655" t="s">
        <v>2626</v>
      </c>
      <c r="M655">
        <v>1057.67</v>
      </c>
      <c r="N655">
        <f t="shared" si="35"/>
        <v>11.367439749638356</v>
      </c>
    </row>
    <row r="656" spans="1:14" x14ac:dyDescent="0.25">
      <c r="A656" t="s">
        <v>523</v>
      </c>
      <c r="B656" t="s">
        <v>622</v>
      </c>
      <c r="C656">
        <v>26320</v>
      </c>
      <c r="D656" t="s">
        <v>3285</v>
      </c>
      <c r="E656">
        <v>327.67</v>
      </c>
      <c r="F656">
        <f t="shared" si="34"/>
        <v>80.324716940824601</v>
      </c>
      <c r="I656" t="s">
        <v>1734</v>
      </c>
      <c r="J656" t="s">
        <v>1854</v>
      </c>
      <c r="K656">
        <v>15976</v>
      </c>
      <c r="L656" t="s">
        <v>2627</v>
      </c>
      <c r="M656">
        <v>2642.13</v>
      </c>
      <c r="N656">
        <f t="shared" si="35"/>
        <v>6.0466366151551965</v>
      </c>
    </row>
    <row r="657" spans="1:14" x14ac:dyDescent="0.25">
      <c r="A657" t="s">
        <v>523</v>
      </c>
      <c r="B657" t="s">
        <v>241</v>
      </c>
      <c r="C657">
        <v>69761</v>
      </c>
      <c r="D657" t="s">
        <v>3286</v>
      </c>
      <c r="E657">
        <v>446.74</v>
      </c>
      <c r="F657">
        <f t="shared" si="34"/>
        <v>156.15570577964812</v>
      </c>
      <c r="I657" t="s">
        <v>1734</v>
      </c>
      <c r="J657" t="s">
        <v>1855</v>
      </c>
      <c r="K657">
        <v>6948</v>
      </c>
      <c r="L657" t="s">
        <v>2628</v>
      </c>
      <c r="M657">
        <v>818.72</v>
      </c>
      <c r="N657">
        <f t="shared" si="35"/>
        <v>8.48641782294313</v>
      </c>
    </row>
    <row r="658" spans="1:14" x14ac:dyDescent="0.25">
      <c r="A658" t="s">
        <v>523</v>
      </c>
      <c r="B658" t="s">
        <v>522</v>
      </c>
      <c r="C658">
        <v>94593</v>
      </c>
      <c r="D658" t="s">
        <v>3287</v>
      </c>
      <c r="E658">
        <v>330.07</v>
      </c>
      <c r="F658">
        <f t="shared" si="34"/>
        <v>286.58466385918138</v>
      </c>
      <c r="I658" t="s">
        <v>1734</v>
      </c>
      <c r="J658" t="s">
        <v>1698</v>
      </c>
      <c r="K658">
        <v>854</v>
      </c>
      <c r="L658" t="s">
        <v>2629</v>
      </c>
      <c r="M658">
        <v>924.25</v>
      </c>
      <c r="N658">
        <f t="shared" si="35"/>
        <v>0.92399242629158773</v>
      </c>
    </row>
    <row r="659" spans="1:14" x14ac:dyDescent="0.25">
      <c r="A659" t="s">
        <v>523</v>
      </c>
      <c r="B659" t="s">
        <v>623</v>
      </c>
      <c r="C659">
        <v>35734</v>
      </c>
      <c r="D659" t="s">
        <v>3288</v>
      </c>
      <c r="E659">
        <v>906.62</v>
      </c>
      <c r="F659">
        <f t="shared" si="34"/>
        <v>39.414528688976638</v>
      </c>
      <c r="I659" t="s">
        <v>1734</v>
      </c>
      <c r="J659" t="s">
        <v>929</v>
      </c>
      <c r="K659">
        <v>17074</v>
      </c>
      <c r="L659" t="s">
        <v>2630</v>
      </c>
      <c r="M659">
        <v>865.73</v>
      </c>
      <c r="N659">
        <f t="shared" si="35"/>
        <v>19.722084252596076</v>
      </c>
    </row>
    <row r="660" spans="1:14" x14ac:dyDescent="0.25">
      <c r="A660" t="s">
        <v>523</v>
      </c>
      <c r="B660" t="s">
        <v>624</v>
      </c>
      <c r="C660">
        <v>5254</v>
      </c>
      <c r="D660" t="s">
        <v>3289</v>
      </c>
      <c r="E660">
        <v>286.76</v>
      </c>
      <c r="F660">
        <f t="shared" si="34"/>
        <v>18.321941693402149</v>
      </c>
      <c r="I660" t="s">
        <v>1734</v>
      </c>
      <c r="J660" t="s">
        <v>1856</v>
      </c>
      <c r="K660">
        <v>104915</v>
      </c>
      <c r="L660" t="s">
        <v>2631</v>
      </c>
      <c r="M660">
        <v>148.71</v>
      </c>
      <c r="N660">
        <f t="shared" si="35"/>
        <v>705.5006388272476</v>
      </c>
    </row>
    <row r="661" spans="1:14" x14ac:dyDescent="0.25">
      <c r="A661" t="s">
        <v>523</v>
      </c>
      <c r="B661" t="s">
        <v>242</v>
      </c>
      <c r="C661">
        <v>20374</v>
      </c>
      <c r="D661" t="s">
        <v>3290</v>
      </c>
      <c r="E661">
        <v>684.43</v>
      </c>
      <c r="F661">
        <f t="shared" si="34"/>
        <v>29.767836009526178</v>
      </c>
      <c r="I661" t="s">
        <v>1734</v>
      </c>
      <c r="J661" t="s">
        <v>1857</v>
      </c>
      <c r="K661">
        <v>10264</v>
      </c>
      <c r="L661" t="s">
        <v>2632</v>
      </c>
      <c r="M661">
        <v>1057.22</v>
      </c>
      <c r="N661">
        <f t="shared" si="35"/>
        <v>9.7084807324870876</v>
      </c>
    </row>
    <row r="662" spans="1:14" x14ac:dyDescent="0.25">
      <c r="A662" t="s">
        <v>523</v>
      </c>
      <c r="B662" t="s">
        <v>625</v>
      </c>
      <c r="C662">
        <v>29927</v>
      </c>
      <c r="D662" t="s">
        <v>3291</v>
      </c>
      <c r="E662">
        <v>648.85</v>
      </c>
      <c r="F662">
        <f t="shared" si="34"/>
        <v>46.123140941666023</v>
      </c>
      <c r="I662" t="s">
        <v>1734</v>
      </c>
      <c r="J662" t="s">
        <v>1858</v>
      </c>
      <c r="K662">
        <v>54406</v>
      </c>
      <c r="L662" t="s">
        <v>2633</v>
      </c>
      <c r="M662">
        <v>938.7</v>
      </c>
      <c r="N662">
        <f t="shared" si="35"/>
        <v>57.958879301161176</v>
      </c>
    </row>
    <row r="663" spans="1:14" x14ac:dyDescent="0.25">
      <c r="A663" t="s">
        <v>523</v>
      </c>
      <c r="B663" t="s">
        <v>626</v>
      </c>
      <c r="C663">
        <v>2607</v>
      </c>
      <c r="D663" t="s">
        <v>3292</v>
      </c>
      <c r="E663">
        <v>210.27</v>
      </c>
      <c r="F663">
        <f t="shared" si="34"/>
        <v>12.398344985019261</v>
      </c>
      <c r="I663" t="s">
        <v>1734</v>
      </c>
      <c r="J663" t="s">
        <v>1859</v>
      </c>
      <c r="K663">
        <v>10542</v>
      </c>
      <c r="L663" t="s">
        <v>2634</v>
      </c>
      <c r="M663">
        <v>576.65</v>
      </c>
      <c r="N663">
        <f t="shared" si="35"/>
        <v>18.281453221191363</v>
      </c>
    </row>
    <row r="664" spans="1:14" x14ac:dyDescent="0.25">
      <c r="A664" t="s">
        <v>523</v>
      </c>
      <c r="B664" t="s">
        <v>627</v>
      </c>
      <c r="C664">
        <v>7855</v>
      </c>
      <c r="D664" t="s">
        <v>3293</v>
      </c>
      <c r="E664">
        <v>300.16000000000003</v>
      </c>
      <c r="F664">
        <f t="shared" si="34"/>
        <v>26.169376332622598</v>
      </c>
      <c r="I664" t="s">
        <v>1734</v>
      </c>
      <c r="J664" t="s">
        <v>1860</v>
      </c>
      <c r="K664">
        <v>8237</v>
      </c>
      <c r="L664" t="s">
        <v>2635</v>
      </c>
      <c r="M664">
        <v>592.25</v>
      </c>
      <c r="N664">
        <f t="shared" si="35"/>
        <v>13.907978049810046</v>
      </c>
    </row>
    <row r="665" spans="1:14" x14ac:dyDescent="0.25">
      <c r="A665" t="s">
        <v>523</v>
      </c>
      <c r="B665" t="s">
        <v>345</v>
      </c>
      <c r="C665">
        <v>30798</v>
      </c>
      <c r="D665" t="s">
        <v>3294</v>
      </c>
      <c r="E665">
        <v>242.18</v>
      </c>
      <c r="F665">
        <f t="shared" si="34"/>
        <v>127.16987364770006</v>
      </c>
      <c r="I665" t="s">
        <v>1734</v>
      </c>
      <c r="J665" t="s">
        <v>1861</v>
      </c>
      <c r="K665">
        <v>28859</v>
      </c>
      <c r="L665" t="s">
        <v>2636</v>
      </c>
      <c r="M665">
        <v>627.96</v>
      </c>
      <c r="N665">
        <f t="shared" si="35"/>
        <v>45.956748837505572</v>
      </c>
    </row>
    <row r="666" spans="1:14" x14ac:dyDescent="0.25">
      <c r="A666" t="s">
        <v>523</v>
      </c>
      <c r="B666" t="s">
        <v>628</v>
      </c>
      <c r="C666">
        <v>104628</v>
      </c>
      <c r="D666" t="s">
        <v>3295</v>
      </c>
      <c r="E666">
        <v>290.68</v>
      </c>
      <c r="F666">
        <f t="shared" si="34"/>
        <v>359.94220448603272</v>
      </c>
      <c r="I666" t="s">
        <v>1734</v>
      </c>
      <c r="J666" t="s">
        <v>1862</v>
      </c>
      <c r="K666">
        <v>66730</v>
      </c>
      <c r="L666" t="s">
        <v>2637</v>
      </c>
      <c r="M666">
        <v>707.11</v>
      </c>
      <c r="N666">
        <f t="shared" si="35"/>
        <v>94.37004143626875</v>
      </c>
    </row>
    <row r="667" spans="1:14" x14ac:dyDescent="0.25">
      <c r="A667" t="s">
        <v>523</v>
      </c>
      <c r="B667" t="s">
        <v>243</v>
      </c>
      <c r="C667">
        <v>8635</v>
      </c>
      <c r="D667" t="s">
        <v>3296</v>
      </c>
      <c r="E667">
        <v>383.32</v>
      </c>
      <c r="F667">
        <f t="shared" si="34"/>
        <v>22.526870499843472</v>
      </c>
      <c r="I667" t="s">
        <v>1734</v>
      </c>
      <c r="J667" t="s">
        <v>1863</v>
      </c>
      <c r="K667">
        <v>6055</v>
      </c>
      <c r="L667" t="s">
        <v>2638</v>
      </c>
      <c r="M667">
        <v>1138.33</v>
      </c>
      <c r="N667">
        <f t="shared" si="35"/>
        <v>5.3191956638233204</v>
      </c>
    </row>
    <row r="668" spans="1:14" x14ac:dyDescent="0.25">
      <c r="A668" t="s">
        <v>523</v>
      </c>
      <c r="B668" t="s">
        <v>629</v>
      </c>
      <c r="C668">
        <v>9777</v>
      </c>
      <c r="D668" t="s">
        <v>3297</v>
      </c>
      <c r="E668">
        <v>474.03</v>
      </c>
      <c r="F668">
        <f t="shared" si="34"/>
        <v>20.625276881210052</v>
      </c>
      <c r="I668" t="s">
        <v>1734</v>
      </c>
      <c r="J668" t="s">
        <v>1864</v>
      </c>
      <c r="K668">
        <v>2793</v>
      </c>
      <c r="L668" t="s">
        <v>2639</v>
      </c>
      <c r="M668">
        <v>1310.74</v>
      </c>
      <c r="N668">
        <f t="shared" si="35"/>
        <v>2.1308573782748677</v>
      </c>
    </row>
    <row r="669" spans="1:14" x14ac:dyDescent="0.25">
      <c r="A669" t="s">
        <v>523</v>
      </c>
      <c r="B669" t="s">
        <v>630</v>
      </c>
      <c r="C669">
        <v>8954</v>
      </c>
      <c r="D669" t="s">
        <v>3298</v>
      </c>
      <c r="E669">
        <v>452.03</v>
      </c>
      <c r="F669">
        <f t="shared" si="34"/>
        <v>19.808419795146342</v>
      </c>
      <c r="I669" t="s">
        <v>1734</v>
      </c>
      <c r="J669" t="s">
        <v>1865</v>
      </c>
      <c r="K669">
        <v>16703</v>
      </c>
      <c r="L669" t="s">
        <v>2640</v>
      </c>
      <c r="M669">
        <v>907.61</v>
      </c>
      <c r="N669">
        <f t="shared" si="35"/>
        <v>18.403278941395534</v>
      </c>
    </row>
    <row r="670" spans="1:14" x14ac:dyDescent="0.25">
      <c r="A670" t="s">
        <v>523</v>
      </c>
      <c r="B670" t="s">
        <v>631</v>
      </c>
      <c r="C670">
        <v>20247</v>
      </c>
      <c r="D670" t="s">
        <v>3299</v>
      </c>
      <c r="E670">
        <v>574.61</v>
      </c>
      <c r="F670">
        <f t="shared" si="34"/>
        <v>35.236073162666848</v>
      </c>
      <c r="I670" t="s">
        <v>1734</v>
      </c>
      <c r="J670" t="s">
        <v>1866</v>
      </c>
      <c r="K670">
        <v>3265</v>
      </c>
      <c r="L670" t="s">
        <v>2641</v>
      </c>
      <c r="M670">
        <v>915.61</v>
      </c>
      <c r="N670">
        <f t="shared" si="35"/>
        <v>3.56592872511222</v>
      </c>
    </row>
    <row r="671" spans="1:14" x14ac:dyDescent="0.25">
      <c r="A671" t="s">
        <v>85</v>
      </c>
      <c r="B671" t="s">
        <v>85</v>
      </c>
      <c r="C671">
        <v>1415872</v>
      </c>
      <c r="D671" t="s">
        <v>3300</v>
      </c>
      <c r="E671">
        <v>10931.58</v>
      </c>
      <c r="F671">
        <f t="shared" si="34"/>
        <v>129.52125859207911</v>
      </c>
      <c r="I671" t="s">
        <v>1734</v>
      </c>
      <c r="J671" t="s">
        <v>236</v>
      </c>
      <c r="K671">
        <v>25274</v>
      </c>
      <c r="L671" t="s">
        <v>2642</v>
      </c>
      <c r="M671">
        <v>834.6</v>
      </c>
      <c r="N671">
        <f t="shared" si="35"/>
        <v>30.282770189312245</v>
      </c>
    </row>
    <row r="672" spans="1:14" x14ac:dyDescent="0.25">
      <c r="A672" t="s">
        <v>85</v>
      </c>
      <c r="B672" t="s">
        <v>632</v>
      </c>
      <c r="C672">
        <v>201513</v>
      </c>
      <c r="D672" t="s">
        <v>3301</v>
      </c>
      <c r="E672">
        <v>5086.97</v>
      </c>
      <c r="F672">
        <f t="shared" si="34"/>
        <v>39.613561707657013</v>
      </c>
      <c r="I672" t="s">
        <v>1734</v>
      </c>
      <c r="J672" t="s">
        <v>868</v>
      </c>
      <c r="K672">
        <v>3022</v>
      </c>
      <c r="L672" t="s">
        <v>2643</v>
      </c>
      <c r="M672">
        <v>923.27</v>
      </c>
      <c r="N672">
        <f t="shared" si="35"/>
        <v>3.2731486997303065</v>
      </c>
    </row>
    <row r="673" spans="1:14" x14ac:dyDescent="0.25">
      <c r="A673" t="s">
        <v>85</v>
      </c>
      <c r="B673" t="s">
        <v>633</v>
      </c>
      <c r="C673">
        <v>974563</v>
      </c>
      <c r="D673" t="s">
        <v>3302</v>
      </c>
      <c r="E673">
        <v>2126.98</v>
      </c>
      <c r="F673">
        <f t="shared" si="34"/>
        <v>458.19095619140751</v>
      </c>
      <c r="I673" t="s">
        <v>1734</v>
      </c>
      <c r="J673" t="s">
        <v>869</v>
      </c>
      <c r="K673">
        <v>232751</v>
      </c>
      <c r="L673" t="s">
        <v>2644</v>
      </c>
      <c r="M673">
        <v>949.55</v>
      </c>
      <c r="N673">
        <f t="shared" si="35"/>
        <v>245.11716076036018</v>
      </c>
    </row>
    <row r="674" spans="1:14" x14ac:dyDescent="0.25">
      <c r="A674" t="s">
        <v>85</v>
      </c>
      <c r="B674" t="s">
        <v>634</v>
      </c>
      <c r="C674">
        <v>86</v>
      </c>
      <c r="D674" t="s">
        <v>3303</v>
      </c>
      <c r="E674">
        <v>52.33</v>
      </c>
      <c r="F674">
        <f t="shared" si="34"/>
        <v>1.643416778138735</v>
      </c>
      <c r="G674" t="s">
        <v>5305</v>
      </c>
      <c r="I674" t="s">
        <v>1734</v>
      </c>
      <c r="J674" t="s">
        <v>1867</v>
      </c>
      <c r="K674">
        <v>9128</v>
      </c>
      <c r="L674" t="s">
        <v>2645</v>
      </c>
      <c r="M674">
        <v>191.91</v>
      </c>
      <c r="N674">
        <f t="shared" si="35"/>
        <v>47.563962273982597</v>
      </c>
    </row>
    <row r="675" spans="1:14" x14ac:dyDescent="0.25">
      <c r="A675" t="s">
        <v>85</v>
      </c>
      <c r="B675" t="s">
        <v>635</v>
      </c>
      <c r="C675">
        <v>72293</v>
      </c>
      <c r="D675" t="s">
        <v>3304</v>
      </c>
      <c r="E675">
        <v>1266.45</v>
      </c>
      <c r="F675">
        <f t="shared" si="34"/>
        <v>57.08318528169292</v>
      </c>
      <c r="I675" t="s">
        <v>1734</v>
      </c>
      <c r="J675" t="s">
        <v>1868</v>
      </c>
      <c r="K675">
        <v>64633</v>
      </c>
      <c r="L675" t="s">
        <v>2646</v>
      </c>
      <c r="M675">
        <v>1229.3800000000001</v>
      </c>
      <c r="N675">
        <f t="shared" si="35"/>
        <v>52.57365501309603</v>
      </c>
    </row>
    <row r="676" spans="1:14" x14ac:dyDescent="0.25">
      <c r="A676" t="s">
        <v>85</v>
      </c>
      <c r="B676" t="s">
        <v>636</v>
      </c>
      <c r="C676">
        <v>167417</v>
      </c>
      <c r="D676" t="s">
        <v>3305</v>
      </c>
      <c r="E676">
        <v>2398.87</v>
      </c>
      <c r="F676">
        <f t="shared" si="34"/>
        <v>69.78994276471839</v>
      </c>
      <c r="I676" t="s">
        <v>1734</v>
      </c>
      <c r="J676" t="s">
        <v>607</v>
      </c>
      <c r="K676">
        <v>9366</v>
      </c>
      <c r="L676" t="s">
        <v>2647</v>
      </c>
      <c r="M676">
        <v>921.55</v>
      </c>
      <c r="N676">
        <f t="shared" si="35"/>
        <v>10.163311811621725</v>
      </c>
    </row>
    <row r="677" spans="1:14" x14ac:dyDescent="0.25">
      <c r="A677" t="s">
        <v>163</v>
      </c>
      <c r="B677" t="s">
        <v>163</v>
      </c>
      <c r="C677">
        <v>1787065</v>
      </c>
      <c r="D677" t="s">
        <v>3306</v>
      </c>
      <c r="E677">
        <v>83573.77</v>
      </c>
      <c r="F677">
        <f t="shared" si="34"/>
        <v>21.383084668790218</v>
      </c>
      <c r="I677" t="s">
        <v>1734</v>
      </c>
      <c r="J677" t="s">
        <v>1869</v>
      </c>
      <c r="K677">
        <v>1291</v>
      </c>
      <c r="L677" t="s">
        <v>2648</v>
      </c>
      <c r="M677">
        <v>923.58</v>
      </c>
      <c r="N677">
        <f t="shared" si="35"/>
        <v>1.3978215206046039</v>
      </c>
    </row>
    <row r="678" spans="1:14" x14ac:dyDescent="0.25">
      <c r="A678" t="s">
        <v>163</v>
      </c>
      <c r="B678" t="s">
        <v>637</v>
      </c>
      <c r="C678">
        <v>481587</v>
      </c>
      <c r="D678" t="s">
        <v>2299</v>
      </c>
      <c r="E678">
        <v>1060.3800000000001</v>
      </c>
      <c r="F678">
        <f t="shared" si="34"/>
        <v>454.16454478583142</v>
      </c>
      <c r="I678" t="s">
        <v>1734</v>
      </c>
      <c r="J678" t="s">
        <v>1870</v>
      </c>
      <c r="K678">
        <v>1350</v>
      </c>
      <c r="L678" t="s">
        <v>2649</v>
      </c>
      <c r="M678">
        <v>920.31</v>
      </c>
      <c r="N678">
        <f t="shared" si="35"/>
        <v>1.4668970238289274</v>
      </c>
    </row>
    <row r="679" spans="1:14" x14ac:dyDescent="0.25">
      <c r="A679" t="s">
        <v>163</v>
      </c>
      <c r="B679" t="s">
        <v>404</v>
      </c>
      <c r="C679">
        <v>4294</v>
      </c>
      <c r="D679" t="s">
        <v>2300</v>
      </c>
      <c r="E679">
        <v>1370.11</v>
      </c>
      <c r="F679">
        <f t="shared" si="34"/>
        <v>3.13405492989614</v>
      </c>
      <c r="I679" t="s">
        <v>1734</v>
      </c>
      <c r="J679" t="s">
        <v>1871</v>
      </c>
      <c r="K679">
        <v>3776</v>
      </c>
      <c r="L679" t="s">
        <v>2650</v>
      </c>
      <c r="M679">
        <v>1454.52</v>
      </c>
      <c r="N679">
        <f t="shared" si="35"/>
        <v>2.5960454307950389</v>
      </c>
    </row>
    <row r="680" spans="1:14" x14ac:dyDescent="0.25">
      <c r="A680" t="s">
        <v>163</v>
      </c>
      <c r="B680" t="s">
        <v>638</v>
      </c>
      <c r="C680">
        <v>87808</v>
      </c>
      <c r="D680" t="s">
        <v>2301</v>
      </c>
      <c r="E680">
        <v>1147.5</v>
      </c>
      <c r="F680">
        <f t="shared" si="34"/>
        <v>76.521132897603479</v>
      </c>
      <c r="I680" t="s">
        <v>1734</v>
      </c>
      <c r="J680" t="s">
        <v>1872</v>
      </c>
      <c r="K680">
        <v>7397</v>
      </c>
      <c r="L680" t="s">
        <v>2651</v>
      </c>
      <c r="M680">
        <v>900.74</v>
      </c>
      <c r="N680">
        <f t="shared" si="35"/>
        <v>8.2121366876124071</v>
      </c>
    </row>
    <row r="681" spans="1:14" x14ac:dyDescent="0.25">
      <c r="A681" t="s">
        <v>163</v>
      </c>
      <c r="B681" t="s">
        <v>639</v>
      </c>
      <c r="C681">
        <v>6125</v>
      </c>
      <c r="D681" t="s">
        <v>2302</v>
      </c>
      <c r="E681">
        <v>1049.49</v>
      </c>
      <c r="F681">
        <f t="shared" si="34"/>
        <v>5.8361680435259027</v>
      </c>
      <c r="I681" t="s">
        <v>1734</v>
      </c>
      <c r="J681" t="s">
        <v>1873</v>
      </c>
      <c r="K681">
        <v>2102515</v>
      </c>
      <c r="L681" t="s">
        <v>2652</v>
      </c>
      <c r="M681">
        <v>897.56</v>
      </c>
      <c r="N681">
        <f t="shared" si="35"/>
        <v>2342.4784972592365</v>
      </c>
    </row>
    <row r="682" spans="1:14" x14ac:dyDescent="0.25">
      <c r="A682" t="s">
        <v>163</v>
      </c>
      <c r="B682" t="s">
        <v>640</v>
      </c>
      <c r="C682">
        <v>9298</v>
      </c>
      <c r="D682" t="s">
        <v>2303</v>
      </c>
      <c r="E682">
        <v>784.01</v>
      </c>
      <c r="F682">
        <f t="shared" si="34"/>
        <v>11.8595426078749</v>
      </c>
      <c r="I682" t="s">
        <v>1734</v>
      </c>
      <c r="J682" t="s">
        <v>519</v>
      </c>
      <c r="K682">
        <v>138034</v>
      </c>
      <c r="L682" t="s">
        <v>2653</v>
      </c>
      <c r="M682">
        <v>919.34</v>
      </c>
      <c r="N682">
        <f t="shared" si="35"/>
        <v>150.14466900167511</v>
      </c>
    </row>
    <row r="683" spans="1:14" x14ac:dyDescent="0.25">
      <c r="A683" t="s">
        <v>163</v>
      </c>
      <c r="B683" t="s">
        <v>641</v>
      </c>
      <c r="C683">
        <v>46811</v>
      </c>
      <c r="D683" t="s">
        <v>2304</v>
      </c>
      <c r="E683">
        <v>2120.34</v>
      </c>
      <c r="F683">
        <f t="shared" si="34"/>
        <v>22.077119707216767</v>
      </c>
      <c r="I683" t="s">
        <v>1734</v>
      </c>
      <c r="J683" t="s">
        <v>613</v>
      </c>
      <c r="K683">
        <v>776</v>
      </c>
      <c r="L683" t="s">
        <v>2654</v>
      </c>
      <c r="M683">
        <v>2357.94</v>
      </c>
      <c r="N683">
        <f t="shared" si="35"/>
        <v>0.32910082529665724</v>
      </c>
    </row>
    <row r="684" spans="1:14" x14ac:dyDescent="0.25">
      <c r="A684" t="s">
        <v>163</v>
      </c>
      <c r="B684" t="s">
        <v>642</v>
      </c>
      <c r="C684">
        <v>23021</v>
      </c>
      <c r="D684" t="s">
        <v>2305</v>
      </c>
      <c r="E684">
        <v>2661.14</v>
      </c>
      <c r="F684">
        <f t="shared" si="34"/>
        <v>8.6508037908565498</v>
      </c>
      <c r="I684" t="s">
        <v>1734</v>
      </c>
      <c r="J684" t="s">
        <v>1874</v>
      </c>
      <c r="K684">
        <v>12337</v>
      </c>
      <c r="L684" t="s">
        <v>2655</v>
      </c>
      <c r="M684">
        <v>890.96</v>
      </c>
      <c r="N684">
        <f t="shared" si="35"/>
        <v>13.846861811978091</v>
      </c>
    </row>
    <row r="685" spans="1:14" x14ac:dyDescent="0.25">
      <c r="A685" t="s">
        <v>163</v>
      </c>
      <c r="B685" t="s">
        <v>643</v>
      </c>
      <c r="C685">
        <v>7831</v>
      </c>
      <c r="D685" t="s">
        <v>2306</v>
      </c>
      <c r="E685">
        <v>1906.81</v>
      </c>
      <c r="F685">
        <f t="shared" si="34"/>
        <v>4.1068590997529908</v>
      </c>
      <c r="I685" t="s">
        <v>1734</v>
      </c>
      <c r="J685" t="s">
        <v>1875</v>
      </c>
      <c r="K685">
        <v>1501</v>
      </c>
      <c r="L685" t="s">
        <v>2656</v>
      </c>
      <c r="M685">
        <v>915.54</v>
      </c>
      <c r="N685">
        <f t="shared" si="35"/>
        <v>1.6394696026388798</v>
      </c>
    </row>
    <row r="686" spans="1:14" x14ac:dyDescent="0.25">
      <c r="A686" t="s">
        <v>163</v>
      </c>
      <c r="B686" t="s">
        <v>644</v>
      </c>
      <c r="C686">
        <v>45739</v>
      </c>
      <c r="D686" t="s">
        <v>2307</v>
      </c>
      <c r="E686">
        <v>1919.62</v>
      </c>
      <c r="F686">
        <f t="shared" si="34"/>
        <v>23.827111615840636</v>
      </c>
      <c r="I686" t="s">
        <v>1734</v>
      </c>
      <c r="J686" t="s">
        <v>1876</v>
      </c>
      <c r="K686">
        <v>32750</v>
      </c>
      <c r="L686" t="s">
        <v>2657</v>
      </c>
      <c r="M686">
        <v>425.72</v>
      </c>
      <c r="N686">
        <f t="shared" si="35"/>
        <v>76.928497604059004</v>
      </c>
    </row>
    <row r="687" spans="1:14" x14ac:dyDescent="0.25">
      <c r="A687" t="s">
        <v>163</v>
      </c>
      <c r="B687" t="s">
        <v>645</v>
      </c>
      <c r="C687">
        <v>119062</v>
      </c>
      <c r="D687" t="s">
        <v>2308</v>
      </c>
      <c r="E687">
        <v>1900.74</v>
      </c>
      <c r="F687">
        <f t="shared" si="34"/>
        <v>62.639813967191728</v>
      </c>
      <c r="I687" t="s">
        <v>1734</v>
      </c>
      <c r="J687" t="s">
        <v>1877</v>
      </c>
      <c r="K687">
        <v>119200</v>
      </c>
      <c r="L687" t="s">
        <v>2658</v>
      </c>
      <c r="M687">
        <v>1540.63</v>
      </c>
      <c r="N687">
        <f t="shared" si="35"/>
        <v>77.370945652103359</v>
      </c>
    </row>
    <row r="688" spans="1:14" x14ac:dyDescent="0.25">
      <c r="A688" t="s">
        <v>163</v>
      </c>
      <c r="B688" t="s">
        <v>646</v>
      </c>
      <c r="C688">
        <v>12245</v>
      </c>
      <c r="D688" t="s">
        <v>2309</v>
      </c>
      <c r="E688">
        <v>1278.2</v>
      </c>
      <c r="F688">
        <f t="shared" si="34"/>
        <v>9.5798779533719287</v>
      </c>
      <c r="I688" t="s">
        <v>1734</v>
      </c>
      <c r="J688" t="s">
        <v>1878</v>
      </c>
      <c r="K688">
        <v>1273954</v>
      </c>
      <c r="L688" t="s">
        <v>2659</v>
      </c>
      <c r="M688">
        <v>1022.19</v>
      </c>
      <c r="N688">
        <f t="shared" si="35"/>
        <v>1246.2986333264853</v>
      </c>
    </row>
    <row r="689" spans="1:14" x14ac:dyDescent="0.25">
      <c r="A689" t="s">
        <v>163</v>
      </c>
      <c r="B689" t="s">
        <v>351</v>
      </c>
      <c r="C689">
        <v>2597</v>
      </c>
      <c r="D689" t="s">
        <v>2310</v>
      </c>
      <c r="E689">
        <v>2233.66</v>
      </c>
      <c r="F689">
        <f t="shared" si="34"/>
        <v>1.162665759336694</v>
      </c>
      <c r="G689" t="s">
        <v>5305</v>
      </c>
      <c r="I689" t="s">
        <v>1734</v>
      </c>
      <c r="J689" t="s">
        <v>398</v>
      </c>
      <c r="K689">
        <v>14651</v>
      </c>
      <c r="L689" t="s">
        <v>2660</v>
      </c>
      <c r="M689">
        <v>714.05</v>
      </c>
      <c r="N689">
        <f t="shared" si="35"/>
        <v>20.518170996428822</v>
      </c>
    </row>
    <row r="690" spans="1:14" x14ac:dyDescent="0.25">
      <c r="A690" t="s">
        <v>163</v>
      </c>
      <c r="B690" t="s">
        <v>647</v>
      </c>
      <c r="C690">
        <v>1106</v>
      </c>
      <c r="D690" t="s">
        <v>2311</v>
      </c>
      <c r="E690">
        <v>1079.06</v>
      </c>
      <c r="F690">
        <f t="shared" si="34"/>
        <v>1.0249661742627842</v>
      </c>
      <c r="G690" t="s">
        <v>5305</v>
      </c>
      <c r="I690" t="s">
        <v>1734</v>
      </c>
      <c r="J690" t="s">
        <v>1879</v>
      </c>
      <c r="K690">
        <v>21672</v>
      </c>
      <c r="L690" t="s">
        <v>2661</v>
      </c>
      <c r="M690">
        <v>935.77</v>
      </c>
      <c r="N690">
        <f t="shared" si="35"/>
        <v>23.159537065731964</v>
      </c>
    </row>
    <row r="691" spans="1:14" x14ac:dyDescent="0.25">
      <c r="A691" t="s">
        <v>163</v>
      </c>
      <c r="B691" t="s">
        <v>648</v>
      </c>
      <c r="C691">
        <v>229849</v>
      </c>
      <c r="D691" t="s">
        <v>2312</v>
      </c>
      <c r="E691">
        <v>603.52</v>
      </c>
      <c r="F691">
        <f t="shared" si="34"/>
        <v>380.84736214209971</v>
      </c>
      <c r="I691" t="s">
        <v>1734</v>
      </c>
      <c r="J691" t="s">
        <v>1880</v>
      </c>
      <c r="K691">
        <v>41753</v>
      </c>
      <c r="L691" t="s">
        <v>2662</v>
      </c>
      <c r="M691">
        <v>592.72</v>
      </c>
      <c r="N691">
        <f t="shared" si="35"/>
        <v>70.443042245917127</v>
      </c>
    </row>
    <row r="692" spans="1:14" x14ac:dyDescent="0.25">
      <c r="A692" t="s">
        <v>163</v>
      </c>
      <c r="B692" t="s">
        <v>649</v>
      </c>
      <c r="C692">
        <v>7155</v>
      </c>
      <c r="D692" t="s">
        <v>2313</v>
      </c>
      <c r="E692">
        <v>1798.73</v>
      </c>
      <c r="F692">
        <f t="shared" ref="F692:F755" si="36">C692/E692</f>
        <v>3.9778065635198168</v>
      </c>
      <c r="I692" t="s">
        <v>1734</v>
      </c>
      <c r="J692" t="s">
        <v>1881</v>
      </c>
      <c r="K692">
        <v>3657</v>
      </c>
      <c r="L692" t="s">
        <v>2663</v>
      </c>
      <c r="M692">
        <v>1241.93</v>
      </c>
      <c r="N692">
        <f t="shared" si="35"/>
        <v>2.9446104047732158</v>
      </c>
    </row>
    <row r="693" spans="1:14" x14ac:dyDescent="0.25">
      <c r="A693" t="s">
        <v>163</v>
      </c>
      <c r="B693" t="s">
        <v>650</v>
      </c>
      <c r="C693">
        <v>24030</v>
      </c>
      <c r="D693" t="s">
        <v>2314</v>
      </c>
      <c r="E693">
        <v>2580.4499999999998</v>
      </c>
      <c r="F693">
        <f t="shared" si="36"/>
        <v>9.3123292448991464</v>
      </c>
      <c r="I693" t="s">
        <v>1734</v>
      </c>
      <c r="J693" t="s">
        <v>1882</v>
      </c>
      <c r="K693">
        <v>26741</v>
      </c>
      <c r="L693" t="s">
        <v>2664</v>
      </c>
      <c r="M693">
        <v>1558.71</v>
      </c>
      <c r="N693">
        <f t="shared" si="35"/>
        <v>17.155853237613155</v>
      </c>
    </row>
    <row r="694" spans="1:14" x14ac:dyDescent="0.25">
      <c r="A694" t="s">
        <v>163</v>
      </c>
      <c r="B694" t="s">
        <v>299</v>
      </c>
      <c r="C694">
        <v>845</v>
      </c>
      <c r="D694" t="s">
        <v>2315</v>
      </c>
      <c r="E694">
        <v>1765.28</v>
      </c>
      <c r="F694">
        <f t="shared" si="36"/>
        <v>0.47867760355297745</v>
      </c>
      <c r="I694" t="s">
        <v>1734</v>
      </c>
      <c r="J694" t="s">
        <v>1883</v>
      </c>
      <c r="K694">
        <v>49025</v>
      </c>
      <c r="L694" t="s">
        <v>2665</v>
      </c>
      <c r="M694">
        <v>3232.7</v>
      </c>
      <c r="N694">
        <f t="shared" si="35"/>
        <v>15.16534166486219</v>
      </c>
    </row>
    <row r="695" spans="1:14" x14ac:dyDescent="0.25">
      <c r="A695" t="s">
        <v>163</v>
      </c>
      <c r="B695" t="s">
        <v>651</v>
      </c>
      <c r="C695">
        <v>8756</v>
      </c>
      <c r="D695" t="s">
        <v>2316</v>
      </c>
      <c r="E695">
        <v>2488.2600000000002</v>
      </c>
      <c r="F695">
        <f t="shared" si="36"/>
        <v>3.5189248711951322</v>
      </c>
      <c r="I695" t="s">
        <v>1734</v>
      </c>
      <c r="J695" t="s">
        <v>1884</v>
      </c>
      <c r="K695">
        <v>56590</v>
      </c>
      <c r="L695" t="s">
        <v>2666</v>
      </c>
      <c r="M695">
        <v>859.56</v>
      </c>
      <c r="N695">
        <f t="shared" si="35"/>
        <v>65.836009120945604</v>
      </c>
    </row>
    <row r="696" spans="1:14" x14ac:dyDescent="0.25">
      <c r="A696" t="s">
        <v>163</v>
      </c>
      <c r="B696" t="s">
        <v>418</v>
      </c>
      <c r="C696">
        <v>4315</v>
      </c>
      <c r="D696" t="s">
        <v>2317</v>
      </c>
      <c r="E696">
        <v>4936.92</v>
      </c>
      <c r="F696">
        <f t="shared" si="36"/>
        <v>0.87402672111356872</v>
      </c>
      <c r="G696" t="s">
        <v>5285</v>
      </c>
      <c r="I696" t="s">
        <v>1734</v>
      </c>
      <c r="J696" t="s">
        <v>1885</v>
      </c>
      <c r="K696">
        <v>92084</v>
      </c>
      <c r="L696" t="s">
        <v>2667</v>
      </c>
      <c r="M696">
        <v>888.81</v>
      </c>
      <c r="N696">
        <f t="shared" si="35"/>
        <v>103.60369482791599</v>
      </c>
    </row>
    <row r="697" spans="1:14" x14ac:dyDescent="0.25">
      <c r="A697" t="s">
        <v>163</v>
      </c>
      <c r="B697" t="s">
        <v>203</v>
      </c>
      <c r="C697">
        <v>27511</v>
      </c>
      <c r="D697" t="s">
        <v>2318</v>
      </c>
      <c r="E697">
        <v>3100.69</v>
      </c>
      <c r="F697">
        <f t="shared" si="36"/>
        <v>8.8725412730714783</v>
      </c>
      <c r="I697" t="s">
        <v>1734</v>
      </c>
      <c r="J697" t="s">
        <v>241</v>
      </c>
      <c r="K697">
        <v>72971</v>
      </c>
      <c r="L697" t="s">
        <v>2668</v>
      </c>
      <c r="M697">
        <v>801.51</v>
      </c>
      <c r="N697">
        <f t="shared" si="35"/>
        <v>91.041908397898965</v>
      </c>
    </row>
    <row r="698" spans="1:14" x14ac:dyDescent="0.25">
      <c r="A698" t="s">
        <v>163</v>
      </c>
      <c r="B698" t="s">
        <v>207</v>
      </c>
      <c r="C698">
        <v>13876</v>
      </c>
      <c r="D698" t="s">
        <v>2319</v>
      </c>
      <c r="E698">
        <v>668.4</v>
      </c>
      <c r="F698">
        <f t="shared" si="36"/>
        <v>20.760023937761819</v>
      </c>
      <c r="I698" t="s">
        <v>1734</v>
      </c>
      <c r="J698" t="s">
        <v>1886</v>
      </c>
      <c r="K698">
        <v>55246</v>
      </c>
      <c r="L698" t="s">
        <v>2669</v>
      </c>
      <c r="M698">
        <v>518.49</v>
      </c>
      <c r="N698">
        <f t="shared" si="35"/>
        <v>106.55171748731894</v>
      </c>
    </row>
    <row r="699" spans="1:14" x14ac:dyDescent="0.25">
      <c r="A699" t="s">
        <v>163</v>
      </c>
      <c r="B699" t="s">
        <v>426</v>
      </c>
      <c r="C699">
        <v>13099</v>
      </c>
      <c r="D699" t="s">
        <v>2320</v>
      </c>
      <c r="E699">
        <v>1895.67</v>
      </c>
      <c r="F699">
        <f t="shared" si="36"/>
        <v>6.9099579568173786</v>
      </c>
      <c r="G699" t="s">
        <v>5306</v>
      </c>
      <c r="I699" t="s">
        <v>1734</v>
      </c>
      <c r="J699" t="s">
        <v>1506</v>
      </c>
      <c r="K699">
        <v>11998</v>
      </c>
      <c r="L699" t="s">
        <v>2670</v>
      </c>
      <c r="M699">
        <v>835.81</v>
      </c>
      <c r="N699">
        <f t="shared" si="35"/>
        <v>14.354937126858976</v>
      </c>
    </row>
    <row r="700" spans="1:14" x14ac:dyDescent="0.25">
      <c r="A700" t="s">
        <v>163</v>
      </c>
      <c r="B700" t="s">
        <v>652</v>
      </c>
      <c r="C700">
        <v>18112</v>
      </c>
      <c r="D700" t="s">
        <v>2321</v>
      </c>
      <c r="E700">
        <v>565.77</v>
      </c>
      <c r="F700">
        <f t="shared" si="36"/>
        <v>32.013008819838454</v>
      </c>
      <c r="I700" t="s">
        <v>1734</v>
      </c>
      <c r="J700" t="s">
        <v>242</v>
      </c>
      <c r="K700">
        <v>35882</v>
      </c>
      <c r="L700" t="s">
        <v>2671</v>
      </c>
      <c r="M700">
        <v>621.4</v>
      </c>
      <c r="N700">
        <f t="shared" si="35"/>
        <v>57.743804312841974</v>
      </c>
    </row>
    <row r="701" spans="1:14" x14ac:dyDescent="0.25">
      <c r="A701" t="s">
        <v>163</v>
      </c>
      <c r="B701" t="s">
        <v>653</v>
      </c>
      <c r="C701">
        <v>15179</v>
      </c>
      <c r="D701" t="s">
        <v>2322</v>
      </c>
      <c r="E701">
        <v>733.89</v>
      </c>
      <c r="F701">
        <f t="shared" si="36"/>
        <v>20.682936134843096</v>
      </c>
      <c r="I701" t="s">
        <v>1734</v>
      </c>
      <c r="J701" t="s">
        <v>1887</v>
      </c>
      <c r="K701">
        <v>276652</v>
      </c>
      <c r="L701" t="s">
        <v>2672</v>
      </c>
      <c r="M701">
        <v>3375.67</v>
      </c>
      <c r="N701">
        <f t="shared" si="35"/>
        <v>81.954693438635886</v>
      </c>
    </row>
    <row r="702" spans="1:14" x14ac:dyDescent="0.25">
      <c r="A702" t="s">
        <v>163</v>
      </c>
      <c r="B702" t="s">
        <v>654</v>
      </c>
      <c r="C702">
        <v>16667</v>
      </c>
      <c r="D702" t="s">
        <v>2323</v>
      </c>
      <c r="E702">
        <v>8502.7800000000007</v>
      </c>
      <c r="F702">
        <f t="shared" si="36"/>
        <v>1.9601824344508501</v>
      </c>
      <c r="G702" t="s">
        <v>5306</v>
      </c>
      <c r="I702" t="s">
        <v>1734</v>
      </c>
      <c r="J702" t="s">
        <v>1888</v>
      </c>
      <c r="K702">
        <v>41556</v>
      </c>
      <c r="L702" t="s">
        <v>2673</v>
      </c>
      <c r="M702">
        <v>1094.51</v>
      </c>
      <c r="N702">
        <f t="shared" si="35"/>
        <v>37.967675032663017</v>
      </c>
    </row>
    <row r="703" spans="1:14" x14ac:dyDescent="0.25">
      <c r="A703" t="s">
        <v>163</v>
      </c>
      <c r="B703" t="s">
        <v>214</v>
      </c>
      <c r="C703">
        <v>29871</v>
      </c>
      <c r="D703" t="s">
        <v>2324</v>
      </c>
      <c r="E703">
        <v>1105.6199999999999</v>
      </c>
      <c r="F703">
        <f t="shared" si="36"/>
        <v>27.017420090085203</v>
      </c>
      <c r="I703" t="s">
        <v>1734</v>
      </c>
      <c r="J703" t="s">
        <v>627</v>
      </c>
      <c r="K703">
        <v>5056</v>
      </c>
      <c r="L703" t="s">
        <v>2674</v>
      </c>
      <c r="M703">
        <v>915.39</v>
      </c>
      <c r="N703">
        <f t="shared" si="35"/>
        <v>5.5233288543680841</v>
      </c>
    </row>
    <row r="704" spans="1:14" x14ac:dyDescent="0.25">
      <c r="A704" t="s">
        <v>163</v>
      </c>
      <c r="B704" t="s">
        <v>655</v>
      </c>
      <c r="C704">
        <v>24412</v>
      </c>
      <c r="D704" t="s">
        <v>2325</v>
      </c>
      <c r="E704">
        <v>601.91</v>
      </c>
      <c r="F704">
        <f t="shared" si="36"/>
        <v>40.557558438969281</v>
      </c>
      <c r="I704" t="s">
        <v>1734</v>
      </c>
      <c r="J704" t="s">
        <v>877</v>
      </c>
      <c r="K704">
        <v>132230</v>
      </c>
      <c r="L704" t="s">
        <v>2675</v>
      </c>
      <c r="M704">
        <v>633.04</v>
      </c>
      <c r="N704">
        <f t="shared" si="35"/>
        <v>208.88095538986479</v>
      </c>
    </row>
    <row r="705" spans="1:14" x14ac:dyDescent="0.25">
      <c r="A705" t="s">
        <v>163</v>
      </c>
      <c r="B705" t="s">
        <v>656</v>
      </c>
      <c r="C705">
        <v>165697</v>
      </c>
      <c r="D705" t="s">
        <v>2326</v>
      </c>
      <c r="E705">
        <v>1315.77</v>
      </c>
      <c r="F705">
        <f t="shared" si="36"/>
        <v>125.93158378744006</v>
      </c>
      <c r="I705" t="s">
        <v>1734</v>
      </c>
      <c r="J705" t="s">
        <v>1889</v>
      </c>
      <c r="K705">
        <v>12769</v>
      </c>
      <c r="L705" t="s">
        <v>2676</v>
      </c>
      <c r="M705">
        <v>978.16</v>
      </c>
      <c r="N705">
        <f t="shared" si="35"/>
        <v>13.054101578473869</v>
      </c>
    </row>
    <row r="706" spans="1:14" x14ac:dyDescent="0.25">
      <c r="A706" t="s">
        <v>163</v>
      </c>
      <c r="B706" t="s">
        <v>657</v>
      </c>
      <c r="C706">
        <v>40108</v>
      </c>
      <c r="D706" t="s">
        <v>2327</v>
      </c>
      <c r="E706">
        <v>1076.94</v>
      </c>
      <c r="F706">
        <f t="shared" si="36"/>
        <v>37.242557616951729</v>
      </c>
      <c r="I706" t="s">
        <v>1734</v>
      </c>
      <c r="J706" t="s">
        <v>1890</v>
      </c>
      <c r="K706">
        <v>21358</v>
      </c>
      <c r="L706" t="s">
        <v>2677</v>
      </c>
      <c r="M706">
        <v>784.27</v>
      </c>
      <c r="N706">
        <f t="shared" si="35"/>
        <v>27.232968237979268</v>
      </c>
    </row>
    <row r="707" spans="1:14" x14ac:dyDescent="0.25">
      <c r="A707" t="s">
        <v>163</v>
      </c>
      <c r="B707" t="s">
        <v>658</v>
      </c>
      <c r="C707">
        <v>8027</v>
      </c>
      <c r="D707" t="s">
        <v>2328</v>
      </c>
      <c r="E707">
        <v>4569.68</v>
      </c>
      <c r="F707">
        <f t="shared" si="36"/>
        <v>1.7565781411389856</v>
      </c>
      <c r="G707" t="s">
        <v>5306</v>
      </c>
      <c r="I707" t="s">
        <v>1734</v>
      </c>
      <c r="J707" t="s">
        <v>722</v>
      </c>
      <c r="K707">
        <v>590551</v>
      </c>
      <c r="L707" t="s">
        <v>2678</v>
      </c>
      <c r="M707">
        <v>1136.5</v>
      </c>
      <c r="N707">
        <f t="shared" si="35"/>
        <v>519.62252529696434</v>
      </c>
    </row>
    <row r="708" spans="1:14" x14ac:dyDescent="0.25">
      <c r="A708" t="s">
        <v>163</v>
      </c>
      <c r="B708" t="s">
        <v>659</v>
      </c>
      <c r="C708">
        <v>3838</v>
      </c>
      <c r="D708" t="s">
        <v>2329</v>
      </c>
      <c r="E708">
        <v>479.83</v>
      </c>
      <c r="F708">
        <f t="shared" si="36"/>
        <v>7.9986661942771402</v>
      </c>
      <c r="I708" t="s">
        <v>1734</v>
      </c>
      <c r="J708" t="s">
        <v>878</v>
      </c>
      <c r="K708">
        <v>51070</v>
      </c>
      <c r="L708" t="s">
        <v>2679</v>
      </c>
      <c r="M708">
        <v>808.64</v>
      </c>
      <c r="N708">
        <f t="shared" si="35"/>
        <v>63.155421448357735</v>
      </c>
    </row>
    <row r="709" spans="1:14" x14ac:dyDescent="0.25">
      <c r="A709" t="s">
        <v>163</v>
      </c>
      <c r="B709" t="s">
        <v>320</v>
      </c>
      <c r="C709">
        <v>5366</v>
      </c>
      <c r="D709" t="s">
        <v>2330</v>
      </c>
      <c r="E709">
        <v>1205.92</v>
      </c>
      <c r="F709">
        <f t="shared" si="36"/>
        <v>4.4497147406129756</v>
      </c>
      <c r="I709" t="s">
        <v>1734</v>
      </c>
      <c r="J709" t="s">
        <v>1891</v>
      </c>
      <c r="K709">
        <v>8010</v>
      </c>
      <c r="L709" t="s">
        <v>2680</v>
      </c>
      <c r="M709">
        <v>841.29</v>
      </c>
      <c r="N709">
        <f t="shared" si="35"/>
        <v>9.5210926077809077</v>
      </c>
    </row>
    <row r="710" spans="1:14" x14ac:dyDescent="0.25">
      <c r="A710" t="s">
        <v>163</v>
      </c>
      <c r="B710" t="s">
        <v>222</v>
      </c>
      <c r="C710">
        <v>39907</v>
      </c>
      <c r="D710" t="s">
        <v>2331</v>
      </c>
      <c r="E710">
        <v>473.39</v>
      </c>
      <c r="F710">
        <f t="shared" si="36"/>
        <v>84.300471070364821</v>
      </c>
      <c r="I710" t="s">
        <v>1734</v>
      </c>
      <c r="J710" t="s">
        <v>1892</v>
      </c>
      <c r="K710">
        <v>69984</v>
      </c>
      <c r="L710" t="s">
        <v>2681</v>
      </c>
      <c r="M710">
        <v>922.84</v>
      </c>
      <c r="N710">
        <f t="shared" si="35"/>
        <v>75.83546443587187</v>
      </c>
    </row>
    <row r="711" spans="1:14" x14ac:dyDescent="0.25">
      <c r="A711" t="s">
        <v>163</v>
      </c>
      <c r="B711" t="s">
        <v>660</v>
      </c>
      <c r="C711">
        <v>21039</v>
      </c>
      <c r="D711" t="s">
        <v>2332</v>
      </c>
      <c r="E711">
        <v>763.03</v>
      </c>
      <c r="F711">
        <f t="shared" si="36"/>
        <v>27.572965676316791</v>
      </c>
      <c r="I711" t="s">
        <v>1734</v>
      </c>
      <c r="J711" t="s">
        <v>1542</v>
      </c>
      <c r="K711">
        <v>45539</v>
      </c>
      <c r="L711" t="s">
        <v>2682</v>
      </c>
      <c r="M711">
        <v>695.87</v>
      </c>
      <c r="N711">
        <f t="shared" si="35"/>
        <v>65.441821029790049</v>
      </c>
    </row>
    <row r="712" spans="1:14" x14ac:dyDescent="0.25">
      <c r="A712" t="s">
        <v>163</v>
      </c>
      <c r="B712" t="s">
        <v>661</v>
      </c>
      <c r="C712">
        <v>40408</v>
      </c>
      <c r="D712" t="s">
        <v>2333</v>
      </c>
      <c r="E712">
        <v>856.4</v>
      </c>
      <c r="F712">
        <f t="shared" si="36"/>
        <v>47.183559084539937</v>
      </c>
      <c r="I712" t="s">
        <v>1734</v>
      </c>
      <c r="J712" t="s">
        <v>1893</v>
      </c>
      <c r="K712">
        <v>8713</v>
      </c>
      <c r="L712" t="s">
        <v>2683</v>
      </c>
      <c r="M712">
        <v>799.79</v>
      </c>
      <c r="N712">
        <f t="shared" si="35"/>
        <v>10.894109703797247</v>
      </c>
    </row>
    <row r="713" spans="1:14" x14ac:dyDescent="0.25">
      <c r="A713" t="s">
        <v>163</v>
      </c>
      <c r="B713" t="s">
        <v>662</v>
      </c>
      <c r="C713">
        <v>4531</v>
      </c>
      <c r="D713" t="s">
        <v>2334</v>
      </c>
      <c r="E713">
        <v>1201.69</v>
      </c>
      <c r="F713">
        <f t="shared" si="36"/>
        <v>3.7705231798550374</v>
      </c>
      <c r="I713" t="s">
        <v>1734</v>
      </c>
      <c r="J713" t="s">
        <v>1894</v>
      </c>
      <c r="K713">
        <v>18010</v>
      </c>
      <c r="L713" t="s">
        <v>2684</v>
      </c>
      <c r="M713">
        <v>930.9</v>
      </c>
      <c r="N713">
        <f t="shared" si="35"/>
        <v>19.346868621763885</v>
      </c>
    </row>
    <row r="714" spans="1:14" x14ac:dyDescent="0.25">
      <c r="A714" t="s">
        <v>163</v>
      </c>
      <c r="B714" t="s">
        <v>663</v>
      </c>
      <c r="C714">
        <v>11823</v>
      </c>
      <c r="D714" t="s">
        <v>2335</v>
      </c>
      <c r="E714">
        <v>7697.11</v>
      </c>
      <c r="F714">
        <f t="shared" si="36"/>
        <v>1.5360310558118566</v>
      </c>
      <c r="G714" t="s">
        <v>5306</v>
      </c>
      <c r="I714" t="s">
        <v>1734</v>
      </c>
      <c r="J714" t="s">
        <v>1895</v>
      </c>
      <c r="K714">
        <v>14179</v>
      </c>
      <c r="L714" t="s">
        <v>2685</v>
      </c>
      <c r="M714">
        <v>1058.18</v>
      </c>
      <c r="N714">
        <f t="shared" si="35"/>
        <v>13.399421648490804</v>
      </c>
    </row>
    <row r="715" spans="1:14" x14ac:dyDescent="0.25">
      <c r="A715" t="s">
        <v>163</v>
      </c>
      <c r="B715" t="s">
        <v>664</v>
      </c>
      <c r="C715">
        <v>23951</v>
      </c>
      <c r="D715" t="s">
        <v>2336</v>
      </c>
      <c r="E715">
        <v>410.19</v>
      </c>
      <c r="F715">
        <f t="shared" si="36"/>
        <v>58.39001438357834</v>
      </c>
      <c r="I715" t="s">
        <v>1734</v>
      </c>
      <c r="J715" t="s">
        <v>1896</v>
      </c>
      <c r="K715">
        <v>11840</v>
      </c>
      <c r="L715" t="s">
        <v>2686</v>
      </c>
      <c r="M715">
        <v>1301.82</v>
      </c>
      <c r="N715">
        <f t="shared" si="35"/>
        <v>9.0949593645818929</v>
      </c>
    </row>
    <row r="716" spans="1:14" x14ac:dyDescent="0.25">
      <c r="A716" t="s">
        <v>163</v>
      </c>
      <c r="B716" t="s">
        <v>665</v>
      </c>
      <c r="C716">
        <v>7681</v>
      </c>
      <c r="D716" t="s">
        <v>2337</v>
      </c>
      <c r="E716">
        <v>1442.69</v>
      </c>
      <c r="F716">
        <f t="shared" si="36"/>
        <v>5.3240820966389171</v>
      </c>
    </row>
    <row r="717" spans="1:14" x14ac:dyDescent="0.25">
      <c r="A717" t="s">
        <v>163</v>
      </c>
      <c r="B717" t="s">
        <v>666</v>
      </c>
      <c r="C717">
        <v>12882</v>
      </c>
      <c r="D717" t="s">
        <v>2338</v>
      </c>
      <c r="E717">
        <v>2635.6</v>
      </c>
      <c r="F717">
        <f t="shared" si="36"/>
        <v>4.8876916072241618</v>
      </c>
      <c r="I717" t="s">
        <v>1282</v>
      </c>
      <c r="J717" t="s">
        <v>404</v>
      </c>
      <c r="K717">
        <v>31363</v>
      </c>
      <c r="L717" t="s">
        <v>2687</v>
      </c>
      <c r="M717">
        <v>564.19000000000005</v>
      </c>
      <c r="N717">
        <f t="shared" ref="N717:N748" si="37">K717/M717</f>
        <v>55.589429093036031</v>
      </c>
    </row>
    <row r="718" spans="1:14" x14ac:dyDescent="0.25">
      <c r="A718" t="s">
        <v>163</v>
      </c>
      <c r="B718" t="s">
        <v>667</v>
      </c>
      <c r="C718">
        <v>12142</v>
      </c>
      <c r="D718" t="s">
        <v>2339</v>
      </c>
      <c r="E718">
        <v>450.6</v>
      </c>
      <c r="F718">
        <f t="shared" si="36"/>
        <v>26.94629383044829</v>
      </c>
      <c r="I718" t="s">
        <v>1282</v>
      </c>
      <c r="J718" t="s">
        <v>1283</v>
      </c>
      <c r="K718">
        <v>6298</v>
      </c>
      <c r="L718" t="s">
        <v>2688</v>
      </c>
      <c r="M718">
        <v>858.49</v>
      </c>
      <c r="N718">
        <f t="shared" si="37"/>
        <v>7.3361367051450799</v>
      </c>
    </row>
    <row r="719" spans="1:14" x14ac:dyDescent="0.25">
      <c r="A719" t="s">
        <v>163</v>
      </c>
      <c r="B719" t="s">
        <v>668</v>
      </c>
      <c r="C719">
        <v>86878</v>
      </c>
      <c r="D719" t="s">
        <v>2340</v>
      </c>
      <c r="E719">
        <v>1928.57</v>
      </c>
      <c r="F719">
        <f t="shared" si="36"/>
        <v>45.047885220655722</v>
      </c>
      <c r="I719" t="s">
        <v>1282</v>
      </c>
      <c r="J719" t="s">
        <v>1284</v>
      </c>
      <c r="K719">
        <v>463</v>
      </c>
      <c r="L719" t="s">
        <v>2689</v>
      </c>
      <c r="M719">
        <v>718.36</v>
      </c>
      <c r="N719">
        <f t="shared" si="37"/>
        <v>0.64452363717356198</v>
      </c>
    </row>
    <row r="720" spans="1:14" x14ac:dyDescent="0.25">
      <c r="A720" t="s">
        <v>163</v>
      </c>
      <c r="B720" t="s">
        <v>669</v>
      </c>
      <c r="C720">
        <v>11392</v>
      </c>
      <c r="D720" t="s">
        <v>2341</v>
      </c>
      <c r="E720">
        <v>3733.85</v>
      </c>
      <c r="F720">
        <f t="shared" si="36"/>
        <v>3.0510063339448559</v>
      </c>
      <c r="I720" t="s">
        <v>1282</v>
      </c>
      <c r="J720" t="s">
        <v>1285</v>
      </c>
      <c r="K720">
        <v>745</v>
      </c>
      <c r="L720" t="s">
        <v>2690</v>
      </c>
      <c r="M720">
        <v>746.43</v>
      </c>
      <c r="N720">
        <f t="shared" si="37"/>
        <v>0.99808421419289162</v>
      </c>
    </row>
    <row r="721" spans="1:14" x14ac:dyDescent="0.25">
      <c r="A721" t="s">
        <v>163</v>
      </c>
      <c r="B721" t="s">
        <v>242</v>
      </c>
      <c r="C721">
        <v>10194</v>
      </c>
      <c r="D721" t="s">
        <v>2342</v>
      </c>
      <c r="E721">
        <v>1473.6</v>
      </c>
      <c r="F721">
        <f t="shared" si="36"/>
        <v>6.9177524429967434</v>
      </c>
      <c r="I721" t="s">
        <v>1282</v>
      </c>
      <c r="J721" t="s">
        <v>642</v>
      </c>
      <c r="K721">
        <v>465</v>
      </c>
      <c r="L721" t="s">
        <v>2691</v>
      </c>
      <c r="M721">
        <v>714.39</v>
      </c>
      <c r="N721">
        <f t="shared" si="37"/>
        <v>0.65090496787469032</v>
      </c>
    </row>
    <row r="722" spans="1:14" x14ac:dyDescent="0.25">
      <c r="A722" t="s">
        <v>670</v>
      </c>
      <c r="B722" t="s">
        <v>670</v>
      </c>
      <c r="C722">
        <v>12671821</v>
      </c>
      <c r="D722" t="s">
        <v>3307</v>
      </c>
      <c r="E722">
        <v>57917.84</v>
      </c>
      <c r="F722">
        <f t="shared" si="36"/>
        <v>218.78959919776014</v>
      </c>
      <c r="I722" t="s">
        <v>1282</v>
      </c>
      <c r="J722" t="s">
        <v>295</v>
      </c>
      <c r="K722">
        <v>5192</v>
      </c>
      <c r="L722" t="s">
        <v>2692</v>
      </c>
      <c r="M722">
        <v>687.3</v>
      </c>
      <c r="N722">
        <f t="shared" si="37"/>
        <v>7.554197584751928</v>
      </c>
    </row>
    <row r="723" spans="1:14" x14ac:dyDescent="0.25">
      <c r="A723" t="s">
        <v>670</v>
      </c>
      <c r="B723" t="s">
        <v>404</v>
      </c>
      <c r="C723">
        <v>65435</v>
      </c>
      <c r="D723" t="s">
        <v>3308</v>
      </c>
      <c r="E723">
        <v>871.32</v>
      </c>
      <c r="F723">
        <f t="shared" si="36"/>
        <v>75.098700821741716</v>
      </c>
      <c r="I723" t="s">
        <v>1282</v>
      </c>
      <c r="J723" t="s">
        <v>1286</v>
      </c>
      <c r="K723">
        <v>10783</v>
      </c>
      <c r="L723" t="s">
        <v>2693</v>
      </c>
      <c r="M723">
        <v>1077.92</v>
      </c>
      <c r="N723">
        <f t="shared" si="37"/>
        <v>10.003525308000594</v>
      </c>
    </row>
    <row r="724" spans="1:14" x14ac:dyDescent="0.25">
      <c r="A724" t="s">
        <v>670</v>
      </c>
      <c r="B724" t="s">
        <v>671</v>
      </c>
      <c r="C724">
        <v>5761</v>
      </c>
      <c r="D724" t="s">
        <v>3309</v>
      </c>
      <c r="E724">
        <v>252.55</v>
      </c>
      <c r="F724">
        <f t="shared" si="36"/>
        <v>22.811324490199958</v>
      </c>
      <c r="I724" t="s">
        <v>1282</v>
      </c>
      <c r="J724" t="s">
        <v>886</v>
      </c>
      <c r="K724">
        <v>1919</v>
      </c>
      <c r="L724" t="s">
        <v>2694</v>
      </c>
      <c r="M724">
        <v>544.64</v>
      </c>
      <c r="N724">
        <f t="shared" si="37"/>
        <v>3.5234283196239717</v>
      </c>
    </row>
    <row r="725" spans="1:14" x14ac:dyDescent="0.25">
      <c r="A725" t="s">
        <v>670</v>
      </c>
      <c r="B725" t="s">
        <v>672</v>
      </c>
      <c r="C725">
        <v>16426</v>
      </c>
      <c r="D725" t="s">
        <v>3310</v>
      </c>
      <c r="E725">
        <v>382.67</v>
      </c>
      <c r="F725">
        <f t="shared" si="36"/>
        <v>42.924713199362373</v>
      </c>
      <c r="I725" t="s">
        <v>1282</v>
      </c>
      <c r="J725" t="s">
        <v>673</v>
      </c>
      <c r="K725">
        <v>2955</v>
      </c>
      <c r="L725" t="s">
        <v>2695</v>
      </c>
      <c r="M725">
        <v>1225.1500000000001</v>
      </c>
      <c r="N725">
        <f t="shared" si="37"/>
        <v>2.4119495571970777</v>
      </c>
    </row>
    <row r="726" spans="1:14" x14ac:dyDescent="0.25">
      <c r="A726" t="s">
        <v>670</v>
      </c>
      <c r="B726" t="s">
        <v>295</v>
      </c>
      <c r="C726">
        <v>53544</v>
      </c>
      <c r="D726" t="s">
        <v>3311</v>
      </c>
      <c r="E726">
        <v>281.95999999999998</v>
      </c>
      <c r="F726">
        <f t="shared" si="36"/>
        <v>189.8992764931196</v>
      </c>
      <c r="I726" t="s">
        <v>1282</v>
      </c>
      <c r="J726" t="s">
        <v>1287</v>
      </c>
      <c r="K726">
        <v>49659</v>
      </c>
      <c r="L726" t="s">
        <v>2696</v>
      </c>
      <c r="M726">
        <v>975.31</v>
      </c>
      <c r="N726">
        <f t="shared" si="37"/>
        <v>50.916118977555854</v>
      </c>
    </row>
    <row r="727" spans="1:14" x14ac:dyDescent="0.25">
      <c r="A727" t="s">
        <v>670</v>
      </c>
      <c r="B727" t="s">
        <v>673</v>
      </c>
      <c r="C727">
        <v>6578</v>
      </c>
      <c r="D727" t="s">
        <v>3312</v>
      </c>
      <c r="E727">
        <v>307.26</v>
      </c>
      <c r="F727">
        <f t="shared" si="36"/>
        <v>21.408579053570268</v>
      </c>
      <c r="I727" t="s">
        <v>1282</v>
      </c>
      <c r="J727" t="s">
        <v>1288</v>
      </c>
      <c r="K727">
        <v>6459</v>
      </c>
      <c r="L727" t="s">
        <v>2697</v>
      </c>
      <c r="M727">
        <v>497.12</v>
      </c>
      <c r="N727">
        <f t="shared" si="37"/>
        <v>12.992838751206952</v>
      </c>
    </row>
    <row r="728" spans="1:14" x14ac:dyDescent="0.25">
      <c r="A728" t="s">
        <v>670</v>
      </c>
      <c r="B728" t="s">
        <v>674</v>
      </c>
      <c r="C728">
        <v>32628</v>
      </c>
      <c r="D728" t="s">
        <v>3313</v>
      </c>
      <c r="E728">
        <v>873.36</v>
      </c>
      <c r="F728">
        <f t="shared" si="36"/>
        <v>37.359164605660894</v>
      </c>
      <c r="I728" t="s">
        <v>1282</v>
      </c>
      <c r="J728" t="s">
        <v>184</v>
      </c>
      <c r="K728">
        <v>8016</v>
      </c>
      <c r="L728" t="s">
        <v>2698</v>
      </c>
      <c r="M728">
        <v>584.42999999999995</v>
      </c>
      <c r="N728">
        <f t="shared" si="37"/>
        <v>13.715928340434271</v>
      </c>
    </row>
    <row r="729" spans="1:14" x14ac:dyDescent="0.25">
      <c r="A729" t="s">
        <v>670</v>
      </c>
      <c r="B729" t="s">
        <v>185</v>
      </c>
      <c r="C729">
        <v>4739</v>
      </c>
      <c r="D729" t="s">
        <v>3314</v>
      </c>
      <c r="E729">
        <v>283.70999999999998</v>
      </c>
      <c r="F729">
        <f t="shared" si="36"/>
        <v>16.70367628916852</v>
      </c>
      <c r="I729" t="s">
        <v>1282</v>
      </c>
      <c r="J729" t="s">
        <v>675</v>
      </c>
      <c r="K729">
        <v>26248</v>
      </c>
      <c r="L729" t="s">
        <v>2699</v>
      </c>
      <c r="M729">
        <v>566.27</v>
      </c>
      <c r="N729">
        <f t="shared" si="37"/>
        <v>46.352446712698892</v>
      </c>
    </row>
    <row r="730" spans="1:14" x14ac:dyDescent="0.25">
      <c r="A730" t="s">
        <v>670</v>
      </c>
      <c r="B730" t="s">
        <v>297</v>
      </c>
      <c r="C730">
        <v>14305</v>
      </c>
      <c r="D730" t="s">
        <v>3315</v>
      </c>
      <c r="E730">
        <v>465.81</v>
      </c>
      <c r="F730">
        <f t="shared" si="36"/>
        <v>30.709946115368925</v>
      </c>
      <c r="I730" t="s">
        <v>1282</v>
      </c>
      <c r="J730" t="s">
        <v>776</v>
      </c>
      <c r="K730">
        <v>8402</v>
      </c>
      <c r="L730" t="s">
        <v>2700</v>
      </c>
      <c r="M730">
        <v>745.86</v>
      </c>
      <c r="N730">
        <f t="shared" si="37"/>
        <v>11.264848631110397</v>
      </c>
    </row>
    <row r="731" spans="1:14" x14ac:dyDescent="0.25">
      <c r="A731" t="s">
        <v>670</v>
      </c>
      <c r="B731" t="s">
        <v>675</v>
      </c>
      <c r="C731">
        <v>12147</v>
      </c>
      <c r="D731" t="s">
        <v>3316</v>
      </c>
      <c r="E731">
        <v>383.76</v>
      </c>
      <c r="F731">
        <f t="shared" si="36"/>
        <v>31.652595372107569</v>
      </c>
      <c r="I731" t="s">
        <v>1282</v>
      </c>
      <c r="J731" t="s">
        <v>819</v>
      </c>
      <c r="K731">
        <v>3924</v>
      </c>
      <c r="L731" t="s">
        <v>2701</v>
      </c>
      <c r="M731">
        <v>897.67</v>
      </c>
      <c r="N731">
        <f t="shared" si="37"/>
        <v>4.3713168536321811</v>
      </c>
    </row>
    <row r="732" spans="1:14" x14ac:dyDescent="0.25">
      <c r="A732" t="s">
        <v>670</v>
      </c>
      <c r="B732" t="s">
        <v>676</v>
      </c>
      <c r="C732">
        <v>209689</v>
      </c>
      <c r="D732" t="s">
        <v>3317</v>
      </c>
      <c r="E732">
        <v>997.56</v>
      </c>
      <c r="F732">
        <f t="shared" si="36"/>
        <v>210.20189261798791</v>
      </c>
      <c r="I732" t="s">
        <v>1282</v>
      </c>
      <c r="J732" t="s">
        <v>1289</v>
      </c>
      <c r="K732">
        <v>5689</v>
      </c>
      <c r="L732" t="s">
        <v>2702</v>
      </c>
      <c r="M732">
        <v>6009.87</v>
      </c>
      <c r="N732">
        <f t="shared" si="37"/>
        <v>0.94660949404895611</v>
      </c>
    </row>
    <row r="733" spans="1:14" x14ac:dyDescent="0.25">
      <c r="A733" t="s">
        <v>670</v>
      </c>
      <c r="B733" t="s">
        <v>677</v>
      </c>
      <c r="C733">
        <v>32304</v>
      </c>
      <c r="D733" t="s">
        <v>3318</v>
      </c>
      <c r="E733">
        <v>715.71</v>
      </c>
      <c r="F733">
        <f t="shared" si="36"/>
        <v>45.13559961436895</v>
      </c>
      <c r="I733" t="s">
        <v>1282</v>
      </c>
      <c r="J733" t="s">
        <v>413</v>
      </c>
      <c r="K733">
        <v>8910</v>
      </c>
      <c r="L733" t="s">
        <v>2703</v>
      </c>
      <c r="M733">
        <v>1196.55</v>
      </c>
      <c r="N733">
        <f t="shared" si="37"/>
        <v>7.4464084242196318</v>
      </c>
    </row>
    <row r="734" spans="1:14" x14ac:dyDescent="0.25">
      <c r="A734" t="s">
        <v>670</v>
      </c>
      <c r="B734" t="s">
        <v>299</v>
      </c>
      <c r="C734">
        <v>15441</v>
      </c>
      <c r="D734" t="s">
        <v>3319</v>
      </c>
      <c r="E734">
        <v>504.91</v>
      </c>
      <c r="F734">
        <f t="shared" si="36"/>
        <v>30.581687825553068</v>
      </c>
      <c r="I734" t="s">
        <v>1282</v>
      </c>
      <c r="J734" t="s">
        <v>191</v>
      </c>
      <c r="K734">
        <v>6203</v>
      </c>
      <c r="L734" t="s">
        <v>2704</v>
      </c>
      <c r="M734">
        <v>573.55999999999995</v>
      </c>
      <c r="N734">
        <f t="shared" si="37"/>
        <v>10.814910384266687</v>
      </c>
    </row>
    <row r="735" spans="1:14" x14ac:dyDescent="0.25">
      <c r="A735" t="s">
        <v>670</v>
      </c>
      <c r="B735" t="s">
        <v>191</v>
      </c>
      <c r="C735">
        <v>13184</v>
      </c>
      <c r="D735" t="s">
        <v>3320</v>
      </c>
      <c r="E735">
        <v>469.87</v>
      </c>
      <c r="F735">
        <f t="shared" si="36"/>
        <v>28.058824781322492</v>
      </c>
      <c r="I735" t="s">
        <v>1282</v>
      </c>
      <c r="J735" t="s">
        <v>1290</v>
      </c>
      <c r="K735">
        <v>10709</v>
      </c>
      <c r="L735" t="s">
        <v>2705</v>
      </c>
      <c r="M735">
        <v>418.61</v>
      </c>
      <c r="N735">
        <f t="shared" si="37"/>
        <v>25.582284226368216</v>
      </c>
    </row>
    <row r="736" spans="1:14" x14ac:dyDescent="0.25">
      <c r="A736" t="s">
        <v>670</v>
      </c>
      <c r="B736" t="s">
        <v>678</v>
      </c>
      <c r="C736">
        <v>37562</v>
      </c>
      <c r="D736" t="s">
        <v>3321</v>
      </c>
      <c r="E736">
        <v>503.5</v>
      </c>
      <c r="F736">
        <f t="shared" si="36"/>
        <v>74.60178748758689</v>
      </c>
      <c r="I736" t="s">
        <v>1282</v>
      </c>
      <c r="J736" t="s">
        <v>1291</v>
      </c>
      <c r="K736">
        <v>8846</v>
      </c>
      <c r="L736" t="s">
        <v>2706</v>
      </c>
      <c r="M736">
        <v>574.58000000000004</v>
      </c>
      <c r="N736">
        <f t="shared" si="37"/>
        <v>15.395593302934316</v>
      </c>
    </row>
    <row r="737" spans="1:14" x14ac:dyDescent="0.25">
      <c r="A737" t="s">
        <v>670</v>
      </c>
      <c r="B737" t="s">
        <v>679</v>
      </c>
      <c r="C737">
        <v>50621</v>
      </c>
      <c r="D737" t="s">
        <v>3322</v>
      </c>
      <c r="E737">
        <v>510.1</v>
      </c>
      <c r="F737">
        <f t="shared" si="36"/>
        <v>99.237404430503815</v>
      </c>
      <c r="I737" t="s">
        <v>1282</v>
      </c>
      <c r="J737" t="s">
        <v>418</v>
      </c>
      <c r="K737">
        <v>10777</v>
      </c>
      <c r="L737" t="s">
        <v>2707</v>
      </c>
      <c r="M737">
        <v>2576.21</v>
      </c>
      <c r="N737">
        <f t="shared" si="37"/>
        <v>4.1832769844073274</v>
      </c>
    </row>
    <row r="738" spans="1:14" x14ac:dyDescent="0.25">
      <c r="A738" t="s">
        <v>670</v>
      </c>
      <c r="B738" t="s">
        <v>550</v>
      </c>
      <c r="C738">
        <v>5150233</v>
      </c>
      <c r="D738" t="s">
        <v>3323</v>
      </c>
      <c r="E738">
        <v>1634.89</v>
      </c>
      <c r="F738">
        <f t="shared" si="36"/>
        <v>3150.2015426114294</v>
      </c>
      <c r="I738" t="s">
        <v>1282</v>
      </c>
      <c r="J738" t="s">
        <v>1117</v>
      </c>
      <c r="K738">
        <v>20026</v>
      </c>
      <c r="L738" t="s">
        <v>2708</v>
      </c>
      <c r="M738">
        <v>267.41000000000003</v>
      </c>
      <c r="N738">
        <f t="shared" si="37"/>
        <v>74.888747616020339</v>
      </c>
    </row>
    <row r="739" spans="1:14" x14ac:dyDescent="0.25">
      <c r="A739" t="s">
        <v>670</v>
      </c>
      <c r="B739" t="s">
        <v>304</v>
      </c>
      <c r="C739">
        <v>18667</v>
      </c>
      <c r="D739" t="s">
        <v>3324</v>
      </c>
      <c r="E739">
        <v>445.77</v>
      </c>
      <c r="F739">
        <f t="shared" si="36"/>
        <v>41.875855261682034</v>
      </c>
      <c r="I739" t="s">
        <v>1282</v>
      </c>
      <c r="J739" t="s">
        <v>1292</v>
      </c>
      <c r="K739">
        <v>8589</v>
      </c>
      <c r="L739" t="s">
        <v>2709</v>
      </c>
      <c r="M739">
        <v>1400.9</v>
      </c>
      <c r="N739">
        <f t="shared" si="37"/>
        <v>6.1310586051823828</v>
      </c>
    </row>
    <row r="740" spans="1:14" x14ac:dyDescent="0.25">
      <c r="A740" t="s">
        <v>670</v>
      </c>
      <c r="B740" t="s">
        <v>680</v>
      </c>
      <c r="C740">
        <v>10766</v>
      </c>
      <c r="D740" t="s">
        <v>3325</v>
      </c>
      <c r="E740">
        <v>347.02</v>
      </c>
      <c r="F740">
        <f t="shared" si="36"/>
        <v>31.024148464065473</v>
      </c>
      <c r="I740" t="s">
        <v>1282</v>
      </c>
      <c r="J740" t="s">
        <v>554</v>
      </c>
      <c r="K740">
        <v>23595</v>
      </c>
      <c r="L740" t="s">
        <v>2710</v>
      </c>
      <c r="M740">
        <v>1019.34</v>
      </c>
      <c r="N740">
        <f t="shared" si="37"/>
        <v>23.147330625698981</v>
      </c>
    </row>
    <row r="741" spans="1:14" x14ac:dyDescent="0.25">
      <c r="A741" t="s">
        <v>670</v>
      </c>
      <c r="B741" t="s">
        <v>202</v>
      </c>
      <c r="C741">
        <v>104897</v>
      </c>
      <c r="D741" t="s">
        <v>3326</v>
      </c>
      <c r="E741">
        <v>635.02</v>
      </c>
      <c r="F741">
        <f t="shared" si="36"/>
        <v>165.18692324651192</v>
      </c>
      <c r="I741" t="s">
        <v>1282</v>
      </c>
      <c r="J741" t="s">
        <v>1293</v>
      </c>
      <c r="K741">
        <v>1794</v>
      </c>
      <c r="L741" t="s">
        <v>2711</v>
      </c>
      <c r="M741">
        <v>440.83</v>
      </c>
      <c r="N741">
        <f t="shared" si="37"/>
        <v>4.0695959893836626</v>
      </c>
    </row>
    <row r="742" spans="1:14" x14ac:dyDescent="0.25">
      <c r="A742" t="s">
        <v>670</v>
      </c>
      <c r="B742" t="s">
        <v>681</v>
      </c>
      <c r="C742">
        <v>15638</v>
      </c>
      <c r="D742" t="s">
        <v>3327</v>
      </c>
      <c r="E742">
        <v>405.18</v>
      </c>
      <c r="F742">
        <f t="shared" si="36"/>
        <v>38.595192260230021</v>
      </c>
      <c r="I742" t="s">
        <v>1282</v>
      </c>
      <c r="J742" t="s">
        <v>1294</v>
      </c>
      <c r="K742">
        <v>5636</v>
      </c>
      <c r="L742" t="s">
        <v>2712</v>
      </c>
      <c r="M742">
        <v>482.75</v>
      </c>
      <c r="N742">
        <f t="shared" si="37"/>
        <v>11.67477990678405</v>
      </c>
    </row>
    <row r="743" spans="1:14" x14ac:dyDescent="0.25">
      <c r="A743" t="s">
        <v>670</v>
      </c>
      <c r="B743" t="s">
        <v>422</v>
      </c>
      <c r="C743">
        <v>19465</v>
      </c>
      <c r="D743" t="s">
        <v>3328</v>
      </c>
      <c r="E743">
        <v>417.44</v>
      </c>
      <c r="F743">
        <f t="shared" si="36"/>
        <v>46.629455730164814</v>
      </c>
      <c r="I743" t="s">
        <v>1282</v>
      </c>
      <c r="J743" t="s">
        <v>556</v>
      </c>
      <c r="K743">
        <v>36565</v>
      </c>
      <c r="L743" t="s">
        <v>2713</v>
      </c>
      <c r="M743">
        <v>543.98</v>
      </c>
      <c r="N743">
        <f t="shared" si="37"/>
        <v>67.217544762675089</v>
      </c>
    </row>
    <row r="744" spans="1:14" x14ac:dyDescent="0.25">
      <c r="A744" t="s">
        <v>670</v>
      </c>
      <c r="B744" t="s">
        <v>682</v>
      </c>
      <c r="C744">
        <v>922921</v>
      </c>
      <c r="D744" t="s">
        <v>3329</v>
      </c>
      <c r="E744">
        <v>336.87</v>
      </c>
      <c r="F744">
        <f t="shared" si="36"/>
        <v>2739.694837771247</v>
      </c>
      <c r="I744" t="s">
        <v>1282</v>
      </c>
      <c r="J744" t="s">
        <v>422</v>
      </c>
      <c r="K744">
        <v>571327</v>
      </c>
      <c r="L744" t="s">
        <v>2714</v>
      </c>
      <c r="M744">
        <v>339.65</v>
      </c>
      <c r="N744">
        <f t="shared" si="37"/>
        <v>1682.1051081996175</v>
      </c>
    </row>
    <row r="745" spans="1:14" x14ac:dyDescent="0.25">
      <c r="A745" t="s">
        <v>670</v>
      </c>
      <c r="B745" t="s">
        <v>683</v>
      </c>
      <c r="C745">
        <v>17161</v>
      </c>
      <c r="D745" t="s">
        <v>3330</v>
      </c>
      <c r="E745">
        <v>624.22</v>
      </c>
      <c r="F745">
        <f t="shared" si="36"/>
        <v>27.491909903559641</v>
      </c>
      <c r="I745" t="s">
        <v>1282</v>
      </c>
      <c r="J745" t="s">
        <v>1295</v>
      </c>
      <c r="K745">
        <v>1693</v>
      </c>
      <c r="L745" t="s">
        <v>2715</v>
      </c>
      <c r="M745">
        <v>920.84</v>
      </c>
      <c r="N745">
        <f t="shared" si="37"/>
        <v>1.8385387255114893</v>
      </c>
    </row>
    <row r="746" spans="1:14" x14ac:dyDescent="0.25">
      <c r="A746" t="s">
        <v>670</v>
      </c>
      <c r="B746" t="s">
        <v>684</v>
      </c>
      <c r="C746">
        <v>6395</v>
      </c>
      <c r="D746" t="s">
        <v>3331</v>
      </c>
      <c r="E746">
        <v>222.67</v>
      </c>
      <c r="F746">
        <f t="shared" si="36"/>
        <v>28.719629945659499</v>
      </c>
      <c r="I746" t="s">
        <v>1282</v>
      </c>
      <c r="J746" t="s">
        <v>1119</v>
      </c>
      <c r="K746">
        <v>5462</v>
      </c>
      <c r="L746" t="s">
        <v>2716</v>
      </c>
      <c r="M746">
        <v>576.66</v>
      </c>
      <c r="N746">
        <f t="shared" si="37"/>
        <v>9.4717858009919187</v>
      </c>
    </row>
    <row r="747" spans="1:14" x14ac:dyDescent="0.25">
      <c r="A747" t="s">
        <v>670</v>
      </c>
      <c r="B747" t="s">
        <v>561</v>
      </c>
      <c r="C747">
        <v>34008</v>
      </c>
      <c r="D747" t="s">
        <v>3332</v>
      </c>
      <c r="E747">
        <v>479.93</v>
      </c>
      <c r="F747">
        <f t="shared" si="36"/>
        <v>70.86033379867898</v>
      </c>
      <c r="I747" t="s">
        <v>1282</v>
      </c>
      <c r="J747" t="s">
        <v>207</v>
      </c>
      <c r="K747">
        <v>2979</v>
      </c>
      <c r="L747" t="s">
        <v>2717</v>
      </c>
      <c r="M747">
        <v>576.13</v>
      </c>
      <c r="N747">
        <f t="shared" si="37"/>
        <v>5.1707079999305714</v>
      </c>
    </row>
    <row r="748" spans="1:14" x14ac:dyDescent="0.25">
      <c r="A748" t="s">
        <v>670</v>
      </c>
      <c r="B748" t="s">
        <v>206</v>
      </c>
      <c r="C748">
        <v>21336</v>
      </c>
      <c r="D748" t="s">
        <v>3333</v>
      </c>
      <c r="E748">
        <v>725.39</v>
      </c>
      <c r="F748">
        <f t="shared" si="36"/>
        <v>29.413143274652256</v>
      </c>
      <c r="I748" t="s">
        <v>1282</v>
      </c>
      <c r="J748" t="s">
        <v>1296</v>
      </c>
      <c r="K748">
        <v>2627</v>
      </c>
      <c r="L748" t="s">
        <v>2718</v>
      </c>
      <c r="M748">
        <v>980.11</v>
      </c>
      <c r="N748">
        <f t="shared" si="37"/>
        <v>2.6803113936190837</v>
      </c>
    </row>
    <row r="749" spans="1:14" x14ac:dyDescent="0.25">
      <c r="A749" t="s">
        <v>670</v>
      </c>
      <c r="B749" t="s">
        <v>685</v>
      </c>
      <c r="C749">
        <v>12961</v>
      </c>
      <c r="D749" t="s">
        <v>3334</v>
      </c>
      <c r="E749">
        <v>486.44</v>
      </c>
      <c r="F749">
        <f t="shared" si="36"/>
        <v>26.644601595263548</v>
      </c>
      <c r="I749" t="s">
        <v>1282</v>
      </c>
      <c r="J749" t="s">
        <v>1297</v>
      </c>
      <c r="K749">
        <v>4676</v>
      </c>
      <c r="L749" t="s">
        <v>2719</v>
      </c>
      <c r="M749">
        <v>720.53</v>
      </c>
      <c r="N749">
        <f t="shared" ref="N749:N780" si="38">K749/M749</f>
        <v>6.4896673282167292</v>
      </c>
    </row>
    <row r="750" spans="1:14" x14ac:dyDescent="0.25">
      <c r="A750" t="s">
        <v>670</v>
      </c>
      <c r="B750" t="s">
        <v>207</v>
      </c>
      <c r="C750">
        <v>38469</v>
      </c>
      <c r="D750" t="s">
        <v>3335</v>
      </c>
      <c r="E750">
        <v>431.42</v>
      </c>
      <c r="F750">
        <f t="shared" si="36"/>
        <v>89.168327847573124</v>
      </c>
      <c r="I750" t="s">
        <v>1282</v>
      </c>
      <c r="J750" t="s">
        <v>1298</v>
      </c>
      <c r="K750">
        <v>21513</v>
      </c>
      <c r="L750" t="s">
        <v>2720</v>
      </c>
      <c r="M750">
        <v>859.99</v>
      </c>
      <c r="N750">
        <f t="shared" si="38"/>
        <v>25.015407155897162</v>
      </c>
    </row>
    <row r="751" spans="1:14" x14ac:dyDescent="0.25">
      <c r="A751" t="s">
        <v>670</v>
      </c>
      <c r="B751" t="s">
        <v>310</v>
      </c>
      <c r="C751">
        <v>34340</v>
      </c>
      <c r="D751" t="s">
        <v>3336</v>
      </c>
      <c r="E751">
        <v>882.66</v>
      </c>
      <c r="F751">
        <f t="shared" si="36"/>
        <v>38.90512768223325</v>
      </c>
      <c r="I751" t="s">
        <v>1282</v>
      </c>
      <c r="J751" t="s">
        <v>1299</v>
      </c>
      <c r="K751">
        <v>1837</v>
      </c>
      <c r="L751" t="s">
        <v>2721</v>
      </c>
      <c r="M751">
        <v>1731.15</v>
      </c>
      <c r="N751">
        <f t="shared" si="38"/>
        <v>1.061144326026052</v>
      </c>
    </row>
    <row r="752" spans="1:14" x14ac:dyDescent="0.25">
      <c r="A752" t="s">
        <v>670</v>
      </c>
      <c r="B752" t="s">
        <v>686</v>
      </c>
      <c r="C752">
        <v>4828</v>
      </c>
      <c r="D752" t="s">
        <v>3337</v>
      </c>
      <c r="E752">
        <v>328.42</v>
      </c>
      <c r="F752">
        <f t="shared" si="36"/>
        <v>14.700688143231227</v>
      </c>
      <c r="I752" t="s">
        <v>1282</v>
      </c>
      <c r="J752" t="s">
        <v>427</v>
      </c>
      <c r="K752">
        <v>1969</v>
      </c>
      <c r="L752" t="s">
        <v>2722</v>
      </c>
      <c r="M752">
        <v>571.36</v>
      </c>
      <c r="N752">
        <f t="shared" si="38"/>
        <v>3.446163539624755</v>
      </c>
    </row>
    <row r="753" spans="1:14" x14ac:dyDescent="0.25">
      <c r="A753" t="s">
        <v>670</v>
      </c>
      <c r="B753" t="s">
        <v>209</v>
      </c>
      <c r="C753">
        <v>12969</v>
      </c>
      <c r="D753" t="s">
        <v>3338</v>
      </c>
      <c r="E753">
        <v>546.37</v>
      </c>
      <c r="F753">
        <f t="shared" si="36"/>
        <v>23.736661968995371</v>
      </c>
      <c r="I753" t="s">
        <v>1282</v>
      </c>
      <c r="J753" t="s">
        <v>1300</v>
      </c>
      <c r="K753">
        <v>1990</v>
      </c>
      <c r="L753" t="s">
        <v>2723</v>
      </c>
      <c r="M753">
        <v>462.77</v>
      </c>
      <c r="N753">
        <f t="shared" si="38"/>
        <v>4.3001923201590424</v>
      </c>
    </row>
    <row r="754" spans="1:14" x14ac:dyDescent="0.25">
      <c r="A754" t="s">
        <v>670</v>
      </c>
      <c r="B754" t="s">
        <v>687</v>
      </c>
      <c r="C754">
        <v>51054</v>
      </c>
      <c r="D754" t="s">
        <v>3339</v>
      </c>
      <c r="E754">
        <v>430.44</v>
      </c>
      <c r="F754">
        <f t="shared" si="36"/>
        <v>118.60886534708671</v>
      </c>
      <c r="I754" t="s">
        <v>1282</v>
      </c>
      <c r="J754" t="s">
        <v>312</v>
      </c>
      <c r="K754">
        <v>623</v>
      </c>
      <c r="L754" t="s">
        <v>2724</v>
      </c>
      <c r="M754">
        <v>783.27</v>
      </c>
      <c r="N754">
        <f t="shared" si="38"/>
        <v>0.79538345653478371</v>
      </c>
    </row>
    <row r="755" spans="1:14" x14ac:dyDescent="0.25">
      <c r="A755" t="s">
        <v>670</v>
      </c>
      <c r="B755" t="s">
        <v>491</v>
      </c>
      <c r="C755">
        <v>8116</v>
      </c>
      <c r="D755" t="s">
        <v>3340</v>
      </c>
      <c r="E755">
        <v>435.86</v>
      </c>
      <c r="F755">
        <f t="shared" si="36"/>
        <v>18.620658009452576</v>
      </c>
      <c r="I755" t="s">
        <v>1282</v>
      </c>
      <c r="J755" t="s">
        <v>833</v>
      </c>
      <c r="K755">
        <v>2356</v>
      </c>
      <c r="L755" t="s">
        <v>2725</v>
      </c>
      <c r="M755">
        <v>570.74</v>
      </c>
      <c r="N755">
        <f t="shared" si="38"/>
        <v>4.127974208921751</v>
      </c>
    </row>
    <row r="756" spans="1:14" x14ac:dyDescent="0.25">
      <c r="A756" t="s">
        <v>670</v>
      </c>
      <c r="B756" t="s">
        <v>575</v>
      </c>
      <c r="C756">
        <v>17708</v>
      </c>
      <c r="D756" t="s">
        <v>3341</v>
      </c>
      <c r="E756">
        <v>814.58</v>
      </c>
      <c r="F756">
        <f t="shared" ref="F756:F819" si="39">C756/E756</f>
        <v>21.7388101843895</v>
      </c>
      <c r="I756" t="s">
        <v>1282</v>
      </c>
      <c r="J756" t="s">
        <v>574</v>
      </c>
      <c r="K756">
        <v>61353</v>
      </c>
      <c r="L756" t="s">
        <v>2726</v>
      </c>
      <c r="M756">
        <v>552.25</v>
      </c>
      <c r="N756">
        <f t="shared" si="38"/>
        <v>111.09642372114079</v>
      </c>
    </row>
    <row r="757" spans="1:14" x14ac:dyDescent="0.25">
      <c r="A757" t="s">
        <v>670</v>
      </c>
      <c r="B757" t="s">
        <v>688</v>
      </c>
      <c r="C757">
        <v>3821</v>
      </c>
      <c r="D757" t="s">
        <v>3342</v>
      </c>
      <c r="E757">
        <v>181.54</v>
      </c>
      <c r="F757">
        <f t="shared" si="39"/>
        <v>21.04770298556792</v>
      </c>
      <c r="I757" t="s">
        <v>1282</v>
      </c>
      <c r="J757" t="s">
        <v>491</v>
      </c>
      <c r="K757">
        <v>9324</v>
      </c>
      <c r="L757" t="s">
        <v>2727</v>
      </c>
      <c r="M757">
        <v>546.76</v>
      </c>
      <c r="N757">
        <f t="shared" si="38"/>
        <v>17.053186041407564</v>
      </c>
    </row>
    <row r="758" spans="1:14" x14ac:dyDescent="0.25">
      <c r="A758" t="s">
        <v>670</v>
      </c>
      <c r="B758" t="s">
        <v>689</v>
      </c>
      <c r="C758">
        <v>6646</v>
      </c>
      <c r="D758" t="s">
        <v>3343</v>
      </c>
      <c r="E758">
        <v>395.15</v>
      </c>
      <c r="F758">
        <f t="shared" si="39"/>
        <v>16.81892952043528</v>
      </c>
      <c r="I758" t="s">
        <v>1282</v>
      </c>
      <c r="J758" t="s">
        <v>907</v>
      </c>
      <c r="K758">
        <v>3380</v>
      </c>
      <c r="L758" t="s">
        <v>2728</v>
      </c>
      <c r="M758">
        <v>574.20000000000005</v>
      </c>
      <c r="N758">
        <f t="shared" si="38"/>
        <v>5.8864507140369202</v>
      </c>
    </row>
    <row r="759" spans="1:14" x14ac:dyDescent="0.25">
      <c r="A759" t="s">
        <v>670</v>
      </c>
      <c r="B759" t="s">
        <v>211</v>
      </c>
      <c r="C759">
        <v>48913</v>
      </c>
      <c r="D759" t="s">
        <v>3344</v>
      </c>
      <c r="E759">
        <v>825.64</v>
      </c>
      <c r="F759">
        <f t="shared" si="39"/>
        <v>59.242527009350326</v>
      </c>
      <c r="I759" t="s">
        <v>1282</v>
      </c>
      <c r="J759" t="s">
        <v>1301</v>
      </c>
      <c r="K759">
        <v>922</v>
      </c>
      <c r="L759" t="s">
        <v>2729</v>
      </c>
      <c r="M759">
        <v>713.37</v>
      </c>
      <c r="N759">
        <f t="shared" si="38"/>
        <v>1.292456929783983</v>
      </c>
    </row>
    <row r="760" spans="1:14" x14ac:dyDescent="0.25">
      <c r="A760" t="s">
        <v>670</v>
      </c>
      <c r="B760" t="s">
        <v>690</v>
      </c>
      <c r="C760">
        <v>27114</v>
      </c>
      <c r="D760" t="s">
        <v>3345</v>
      </c>
      <c r="E760">
        <v>1118.1099999999999</v>
      </c>
      <c r="F760">
        <f t="shared" si="39"/>
        <v>24.249850193630326</v>
      </c>
      <c r="I760" t="s">
        <v>1282</v>
      </c>
      <c r="J760" t="s">
        <v>1302</v>
      </c>
      <c r="K760">
        <v>2762</v>
      </c>
      <c r="L760" t="s">
        <v>2730</v>
      </c>
      <c r="M760">
        <v>718.62</v>
      </c>
      <c r="N760">
        <f t="shared" si="38"/>
        <v>3.8434777768500736</v>
      </c>
    </row>
    <row r="761" spans="1:14" x14ac:dyDescent="0.25">
      <c r="A761" t="s">
        <v>670</v>
      </c>
      <c r="B761" t="s">
        <v>213</v>
      </c>
      <c r="C761">
        <v>56750</v>
      </c>
      <c r="D761" t="s">
        <v>3346</v>
      </c>
      <c r="E761">
        <v>602.54</v>
      </c>
      <c r="F761">
        <f t="shared" si="39"/>
        <v>94.184618448567733</v>
      </c>
      <c r="I761" t="s">
        <v>1282</v>
      </c>
      <c r="J761" t="s">
        <v>1219</v>
      </c>
      <c r="K761">
        <v>10067</v>
      </c>
      <c r="L761" t="s">
        <v>2731</v>
      </c>
      <c r="M761">
        <v>2417.8000000000002</v>
      </c>
      <c r="N761">
        <f t="shared" si="38"/>
        <v>4.1637025394987175</v>
      </c>
    </row>
    <row r="762" spans="1:14" x14ac:dyDescent="0.25">
      <c r="A762" t="s">
        <v>670</v>
      </c>
      <c r="B762" t="s">
        <v>581</v>
      </c>
      <c r="C762">
        <v>9610</v>
      </c>
      <c r="D762" t="s">
        <v>3347</v>
      </c>
      <c r="E762">
        <v>498.06</v>
      </c>
      <c r="F762">
        <f t="shared" si="39"/>
        <v>19.294864072601694</v>
      </c>
      <c r="I762" t="s">
        <v>1282</v>
      </c>
      <c r="J762" t="s">
        <v>1303</v>
      </c>
      <c r="K762">
        <v>682</v>
      </c>
      <c r="L762" t="s">
        <v>2732</v>
      </c>
      <c r="M762">
        <v>721.54</v>
      </c>
      <c r="N762">
        <f t="shared" si="38"/>
        <v>0.94520054328242376</v>
      </c>
    </row>
    <row r="763" spans="1:14" x14ac:dyDescent="0.25">
      <c r="A763" t="s">
        <v>670</v>
      </c>
      <c r="B763" t="s">
        <v>214</v>
      </c>
      <c r="C763">
        <v>37684</v>
      </c>
      <c r="D763" t="s">
        <v>3348</v>
      </c>
      <c r="E763">
        <v>583.74</v>
      </c>
      <c r="F763">
        <f t="shared" si="39"/>
        <v>64.55613800664679</v>
      </c>
      <c r="I763" t="s">
        <v>1282</v>
      </c>
      <c r="J763" t="s">
        <v>315</v>
      </c>
      <c r="K763">
        <v>6445</v>
      </c>
      <c r="L763" t="s">
        <v>2733</v>
      </c>
      <c r="M763">
        <v>575.77</v>
      </c>
      <c r="N763">
        <f t="shared" si="38"/>
        <v>11.193705820032305</v>
      </c>
    </row>
    <row r="764" spans="1:14" x14ac:dyDescent="0.25">
      <c r="A764" t="s">
        <v>670</v>
      </c>
      <c r="B764" t="s">
        <v>691</v>
      </c>
      <c r="C764">
        <v>21773</v>
      </c>
      <c r="D764" t="s">
        <v>3349</v>
      </c>
      <c r="E764">
        <v>377.05</v>
      </c>
      <c r="F764">
        <f t="shared" si="39"/>
        <v>57.745657074658531</v>
      </c>
      <c r="I764" t="s">
        <v>1282</v>
      </c>
      <c r="J764" t="s">
        <v>214</v>
      </c>
      <c r="K764">
        <v>7046</v>
      </c>
      <c r="L764" t="s">
        <v>2734</v>
      </c>
      <c r="M764">
        <v>575.53</v>
      </c>
      <c r="N764">
        <f t="shared" si="38"/>
        <v>12.242628533699373</v>
      </c>
    </row>
    <row r="765" spans="1:14" x14ac:dyDescent="0.25">
      <c r="A765" t="s">
        <v>670</v>
      </c>
      <c r="B765" t="s">
        <v>692</v>
      </c>
      <c r="C765">
        <v>21235</v>
      </c>
      <c r="D765" t="s">
        <v>3350</v>
      </c>
      <c r="E765">
        <v>618.79</v>
      </c>
      <c r="F765">
        <f t="shared" si="39"/>
        <v>34.31697344818113</v>
      </c>
      <c r="I765" t="s">
        <v>1282</v>
      </c>
      <c r="J765" t="s">
        <v>318</v>
      </c>
      <c r="K765">
        <v>5071</v>
      </c>
      <c r="L765" t="s">
        <v>2735</v>
      </c>
      <c r="M765">
        <v>376.84</v>
      </c>
      <c r="N765">
        <f t="shared" si="38"/>
        <v>13.456639422566607</v>
      </c>
    </row>
    <row r="766" spans="1:14" x14ac:dyDescent="0.25">
      <c r="A766" t="s">
        <v>670</v>
      </c>
      <c r="B766" t="s">
        <v>318</v>
      </c>
      <c r="C766">
        <v>12417</v>
      </c>
      <c r="D766" t="s">
        <v>3351</v>
      </c>
      <c r="E766">
        <v>348.89</v>
      </c>
      <c r="F766">
        <f t="shared" si="39"/>
        <v>35.590014044541263</v>
      </c>
      <c r="I766" t="s">
        <v>1282</v>
      </c>
      <c r="J766" t="s">
        <v>1304</v>
      </c>
      <c r="K766">
        <v>6495</v>
      </c>
      <c r="L766" t="s">
        <v>2736</v>
      </c>
      <c r="M766">
        <v>516.15</v>
      </c>
      <c r="N766">
        <f t="shared" si="38"/>
        <v>12.583551293228712</v>
      </c>
    </row>
    <row r="767" spans="1:14" x14ac:dyDescent="0.25">
      <c r="A767" t="s">
        <v>670</v>
      </c>
      <c r="B767" t="s">
        <v>693</v>
      </c>
      <c r="C767">
        <v>532403</v>
      </c>
      <c r="D767" t="s">
        <v>3352</v>
      </c>
      <c r="E767">
        <v>524.12</v>
      </c>
      <c r="F767">
        <f t="shared" si="39"/>
        <v>1015.8036327558574</v>
      </c>
      <c r="I767" t="s">
        <v>1282</v>
      </c>
      <c r="J767" t="s">
        <v>1305</v>
      </c>
      <c r="K767">
        <v>8034</v>
      </c>
      <c r="L767" t="s">
        <v>2737</v>
      </c>
      <c r="M767">
        <v>1109.8499999999999</v>
      </c>
      <c r="N767">
        <f t="shared" si="38"/>
        <v>7.2388160562238149</v>
      </c>
    </row>
    <row r="768" spans="1:14" x14ac:dyDescent="0.25">
      <c r="A768" t="s">
        <v>670</v>
      </c>
      <c r="B768" t="s">
        <v>694</v>
      </c>
      <c r="C768">
        <v>109862</v>
      </c>
      <c r="D768" t="s">
        <v>3353</v>
      </c>
      <c r="E768">
        <v>681.49</v>
      </c>
      <c r="F768">
        <f t="shared" si="39"/>
        <v>161.20852837165623</v>
      </c>
      <c r="I768" t="s">
        <v>1282</v>
      </c>
      <c r="J768" t="s">
        <v>1306</v>
      </c>
      <c r="K768">
        <v>806</v>
      </c>
      <c r="L768" t="s">
        <v>2738</v>
      </c>
      <c r="M768">
        <v>774.21</v>
      </c>
      <c r="N768">
        <f t="shared" si="38"/>
        <v>1.0410612107826041</v>
      </c>
    </row>
    <row r="769" spans="1:15" x14ac:dyDescent="0.25">
      <c r="A769" t="s">
        <v>670</v>
      </c>
      <c r="B769" t="s">
        <v>695</v>
      </c>
      <c r="C769">
        <v>128990</v>
      </c>
      <c r="D769" t="s">
        <v>3354</v>
      </c>
      <c r="E769">
        <v>322.69</v>
      </c>
      <c r="F769">
        <f t="shared" si="39"/>
        <v>399.73349034677244</v>
      </c>
      <c r="I769" t="s">
        <v>1282</v>
      </c>
      <c r="J769" t="s">
        <v>1307</v>
      </c>
      <c r="K769">
        <v>3632</v>
      </c>
      <c r="L769" t="s">
        <v>2739</v>
      </c>
      <c r="M769">
        <v>952.38</v>
      </c>
      <c r="N769">
        <f t="shared" si="38"/>
        <v>3.8136038136038137</v>
      </c>
    </row>
    <row r="770" spans="1:15" x14ac:dyDescent="0.25">
      <c r="A770" t="s">
        <v>670</v>
      </c>
      <c r="B770" t="s">
        <v>696</v>
      </c>
      <c r="C770">
        <v>49699</v>
      </c>
      <c r="D770" t="s">
        <v>3355</v>
      </c>
      <c r="E770">
        <v>719.74</v>
      </c>
      <c r="F770">
        <f t="shared" si="39"/>
        <v>69.05132408925445</v>
      </c>
      <c r="I770" t="s">
        <v>1282</v>
      </c>
      <c r="J770" t="s">
        <v>696</v>
      </c>
      <c r="K770">
        <v>8332</v>
      </c>
      <c r="L770" t="s">
        <v>2740</v>
      </c>
      <c r="M770">
        <v>1139.75</v>
      </c>
      <c r="N770">
        <f t="shared" si="38"/>
        <v>7.3103750822548808</v>
      </c>
    </row>
    <row r="771" spans="1:15" x14ac:dyDescent="0.25">
      <c r="A771" t="s">
        <v>670</v>
      </c>
      <c r="B771" t="s">
        <v>364</v>
      </c>
      <c r="C771">
        <v>696535</v>
      </c>
      <c r="D771" t="s">
        <v>3356</v>
      </c>
      <c r="E771">
        <v>1368.05</v>
      </c>
      <c r="F771">
        <f t="shared" si="39"/>
        <v>509.14440261686343</v>
      </c>
      <c r="I771" t="s">
        <v>1282</v>
      </c>
      <c r="J771" t="s">
        <v>1308</v>
      </c>
      <c r="K771">
        <v>319090</v>
      </c>
      <c r="L771" t="s">
        <v>2741</v>
      </c>
      <c r="M771">
        <v>846.73</v>
      </c>
      <c r="N771">
        <f t="shared" si="38"/>
        <v>376.84976320668926</v>
      </c>
    </row>
    <row r="772" spans="1:15" x14ac:dyDescent="0.25">
      <c r="A772" t="s">
        <v>670</v>
      </c>
      <c r="B772" t="s">
        <v>697</v>
      </c>
      <c r="C772">
        <v>108669</v>
      </c>
      <c r="D772" t="s">
        <v>3357</v>
      </c>
      <c r="E772">
        <v>1148.1199999999999</v>
      </c>
      <c r="F772">
        <f t="shared" si="39"/>
        <v>94.649513988084877</v>
      </c>
      <c r="I772" t="s">
        <v>1282</v>
      </c>
      <c r="J772" t="s">
        <v>320</v>
      </c>
      <c r="K772">
        <v>34914</v>
      </c>
      <c r="L772" t="s">
        <v>2742</v>
      </c>
      <c r="M772">
        <v>2575.27</v>
      </c>
      <c r="N772">
        <f t="shared" si="38"/>
        <v>13.557413397430173</v>
      </c>
    </row>
    <row r="773" spans="1:15" x14ac:dyDescent="0.25">
      <c r="A773" t="s">
        <v>670</v>
      </c>
      <c r="B773" t="s">
        <v>217</v>
      </c>
      <c r="C773">
        <v>15678</v>
      </c>
      <c r="D773" t="s">
        <v>3358</v>
      </c>
      <c r="E773">
        <v>373.97</v>
      </c>
      <c r="F773">
        <f t="shared" si="39"/>
        <v>41.923148915688422</v>
      </c>
      <c r="I773" t="s">
        <v>1282</v>
      </c>
      <c r="J773" t="s">
        <v>322</v>
      </c>
      <c r="K773">
        <v>748</v>
      </c>
      <c r="L773" t="s">
        <v>2743</v>
      </c>
      <c r="M773">
        <v>571.17999999999995</v>
      </c>
      <c r="N773">
        <f t="shared" si="38"/>
        <v>1.3095696628033195</v>
      </c>
    </row>
    <row r="774" spans="1:15" x14ac:dyDescent="0.25">
      <c r="A774" t="s">
        <v>670</v>
      </c>
      <c r="B774" t="s">
        <v>218</v>
      </c>
      <c r="C774">
        <v>34096</v>
      </c>
      <c r="D774" t="s">
        <v>3359</v>
      </c>
      <c r="E774">
        <v>729.34</v>
      </c>
      <c r="F774">
        <f t="shared" si="39"/>
        <v>46.749115638796717</v>
      </c>
      <c r="I774" t="s">
        <v>1282</v>
      </c>
      <c r="J774" t="s">
        <v>1309</v>
      </c>
      <c r="K774">
        <v>664</v>
      </c>
      <c r="L774" t="s">
        <v>2744</v>
      </c>
      <c r="M774">
        <v>571.05999999999995</v>
      </c>
      <c r="N774">
        <f t="shared" si="38"/>
        <v>1.162749973733058</v>
      </c>
    </row>
    <row r="775" spans="1:15" x14ac:dyDescent="0.25">
      <c r="A775" t="s">
        <v>670</v>
      </c>
      <c r="B775" t="s">
        <v>698</v>
      </c>
      <c r="C775">
        <v>35648</v>
      </c>
      <c r="D775" t="s">
        <v>3360</v>
      </c>
      <c r="E775">
        <v>1045.49</v>
      </c>
      <c r="F775">
        <f t="shared" si="39"/>
        <v>34.09693062583095</v>
      </c>
      <c r="I775" t="s">
        <v>1282</v>
      </c>
      <c r="J775" t="s">
        <v>845</v>
      </c>
      <c r="K775">
        <v>494</v>
      </c>
      <c r="L775" t="s">
        <v>2745</v>
      </c>
      <c r="M775">
        <v>860.06</v>
      </c>
      <c r="N775">
        <f t="shared" si="38"/>
        <v>0.57437853173034448</v>
      </c>
      <c r="O775" t="s">
        <v>5299</v>
      </c>
    </row>
    <row r="776" spans="1:15" x14ac:dyDescent="0.25">
      <c r="A776" t="s">
        <v>670</v>
      </c>
      <c r="B776" t="s">
        <v>322</v>
      </c>
      <c r="C776">
        <v>28618</v>
      </c>
      <c r="D776" t="s">
        <v>3361</v>
      </c>
      <c r="E776">
        <v>619.04</v>
      </c>
      <c r="F776">
        <f t="shared" si="39"/>
        <v>46.229645903334195</v>
      </c>
      <c r="I776" t="s">
        <v>1282</v>
      </c>
      <c r="J776" t="s">
        <v>222</v>
      </c>
      <c r="K776">
        <v>35099</v>
      </c>
      <c r="L776" t="s">
        <v>2746</v>
      </c>
      <c r="M776">
        <v>575.09</v>
      </c>
      <c r="N776">
        <f t="shared" si="38"/>
        <v>61.032186266497412</v>
      </c>
    </row>
    <row r="777" spans="1:15" x14ac:dyDescent="0.25">
      <c r="A777" t="s">
        <v>670</v>
      </c>
      <c r="B777" t="s">
        <v>699</v>
      </c>
      <c r="C777">
        <v>29682</v>
      </c>
      <c r="D777" t="s">
        <v>3362</v>
      </c>
      <c r="E777">
        <v>590.05999999999995</v>
      </c>
      <c r="F777">
        <f t="shared" si="39"/>
        <v>50.303358980442674</v>
      </c>
      <c r="I777" t="s">
        <v>1282</v>
      </c>
      <c r="J777" t="s">
        <v>1310</v>
      </c>
      <c r="K777">
        <v>7755</v>
      </c>
      <c r="L777" t="s">
        <v>2747</v>
      </c>
      <c r="M777">
        <v>494.39</v>
      </c>
      <c r="N777">
        <f t="shared" si="38"/>
        <v>15.685996885050264</v>
      </c>
    </row>
    <row r="778" spans="1:15" x14ac:dyDescent="0.25">
      <c r="A778" t="s">
        <v>670</v>
      </c>
      <c r="B778" t="s">
        <v>700</v>
      </c>
      <c r="C778">
        <v>307774</v>
      </c>
      <c r="D778" t="s">
        <v>3363</v>
      </c>
      <c r="E778">
        <v>611.17999999999995</v>
      </c>
      <c r="F778">
        <f t="shared" si="39"/>
        <v>503.57341536045033</v>
      </c>
      <c r="I778" t="s">
        <v>1282</v>
      </c>
      <c r="J778" t="s">
        <v>1311</v>
      </c>
      <c r="K778">
        <v>4642</v>
      </c>
      <c r="L778" t="s">
        <v>2748</v>
      </c>
      <c r="M778">
        <v>1429.92</v>
      </c>
      <c r="N778">
        <f t="shared" si="38"/>
        <v>3.2463354593263958</v>
      </c>
    </row>
    <row r="779" spans="1:15" x14ac:dyDescent="0.25">
      <c r="A779" t="s">
        <v>670</v>
      </c>
      <c r="B779" t="s">
        <v>701</v>
      </c>
      <c r="C779">
        <v>171517</v>
      </c>
      <c r="D779" t="s">
        <v>3364</v>
      </c>
      <c r="E779">
        <v>1186.33</v>
      </c>
      <c r="F779">
        <f t="shared" si="39"/>
        <v>144.57781561622821</v>
      </c>
      <c r="I779" t="s">
        <v>1282</v>
      </c>
      <c r="J779" t="s">
        <v>1312</v>
      </c>
      <c r="K779">
        <v>3519</v>
      </c>
      <c r="L779" t="s">
        <v>2749</v>
      </c>
      <c r="M779">
        <v>448.08</v>
      </c>
      <c r="N779">
        <f t="shared" si="38"/>
        <v>7.8535083020889127</v>
      </c>
    </row>
    <row r="780" spans="1:15" x14ac:dyDescent="0.25">
      <c r="A780" t="s">
        <v>670</v>
      </c>
      <c r="B780" t="s">
        <v>221</v>
      </c>
      <c r="C780">
        <v>104009</v>
      </c>
      <c r="D780" t="s">
        <v>3365</v>
      </c>
      <c r="E780">
        <v>585.4</v>
      </c>
      <c r="F780">
        <f t="shared" si="39"/>
        <v>177.67167748548002</v>
      </c>
      <c r="I780" t="s">
        <v>1282</v>
      </c>
      <c r="J780" t="s">
        <v>849</v>
      </c>
      <c r="K780">
        <v>6972</v>
      </c>
      <c r="L780" t="s">
        <v>2750</v>
      </c>
      <c r="M780">
        <v>411.91</v>
      </c>
      <c r="N780">
        <f t="shared" si="38"/>
        <v>16.92602753028574</v>
      </c>
    </row>
    <row r="781" spans="1:15" x14ac:dyDescent="0.25">
      <c r="A781" t="s">
        <v>670</v>
      </c>
      <c r="B781" t="s">
        <v>702</v>
      </c>
      <c r="C781">
        <v>44926</v>
      </c>
      <c r="D781" t="s">
        <v>3366</v>
      </c>
      <c r="E781">
        <v>867.65</v>
      </c>
      <c r="F781">
        <f t="shared" si="39"/>
        <v>51.778943122226707</v>
      </c>
      <c r="I781" t="s">
        <v>1282</v>
      </c>
      <c r="J781" t="s">
        <v>1313</v>
      </c>
      <c r="K781">
        <v>4148</v>
      </c>
      <c r="L781" t="s">
        <v>2751</v>
      </c>
      <c r="M781">
        <v>576</v>
      </c>
      <c r="N781">
        <f t="shared" ref="N781:N809" si="40">K781/M781</f>
        <v>7.2013888888888893</v>
      </c>
    </row>
    <row r="782" spans="1:15" x14ac:dyDescent="0.25">
      <c r="A782" t="s">
        <v>670</v>
      </c>
      <c r="B782" t="s">
        <v>222</v>
      </c>
      <c r="C782">
        <v>262966</v>
      </c>
      <c r="D782" t="s">
        <v>3367</v>
      </c>
      <c r="E782">
        <v>740.39</v>
      </c>
      <c r="F782">
        <f t="shared" si="39"/>
        <v>355.17227407177302</v>
      </c>
      <c r="I782" t="s">
        <v>1282</v>
      </c>
      <c r="J782" t="s">
        <v>1314</v>
      </c>
      <c r="K782">
        <v>16012</v>
      </c>
      <c r="L782" t="s">
        <v>2752</v>
      </c>
      <c r="M782">
        <v>619.12</v>
      </c>
      <c r="N782">
        <f t="shared" si="40"/>
        <v>25.862514536761854</v>
      </c>
    </row>
    <row r="783" spans="1:15" x14ac:dyDescent="0.25">
      <c r="A783" t="s">
        <v>670</v>
      </c>
      <c r="B783" t="s">
        <v>224</v>
      </c>
      <c r="C783">
        <v>37205</v>
      </c>
      <c r="D783" t="s">
        <v>3368</v>
      </c>
      <c r="E783">
        <v>575.73</v>
      </c>
      <c r="F783">
        <f t="shared" si="39"/>
        <v>64.622305594636373</v>
      </c>
      <c r="I783" t="s">
        <v>1282</v>
      </c>
      <c r="J783" t="s">
        <v>856</v>
      </c>
      <c r="K783">
        <v>2613</v>
      </c>
      <c r="L783" t="s">
        <v>2753</v>
      </c>
      <c r="M783">
        <v>432.97</v>
      </c>
      <c r="N783">
        <f t="shared" si="40"/>
        <v>6.035060165831351</v>
      </c>
    </row>
    <row r="784" spans="1:15" x14ac:dyDescent="0.25">
      <c r="A784" t="s">
        <v>670</v>
      </c>
      <c r="B784" t="s">
        <v>225</v>
      </c>
      <c r="C784">
        <v>11438</v>
      </c>
      <c r="D784" t="s">
        <v>3369</v>
      </c>
      <c r="E784">
        <v>398.53</v>
      </c>
      <c r="F784">
        <f t="shared" si="39"/>
        <v>28.700474242842446</v>
      </c>
      <c r="I784" t="s">
        <v>1282</v>
      </c>
      <c r="J784" t="s">
        <v>1315</v>
      </c>
      <c r="K784">
        <v>2891</v>
      </c>
      <c r="L784" t="s">
        <v>2754</v>
      </c>
      <c r="M784">
        <v>884.33</v>
      </c>
      <c r="N784">
        <f t="shared" si="40"/>
        <v>3.2691416100324537</v>
      </c>
    </row>
    <row r="785" spans="1:15" x14ac:dyDescent="0.25">
      <c r="A785" t="s">
        <v>670</v>
      </c>
      <c r="B785" t="s">
        <v>703</v>
      </c>
      <c r="C785">
        <v>13359</v>
      </c>
      <c r="D785" t="s">
        <v>3370</v>
      </c>
      <c r="E785">
        <v>563.41</v>
      </c>
      <c r="F785">
        <f t="shared" si="39"/>
        <v>23.71097424610852</v>
      </c>
      <c r="I785" t="s">
        <v>1282</v>
      </c>
      <c r="J785" t="s">
        <v>1231</v>
      </c>
      <c r="K785">
        <v>9034</v>
      </c>
      <c r="L785" t="s">
        <v>2755</v>
      </c>
      <c r="M785">
        <v>540.62</v>
      </c>
      <c r="N785">
        <f t="shared" si="40"/>
        <v>16.710443564795973</v>
      </c>
    </row>
    <row r="786" spans="1:15" x14ac:dyDescent="0.25">
      <c r="A786" t="s">
        <v>670</v>
      </c>
      <c r="B786" t="s">
        <v>704</v>
      </c>
      <c r="C786">
        <v>13772</v>
      </c>
      <c r="D786" t="s">
        <v>3371</v>
      </c>
      <c r="E786">
        <v>242.13</v>
      </c>
      <c r="F786">
        <f t="shared" si="39"/>
        <v>56.878536323462605</v>
      </c>
      <c r="I786" t="s">
        <v>1282</v>
      </c>
      <c r="J786" t="s">
        <v>599</v>
      </c>
      <c r="K786">
        <v>7148</v>
      </c>
      <c r="L786" t="s">
        <v>2756</v>
      </c>
      <c r="M786">
        <v>575.30999999999995</v>
      </c>
      <c r="N786">
        <f t="shared" si="40"/>
        <v>12.424605864664269</v>
      </c>
    </row>
    <row r="787" spans="1:15" x14ac:dyDescent="0.25">
      <c r="A787" t="s">
        <v>670</v>
      </c>
      <c r="B787" t="s">
        <v>705</v>
      </c>
      <c r="C787">
        <v>12196</v>
      </c>
      <c r="D787" t="s">
        <v>3372</v>
      </c>
      <c r="E787">
        <v>315.39999999999998</v>
      </c>
      <c r="F787">
        <f t="shared" si="39"/>
        <v>38.66835764109068</v>
      </c>
      <c r="I787" t="s">
        <v>1282</v>
      </c>
      <c r="J787" t="s">
        <v>1232</v>
      </c>
      <c r="K787">
        <v>33470</v>
      </c>
      <c r="L787" t="s">
        <v>2757</v>
      </c>
      <c r="M787">
        <v>689.13</v>
      </c>
      <c r="N787">
        <f t="shared" si="40"/>
        <v>48.568484901252305</v>
      </c>
    </row>
    <row r="788" spans="1:15" x14ac:dyDescent="0.25">
      <c r="A788" t="s">
        <v>670</v>
      </c>
      <c r="B788" t="s">
        <v>706</v>
      </c>
      <c r="C788">
        <v>15437</v>
      </c>
      <c r="D788" t="s">
        <v>3373</v>
      </c>
      <c r="E788">
        <v>568.91</v>
      </c>
      <c r="F788">
        <f t="shared" si="39"/>
        <v>27.134344623929973</v>
      </c>
      <c r="I788" t="s">
        <v>1282</v>
      </c>
      <c r="J788" t="s">
        <v>331</v>
      </c>
      <c r="K788">
        <v>5213</v>
      </c>
      <c r="L788" t="s">
        <v>2758</v>
      </c>
      <c r="M788">
        <v>441.13</v>
      </c>
      <c r="N788">
        <f t="shared" si="40"/>
        <v>11.817378097159567</v>
      </c>
    </row>
    <row r="789" spans="1:15" x14ac:dyDescent="0.25">
      <c r="A789" t="s">
        <v>670</v>
      </c>
      <c r="B789" t="s">
        <v>227</v>
      </c>
      <c r="C789">
        <v>34637</v>
      </c>
      <c r="D789" t="s">
        <v>3374</v>
      </c>
      <c r="E789">
        <v>397.73</v>
      </c>
      <c r="F789">
        <f t="shared" si="39"/>
        <v>87.08671711965404</v>
      </c>
      <c r="I789" t="s">
        <v>1282</v>
      </c>
      <c r="J789" t="s">
        <v>1316</v>
      </c>
      <c r="K789">
        <v>10724</v>
      </c>
      <c r="L789" t="s">
        <v>2759</v>
      </c>
      <c r="M789">
        <v>718.1</v>
      </c>
      <c r="N789">
        <f t="shared" si="40"/>
        <v>14.933853223784988</v>
      </c>
    </row>
    <row r="790" spans="1:15" x14ac:dyDescent="0.25">
      <c r="A790" t="s">
        <v>670</v>
      </c>
      <c r="B790" t="s">
        <v>228</v>
      </c>
      <c r="C790">
        <v>28414</v>
      </c>
      <c r="D790" t="s">
        <v>3375</v>
      </c>
      <c r="E790">
        <v>709.79</v>
      </c>
      <c r="F790">
        <f t="shared" si="39"/>
        <v>40.031558630017329</v>
      </c>
      <c r="I790" t="s">
        <v>1282</v>
      </c>
      <c r="J790" t="s">
        <v>1317</v>
      </c>
      <c r="K790">
        <v>7865</v>
      </c>
      <c r="L790" t="s">
        <v>2760</v>
      </c>
      <c r="M790">
        <v>555.98</v>
      </c>
      <c r="N790">
        <f t="shared" si="40"/>
        <v>14.146192309075866</v>
      </c>
    </row>
    <row r="791" spans="1:15" x14ac:dyDescent="0.25">
      <c r="A791" t="s">
        <v>670</v>
      </c>
      <c r="B791" t="s">
        <v>229</v>
      </c>
      <c r="C791">
        <v>33658</v>
      </c>
      <c r="D791" t="s">
        <v>3376</v>
      </c>
      <c r="E791">
        <v>572.29</v>
      </c>
      <c r="F791">
        <f t="shared" si="39"/>
        <v>58.81283964423632</v>
      </c>
      <c r="I791" t="s">
        <v>1282</v>
      </c>
      <c r="J791" t="s">
        <v>1151</v>
      </c>
      <c r="K791">
        <v>1357</v>
      </c>
      <c r="L791" t="s">
        <v>2761</v>
      </c>
      <c r="M791">
        <v>1011.91</v>
      </c>
      <c r="N791">
        <f t="shared" si="40"/>
        <v>1.3410283523238233</v>
      </c>
    </row>
    <row r="792" spans="1:15" x14ac:dyDescent="0.25">
      <c r="A792" t="s">
        <v>670</v>
      </c>
      <c r="B792" t="s">
        <v>707</v>
      </c>
      <c r="C792">
        <v>14501</v>
      </c>
      <c r="D792" t="s">
        <v>3377</v>
      </c>
      <c r="E792">
        <v>344.48</v>
      </c>
      <c r="F792">
        <f t="shared" si="39"/>
        <v>42.095332094751505</v>
      </c>
      <c r="I792" t="s">
        <v>1282</v>
      </c>
      <c r="J792" t="s">
        <v>336</v>
      </c>
      <c r="K792">
        <v>14224</v>
      </c>
      <c r="L792" t="s">
        <v>2762</v>
      </c>
      <c r="M792">
        <v>576.08000000000004</v>
      </c>
      <c r="N792">
        <f t="shared" si="40"/>
        <v>24.691015136786557</v>
      </c>
    </row>
    <row r="793" spans="1:15" x14ac:dyDescent="0.25">
      <c r="A793" t="s">
        <v>670</v>
      </c>
      <c r="B793" t="s">
        <v>708</v>
      </c>
      <c r="C793">
        <v>50643</v>
      </c>
      <c r="D793" t="s">
        <v>3378</v>
      </c>
      <c r="E793">
        <v>763.33</v>
      </c>
      <c r="F793">
        <f t="shared" si="39"/>
        <v>66.344831200136241</v>
      </c>
      <c r="I793" t="s">
        <v>1282</v>
      </c>
      <c r="J793" t="s">
        <v>1318</v>
      </c>
      <c r="K793">
        <v>187196</v>
      </c>
      <c r="L793" t="s">
        <v>2763</v>
      </c>
      <c r="M793">
        <v>247.29</v>
      </c>
      <c r="N793">
        <f t="shared" si="40"/>
        <v>756.98976909701162</v>
      </c>
    </row>
    <row r="794" spans="1:15" x14ac:dyDescent="0.25">
      <c r="A794" t="s">
        <v>670</v>
      </c>
      <c r="B794" t="s">
        <v>709</v>
      </c>
      <c r="C794">
        <v>179179</v>
      </c>
      <c r="D794" t="s">
        <v>3379</v>
      </c>
      <c r="E794">
        <v>630.91</v>
      </c>
      <c r="F794">
        <f t="shared" si="39"/>
        <v>284.00088760679023</v>
      </c>
      <c r="I794" t="s">
        <v>1282</v>
      </c>
      <c r="J794" t="s">
        <v>1319</v>
      </c>
      <c r="K794">
        <v>21578</v>
      </c>
      <c r="L794" t="s">
        <v>2764</v>
      </c>
      <c r="M794">
        <v>758.91</v>
      </c>
      <c r="N794">
        <f t="shared" si="40"/>
        <v>28.432884004690941</v>
      </c>
    </row>
    <row r="795" spans="1:15" x14ac:dyDescent="0.25">
      <c r="A795" t="s">
        <v>670</v>
      </c>
      <c r="B795" t="s">
        <v>230</v>
      </c>
      <c r="C795">
        <v>20916</v>
      </c>
      <c r="D795" t="s">
        <v>3380</v>
      </c>
      <c r="E795">
        <v>446.84</v>
      </c>
      <c r="F795">
        <f t="shared" si="39"/>
        <v>46.80870110106526</v>
      </c>
      <c r="I795" t="s">
        <v>1282</v>
      </c>
      <c r="J795" t="s">
        <v>1320</v>
      </c>
      <c r="K795">
        <v>35618</v>
      </c>
      <c r="L795" t="s">
        <v>2765</v>
      </c>
      <c r="M795">
        <v>745.57</v>
      </c>
      <c r="N795">
        <f t="shared" si="40"/>
        <v>47.77284493743042</v>
      </c>
    </row>
    <row r="796" spans="1:15" x14ac:dyDescent="0.25">
      <c r="A796" t="s">
        <v>670</v>
      </c>
      <c r="B796" t="s">
        <v>710</v>
      </c>
      <c r="C796">
        <v>16344</v>
      </c>
      <c r="D796" t="s">
        <v>3381</v>
      </c>
      <c r="E796">
        <v>440.35</v>
      </c>
      <c r="F796">
        <f t="shared" si="39"/>
        <v>37.11593050982173</v>
      </c>
      <c r="I796" t="s">
        <v>1282</v>
      </c>
      <c r="J796" t="s">
        <v>865</v>
      </c>
      <c r="K796">
        <v>17284</v>
      </c>
      <c r="L796" t="s">
        <v>2766</v>
      </c>
      <c r="M796">
        <v>575.74</v>
      </c>
      <c r="N796">
        <f t="shared" si="40"/>
        <v>30.020495362490013</v>
      </c>
    </row>
    <row r="797" spans="1:15" x14ac:dyDescent="0.25">
      <c r="A797" t="s">
        <v>670</v>
      </c>
      <c r="B797" t="s">
        <v>232</v>
      </c>
      <c r="C797">
        <v>15561</v>
      </c>
      <c r="D797" t="s">
        <v>3382</v>
      </c>
      <c r="E797">
        <v>848.92</v>
      </c>
      <c r="F797">
        <f t="shared" si="39"/>
        <v>18.330349149507612</v>
      </c>
      <c r="I797" t="s">
        <v>1282</v>
      </c>
      <c r="J797" t="s">
        <v>867</v>
      </c>
      <c r="K797">
        <v>5246</v>
      </c>
      <c r="L797" t="s">
        <v>2767</v>
      </c>
      <c r="M797">
        <v>2470.12</v>
      </c>
      <c r="N797">
        <f t="shared" si="40"/>
        <v>2.1237834599128789</v>
      </c>
    </row>
    <row r="798" spans="1:15" x14ac:dyDescent="0.25">
      <c r="A798" t="s">
        <v>670</v>
      </c>
      <c r="B798" t="s">
        <v>332</v>
      </c>
      <c r="C798">
        <v>4177</v>
      </c>
      <c r="D798" t="s">
        <v>3383</v>
      </c>
      <c r="E798">
        <v>374.65</v>
      </c>
      <c r="F798">
        <f t="shared" si="39"/>
        <v>11.149072467636461</v>
      </c>
      <c r="I798" t="s">
        <v>1282</v>
      </c>
      <c r="J798" t="s">
        <v>868</v>
      </c>
      <c r="K798">
        <v>3001</v>
      </c>
      <c r="L798" t="s">
        <v>2768</v>
      </c>
      <c r="M798">
        <v>571.66</v>
      </c>
      <c r="N798">
        <f t="shared" si="40"/>
        <v>5.249623902319561</v>
      </c>
    </row>
    <row r="799" spans="1:15" x14ac:dyDescent="0.25">
      <c r="A799" t="s">
        <v>670</v>
      </c>
      <c r="B799" t="s">
        <v>334</v>
      </c>
      <c r="C799">
        <v>5335</v>
      </c>
      <c r="D799" t="s">
        <v>3384</v>
      </c>
      <c r="E799">
        <v>203.34</v>
      </c>
      <c r="F799">
        <f t="shared" si="39"/>
        <v>26.236844693616604</v>
      </c>
      <c r="I799" t="s">
        <v>1282</v>
      </c>
      <c r="J799" t="s">
        <v>806</v>
      </c>
      <c r="K799">
        <v>1166</v>
      </c>
      <c r="L799" t="s">
        <v>2769</v>
      </c>
      <c r="M799">
        <v>2067.4299999999998</v>
      </c>
      <c r="N799">
        <f t="shared" si="40"/>
        <v>0.56398523771058762</v>
      </c>
      <c r="O799" t="s">
        <v>5299</v>
      </c>
    </row>
    <row r="800" spans="1:15" x14ac:dyDescent="0.25">
      <c r="A800" t="s">
        <v>670</v>
      </c>
      <c r="B800" t="s">
        <v>512</v>
      </c>
      <c r="C800">
        <v>5739</v>
      </c>
      <c r="D800" t="s">
        <v>3385</v>
      </c>
      <c r="E800">
        <v>172.25</v>
      </c>
      <c r="F800">
        <f t="shared" si="39"/>
        <v>33.317851959361391</v>
      </c>
      <c r="I800" t="s">
        <v>1282</v>
      </c>
      <c r="J800" t="s">
        <v>871</v>
      </c>
      <c r="K800">
        <v>5920</v>
      </c>
      <c r="L800" t="s">
        <v>2770</v>
      </c>
      <c r="M800">
        <v>431.08</v>
      </c>
      <c r="N800">
        <f t="shared" si="40"/>
        <v>13.732949800501068</v>
      </c>
    </row>
    <row r="801" spans="1:14" x14ac:dyDescent="0.25">
      <c r="A801" t="s">
        <v>670</v>
      </c>
      <c r="B801" t="s">
        <v>233</v>
      </c>
      <c r="C801">
        <v>31782</v>
      </c>
      <c r="D801" t="s">
        <v>3386</v>
      </c>
      <c r="E801">
        <v>597.29</v>
      </c>
      <c r="F801">
        <f t="shared" si="39"/>
        <v>53.210333338914097</v>
      </c>
      <c r="I801" t="s">
        <v>1282</v>
      </c>
      <c r="J801" t="s">
        <v>1321</v>
      </c>
      <c r="K801">
        <v>5003</v>
      </c>
      <c r="L801" t="s">
        <v>2771</v>
      </c>
      <c r="M801">
        <v>575.36</v>
      </c>
      <c r="N801">
        <f t="shared" si="40"/>
        <v>8.6954254727474964</v>
      </c>
    </row>
    <row r="802" spans="1:14" x14ac:dyDescent="0.25">
      <c r="A802" t="s">
        <v>670</v>
      </c>
      <c r="B802" t="s">
        <v>711</v>
      </c>
      <c r="C802">
        <v>15513</v>
      </c>
      <c r="D802" t="s">
        <v>3387</v>
      </c>
      <c r="E802">
        <v>362.03</v>
      </c>
      <c r="F802">
        <f t="shared" si="39"/>
        <v>42.850040051929405</v>
      </c>
      <c r="I802" t="s">
        <v>1282</v>
      </c>
      <c r="J802" t="s">
        <v>614</v>
      </c>
      <c r="K802">
        <v>722</v>
      </c>
      <c r="L802" t="s">
        <v>2772</v>
      </c>
      <c r="M802">
        <v>713.69</v>
      </c>
      <c r="N802">
        <f t="shared" si="40"/>
        <v>1.0116437108548528</v>
      </c>
    </row>
    <row r="803" spans="1:14" x14ac:dyDescent="0.25">
      <c r="A803" t="s">
        <v>670</v>
      </c>
      <c r="B803" t="s">
        <v>712</v>
      </c>
      <c r="C803">
        <v>141879</v>
      </c>
      <c r="D803" t="s">
        <v>3388</v>
      </c>
      <c r="E803">
        <v>451.19</v>
      </c>
      <c r="F803">
        <f t="shared" si="39"/>
        <v>314.45510760433518</v>
      </c>
      <c r="I803" t="s">
        <v>1282</v>
      </c>
      <c r="J803" t="s">
        <v>1322</v>
      </c>
      <c r="K803">
        <v>7224</v>
      </c>
      <c r="L803" t="s">
        <v>2773</v>
      </c>
      <c r="M803">
        <v>396.27</v>
      </c>
      <c r="N803">
        <f t="shared" si="40"/>
        <v>18.229994700582935</v>
      </c>
    </row>
    <row r="804" spans="1:14" x14ac:dyDescent="0.25">
      <c r="A804" t="s">
        <v>670</v>
      </c>
      <c r="B804" t="s">
        <v>235</v>
      </c>
      <c r="C804">
        <v>259686</v>
      </c>
      <c r="D804" t="s">
        <v>3389</v>
      </c>
      <c r="E804">
        <v>673.99</v>
      </c>
      <c r="F804">
        <f t="shared" si="39"/>
        <v>385.29651775248891</v>
      </c>
      <c r="I804" t="s">
        <v>1282</v>
      </c>
      <c r="J804" t="s">
        <v>669</v>
      </c>
      <c r="K804">
        <v>4158</v>
      </c>
      <c r="L804" t="s">
        <v>2774</v>
      </c>
      <c r="M804">
        <v>570.54</v>
      </c>
      <c r="N804">
        <f t="shared" si="40"/>
        <v>7.2878325796613739</v>
      </c>
    </row>
    <row r="805" spans="1:14" x14ac:dyDescent="0.25">
      <c r="A805" t="s">
        <v>670</v>
      </c>
      <c r="B805" t="s">
        <v>336</v>
      </c>
      <c r="C805">
        <v>23491</v>
      </c>
      <c r="D805" t="s">
        <v>3390</v>
      </c>
      <c r="E805">
        <v>386.99</v>
      </c>
      <c r="F805">
        <f t="shared" si="39"/>
        <v>60.701826920592261</v>
      </c>
      <c r="I805" t="s">
        <v>1282</v>
      </c>
      <c r="J805" t="s">
        <v>242</v>
      </c>
      <c r="K805">
        <v>20729</v>
      </c>
      <c r="L805" t="s">
        <v>2775</v>
      </c>
      <c r="M805">
        <v>393.79</v>
      </c>
      <c r="N805">
        <f t="shared" si="40"/>
        <v>52.639731836765783</v>
      </c>
    </row>
    <row r="806" spans="1:14" x14ac:dyDescent="0.25">
      <c r="A806" t="s">
        <v>670</v>
      </c>
      <c r="B806" t="s">
        <v>713</v>
      </c>
      <c r="C806">
        <v>194672</v>
      </c>
      <c r="D806" t="s">
        <v>3391</v>
      </c>
      <c r="E806">
        <v>877.11</v>
      </c>
      <c r="F806">
        <f t="shared" si="39"/>
        <v>221.9470761934079</v>
      </c>
      <c r="I806" t="s">
        <v>1282</v>
      </c>
      <c r="J806" t="s">
        <v>625</v>
      </c>
      <c r="K806">
        <v>9385</v>
      </c>
      <c r="L806" t="s">
        <v>2776</v>
      </c>
      <c r="M806">
        <v>443.52</v>
      </c>
      <c r="N806">
        <f t="shared" si="40"/>
        <v>21.160263347763347</v>
      </c>
    </row>
    <row r="807" spans="1:14" x14ac:dyDescent="0.25">
      <c r="A807" t="s">
        <v>670</v>
      </c>
      <c r="B807" t="s">
        <v>714</v>
      </c>
      <c r="C807">
        <v>6768</v>
      </c>
      <c r="D807" t="s">
        <v>3392</v>
      </c>
      <c r="E807">
        <v>441.43</v>
      </c>
      <c r="F807">
        <f t="shared" si="39"/>
        <v>15.331989216863375</v>
      </c>
      <c r="I807" t="s">
        <v>1282</v>
      </c>
      <c r="J807" t="s">
        <v>626</v>
      </c>
      <c r="K807">
        <v>3487</v>
      </c>
      <c r="L807" t="s">
        <v>2777</v>
      </c>
      <c r="M807">
        <v>575.04</v>
      </c>
      <c r="N807">
        <f t="shared" si="40"/>
        <v>6.0639259877573739</v>
      </c>
    </row>
    <row r="808" spans="1:14" x14ac:dyDescent="0.25">
      <c r="A808" t="s">
        <v>670</v>
      </c>
      <c r="B808" t="s">
        <v>337</v>
      </c>
      <c r="C808">
        <v>4951</v>
      </c>
      <c r="D808" t="s">
        <v>3393</v>
      </c>
      <c r="E808">
        <v>252.79</v>
      </c>
      <c r="F808">
        <f t="shared" si="39"/>
        <v>19.585426638711976</v>
      </c>
      <c r="I808" t="s">
        <v>1282</v>
      </c>
      <c r="J808" t="s">
        <v>627</v>
      </c>
      <c r="K808">
        <v>783</v>
      </c>
      <c r="L808" t="s">
        <v>2778</v>
      </c>
      <c r="M808">
        <v>575.61</v>
      </c>
      <c r="N808">
        <f t="shared" si="40"/>
        <v>1.3602960337728671</v>
      </c>
    </row>
    <row r="809" spans="1:14" x14ac:dyDescent="0.25">
      <c r="A809" t="s">
        <v>670</v>
      </c>
      <c r="B809" t="s">
        <v>236</v>
      </c>
      <c r="C809">
        <v>21634</v>
      </c>
      <c r="D809" t="s">
        <v>3394</v>
      </c>
      <c r="E809">
        <v>768.09</v>
      </c>
      <c r="F809">
        <f t="shared" si="39"/>
        <v>28.165970133708289</v>
      </c>
      <c r="I809" t="s">
        <v>1282</v>
      </c>
      <c r="J809" t="s">
        <v>1012</v>
      </c>
      <c r="K809">
        <v>13679</v>
      </c>
      <c r="L809" t="s">
        <v>2779</v>
      </c>
      <c r="M809">
        <v>576.04</v>
      </c>
      <c r="N809">
        <f t="shared" si="40"/>
        <v>23.746614818415388</v>
      </c>
    </row>
    <row r="810" spans="1:14" x14ac:dyDescent="0.25">
      <c r="A810" t="s">
        <v>670</v>
      </c>
      <c r="B810" t="s">
        <v>715</v>
      </c>
      <c r="C810">
        <v>5342</v>
      </c>
      <c r="D810" t="s">
        <v>3395</v>
      </c>
      <c r="E810">
        <v>288.23</v>
      </c>
      <c r="F810">
        <f t="shared" si="39"/>
        <v>18.533809804669879</v>
      </c>
    </row>
    <row r="811" spans="1:14" x14ac:dyDescent="0.25">
      <c r="A811" t="s">
        <v>670</v>
      </c>
      <c r="B811" t="s">
        <v>716</v>
      </c>
      <c r="C811">
        <v>44498</v>
      </c>
      <c r="D811" t="s">
        <v>3396</v>
      </c>
      <c r="E811">
        <v>564.78</v>
      </c>
      <c r="F811">
        <f t="shared" si="39"/>
        <v>78.788200715322787</v>
      </c>
      <c r="I811" t="s">
        <v>813</v>
      </c>
      <c r="J811" t="s">
        <v>726</v>
      </c>
      <c r="K811">
        <v>12369</v>
      </c>
      <c r="L811" t="s">
        <v>2780</v>
      </c>
      <c r="M811">
        <v>505.24</v>
      </c>
      <c r="N811">
        <f t="shared" ref="N811:N842" si="41">K811/M811</f>
        <v>24.481434565750931</v>
      </c>
    </row>
    <row r="812" spans="1:14" x14ac:dyDescent="0.25">
      <c r="A812" t="s">
        <v>670</v>
      </c>
      <c r="B812" t="s">
        <v>717</v>
      </c>
      <c r="C812">
        <v>131803</v>
      </c>
      <c r="D812" t="s">
        <v>3397</v>
      </c>
      <c r="E812">
        <v>657.94</v>
      </c>
      <c r="F812">
        <f t="shared" si="39"/>
        <v>200.32677751770677</v>
      </c>
      <c r="I812" t="s">
        <v>813</v>
      </c>
      <c r="J812" t="s">
        <v>814</v>
      </c>
      <c r="K812">
        <v>7858</v>
      </c>
      <c r="L812" t="s">
        <v>2781</v>
      </c>
      <c r="M812">
        <v>584.35</v>
      </c>
      <c r="N812">
        <f t="shared" si="41"/>
        <v>13.447420210490288</v>
      </c>
    </row>
    <row r="813" spans="1:14" x14ac:dyDescent="0.25">
      <c r="A813" t="s">
        <v>670</v>
      </c>
      <c r="B813" t="s">
        <v>343</v>
      </c>
      <c r="C813">
        <v>16653</v>
      </c>
      <c r="D813" t="s">
        <v>3398</v>
      </c>
      <c r="E813">
        <v>422.15</v>
      </c>
      <c r="F813">
        <f t="shared" si="39"/>
        <v>39.448063484543411</v>
      </c>
      <c r="I813" t="s">
        <v>813</v>
      </c>
      <c r="J813" t="s">
        <v>815</v>
      </c>
      <c r="K813">
        <v>16073</v>
      </c>
      <c r="L813" t="s">
        <v>2782</v>
      </c>
      <c r="M813">
        <v>435.06</v>
      </c>
      <c r="N813">
        <f t="shared" si="41"/>
        <v>36.944329517767663</v>
      </c>
    </row>
    <row r="814" spans="1:14" x14ac:dyDescent="0.25">
      <c r="A814" t="s">
        <v>670</v>
      </c>
      <c r="B814" t="s">
        <v>718</v>
      </c>
      <c r="C814">
        <v>75758</v>
      </c>
      <c r="D814" t="s">
        <v>3399</v>
      </c>
      <c r="E814">
        <v>902.18</v>
      </c>
      <c r="F814">
        <f t="shared" si="39"/>
        <v>83.972156332439212</v>
      </c>
      <c r="I814" t="s">
        <v>813</v>
      </c>
      <c r="J814" t="s">
        <v>816</v>
      </c>
      <c r="K814">
        <v>4427</v>
      </c>
      <c r="L814" t="s">
        <v>2783</v>
      </c>
      <c r="M814">
        <v>1136.27</v>
      </c>
      <c r="N814">
        <f t="shared" si="41"/>
        <v>3.8960810370774555</v>
      </c>
    </row>
    <row r="815" spans="1:14" x14ac:dyDescent="0.25">
      <c r="A815" t="s">
        <v>670</v>
      </c>
      <c r="B815" t="s">
        <v>719</v>
      </c>
      <c r="C815">
        <v>11520</v>
      </c>
      <c r="D815" t="s">
        <v>3400</v>
      </c>
      <c r="E815">
        <v>227.78</v>
      </c>
      <c r="F815">
        <f t="shared" si="39"/>
        <v>50.575116340328385</v>
      </c>
      <c r="I815" t="s">
        <v>813</v>
      </c>
      <c r="J815" t="s">
        <v>817</v>
      </c>
      <c r="K815">
        <v>25779</v>
      </c>
      <c r="L815" t="s">
        <v>2784</v>
      </c>
      <c r="M815">
        <v>900.5</v>
      </c>
      <c r="N815">
        <f t="shared" si="41"/>
        <v>28.62742920599667</v>
      </c>
    </row>
    <row r="816" spans="1:14" x14ac:dyDescent="0.25">
      <c r="A816" t="s">
        <v>670</v>
      </c>
      <c r="B816" t="s">
        <v>624</v>
      </c>
      <c r="C816">
        <v>16844</v>
      </c>
      <c r="D816" t="s">
        <v>3401</v>
      </c>
      <c r="E816">
        <v>543.21</v>
      </c>
      <c r="F816">
        <f t="shared" si="39"/>
        <v>31.008265679939615</v>
      </c>
      <c r="I816" t="s">
        <v>813</v>
      </c>
      <c r="J816" t="s">
        <v>818</v>
      </c>
      <c r="K816">
        <v>14534</v>
      </c>
      <c r="L816" t="s">
        <v>2785</v>
      </c>
      <c r="M816">
        <v>638.88</v>
      </c>
      <c r="N816">
        <f t="shared" si="41"/>
        <v>22.749186075632355</v>
      </c>
    </row>
    <row r="817" spans="1:14" x14ac:dyDescent="0.25">
      <c r="A817" t="s">
        <v>670</v>
      </c>
      <c r="B817" t="s">
        <v>242</v>
      </c>
      <c r="C817">
        <v>13887</v>
      </c>
      <c r="D817" t="s">
        <v>3402</v>
      </c>
      <c r="E817">
        <v>564.15</v>
      </c>
      <c r="F817">
        <f t="shared" si="39"/>
        <v>24.615793671895773</v>
      </c>
      <c r="I817" t="s">
        <v>813</v>
      </c>
      <c r="J817" t="s">
        <v>673</v>
      </c>
      <c r="K817">
        <v>9564</v>
      </c>
      <c r="L817" t="s">
        <v>2786</v>
      </c>
      <c r="M817">
        <v>572.23</v>
      </c>
      <c r="N817">
        <f t="shared" si="41"/>
        <v>16.71355923317547</v>
      </c>
    </row>
    <row r="818" spans="1:14" x14ac:dyDescent="0.25">
      <c r="A818" t="s">
        <v>670</v>
      </c>
      <c r="B818" t="s">
        <v>625</v>
      </c>
      <c r="C818">
        <v>16215</v>
      </c>
      <c r="D818" t="s">
        <v>3403</v>
      </c>
      <c r="E818">
        <v>715.6</v>
      </c>
      <c r="F818">
        <f t="shared" si="39"/>
        <v>22.659306875349355</v>
      </c>
      <c r="I818" t="s">
        <v>813</v>
      </c>
      <c r="J818" t="s">
        <v>184</v>
      </c>
      <c r="K818">
        <v>66911</v>
      </c>
      <c r="L818" t="s">
        <v>2787</v>
      </c>
      <c r="M818">
        <v>1446.49</v>
      </c>
      <c r="N818">
        <f t="shared" si="41"/>
        <v>46.257492274402175</v>
      </c>
    </row>
    <row r="819" spans="1:14" x14ac:dyDescent="0.25">
      <c r="A819" t="s">
        <v>670</v>
      </c>
      <c r="B819" t="s">
        <v>345</v>
      </c>
      <c r="C819">
        <v>13537</v>
      </c>
      <c r="D819" t="s">
        <v>3404</v>
      </c>
      <c r="E819">
        <v>501.72</v>
      </c>
      <c r="F819">
        <f t="shared" si="39"/>
        <v>26.981184724547553</v>
      </c>
      <c r="I819" t="s">
        <v>813</v>
      </c>
      <c r="J819" t="s">
        <v>819</v>
      </c>
      <c r="K819">
        <v>2648</v>
      </c>
      <c r="L819" t="s">
        <v>2788</v>
      </c>
      <c r="M819">
        <v>778.06</v>
      </c>
      <c r="N819">
        <f t="shared" si="41"/>
        <v>3.403336503611547</v>
      </c>
    </row>
    <row r="820" spans="1:14" x14ac:dyDescent="0.25">
      <c r="A820" t="s">
        <v>670</v>
      </c>
      <c r="B820" t="s">
        <v>720</v>
      </c>
      <c r="C820">
        <v>55175</v>
      </c>
      <c r="D820" t="s">
        <v>3405</v>
      </c>
      <c r="E820">
        <v>697.06</v>
      </c>
      <c r="F820">
        <f t="shared" ref="F820:F883" si="42">C820/E820</f>
        <v>79.153874845780862</v>
      </c>
      <c r="I820" t="s">
        <v>813</v>
      </c>
      <c r="J820" t="s">
        <v>820</v>
      </c>
      <c r="K820">
        <v>3250</v>
      </c>
      <c r="L820" t="s">
        <v>2789</v>
      </c>
      <c r="M820">
        <v>644.87</v>
      </c>
      <c r="N820">
        <f t="shared" si="41"/>
        <v>5.0397754586195669</v>
      </c>
    </row>
    <row r="821" spans="1:14" x14ac:dyDescent="0.25">
      <c r="A821" t="s">
        <v>670</v>
      </c>
      <c r="B821" t="s">
        <v>721</v>
      </c>
      <c r="C821">
        <v>690743</v>
      </c>
      <c r="D821" t="s">
        <v>3406</v>
      </c>
      <c r="E821">
        <v>849.45</v>
      </c>
      <c r="F821">
        <f t="shared" si="42"/>
        <v>813.16498911060091</v>
      </c>
      <c r="I821" t="s">
        <v>813</v>
      </c>
      <c r="J821" t="s">
        <v>187</v>
      </c>
      <c r="K821">
        <v>19939</v>
      </c>
      <c r="L821" t="s">
        <v>2790</v>
      </c>
      <c r="M821">
        <v>591.02</v>
      </c>
      <c r="N821">
        <f t="shared" si="41"/>
        <v>33.736590978308691</v>
      </c>
    </row>
    <row r="822" spans="1:14" x14ac:dyDescent="0.25">
      <c r="A822" t="s">
        <v>670</v>
      </c>
      <c r="B822" t="s">
        <v>722</v>
      </c>
      <c r="C822">
        <v>66597</v>
      </c>
      <c r="D822" t="s">
        <v>3407</v>
      </c>
      <c r="E822">
        <v>444.4</v>
      </c>
      <c r="F822">
        <f t="shared" si="42"/>
        <v>149.85823582358236</v>
      </c>
      <c r="I822" t="s">
        <v>813</v>
      </c>
      <c r="J822" t="s">
        <v>413</v>
      </c>
      <c r="K822">
        <v>2657</v>
      </c>
      <c r="L822" t="s">
        <v>2791</v>
      </c>
      <c r="M822">
        <v>1020.89</v>
      </c>
      <c r="N822">
        <f t="shared" si="41"/>
        <v>2.6026310376240338</v>
      </c>
    </row>
    <row r="823" spans="1:14" x14ac:dyDescent="0.25">
      <c r="A823" t="s">
        <v>670</v>
      </c>
      <c r="B823" t="s">
        <v>723</v>
      </c>
      <c r="C823">
        <v>282572</v>
      </c>
      <c r="D823" t="s">
        <v>3408</v>
      </c>
      <c r="E823">
        <v>519.33000000000004</v>
      </c>
      <c r="F823">
        <f t="shared" si="42"/>
        <v>544.10875551190952</v>
      </c>
      <c r="I823" t="s">
        <v>813</v>
      </c>
      <c r="J823" t="s">
        <v>299</v>
      </c>
      <c r="K823">
        <v>1994</v>
      </c>
      <c r="L823" t="s">
        <v>2792</v>
      </c>
      <c r="M823">
        <v>977.27</v>
      </c>
      <c r="N823">
        <f t="shared" si="41"/>
        <v>2.0403777871008013</v>
      </c>
    </row>
    <row r="824" spans="1:14" x14ac:dyDescent="0.25">
      <c r="A824" t="s">
        <v>670</v>
      </c>
      <c r="B824" t="s">
        <v>724</v>
      </c>
      <c r="C824">
        <v>38459</v>
      </c>
      <c r="D824" t="s">
        <v>3409</v>
      </c>
      <c r="E824">
        <v>542.78</v>
      </c>
      <c r="F824">
        <f t="shared" si="42"/>
        <v>70.855595268801366</v>
      </c>
      <c r="I824" t="s">
        <v>813</v>
      </c>
      <c r="J824" t="s">
        <v>191</v>
      </c>
      <c r="K824">
        <v>8002</v>
      </c>
      <c r="L824" t="s">
        <v>2793</v>
      </c>
      <c r="M824">
        <v>655.46</v>
      </c>
      <c r="N824">
        <f t="shared" si="41"/>
        <v>12.208220181246757</v>
      </c>
    </row>
    <row r="825" spans="1:14" x14ac:dyDescent="0.25">
      <c r="A825" t="s">
        <v>725</v>
      </c>
      <c r="B825" t="s">
        <v>725</v>
      </c>
      <c r="C825">
        <v>6732219</v>
      </c>
      <c r="D825" t="s">
        <v>3410</v>
      </c>
      <c r="E825">
        <v>36420.089999999997</v>
      </c>
      <c r="F825">
        <f t="shared" si="42"/>
        <v>184.84904897269612</v>
      </c>
      <c r="I825" t="s">
        <v>813</v>
      </c>
      <c r="J825" t="s">
        <v>821</v>
      </c>
      <c r="K825">
        <v>8786</v>
      </c>
      <c r="L825" t="s">
        <v>2794</v>
      </c>
      <c r="M825">
        <v>718.51</v>
      </c>
      <c r="N825">
        <f t="shared" si="41"/>
        <v>12.228083116449319</v>
      </c>
    </row>
    <row r="826" spans="1:14" x14ac:dyDescent="0.25">
      <c r="A826" t="s">
        <v>725</v>
      </c>
      <c r="B826" t="s">
        <v>404</v>
      </c>
      <c r="C826">
        <v>35777</v>
      </c>
      <c r="D826" t="s">
        <v>3411</v>
      </c>
      <c r="E826">
        <v>339.95</v>
      </c>
      <c r="F826">
        <f t="shared" si="42"/>
        <v>105.24194734519783</v>
      </c>
      <c r="I826" t="s">
        <v>813</v>
      </c>
      <c r="J826" t="s">
        <v>822</v>
      </c>
      <c r="K826">
        <v>8179</v>
      </c>
      <c r="L826" t="s">
        <v>2795</v>
      </c>
      <c r="M826">
        <v>654.63</v>
      </c>
      <c r="N826">
        <f t="shared" si="41"/>
        <v>12.494080625696959</v>
      </c>
    </row>
    <row r="827" spans="1:14" x14ac:dyDescent="0.25">
      <c r="A827" t="s">
        <v>725</v>
      </c>
      <c r="B827" t="s">
        <v>726</v>
      </c>
      <c r="C827">
        <v>379299</v>
      </c>
      <c r="D827" t="s">
        <v>3412</v>
      </c>
      <c r="E827">
        <v>660.14</v>
      </c>
      <c r="F827">
        <f t="shared" si="42"/>
        <v>574.57357530220861</v>
      </c>
      <c r="I827" t="s">
        <v>813</v>
      </c>
      <c r="J827" t="s">
        <v>823</v>
      </c>
      <c r="K827">
        <v>1700</v>
      </c>
      <c r="L827" t="s">
        <v>2796</v>
      </c>
      <c r="M827">
        <v>789.75</v>
      </c>
      <c r="N827">
        <f t="shared" si="41"/>
        <v>2.152579930357708</v>
      </c>
    </row>
    <row r="828" spans="1:14" x14ac:dyDescent="0.25">
      <c r="A828" t="s">
        <v>725</v>
      </c>
      <c r="B828" t="s">
        <v>727</v>
      </c>
      <c r="C828">
        <v>83779</v>
      </c>
      <c r="D828" t="s">
        <v>3413</v>
      </c>
      <c r="E828">
        <v>409.38</v>
      </c>
      <c r="F828">
        <f t="shared" si="42"/>
        <v>204.64849284283551</v>
      </c>
      <c r="I828" t="s">
        <v>813</v>
      </c>
      <c r="J828" t="s">
        <v>824</v>
      </c>
      <c r="K828">
        <v>34908</v>
      </c>
      <c r="L828" t="s">
        <v>2797</v>
      </c>
      <c r="M828">
        <v>1132.67</v>
      </c>
      <c r="N828">
        <f t="shared" si="41"/>
        <v>30.819214775706957</v>
      </c>
    </row>
    <row r="829" spans="1:14" x14ac:dyDescent="0.25">
      <c r="A829" t="s">
        <v>725</v>
      </c>
      <c r="B829" t="s">
        <v>294</v>
      </c>
      <c r="C829">
        <v>8748</v>
      </c>
      <c r="D829" t="s">
        <v>3414</v>
      </c>
      <c r="E829">
        <v>406.42</v>
      </c>
      <c r="F829">
        <f t="shared" si="42"/>
        <v>21.524531273067268</v>
      </c>
      <c r="I829" t="s">
        <v>813</v>
      </c>
      <c r="J829" t="s">
        <v>304</v>
      </c>
      <c r="K829">
        <v>38818</v>
      </c>
      <c r="L829" t="s">
        <v>2798</v>
      </c>
      <c r="M829">
        <v>595.11</v>
      </c>
      <c r="N829">
        <f t="shared" si="41"/>
        <v>65.228277125237355</v>
      </c>
    </row>
    <row r="830" spans="1:14" x14ac:dyDescent="0.25">
      <c r="A830" t="s">
        <v>725</v>
      </c>
      <c r="B830" t="s">
        <v>728</v>
      </c>
      <c r="C830">
        <v>11758</v>
      </c>
      <c r="D830" t="s">
        <v>3415</v>
      </c>
      <c r="E830">
        <v>165.42</v>
      </c>
      <c r="F830">
        <f t="shared" si="42"/>
        <v>71.079675976302752</v>
      </c>
      <c r="I830" t="s">
        <v>813</v>
      </c>
      <c r="J830" t="s">
        <v>555</v>
      </c>
      <c r="K830">
        <v>2827</v>
      </c>
      <c r="L830" t="s">
        <v>2799</v>
      </c>
      <c r="M830">
        <v>894.23</v>
      </c>
      <c r="N830">
        <f t="shared" si="41"/>
        <v>3.1613790635518826</v>
      </c>
    </row>
    <row r="831" spans="1:14" x14ac:dyDescent="0.25">
      <c r="A831" t="s">
        <v>725</v>
      </c>
      <c r="B831" t="s">
        <v>295</v>
      </c>
      <c r="C831">
        <v>67843</v>
      </c>
      <c r="D831" t="s">
        <v>3416</v>
      </c>
      <c r="E831">
        <v>423.31</v>
      </c>
      <c r="F831">
        <f t="shared" si="42"/>
        <v>160.26788878127141</v>
      </c>
      <c r="I831" t="s">
        <v>813</v>
      </c>
      <c r="J831" t="s">
        <v>781</v>
      </c>
      <c r="K831">
        <v>18466</v>
      </c>
      <c r="L831" t="s">
        <v>2800</v>
      </c>
      <c r="M831">
        <v>852.66</v>
      </c>
      <c r="N831">
        <f t="shared" si="41"/>
        <v>21.656932423240214</v>
      </c>
    </row>
    <row r="832" spans="1:14" x14ac:dyDescent="0.25">
      <c r="A832" t="s">
        <v>725</v>
      </c>
      <c r="B832" t="s">
        <v>673</v>
      </c>
      <c r="C832">
        <v>15092</v>
      </c>
      <c r="D832" t="s">
        <v>3417</v>
      </c>
      <c r="E832">
        <v>316.64999999999998</v>
      </c>
      <c r="F832">
        <f t="shared" si="42"/>
        <v>47.661455866098223</v>
      </c>
      <c r="I832" t="s">
        <v>813</v>
      </c>
      <c r="J832" t="s">
        <v>825</v>
      </c>
      <c r="K832">
        <v>7600</v>
      </c>
      <c r="L832" t="s">
        <v>2801</v>
      </c>
      <c r="M832">
        <v>397.1</v>
      </c>
      <c r="N832">
        <f t="shared" si="41"/>
        <v>19.138755980861244</v>
      </c>
    </row>
    <row r="833" spans="1:14" x14ac:dyDescent="0.25">
      <c r="A833" t="s">
        <v>725</v>
      </c>
      <c r="B833" t="s">
        <v>297</v>
      </c>
      <c r="C833">
        <v>20257</v>
      </c>
      <c r="D833" t="s">
        <v>3418</v>
      </c>
      <c r="E833">
        <v>375.06</v>
      </c>
      <c r="F833">
        <f t="shared" si="42"/>
        <v>54.010025062656638</v>
      </c>
      <c r="I833" t="s">
        <v>813</v>
      </c>
      <c r="J833" t="s">
        <v>422</v>
      </c>
      <c r="K833">
        <v>122259</v>
      </c>
      <c r="L833" t="s">
        <v>2802</v>
      </c>
      <c r="M833">
        <v>474.5</v>
      </c>
      <c r="N833">
        <f t="shared" si="41"/>
        <v>257.65858798735513</v>
      </c>
    </row>
    <row r="834" spans="1:14" x14ac:dyDescent="0.25">
      <c r="A834" t="s">
        <v>725</v>
      </c>
      <c r="B834" t="s">
        <v>675</v>
      </c>
      <c r="C834">
        <v>37689</v>
      </c>
      <c r="D834" t="s">
        <v>3419</v>
      </c>
      <c r="E834">
        <v>414.95</v>
      </c>
      <c r="F834">
        <f t="shared" si="42"/>
        <v>90.827810579587904</v>
      </c>
      <c r="I834" t="s">
        <v>813</v>
      </c>
      <c r="J834" t="s">
        <v>684</v>
      </c>
      <c r="K834">
        <v>2798</v>
      </c>
      <c r="L834" t="s">
        <v>2803</v>
      </c>
      <c r="M834">
        <v>622.13</v>
      </c>
      <c r="N834">
        <f t="shared" si="41"/>
        <v>4.4974523009660361</v>
      </c>
    </row>
    <row r="835" spans="1:14" x14ac:dyDescent="0.25">
      <c r="A835" t="s">
        <v>725</v>
      </c>
      <c r="B835" t="s">
        <v>299</v>
      </c>
      <c r="C835">
        <v>118302</v>
      </c>
      <c r="D835" t="s">
        <v>3420</v>
      </c>
      <c r="E835">
        <v>376.23</v>
      </c>
      <c r="F835">
        <f t="shared" si="42"/>
        <v>314.44063471812456</v>
      </c>
      <c r="I835" t="s">
        <v>813</v>
      </c>
      <c r="J835" t="s">
        <v>826</v>
      </c>
      <c r="K835">
        <v>2530</v>
      </c>
      <c r="L835" t="s">
        <v>2804</v>
      </c>
      <c r="M835">
        <v>650.41</v>
      </c>
      <c r="N835">
        <f t="shared" si="41"/>
        <v>3.8898540920342555</v>
      </c>
    </row>
    <row r="836" spans="1:14" x14ac:dyDescent="0.25">
      <c r="A836" t="s">
        <v>725</v>
      </c>
      <c r="B836" t="s">
        <v>191</v>
      </c>
      <c r="C836">
        <v>26225</v>
      </c>
      <c r="D836" t="s">
        <v>3421</v>
      </c>
      <c r="E836">
        <v>360.42</v>
      </c>
      <c r="F836">
        <f t="shared" si="42"/>
        <v>72.762332833915977</v>
      </c>
      <c r="I836" t="s">
        <v>813</v>
      </c>
      <c r="J836" t="s">
        <v>827</v>
      </c>
      <c r="K836">
        <v>28553</v>
      </c>
      <c r="L836" t="s">
        <v>2805</v>
      </c>
      <c r="M836">
        <v>900.52</v>
      </c>
      <c r="N836">
        <f t="shared" si="41"/>
        <v>31.707235819304401</v>
      </c>
    </row>
    <row r="837" spans="1:14" x14ac:dyDescent="0.25">
      <c r="A837" t="s">
        <v>725</v>
      </c>
      <c r="B837" t="s">
        <v>678</v>
      </c>
      <c r="C837">
        <v>32399</v>
      </c>
      <c r="D837" t="s">
        <v>3422</v>
      </c>
      <c r="E837">
        <v>405.3</v>
      </c>
      <c r="F837">
        <f t="shared" si="42"/>
        <v>79.938317295830245</v>
      </c>
      <c r="I837" t="s">
        <v>813</v>
      </c>
      <c r="J837" t="s">
        <v>828</v>
      </c>
      <c r="K837">
        <v>6102</v>
      </c>
      <c r="L837" t="s">
        <v>2806</v>
      </c>
      <c r="M837">
        <v>723.47</v>
      </c>
      <c r="N837">
        <f t="shared" si="41"/>
        <v>8.4343511133841069</v>
      </c>
    </row>
    <row r="838" spans="1:14" x14ac:dyDescent="0.25">
      <c r="A838" t="s">
        <v>725</v>
      </c>
      <c r="B838" t="s">
        <v>304</v>
      </c>
      <c r="C838">
        <v>10577</v>
      </c>
      <c r="D838" t="s">
        <v>3423</v>
      </c>
      <c r="E838">
        <v>308.87</v>
      </c>
      <c r="F838">
        <f t="shared" si="42"/>
        <v>34.244180399520836</v>
      </c>
      <c r="I838" t="s">
        <v>813</v>
      </c>
      <c r="J838" t="s">
        <v>829</v>
      </c>
      <c r="K838">
        <v>36467</v>
      </c>
      <c r="L838" t="s">
        <v>2807</v>
      </c>
      <c r="M838">
        <v>1302.69</v>
      </c>
      <c r="N838">
        <f t="shared" si="41"/>
        <v>27.993613215730527</v>
      </c>
    </row>
    <row r="839" spans="1:14" x14ac:dyDescent="0.25">
      <c r="A839" t="s">
        <v>725</v>
      </c>
      <c r="B839" t="s">
        <v>729</v>
      </c>
      <c r="C839">
        <v>33351</v>
      </c>
      <c r="D839" t="s">
        <v>3424</v>
      </c>
      <c r="E839">
        <v>436.89</v>
      </c>
      <c r="F839">
        <f t="shared" si="42"/>
        <v>76.337293140149697</v>
      </c>
      <c r="I839" t="s">
        <v>813</v>
      </c>
      <c r="J839" t="s">
        <v>685</v>
      </c>
      <c r="K839">
        <v>33619</v>
      </c>
      <c r="L839" t="s">
        <v>2808</v>
      </c>
      <c r="M839">
        <v>1099.3499999999999</v>
      </c>
      <c r="N839">
        <f t="shared" si="41"/>
        <v>30.580797744121529</v>
      </c>
    </row>
    <row r="840" spans="1:14" x14ac:dyDescent="0.25">
      <c r="A840" t="s">
        <v>725</v>
      </c>
      <c r="B840" t="s">
        <v>730</v>
      </c>
      <c r="C840">
        <v>49458</v>
      </c>
      <c r="D840" t="s">
        <v>3425</v>
      </c>
      <c r="E840">
        <v>307.08</v>
      </c>
      <c r="F840">
        <f t="shared" si="42"/>
        <v>161.0590074247753</v>
      </c>
      <c r="I840" t="s">
        <v>813</v>
      </c>
      <c r="J840" t="s">
        <v>207</v>
      </c>
      <c r="K840">
        <v>25544</v>
      </c>
      <c r="L840" t="s">
        <v>2809</v>
      </c>
      <c r="M840">
        <v>576.70000000000005</v>
      </c>
      <c r="N840">
        <f t="shared" si="41"/>
        <v>44.293393445465576</v>
      </c>
    </row>
    <row r="841" spans="1:14" x14ac:dyDescent="0.25">
      <c r="A841" t="s">
        <v>725</v>
      </c>
      <c r="B841" t="s">
        <v>555</v>
      </c>
      <c r="C841">
        <v>26559</v>
      </c>
      <c r="D841" t="s">
        <v>3426</v>
      </c>
      <c r="E841">
        <v>373.44</v>
      </c>
      <c r="F841">
        <f t="shared" si="42"/>
        <v>71.119858611825194</v>
      </c>
      <c r="I841" t="s">
        <v>813</v>
      </c>
      <c r="J841" t="s">
        <v>830</v>
      </c>
      <c r="K841">
        <v>31670</v>
      </c>
      <c r="L841" t="s">
        <v>2810</v>
      </c>
      <c r="M841">
        <v>403.95</v>
      </c>
      <c r="N841">
        <f t="shared" si="41"/>
        <v>78.400792177249656</v>
      </c>
    </row>
    <row r="842" spans="1:14" x14ac:dyDescent="0.25">
      <c r="A842" t="s">
        <v>725</v>
      </c>
      <c r="B842" t="s">
        <v>202</v>
      </c>
      <c r="C842">
        <v>43475</v>
      </c>
      <c r="D842" t="s">
        <v>3427</v>
      </c>
      <c r="E842">
        <v>363.87</v>
      </c>
      <c r="F842">
        <f t="shared" si="42"/>
        <v>119.47948443125291</v>
      </c>
      <c r="I842" t="s">
        <v>813</v>
      </c>
      <c r="J842" t="s">
        <v>831</v>
      </c>
      <c r="K842">
        <v>2636</v>
      </c>
      <c r="L842" t="s">
        <v>2811</v>
      </c>
      <c r="M842">
        <v>1071.55</v>
      </c>
      <c r="N842">
        <f t="shared" si="41"/>
        <v>2.4599878680416221</v>
      </c>
    </row>
    <row r="843" spans="1:14" x14ac:dyDescent="0.25">
      <c r="A843" t="s">
        <v>725</v>
      </c>
      <c r="B843" t="s">
        <v>731</v>
      </c>
      <c r="C843">
        <v>114135</v>
      </c>
      <c r="D843" t="s">
        <v>3428</v>
      </c>
      <c r="E843">
        <v>395.95</v>
      </c>
      <c r="F843">
        <f t="shared" si="42"/>
        <v>288.25609294102793</v>
      </c>
      <c r="I843" t="s">
        <v>813</v>
      </c>
      <c r="J843" t="s">
        <v>279</v>
      </c>
      <c r="K843">
        <v>2482</v>
      </c>
      <c r="L843" t="s">
        <v>2812</v>
      </c>
      <c r="M843">
        <v>898.72</v>
      </c>
      <c r="N843">
        <f t="shared" ref="N843:N874" si="43">K843/M843</f>
        <v>2.7617055367633969</v>
      </c>
    </row>
    <row r="844" spans="1:14" x14ac:dyDescent="0.25">
      <c r="A844" t="s">
        <v>725</v>
      </c>
      <c r="B844" t="s">
        <v>732</v>
      </c>
      <c r="C844">
        <v>42736</v>
      </c>
      <c r="D844" t="s">
        <v>3429</v>
      </c>
      <c r="E844">
        <v>435.25</v>
      </c>
      <c r="F844">
        <f t="shared" si="42"/>
        <v>98.187248707639284</v>
      </c>
      <c r="I844" t="s">
        <v>813</v>
      </c>
      <c r="J844" t="s">
        <v>312</v>
      </c>
      <c r="K844">
        <v>7150</v>
      </c>
      <c r="L844" t="s">
        <v>2813</v>
      </c>
      <c r="M844">
        <v>575.1</v>
      </c>
      <c r="N844">
        <f t="shared" si="43"/>
        <v>12.43262041384107</v>
      </c>
    </row>
    <row r="845" spans="1:14" x14ac:dyDescent="0.25">
      <c r="A845" t="s">
        <v>725</v>
      </c>
      <c r="B845" t="s">
        <v>733</v>
      </c>
      <c r="C845">
        <v>206341</v>
      </c>
      <c r="D845" t="s">
        <v>3430</v>
      </c>
      <c r="E845">
        <v>467.87</v>
      </c>
      <c r="F845">
        <f t="shared" si="42"/>
        <v>441.0220787825678</v>
      </c>
      <c r="I845" t="s">
        <v>813</v>
      </c>
      <c r="J845" t="s">
        <v>832</v>
      </c>
      <c r="K845">
        <v>5988</v>
      </c>
      <c r="L845" t="s">
        <v>2814</v>
      </c>
      <c r="M845">
        <v>869.39</v>
      </c>
      <c r="N845">
        <f t="shared" si="43"/>
        <v>6.8875878489515641</v>
      </c>
    </row>
    <row r="846" spans="1:14" x14ac:dyDescent="0.25">
      <c r="A846" t="s">
        <v>725</v>
      </c>
      <c r="B846" t="s">
        <v>206</v>
      </c>
      <c r="C846">
        <v>23102</v>
      </c>
      <c r="D846" t="s">
        <v>3431</v>
      </c>
      <c r="E846">
        <v>215.14</v>
      </c>
      <c r="F846">
        <f t="shared" si="42"/>
        <v>107.38124012271081</v>
      </c>
      <c r="I846" t="s">
        <v>813</v>
      </c>
      <c r="J846" t="s">
        <v>833</v>
      </c>
      <c r="K846">
        <v>1232</v>
      </c>
      <c r="L846" t="s">
        <v>2815</v>
      </c>
      <c r="M846">
        <v>778.05</v>
      </c>
      <c r="N846">
        <f t="shared" si="43"/>
        <v>1.5834457939721098</v>
      </c>
    </row>
    <row r="847" spans="1:14" x14ac:dyDescent="0.25">
      <c r="A847" t="s">
        <v>725</v>
      </c>
      <c r="B847" t="s">
        <v>565</v>
      </c>
      <c r="C847">
        <v>78522</v>
      </c>
      <c r="D847" t="s">
        <v>3432</v>
      </c>
      <c r="E847">
        <v>148.33000000000001</v>
      </c>
      <c r="F847">
        <f t="shared" si="42"/>
        <v>529.3736937908717</v>
      </c>
      <c r="I847" t="s">
        <v>813</v>
      </c>
      <c r="J847" t="s">
        <v>834</v>
      </c>
      <c r="K847">
        <v>5982</v>
      </c>
      <c r="L847" t="s">
        <v>2816</v>
      </c>
      <c r="M847">
        <v>1152.6600000000001</v>
      </c>
      <c r="N847">
        <f t="shared" si="43"/>
        <v>5.1897350476289619</v>
      </c>
    </row>
    <row r="848" spans="1:14" x14ac:dyDescent="0.25">
      <c r="A848" t="s">
        <v>725</v>
      </c>
      <c r="B848" t="s">
        <v>734</v>
      </c>
      <c r="C848">
        <v>16346</v>
      </c>
      <c r="D848" t="s">
        <v>3433</v>
      </c>
      <c r="E848">
        <v>397.95</v>
      </c>
      <c r="F848">
        <f t="shared" si="42"/>
        <v>41.075511998994848</v>
      </c>
      <c r="I848" t="s">
        <v>813</v>
      </c>
      <c r="J848" t="s">
        <v>491</v>
      </c>
      <c r="K848">
        <v>2539</v>
      </c>
      <c r="L848" t="s">
        <v>2817</v>
      </c>
      <c r="M848">
        <v>997.66</v>
      </c>
      <c r="N848">
        <f t="shared" si="43"/>
        <v>2.5449551951566667</v>
      </c>
    </row>
    <row r="849" spans="1:14" x14ac:dyDescent="0.25">
      <c r="A849" t="s">
        <v>725</v>
      </c>
      <c r="B849" t="s">
        <v>207</v>
      </c>
      <c r="C849">
        <v>22758</v>
      </c>
      <c r="D849" t="s">
        <v>3434</v>
      </c>
      <c r="E849">
        <v>391.36</v>
      </c>
      <c r="F849">
        <f t="shared" si="42"/>
        <v>58.151062959934585</v>
      </c>
      <c r="I849" t="s">
        <v>813</v>
      </c>
      <c r="J849" t="s">
        <v>835</v>
      </c>
      <c r="K849">
        <v>5436</v>
      </c>
      <c r="L849" t="s">
        <v>2818</v>
      </c>
      <c r="M849">
        <v>803</v>
      </c>
      <c r="N849">
        <f t="shared" si="43"/>
        <v>6.7696139476961399</v>
      </c>
    </row>
    <row r="850" spans="1:14" x14ac:dyDescent="0.25">
      <c r="A850" t="s">
        <v>725</v>
      </c>
      <c r="B850" t="s">
        <v>310</v>
      </c>
      <c r="C850">
        <v>19974</v>
      </c>
      <c r="D850" t="s">
        <v>3435</v>
      </c>
      <c r="E850">
        <v>371.39</v>
      </c>
      <c r="F850">
        <f t="shared" si="42"/>
        <v>53.781738872882954</v>
      </c>
      <c r="I850" t="s">
        <v>813</v>
      </c>
      <c r="J850" t="s">
        <v>836</v>
      </c>
      <c r="K850">
        <v>34429</v>
      </c>
      <c r="L850" t="s">
        <v>2819</v>
      </c>
      <c r="M850">
        <v>540.54</v>
      </c>
      <c r="N850">
        <f t="shared" si="43"/>
        <v>63.693713693713697</v>
      </c>
    </row>
    <row r="851" spans="1:14" x14ac:dyDescent="0.25">
      <c r="A851" t="s">
        <v>725</v>
      </c>
      <c r="B851" t="s">
        <v>735</v>
      </c>
      <c r="C851">
        <v>33659</v>
      </c>
      <c r="D851" t="s">
        <v>3436</v>
      </c>
      <c r="E851">
        <v>499.08</v>
      </c>
      <c r="F851">
        <f t="shared" si="42"/>
        <v>67.442093451951592</v>
      </c>
      <c r="I851" t="s">
        <v>813</v>
      </c>
      <c r="J851" t="s">
        <v>837</v>
      </c>
      <c r="K851">
        <v>3968</v>
      </c>
      <c r="L851" t="s">
        <v>2820</v>
      </c>
      <c r="M851">
        <v>577.75</v>
      </c>
      <c r="N851">
        <f t="shared" si="43"/>
        <v>6.868022501081783</v>
      </c>
    </row>
    <row r="852" spans="1:14" x14ac:dyDescent="0.25">
      <c r="A852" t="s">
        <v>725</v>
      </c>
      <c r="B852" t="s">
        <v>312</v>
      </c>
      <c r="C852">
        <v>65769</v>
      </c>
      <c r="D852" t="s">
        <v>3437</v>
      </c>
      <c r="E852">
        <v>414.84</v>
      </c>
      <c r="F852">
        <f t="shared" si="42"/>
        <v>158.54064217529651</v>
      </c>
      <c r="I852" t="s">
        <v>813</v>
      </c>
      <c r="J852" t="s">
        <v>838</v>
      </c>
      <c r="K852">
        <v>1794</v>
      </c>
      <c r="L852" t="s">
        <v>2821</v>
      </c>
      <c r="M852">
        <v>860.29</v>
      </c>
      <c r="N852">
        <f t="shared" si="43"/>
        <v>2.0853433144637274</v>
      </c>
    </row>
    <row r="853" spans="1:14" x14ac:dyDescent="0.25">
      <c r="A853" t="s">
        <v>725</v>
      </c>
      <c r="B853" t="s">
        <v>209</v>
      </c>
      <c r="C853">
        <v>31922</v>
      </c>
      <c r="D853" t="s">
        <v>3438</v>
      </c>
      <c r="E853">
        <v>545.95000000000005</v>
      </c>
      <c r="F853">
        <f t="shared" si="42"/>
        <v>58.470555911713525</v>
      </c>
      <c r="I853" t="s">
        <v>813</v>
      </c>
      <c r="J853" t="s">
        <v>213</v>
      </c>
      <c r="K853">
        <v>13171</v>
      </c>
      <c r="L853" t="s">
        <v>2822</v>
      </c>
      <c r="M853">
        <v>657.9</v>
      </c>
      <c r="N853">
        <f t="shared" si="43"/>
        <v>20.019759841921264</v>
      </c>
    </row>
    <row r="854" spans="1:14" x14ac:dyDescent="0.25">
      <c r="A854" t="s">
        <v>725</v>
      </c>
      <c r="B854" t="s">
        <v>491</v>
      </c>
      <c r="C854">
        <v>338011</v>
      </c>
      <c r="D854" t="s">
        <v>3439</v>
      </c>
      <c r="E854">
        <v>402.75</v>
      </c>
      <c r="F854">
        <f t="shared" si="42"/>
        <v>839.25760397268778</v>
      </c>
      <c r="I854" t="s">
        <v>813</v>
      </c>
      <c r="J854" t="s">
        <v>214</v>
      </c>
      <c r="K854">
        <v>19043</v>
      </c>
      <c r="L854" t="s">
        <v>2823</v>
      </c>
      <c r="M854">
        <v>556.98</v>
      </c>
      <c r="N854">
        <f t="shared" si="43"/>
        <v>34.189737513016624</v>
      </c>
    </row>
    <row r="855" spans="1:14" x14ac:dyDescent="0.25">
      <c r="A855" t="s">
        <v>725</v>
      </c>
      <c r="B855" t="s">
        <v>575</v>
      </c>
      <c r="C855">
        <v>78168</v>
      </c>
      <c r="D855" t="s">
        <v>3440</v>
      </c>
      <c r="E855">
        <v>306.75</v>
      </c>
      <c r="F855">
        <f t="shared" si="42"/>
        <v>254.82640586797066</v>
      </c>
      <c r="I855" t="s">
        <v>813</v>
      </c>
      <c r="J855" t="s">
        <v>839</v>
      </c>
      <c r="K855">
        <v>2879</v>
      </c>
      <c r="L855" t="s">
        <v>2824</v>
      </c>
      <c r="M855">
        <v>914.51</v>
      </c>
      <c r="N855">
        <f t="shared" si="43"/>
        <v>3.1481339733846543</v>
      </c>
    </row>
    <row r="856" spans="1:14" x14ac:dyDescent="0.25">
      <c r="A856" t="s">
        <v>725</v>
      </c>
      <c r="B856" t="s">
        <v>736</v>
      </c>
      <c r="C856">
        <v>40515</v>
      </c>
      <c r="D856" t="s">
        <v>3441</v>
      </c>
      <c r="E856">
        <v>486.91</v>
      </c>
      <c r="F856">
        <f t="shared" si="42"/>
        <v>83.208395802098948</v>
      </c>
      <c r="I856" t="s">
        <v>813</v>
      </c>
      <c r="J856" t="s">
        <v>318</v>
      </c>
      <c r="K856">
        <v>602401</v>
      </c>
      <c r="L856" t="s">
        <v>2825</v>
      </c>
      <c r="M856">
        <v>480.18</v>
      </c>
      <c r="N856">
        <f t="shared" si="43"/>
        <v>1254.5316339705944</v>
      </c>
    </row>
    <row r="857" spans="1:14" x14ac:dyDescent="0.25">
      <c r="A857" t="s">
        <v>725</v>
      </c>
      <c r="B857" t="s">
        <v>737</v>
      </c>
      <c r="C857">
        <v>170311</v>
      </c>
      <c r="D857" t="s">
        <v>3442</v>
      </c>
      <c r="E857">
        <v>408.9</v>
      </c>
      <c r="F857">
        <f t="shared" si="42"/>
        <v>416.51014918072883</v>
      </c>
      <c r="I857" t="s">
        <v>813</v>
      </c>
      <c r="J857" t="s">
        <v>840</v>
      </c>
      <c r="K857">
        <v>3838</v>
      </c>
      <c r="L857" t="s">
        <v>2826</v>
      </c>
      <c r="M857">
        <v>871.57</v>
      </c>
      <c r="N857">
        <f t="shared" si="43"/>
        <v>4.403547620959877</v>
      </c>
    </row>
    <row r="858" spans="1:14" x14ac:dyDescent="0.25">
      <c r="A858" t="s">
        <v>725</v>
      </c>
      <c r="B858" t="s">
        <v>211</v>
      </c>
      <c r="C858">
        <v>47972</v>
      </c>
      <c r="D858" t="s">
        <v>3443</v>
      </c>
      <c r="E858">
        <v>394.93</v>
      </c>
      <c r="F858">
        <f t="shared" si="42"/>
        <v>121.46962752892918</v>
      </c>
      <c r="I858" t="s">
        <v>813</v>
      </c>
      <c r="J858" t="s">
        <v>841</v>
      </c>
      <c r="K858">
        <v>7152</v>
      </c>
      <c r="L858" t="s">
        <v>2827</v>
      </c>
      <c r="M858">
        <v>866.75</v>
      </c>
      <c r="N858">
        <f t="shared" si="43"/>
        <v>8.2515142774733192</v>
      </c>
    </row>
    <row r="859" spans="1:14" x14ac:dyDescent="0.25">
      <c r="A859" t="s">
        <v>725</v>
      </c>
      <c r="B859" t="s">
        <v>315</v>
      </c>
      <c r="C859">
        <v>82544</v>
      </c>
      <c r="D859" t="s">
        <v>3444</v>
      </c>
      <c r="E859">
        <v>293.94</v>
      </c>
      <c r="F859">
        <f t="shared" si="42"/>
        <v>280.81921480574266</v>
      </c>
      <c r="I859" t="s">
        <v>813</v>
      </c>
      <c r="J859" t="s">
        <v>433</v>
      </c>
      <c r="K859">
        <v>2475</v>
      </c>
      <c r="L859" t="s">
        <v>2828</v>
      </c>
      <c r="M859">
        <v>722.67</v>
      </c>
      <c r="N859">
        <f t="shared" si="43"/>
        <v>3.4247997011083897</v>
      </c>
    </row>
    <row r="860" spans="1:14" x14ac:dyDescent="0.25">
      <c r="A860" t="s">
        <v>725</v>
      </c>
      <c r="B860" t="s">
        <v>738</v>
      </c>
      <c r="C860">
        <v>36520</v>
      </c>
      <c r="D860" t="s">
        <v>3445</v>
      </c>
      <c r="E860">
        <v>387.95</v>
      </c>
      <c r="F860">
        <f t="shared" si="42"/>
        <v>94.135842247712333</v>
      </c>
      <c r="I860" t="s">
        <v>813</v>
      </c>
      <c r="J860" t="s">
        <v>842</v>
      </c>
      <c r="K860">
        <v>19618</v>
      </c>
      <c r="L860" t="s">
        <v>2829</v>
      </c>
      <c r="M860">
        <v>653.36</v>
      </c>
      <c r="N860">
        <f t="shared" si="43"/>
        <v>30.02632545610383</v>
      </c>
    </row>
    <row r="861" spans="1:14" x14ac:dyDescent="0.25">
      <c r="A861" t="s">
        <v>725</v>
      </c>
      <c r="B861" t="s">
        <v>213</v>
      </c>
      <c r="C861">
        <v>44231</v>
      </c>
      <c r="D861" t="s">
        <v>3446</v>
      </c>
      <c r="E861">
        <v>513.79</v>
      </c>
      <c r="F861">
        <f t="shared" si="42"/>
        <v>86.087701200879749</v>
      </c>
      <c r="I861" t="s">
        <v>813</v>
      </c>
      <c r="J861" t="s">
        <v>843</v>
      </c>
      <c r="K861">
        <v>1535</v>
      </c>
      <c r="L861" t="s">
        <v>2830</v>
      </c>
      <c r="M861">
        <v>717.48</v>
      </c>
      <c r="N861">
        <f t="shared" si="43"/>
        <v>2.1394324580476112</v>
      </c>
    </row>
    <row r="862" spans="1:14" x14ac:dyDescent="0.25">
      <c r="A862" t="s">
        <v>725</v>
      </c>
      <c r="B862" t="s">
        <v>581</v>
      </c>
      <c r="C862">
        <v>33562</v>
      </c>
      <c r="D862" t="s">
        <v>3447</v>
      </c>
      <c r="E862">
        <v>561.26</v>
      </c>
      <c r="F862">
        <f t="shared" si="42"/>
        <v>59.797598261055484</v>
      </c>
      <c r="I862" t="s">
        <v>813</v>
      </c>
      <c r="J862" t="s">
        <v>844</v>
      </c>
      <c r="K862">
        <v>81758</v>
      </c>
      <c r="L862" t="s">
        <v>2831</v>
      </c>
      <c r="M862">
        <v>468.36</v>
      </c>
      <c r="N862">
        <f t="shared" si="43"/>
        <v>174.56230250234862</v>
      </c>
    </row>
    <row r="863" spans="1:14" x14ac:dyDescent="0.25">
      <c r="A863" t="s">
        <v>725</v>
      </c>
      <c r="B863" t="s">
        <v>739</v>
      </c>
      <c r="C863">
        <v>20436</v>
      </c>
      <c r="D863" t="s">
        <v>3448</v>
      </c>
      <c r="E863">
        <v>383.84</v>
      </c>
      <c r="F863">
        <f t="shared" si="42"/>
        <v>53.240933722384334</v>
      </c>
      <c r="I863" t="s">
        <v>813</v>
      </c>
      <c r="J863" t="s">
        <v>320</v>
      </c>
      <c r="K863">
        <v>2962</v>
      </c>
      <c r="L863" t="s">
        <v>2832</v>
      </c>
      <c r="M863">
        <v>719.97</v>
      </c>
      <c r="N863">
        <f t="shared" si="43"/>
        <v>4.1140603080683915</v>
      </c>
    </row>
    <row r="864" spans="1:14" x14ac:dyDescent="0.25">
      <c r="A864" t="s">
        <v>725</v>
      </c>
      <c r="B864" t="s">
        <v>214</v>
      </c>
      <c r="C864">
        <v>32308</v>
      </c>
      <c r="D864" t="s">
        <v>3449</v>
      </c>
      <c r="E864">
        <v>362.97</v>
      </c>
      <c r="F864">
        <f t="shared" si="42"/>
        <v>89.010111028459647</v>
      </c>
      <c r="I864" t="s">
        <v>813</v>
      </c>
      <c r="J864" t="s">
        <v>789</v>
      </c>
      <c r="K864">
        <v>9703</v>
      </c>
      <c r="L864" t="s">
        <v>2833</v>
      </c>
      <c r="M864">
        <v>606.35</v>
      </c>
      <c r="N864">
        <f t="shared" si="43"/>
        <v>16.002308897501443</v>
      </c>
    </row>
    <row r="865" spans="1:14" x14ac:dyDescent="0.25">
      <c r="A865" t="s">
        <v>725</v>
      </c>
      <c r="B865" t="s">
        <v>740</v>
      </c>
      <c r="C865">
        <v>27735</v>
      </c>
      <c r="D865" t="s">
        <v>3450</v>
      </c>
      <c r="E865">
        <v>378.38</v>
      </c>
      <c r="F865">
        <f t="shared" si="42"/>
        <v>73.299328717162638</v>
      </c>
      <c r="I865" t="s">
        <v>813</v>
      </c>
      <c r="J865" t="s">
        <v>322</v>
      </c>
      <c r="K865">
        <v>2794</v>
      </c>
      <c r="L865" t="s">
        <v>2834</v>
      </c>
      <c r="M865">
        <v>1073.17</v>
      </c>
      <c r="N865">
        <f t="shared" si="43"/>
        <v>2.6035017751148466</v>
      </c>
    </row>
    <row r="866" spans="1:14" x14ac:dyDescent="0.25">
      <c r="A866" t="s">
        <v>725</v>
      </c>
      <c r="B866" t="s">
        <v>318</v>
      </c>
      <c r="C866">
        <v>158167</v>
      </c>
      <c r="D866" t="s">
        <v>3451</v>
      </c>
      <c r="E866">
        <v>321.58</v>
      </c>
      <c r="F866">
        <f t="shared" si="42"/>
        <v>491.84339822128243</v>
      </c>
      <c r="I866" t="s">
        <v>813</v>
      </c>
      <c r="J866" t="s">
        <v>792</v>
      </c>
      <c r="K866">
        <v>33195</v>
      </c>
      <c r="L866" t="s">
        <v>2835</v>
      </c>
      <c r="M866">
        <v>855.21</v>
      </c>
      <c r="N866">
        <f t="shared" si="43"/>
        <v>38.815027887887183</v>
      </c>
    </row>
    <row r="867" spans="1:14" x14ac:dyDescent="0.25">
      <c r="A867" t="s">
        <v>725</v>
      </c>
      <c r="B867" t="s">
        <v>696</v>
      </c>
      <c r="C867">
        <v>36594</v>
      </c>
      <c r="D867" t="s">
        <v>3452</v>
      </c>
      <c r="E867">
        <v>524.08000000000004</v>
      </c>
      <c r="F867">
        <f t="shared" si="42"/>
        <v>69.825217524042131</v>
      </c>
      <c r="I867" t="s">
        <v>813</v>
      </c>
      <c r="J867" t="s">
        <v>845</v>
      </c>
      <c r="K867">
        <v>28542</v>
      </c>
      <c r="L867" t="s">
        <v>2836</v>
      </c>
      <c r="M867">
        <v>901.29</v>
      </c>
      <c r="N867">
        <f t="shared" si="43"/>
        <v>31.66794261558433</v>
      </c>
    </row>
    <row r="868" spans="1:14" x14ac:dyDescent="0.25">
      <c r="A868" t="s">
        <v>725</v>
      </c>
      <c r="B868" t="s">
        <v>741</v>
      </c>
      <c r="C868">
        <v>79456</v>
      </c>
      <c r="D868" t="s">
        <v>3453</v>
      </c>
      <c r="E868">
        <v>554.36</v>
      </c>
      <c r="F868">
        <f t="shared" si="42"/>
        <v>143.32924453423769</v>
      </c>
      <c r="I868" t="s">
        <v>813</v>
      </c>
      <c r="J868" t="s">
        <v>224</v>
      </c>
      <c r="K868">
        <v>11884</v>
      </c>
      <c r="L868" t="s">
        <v>2837</v>
      </c>
      <c r="M868">
        <v>953.59</v>
      </c>
      <c r="N868">
        <f t="shared" si="43"/>
        <v>12.462379009846998</v>
      </c>
    </row>
    <row r="869" spans="1:14" x14ac:dyDescent="0.25">
      <c r="A869" t="s">
        <v>725</v>
      </c>
      <c r="B869" t="s">
        <v>742</v>
      </c>
      <c r="C869">
        <v>39614</v>
      </c>
      <c r="D869" t="s">
        <v>3454</v>
      </c>
      <c r="E869">
        <v>386.73</v>
      </c>
      <c r="F869">
        <f t="shared" si="42"/>
        <v>102.43322214464871</v>
      </c>
      <c r="I869" t="s">
        <v>813</v>
      </c>
      <c r="J869" t="s">
        <v>225</v>
      </c>
      <c r="K869">
        <v>9707</v>
      </c>
      <c r="L869" t="s">
        <v>2838</v>
      </c>
      <c r="M869">
        <v>904.41</v>
      </c>
      <c r="N869">
        <f t="shared" si="43"/>
        <v>10.732964031799737</v>
      </c>
    </row>
    <row r="870" spans="1:14" x14ac:dyDescent="0.25">
      <c r="A870" t="s">
        <v>725</v>
      </c>
      <c r="B870" t="s">
        <v>364</v>
      </c>
      <c r="C870">
        <v>485493</v>
      </c>
      <c r="D870" t="s">
        <v>3455</v>
      </c>
      <c r="E870">
        <v>626.38</v>
      </c>
      <c r="F870">
        <f t="shared" si="42"/>
        <v>775.07742903668702</v>
      </c>
      <c r="I870" t="s">
        <v>813</v>
      </c>
      <c r="J870" t="s">
        <v>846</v>
      </c>
      <c r="K870">
        <v>4033</v>
      </c>
      <c r="L870" t="s">
        <v>2839</v>
      </c>
      <c r="M870">
        <v>979.72</v>
      </c>
      <c r="N870">
        <f t="shared" si="43"/>
        <v>4.1164822602376185</v>
      </c>
    </row>
    <row r="871" spans="1:14" x14ac:dyDescent="0.25">
      <c r="A871" t="s">
        <v>725</v>
      </c>
      <c r="B871" t="s">
        <v>743</v>
      </c>
      <c r="C871">
        <v>109888</v>
      </c>
      <c r="D871" t="s">
        <v>3456</v>
      </c>
      <c r="E871">
        <v>613.09</v>
      </c>
      <c r="F871">
        <f t="shared" si="42"/>
        <v>179.23632745600156</v>
      </c>
      <c r="I871" t="s">
        <v>813</v>
      </c>
      <c r="J871" t="s">
        <v>744</v>
      </c>
      <c r="K871">
        <v>34237</v>
      </c>
      <c r="L871" t="s">
        <v>2840</v>
      </c>
      <c r="M871">
        <v>590.20000000000005</v>
      </c>
      <c r="N871">
        <f t="shared" si="43"/>
        <v>58.009149440867496</v>
      </c>
    </row>
    <row r="872" spans="1:14" x14ac:dyDescent="0.25">
      <c r="A872" t="s">
        <v>725</v>
      </c>
      <c r="B872" t="s">
        <v>217</v>
      </c>
      <c r="C872">
        <v>45370</v>
      </c>
      <c r="D872" t="s">
        <v>3457</v>
      </c>
      <c r="E872">
        <v>452.1</v>
      </c>
      <c r="F872">
        <f t="shared" si="42"/>
        <v>100.35390400353903</v>
      </c>
      <c r="I872" t="s">
        <v>813</v>
      </c>
      <c r="J872" t="s">
        <v>592</v>
      </c>
      <c r="K872">
        <v>5979</v>
      </c>
      <c r="L872" t="s">
        <v>2841</v>
      </c>
      <c r="M872">
        <v>718.65</v>
      </c>
      <c r="N872">
        <f t="shared" si="43"/>
        <v>8.3197662283448128</v>
      </c>
    </row>
    <row r="873" spans="1:14" x14ac:dyDescent="0.25">
      <c r="A873" t="s">
        <v>725</v>
      </c>
      <c r="B873" t="s">
        <v>222</v>
      </c>
      <c r="C873">
        <v>129569</v>
      </c>
      <c r="D873" t="s">
        <v>3458</v>
      </c>
      <c r="E873">
        <v>452.94</v>
      </c>
      <c r="F873">
        <f t="shared" si="42"/>
        <v>286.0621715900561</v>
      </c>
      <c r="I873" t="s">
        <v>813</v>
      </c>
      <c r="J873" t="s">
        <v>228</v>
      </c>
      <c r="K873">
        <v>31829</v>
      </c>
      <c r="L873" t="s">
        <v>2842</v>
      </c>
      <c r="M873">
        <v>651.45000000000005</v>
      </c>
      <c r="N873">
        <f t="shared" si="43"/>
        <v>48.858699823470715</v>
      </c>
    </row>
    <row r="874" spans="1:14" x14ac:dyDescent="0.25">
      <c r="A874" t="s">
        <v>725</v>
      </c>
      <c r="B874" t="s">
        <v>224</v>
      </c>
      <c r="C874">
        <v>964582</v>
      </c>
      <c r="D874" t="s">
        <v>3459</v>
      </c>
      <c r="E874">
        <v>403.11</v>
      </c>
      <c r="F874">
        <f t="shared" si="42"/>
        <v>2392.8505866884971</v>
      </c>
      <c r="I874" t="s">
        <v>813</v>
      </c>
      <c r="J874" t="s">
        <v>847</v>
      </c>
      <c r="K874">
        <v>5620</v>
      </c>
      <c r="L874" t="s">
        <v>2843</v>
      </c>
      <c r="M874">
        <v>702.9</v>
      </c>
      <c r="N874">
        <f t="shared" si="43"/>
        <v>7.9954474320671505</v>
      </c>
    </row>
    <row r="875" spans="1:14" x14ac:dyDescent="0.25">
      <c r="A875" t="s">
        <v>725</v>
      </c>
      <c r="B875" t="s">
        <v>225</v>
      </c>
      <c r="C875">
        <v>46258</v>
      </c>
      <c r="D875" t="s">
        <v>3460</v>
      </c>
      <c r="E875">
        <v>449.95</v>
      </c>
      <c r="F875">
        <f t="shared" si="42"/>
        <v>102.80697855317258</v>
      </c>
      <c r="I875" t="s">
        <v>813</v>
      </c>
      <c r="J875" t="s">
        <v>848</v>
      </c>
      <c r="K875">
        <v>2587</v>
      </c>
      <c r="L875" t="s">
        <v>2844</v>
      </c>
      <c r="M875">
        <v>729.99</v>
      </c>
      <c r="N875">
        <f t="shared" ref="N875:N906" si="44">K875/M875</f>
        <v>3.5438841627967506</v>
      </c>
    </row>
    <row r="876" spans="1:14" x14ac:dyDescent="0.25">
      <c r="A876" t="s">
        <v>725</v>
      </c>
      <c r="B876" t="s">
        <v>503</v>
      </c>
      <c r="C876">
        <v>10255</v>
      </c>
      <c r="D876" t="s">
        <v>3461</v>
      </c>
      <c r="E876">
        <v>340.55</v>
      </c>
      <c r="F876">
        <f t="shared" si="42"/>
        <v>30.113052415210689</v>
      </c>
      <c r="I876" t="s">
        <v>813</v>
      </c>
      <c r="J876" t="s">
        <v>849</v>
      </c>
      <c r="K876">
        <v>10231</v>
      </c>
      <c r="L876" t="s">
        <v>2845</v>
      </c>
      <c r="M876">
        <v>719.43</v>
      </c>
      <c r="N876">
        <f t="shared" si="44"/>
        <v>14.220980498450164</v>
      </c>
    </row>
    <row r="877" spans="1:14" x14ac:dyDescent="0.25">
      <c r="A877" t="s">
        <v>725</v>
      </c>
      <c r="B877" t="s">
        <v>744</v>
      </c>
      <c r="C877">
        <v>35516</v>
      </c>
      <c r="D877" t="s">
        <v>3462</v>
      </c>
      <c r="E877">
        <v>377.38</v>
      </c>
      <c r="F877">
        <f t="shared" si="42"/>
        <v>94.112035613970008</v>
      </c>
      <c r="I877" t="s">
        <v>813</v>
      </c>
      <c r="J877" t="s">
        <v>850</v>
      </c>
      <c r="K877">
        <v>16007</v>
      </c>
      <c r="L877" t="s">
        <v>2846</v>
      </c>
      <c r="M877">
        <v>578.09</v>
      </c>
      <c r="N877">
        <f t="shared" si="44"/>
        <v>27.689460118666641</v>
      </c>
    </row>
    <row r="878" spans="1:14" x14ac:dyDescent="0.25">
      <c r="A878" t="s">
        <v>725</v>
      </c>
      <c r="B878" t="s">
        <v>227</v>
      </c>
      <c r="C878">
        <v>148431</v>
      </c>
      <c r="D878" t="s">
        <v>3463</v>
      </c>
      <c r="E878">
        <v>411.34</v>
      </c>
      <c r="F878">
        <f t="shared" si="42"/>
        <v>360.84747410900962</v>
      </c>
      <c r="I878" t="s">
        <v>813</v>
      </c>
      <c r="J878" t="s">
        <v>851</v>
      </c>
      <c r="K878">
        <v>2750</v>
      </c>
      <c r="L878" t="s">
        <v>2847</v>
      </c>
      <c r="M878">
        <v>1075.07</v>
      </c>
      <c r="N878">
        <f t="shared" si="44"/>
        <v>2.5579729692020057</v>
      </c>
    </row>
    <row r="879" spans="1:14" x14ac:dyDescent="0.25">
      <c r="A879" t="s">
        <v>725</v>
      </c>
      <c r="B879" t="s">
        <v>228</v>
      </c>
      <c r="C879">
        <v>38338</v>
      </c>
      <c r="D879" t="s">
        <v>3464</v>
      </c>
      <c r="E879">
        <v>505.39</v>
      </c>
      <c r="F879">
        <f t="shared" si="42"/>
        <v>75.858248085636831</v>
      </c>
      <c r="I879" t="s">
        <v>813</v>
      </c>
      <c r="J879" t="s">
        <v>852</v>
      </c>
      <c r="K879">
        <v>5361</v>
      </c>
      <c r="L879" t="s">
        <v>2848</v>
      </c>
      <c r="M879">
        <v>881.42</v>
      </c>
      <c r="N879">
        <f t="shared" si="44"/>
        <v>6.0822309455197301</v>
      </c>
    </row>
    <row r="880" spans="1:14" x14ac:dyDescent="0.25">
      <c r="A880" t="s">
        <v>725</v>
      </c>
      <c r="B880" t="s">
        <v>229</v>
      </c>
      <c r="C880">
        <v>70489</v>
      </c>
      <c r="D880" t="s">
        <v>3465</v>
      </c>
      <c r="E880">
        <v>409.41</v>
      </c>
      <c r="F880">
        <f t="shared" si="42"/>
        <v>172.17215016731393</v>
      </c>
      <c r="I880" t="s">
        <v>813</v>
      </c>
      <c r="J880" t="s">
        <v>853</v>
      </c>
      <c r="K880">
        <v>15949</v>
      </c>
      <c r="L880" t="s">
        <v>2849</v>
      </c>
      <c r="M880">
        <v>719.29</v>
      </c>
      <c r="N880">
        <f t="shared" si="44"/>
        <v>22.17325418120647</v>
      </c>
    </row>
    <row r="881" spans="1:14" x14ac:dyDescent="0.25">
      <c r="A881" t="s">
        <v>725</v>
      </c>
      <c r="B881" t="s">
        <v>327</v>
      </c>
      <c r="C881">
        <v>13984</v>
      </c>
      <c r="D881" t="s">
        <v>3466</v>
      </c>
      <c r="E881">
        <v>403.56</v>
      </c>
      <c r="F881">
        <f t="shared" si="42"/>
        <v>34.651600753295668</v>
      </c>
      <c r="I881" t="s">
        <v>813</v>
      </c>
      <c r="J881" t="s">
        <v>854</v>
      </c>
      <c r="K881">
        <v>3421</v>
      </c>
      <c r="L881" t="s">
        <v>2850</v>
      </c>
      <c r="M881">
        <v>894.31</v>
      </c>
      <c r="N881">
        <f t="shared" si="44"/>
        <v>3.8252954791962521</v>
      </c>
    </row>
    <row r="882" spans="1:14" x14ac:dyDescent="0.25">
      <c r="A882" t="s">
        <v>725</v>
      </c>
      <c r="B882" t="s">
        <v>745</v>
      </c>
      <c r="C882">
        <v>47744</v>
      </c>
      <c r="D882" t="s">
        <v>3467</v>
      </c>
      <c r="E882">
        <v>417.63</v>
      </c>
      <c r="F882">
        <f t="shared" si="42"/>
        <v>114.32128917941719</v>
      </c>
      <c r="I882" t="s">
        <v>813</v>
      </c>
      <c r="J882" t="s">
        <v>855</v>
      </c>
      <c r="K882">
        <v>5704</v>
      </c>
      <c r="L882" t="s">
        <v>2851</v>
      </c>
      <c r="M882">
        <v>721.94</v>
      </c>
      <c r="N882">
        <f t="shared" si="44"/>
        <v>7.9009335955896605</v>
      </c>
    </row>
    <row r="883" spans="1:14" x14ac:dyDescent="0.25">
      <c r="A883" t="s">
        <v>725</v>
      </c>
      <c r="B883" t="s">
        <v>746</v>
      </c>
      <c r="C883">
        <v>5875</v>
      </c>
      <c r="D883" t="s">
        <v>3468</v>
      </c>
      <c r="E883">
        <v>87.48</v>
      </c>
      <c r="F883">
        <f t="shared" si="42"/>
        <v>67.158207590306347</v>
      </c>
      <c r="I883" t="s">
        <v>813</v>
      </c>
      <c r="J883" t="s">
        <v>856</v>
      </c>
      <c r="K883">
        <v>6414</v>
      </c>
      <c r="L883" t="s">
        <v>2852</v>
      </c>
      <c r="M883">
        <v>754.6</v>
      </c>
      <c r="N883">
        <f t="shared" si="44"/>
        <v>8.4998674794593168</v>
      </c>
    </row>
    <row r="884" spans="1:14" x14ac:dyDescent="0.25">
      <c r="A884" t="s">
        <v>725</v>
      </c>
      <c r="B884" t="s">
        <v>376</v>
      </c>
      <c r="C884">
        <v>19646</v>
      </c>
      <c r="D884" t="s">
        <v>3469</v>
      </c>
      <c r="E884">
        <v>408.23</v>
      </c>
      <c r="F884">
        <f t="shared" ref="F884:F947" si="45">C884/E884</f>
        <v>48.124831590035029</v>
      </c>
      <c r="I884" t="s">
        <v>813</v>
      </c>
      <c r="J884" t="s">
        <v>329</v>
      </c>
      <c r="K884">
        <v>5234</v>
      </c>
      <c r="L884" t="s">
        <v>2853</v>
      </c>
      <c r="M884">
        <v>894.84</v>
      </c>
      <c r="N884">
        <f t="shared" si="44"/>
        <v>5.8490903401725447</v>
      </c>
    </row>
    <row r="885" spans="1:14" x14ac:dyDescent="0.25">
      <c r="A885" t="s">
        <v>725</v>
      </c>
      <c r="B885" t="s">
        <v>747</v>
      </c>
      <c r="C885">
        <v>20799</v>
      </c>
      <c r="D885" t="s">
        <v>3470</v>
      </c>
      <c r="E885">
        <v>387.85</v>
      </c>
      <c r="F885">
        <f t="shared" si="45"/>
        <v>53.626401959520429</v>
      </c>
      <c r="I885" t="s">
        <v>813</v>
      </c>
      <c r="J885" t="s">
        <v>857</v>
      </c>
      <c r="K885">
        <v>24383</v>
      </c>
      <c r="L885" t="s">
        <v>2854</v>
      </c>
      <c r="M885">
        <v>862.12</v>
      </c>
      <c r="N885">
        <f t="shared" si="44"/>
        <v>28.282605669744353</v>
      </c>
    </row>
    <row r="886" spans="1:14" x14ac:dyDescent="0.25">
      <c r="A886" t="s">
        <v>725</v>
      </c>
      <c r="B886" t="s">
        <v>748</v>
      </c>
      <c r="C886">
        <v>16937</v>
      </c>
      <c r="D886" t="s">
        <v>3471</v>
      </c>
      <c r="E886">
        <v>450.12</v>
      </c>
      <c r="F886">
        <f t="shared" si="45"/>
        <v>37.627743712787698</v>
      </c>
      <c r="I886" t="s">
        <v>813</v>
      </c>
      <c r="J886" t="s">
        <v>858</v>
      </c>
      <c r="K886">
        <v>9164</v>
      </c>
      <c r="L886" t="s">
        <v>2855</v>
      </c>
      <c r="M886">
        <v>735.79</v>
      </c>
      <c r="N886">
        <f t="shared" si="44"/>
        <v>12.454640590385845</v>
      </c>
    </row>
    <row r="887" spans="1:14" x14ac:dyDescent="0.25">
      <c r="A887" t="s">
        <v>725</v>
      </c>
      <c r="B887" t="s">
        <v>230</v>
      </c>
      <c r="C887">
        <v>19169</v>
      </c>
      <c r="D887" t="s">
        <v>3472</v>
      </c>
      <c r="E887">
        <v>386.36</v>
      </c>
      <c r="F887">
        <f t="shared" si="45"/>
        <v>49.614349311522929</v>
      </c>
      <c r="I887" t="s">
        <v>813</v>
      </c>
      <c r="J887" t="s">
        <v>859</v>
      </c>
      <c r="K887">
        <v>2530</v>
      </c>
      <c r="L887" t="s">
        <v>2856</v>
      </c>
      <c r="M887">
        <v>1069.79</v>
      </c>
      <c r="N887">
        <f t="shared" si="44"/>
        <v>2.3649501303994245</v>
      </c>
    </row>
    <row r="888" spans="1:14" x14ac:dyDescent="0.25">
      <c r="A888" t="s">
        <v>725</v>
      </c>
      <c r="B888" t="s">
        <v>232</v>
      </c>
      <c r="C888">
        <v>12389</v>
      </c>
      <c r="D888" t="s">
        <v>3473</v>
      </c>
      <c r="E888">
        <v>341.1</v>
      </c>
      <c r="F888">
        <f t="shared" si="45"/>
        <v>36.320727059513338</v>
      </c>
      <c r="I888" t="s">
        <v>813</v>
      </c>
      <c r="J888" t="s">
        <v>860</v>
      </c>
      <c r="K888">
        <v>61998</v>
      </c>
      <c r="L888" t="s">
        <v>2857</v>
      </c>
      <c r="M888">
        <v>1271.33</v>
      </c>
      <c r="N888">
        <f t="shared" si="44"/>
        <v>48.766252664532423</v>
      </c>
    </row>
    <row r="889" spans="1:14" x14ac:dyDescent="0.25">
      <c r="A889" t="s">
        <v>725</v>
      </c>
      <c r="B889" t="s">
        <v>749</v>
      </c>
      <c r="C889">
        <v>170389</v>
      </c>
      <c r="D889" t="s">
        <v>3474</v>
      </c>
      <c r="E889">
        <v>521.64</v>
      </c>
      <c r="F889">
        <f t="shared" si="45"/>
        <v>326.64097845257265</v>
      </c>
      <c r="I889" t="s">
        <v>813</v>
      </c>
      <c r="J889" t="s">
        <v>861</v>
      </c>
      <c r="K889">
        <v>4636</v>
      </c>
      <c r="L889" t="s">
        <v>2858</v>
      </c>
      <c r="M889">
        <v>720.36</v>
      </c>
      <c r="N889">
        <f t="shared" si="44"/>
        <v>6.4356710533622072</v>
      </c>
    </row>
    <row r="890" spans="1:14" x14ac:dyDescent="0.25">
      <c r="A890" t="s">
        <v>725</v>
      </c>
      <c r="B890" t="s">
        <v>750</v>
      </c>
      <c r="C890">
        <v>25427</v>
      </c>
      <c r="D890" t="s">
        <v>3475</v>
      </c>
      <c r="E890">
        <v>419.47</v>
      </c>
      <c r="F890">
        <f t="shared" si="45"/>
        <v>60.61696903235034</v>
      </c>
      <c r="I890" t="s">
        <v>813</v>
      </c>
      <c r="J890" t="s">
        <v>862</v>
      </c>
      <c r="K890">
        <v>9537</v>
      </c>
      <c r="L890" t="s">
        <v>2859</v>
      </c>
      <c r="M890">
        <v>728.33</v>
      </c>
      <c r="N890">
        <f t="shared" si="44"/>
        <v>13.094339104526794</v>
      </c>
    </row>
    <row r="891" spans="1:14" x14ac:dyDescent="0.25">
      <c r="A891" t="s">
        <v>725</v>
      </c>
      <c r="B891" t="s">
        <v>334</v>
      </c>
      <c r="C891">
        <v>12353</v>
      </c>
      <c r="D891" t="s">
        <v>3476</v>
      </c>
      <c r="E891">
        <v>434.59</v>
      </c>
      <c r="F891">
        <f t="shared" si="45"/>
        <v>28.424492049978141</v>
      </c>
      <c r="I891" t="s">
        <v>813</v>
      </c>
      <c r="J891" t="s">
        <v>863</v>
      </c>
      <c r="K891">
        <v>74232</v>
      </c>
      <c r="L891" t="s">
        <v>2860</v>
      </c>
      <c r="M891">
        <v>622.15</v>
      </c>
      <c r="N891">
        <f t="shared" si="44"/>
        <v>119.31527766615768</v>
      </c>
    </row>
    <row r="892" spans="1:14" x14ac:dyDescent="0.25">
      <c r="A892" t="s">
        <v>725</v>
      </c>
      <c r="B892" t="s">
        <v>512</v>
      </c>
      <c r="C892">
        <v>37576</v>
      </c>
      <c r="D892" t="s">
        <v>3477</v>
      </c>
      <c r="E892">
        <v>482.61</v>
      </c>
      <c r="F892">
        <f t="shared" si="45"/>
        <v>77.85996974782951</v>
      </c>
      <c r="I892" t="s">
        <v>813</v>
      </c>
      <c r="J892" t="s">
        <v>864</v>
      </c>
      <c r="K892">
        <v>4920</v>
      </c>
      <c r="L892" t="s">
        <v>2861</v>
      </c>
      <c r="M892">
        <v>895.4</v>
      </c>
      <c r="N892">
        <f t="shared" si="44"/>
        <v>5.494750949296404</v>
      </c>
    </row>
    <row r="893" spans="1:14" x14ac:dyDescent="0.25">
      <c r="A893" t="s">
        <v>725</v>
      </c>
      <c r="B893" t="s">
        <v>233</v>
      </c>
      <c r="C893">
        <v>24665</v>
      </c>
      <c r="D893" t="s">
        <v>3478</v>
      </c>
      <c r="E893">
        <v>453.27</v>
      </c>
      <c r="F893">
        <f t="shared" si="45"/>
        <v>54.415690427339115</v>
      </c>
      <c r="I893" t="s">
        <v>813</v>
      </c>
      <c r="J893" t="s">
        <v>752</v>
      </c>
      <c r="K893">
        <v>3036</v>
      </c>
      <c r="L893" t="s">
        <v>2862</v>
      </c>
      <c r="M893">
        <v>718.45</v>
      </c>
      <c r="N893">
        <f t="shared" si="44"/>
        <v>4.2257637970631219</v>
      </c>
    </row>
    <row r="894" spans="1:14" x14ac:dyDescent="0.25">
      <c r="A894" t="s">
        <v>725</v>
      </c>
      <c r="B894" t="s">
        <v>751</v>
      </c>
      <c r="C894">
        <v>28324</v>
      </c>
      <c r="D894" t="s">
        <v>3479</v>
      </c>
      <c r="E894">
        <v>447.95</v>
      </c>
      <c r="F894">
        <f t="shared" si="45"/>
        <v>63.230271235628976</v>
      </c>
      <c r="I894" t="s">
        <v>813</v>
      </c>
      <c r="J894" t="s">
        <v>234</v>
      </c>
      <c r="K894">
        <v>6856</v>
      </c>
      <c r="L894" t="s">
        <v>2863</v>
      </c>
      <c r="M894">
        <v>899.03</v>
      </c>
      <c r="N894">
        <f t="shared" si="44"/>
        <v>7.6259969077783838</v>
      </c>
    </row>
    <row r="895" spans="1:14" x14ac:dyDescent="0.25">
      <c r="A895" t="s">
        <v>725</v>
      </c>
      <c r="B895" t="s">
        <v>752</v>
      </c>
      <c r="C895">
        <v>16581</v>
      </c>
      <c r="D895" t="s">
        <v>3480</v>
      </c>
      <c r="E895">
        <v>408.65</v>
      </c>
      <c r="F895">
        <f t="shared" si="45"/>
        <v>40.575064235898694</v>
      </c>
      <c r="I895" t="s">
        <v>813</v>
      </c>
      <c r="J895" t="s">
        <v>336</v>
      </c>
      <c r="K895">
        <v>54224</v>
      </c>
      <c r="L895" t="s">
        <v>2864</v>
      </c>
      <c r="M895">
        <v>721.32</v>
      </c>
      <c r="N895">
        <f t="shared" si="44"/>
        <v>75.173293406532466</v>
      </c>
    </row>
    <row r="896" spans="1:14" x14ac:dyDescent="0.25">
      <c r="A896" t="s">
        <v>725</v>
      </c>
      <c r="B896" t="s">
        <v>753</v>
      </c>
      <c r="C896">
        <v>271826</v>
      </c>
      <c r="D896" t="s">
        <v>3481</v>
      </c>
      <c r="E896">
        <v>460.97</v>
      </c>
      <c r="F896">
        <f t="shared" si="45"/>
        <v>589.68262576740347</v>
      </c>
      <c r="I896" t="s">
        <v>813</v>
      </c>
      <c r="J896" t="s">
        <v>337</v>
      </c>
      <c r="K896">
        <v>4823</v>
      </c>
      <c r="L896" t="s">
        <v>2865</v>
      </c>
      <c r="M896">
        <v>717.7</v>
      </c>
      <c r="N896">
        <f t="shared" si="44"/>
        <v>6.7200780270307927</v>
      </c>
    </row>
    <row r="897" spans="1:15" x14ac:dyDescent="0.25">
      <c r="A897" t="s">
        <v>725</v>
      </c>
      <c r="B897" t="s">
        <v>337</v>
      </c>
      <c r="C897">
        <v>23873</v>
      </c>
      <c r="D897" t="s">
        <v>3482</v>
      </c>
      <c r="E897">
        <v>192.74</v>
      </c>
      <c r="F897">
        <f t="shared" si="45"/>
        <v>123.86116011206806</v>
      </c>
      <c r="I897" t="s">
        <v>813</v>
      </c>
      <c r="J897" t="s">
        <v>455</v>
      </c>
      <c r="K897">
        <v>516042</v>
      </c>
      <c r="L897" t="s">
        <v>2866</v>
      </c>
      <c r="M897">
        <v>1009.48</v>
      </c>
      <c r="N897">
        <f t="shared" si="44"/>
        <v>511.19586321670562</v>
      </c>
    </row>
    <row r="898" spans="1:15" x14ac:dyDescent="0.25">
      <c r="A898" t="s">
        <v>725</v>
      </c>
      <c r="B898" t="s">
        <v>236</v>
      </c>
      <c r="C898">
        <v>44729</v>
      </c>
      <c r="D898" t="s">
        <v>3483</v>
      </c>
      <c r="E898">
        <v>413.14</v>
      </c>
      <c r="F898">
        <f t="shared" si="45"/>
        <v>108.26596311177809</v>
      </c>
      <c r="I898" t="s">
        <v>813</v>
      </c>
      <c r="J898" t="s">
        <v>865</v>
      </c>
      <c r="K898">
        <v>21428</v>
      </c>
      <c r="L898" t="s">
        <v>2867</v>
      </c>
      <c r="M898">
        <v>640.54999999999995</v>
      </c>
      <c r="N898">
        <f t="shared" si="44"/>
        <v>33.452501756303178</v>
      </c>
    </row>
    <row r="899" spans="1:15" x14ac:dyDescent="0.25">
      <c r="A899" t="s">
        <v>725</v>
      </c>
      <c r="B899" t="s">
        <v>754</v>
      </c>
      <c r="C899">
        <v>20277</v>
      </c>
      <c r="D899" t="s">
        <v>3484</v>
      </c>
      <c r="E899">
        <v>401.26</v>
      </c>
      <c r="F899">
        <f t="shared" si="45"/>
        <v>50.533320041868116</v>
      </c>
      <c r="I899" t="s">
        <v>813</v>
      </c>
      <c r="J899" t="s">
        <v>866</v>
      </c>
      <c r="K899">
        <v>176875</v>
      </c>
      <c r="L899" t="s">
        <v>2868</v>
      </c>
      <c r="M899">
        <v>556.35</v>
      </c>
      <c r="N899">
        <f t="shared" si="44"/>
        <v>317.92037386537248</v>
      </c>
    </row>
    <row r="900" spans="1:15" x14ac:dyDescent="0.25">
      <c r="A900" t="s">
        <v>725</v>
      </c>
      <c r="B900" t="s">
        <v>755</v>
      </c>
      <c r="C900">
        <v>22995</v>
      </c>
      <c r="D900" t="s">
        <v>3485</v>
      </c>
      <c r="E900">
        <v>312.33</v>
      </c>
      <c r="F900">
        <f t="shared" si="45"/>
        <v>73.62405148400731</v>
      </c>
      <c r="I900" t="s">
        <v>813</v>
      </c>
      <c r="J900" t="s">
        <v>867</v>
      </c>
      <c r="K900">
        <v>2521</v>
      </c>
      <c r="L900" t="s">
        <v>2869</v>
      </c>
      <c r="M900">
        <v>896.66</v>
      </c>
      <c r="N900">
        <f t="shared" si="44"/>
        <v>2.8115450672495705</v>
      </c>
    </row>
    <row r="901" spans="1:15" x14ac:dyDescent="0.25">
      <c r="A901" t="s">
        <v>725</v>
      </c>
      <c r="B901" t="s">
        <v>756</v>
      </c>
      <c r="C901">
        <v>34594</v>
      </c>
      <c r="D901" t="s">
        <v>3486</v>
      </c>
      <c r="E901">
        <v>322.5</v>
      </c>
      <c r="F901">
        <f t="shared" si="45"/>
        <v>107.26821705426356</v>
      </c>
      <c r="I901" t="s">
        <v>813</v>
      </c>
      <c r="J901" t="s">
        <v>868</v>
      </c>
      <c r="K901">
        <v>5917</v>
      </c>
      <c r="L901" t="s">
        <v>2870</v>
      </c>
      <c r="M901">
        <v>1056.08</v>
      </c>
      <c r="N901">
        <f t="shared" si="44"/>
        <v>5.6027952427846381</v>
      </c>
    </row>
    <row r="902" spans="1:15" x14ac:dyDescent="0.25">
      <c r="A902" t="s">
        <v>725</v>
      </c>
      <c r="B902" t="s">
        <v>757</v>
      </c>
      <c r="C902">
        <v>20669</v>
      </c>
      <c r="D902" t="s">
        <v>3487</v>
      </c>
      <c r="E902">
        <v>454.08</v>
      </c>
      <c r="F902">
        <f t="shared" si="45"/>
        <v>45.518410852713181</v>
      </c>
      <c r="I902" t="s">
        <v>813</v>
      </c>
      <c r="J902" t="s">
        <v>869</v>
      </c>
      <c r="K902">
        <v>3583</v>
      </c>
      <c r="L902" t="s">
        <v>2871</v>
      </c>
      <c r="M902">
        <v>896.56</v>
      </c>
      <c r="N902">
        <f t="shared" si="44"/>
        <v>3.996386187204426</v>
      </c>
    </row>
    <row r="903" spans="1:15" x14ac:dyDescent="0.25">
      <c r="A903" t="s">
        <v>725</v>
      </c>
      <c r="B903" t="s">
        <v>758</v>
      </c>
      <c r="C903">
        <v>10751</v>
      </c>
      <c r="D903" t="s">
        <v>3488</v>
      </c>
      <c r="E903">
        <v>223.54</v>
      </c>
      <c r="F903">
        <f t="shared" si="45"/>
        <v>48.09430079627807</v>
      </c>
      <c r="I903" t="s">
        <v>813</v>
      </c>
      <c r="J903" t="s">
        <v>870</v>
      </c>
      <c r="K903">
        <v>4156</v>
      </c>
      <c r="L903" t="s">
        <v>2872</v>
      </c>
      <c r="M903">
        <v>794.77</v>
      </c>
      <c r="N903">
        <f t="shared" si="44"/>
        <v>5.229185802181763</v>
      </c>
    </row>
    <row r="904" spans="1:15" x14ac:dyDescent="0.25">
      <c r="A904" t="s">
        <v>725</v>
      </c>
      <c r="B904" t="s">
        <v>759</v>
      </c>
      <c r="C904">
        <v>195732</v>
      </c>
      <c r="D904" t="s">
        <v>3489</v>
      </c>
      <c r="E904">
        <v>503.12</v>
      </c>
      <c r="F904">
        <f t="shared" si="45"/>
        <v>389.0364127842264</v>
      </c>
      <c r="I904" t="s">
        <v>813</v>
      </c>
      <c r="J904" t="s">
        <v>871</v>
      </c>
      <c r="K904">
        <v>2006</v>
      </c>
      <c r="L904" t="s">
        <v>2873</v>
      </c>
      <c r="M904">
        <v>680.12</v>
      </c>
      <c r="N904">
        <f t="shared" si="44"/>
        <v>2.9494795036170087</v>
      </c>
    </row>
    <row r="905" spans="1:15" x14ac:dyDescent="0.25">
      <c r="A905" t="s">
        <v>725</v>
      </c>
      <c r="B905" t="s">
        <v>760</v>
      </c>
      <c r="C905">
        <v>15148</v>
      </c>
      <c r="D905" t="s">
        <v>3490</v>
      </c>
      <c r="E905">
        <v>260.43</v>
      </c>
      <c r="F905">
        <f t="shared" si="45"/>
        <v>58.16534193449295</v>
      </c>
      <c r="I905" t="s">
        <v>813</v>
      </c>
      <c r="J905" t="s">
        <v>872</v>
      </c>
      <c r="K905">
        <v>5485</v>
      </c>
      <c r="L905" t="s">
        <v>2874</v>
      </c>
      <c r="M905">
        <v>727.78</v>
      </c>
      <c r="N905">
        <f t="shared" si="44"/>
        <v>7.5366182087993625</v>
      </c>
    </row>
    <row r="906" spans="1:15" x14ac:dyDescent="0.25">
      <c r="A906" t="s">
        <v>725</v>
      </c>
      <c r="B906" t="s">
        <v>343</v>
      </c>
      <c r="C906">
        <v>7054</v>
      </c>
      <c r="D906" t="s">
        <v>3491</v>
      </c>
      <c r="E906">
        <v>165.26</v>
      </c>
      <c r="F906">
        <f t="shared" si="45"/>
        <v>42.684255113155032</v>
      </c>
      <c r="I906" t="s">
        <v>813</v>
      </c>
      <c r="J906" t="s">
        <v>873</v>
      </c>
      <c r="K906">
        <v>22836</v>
      </c>
      <c r="L906" t="s">
        <v>2875</v>
      </c>
      <c r="M906">
        <v>1184.8599999999999</v>
      </c>
      <c r="N906">
        <f t="shared" si="44"/>
        <v>19.273163074118465</v>
      </c>
    </row>
    <row r="907" spans="1:15" x14ac:dyDescent="0.25">
      <c r="A907" t="s">
        <v>725</v>
      </c>
      <c r="B907" t="s">
        <v>761</v>
      </c>
      <c r="C907">
        <v>181451</v>
      </c>
      <c r="D907" t="s">
        <v>3492</v>
      </c>
      <c r="E907">
        <v>235.76</v>
      </c>
      <c r="F907">
        <f t="shared" si="45"/>
        <v>769.64285714285722</v>
      </c>
      <c r="I907" t="s">
        <v>813</v>
      </c>
      <c r="J907" t="s">
        <v>614</v>
      </c>
      <c r="K907">
        <v>7777</v>
      </c>
      <c r="L907" t="s">
        <v>2876</v>
      </c>
      <c r="M907">
        <v>1074.97</v>
      </c>
      <c r="N907">
        <f t="shared" ref="N907:N915" si="46">K907/M907</f>
        <v>7.234620501037238</v>
      </c>
    </row>
    <row r="908" spans="1:15" x14ac:dyDescent="0.25">
      <c r="A908" t="s">
        <v>725</v>
      </c>
      <c r="B908" t="s">
        <v>762</v>
      </c>
      <c r="C908">
        <v>15498</v>
      </c>
      <c r="D908" t="s">
        <v>3493</v>
      </c>
      <c r="E908">
        <v>259.95</v>
      </c>
      <c r="F908">
        <f t="shared" si="45"/>
        <v>59.619157530294288</v>
      </c>
      <c r="I908" t="s">
        <v>813</v>
      </c>
      <c r="J908" t="s">
        <v>874</v>
      </c>
      <c r="K908">
        <v>2803</v>
      </c>
      <c r="L908" t="s">
        <v>2877</v>
      </c>
      <c r="M908">
        <v>899.09</v>
      </c>
      <c r="N908">
        <f t="shared" si="46"/>
        <v>3.1175966810886564</v>
      </c>
    </row>
    <row r="909" spans="1:15" x14ac:dyDescent="0.25">
      <c r="A909" t="s">
        <v>725</v>
      </c>
      <c r="B909" t="s">
        <v>763</v>
      </c>
      <c r="C909">
        <v>107038</v>
      </c>
      <c r="D909" t="s">
        <v>3494</v>
      </c>
      <c r="E909">
        <v>410.5</v>
      </c>
      <c r="F909">
        <f t="shared" si="45"/>
        <v>260.75030450669914</v>
      </c>
      <c r="I909" t="s">
        <v>813</v>
      </c>
      <c r="J909" t="s">
        <v>875</v>
      </c>
      <c r="K909">
        <v>6931</v>
      </c>
      <c r="L909" t="s">
        <v>2878</v>
      </c>
      <c r="M909">
        <v>799.86</v>
      </c>
      <c r="N909">
        <f t="shared" si="46"/>
        <v>8.6652664216237838</v>
      </c>
    </row>
    <row r="910" spans="1:15" x14ac:dyDescent="0.25">
      <c r="A910" t="s">
        <v>725</v>
      </c>
      <c r="B910" t="s">
        <v>719</v>
      </c>
      <c r="C910">
        <v>30996</v>
      </c>
      <c r="D910" t="s">
        <v>3495</v>
      </c>
      <c r="E910">
        <v>421.1</v>
      </c>
      <c r="F910">
        <f t="shared" si="45"/>
        <v>73.607219187841366</v>
      </c>
      <c r="I910" t="s">
        <v>813</v>
      </c>
      <c r="J910" t="s">
        <v>876</v>
      </c>
      <c r="K910">
        <v>1518</v>
      </c>
      <c r="L910" t="s">
        <v>2879</v>
      </c>
      <c r="M910">
        <v>914.12</v>
      </c>
      <c r="N910">
        <f t="shared" si="46"/>
        <v>1.6606134861943727</v>
      </c>
      <c r="O910" t="s">
        <v>5299</v>
      </c>
    </row>
    <row r="911" spans="1:15" x14ac:dyDescent="0.25">
      <c r="A911" t="s">
        <v>725</v>
      </c>
      <c r="B911" t="s">
        <v>624</v>
      </c>
      <c r="C911">
        <v>8265</v>
      </c>
      <c r="D911" t="s">
        <v>3496</v>
      </c>
      <c r="E911">
        <v>366.63</v>
      </c>
      <c r="F911">
        <f t="shared" si="45"/>
        <v>22.543163407249818</v>
      </c>
      <c r="I911" t="s">
        <v>813</v>
      </c>
      <c r="J911" t="s">
        <v>242</v>
      </c>
      <c r="K911">
        <v>5406</v>
      </c>
      <c r="L911" t="s">
        <v>2880</v>
      </c>
      <c r="M911">
        <v>898.88</v>
      </c>
      <c r="N911">
        <f t="shared" si="46"/>
        <v>6.0141509433962268</v>
      </c>
    </row>
    <row r="912" spans="1:15" x14ac:dyDescent="0.25">
      <c r="A912" t="s">
        <v>725</v>
      </c>
      <c r="B912" t="s">
        <v>764</v>
      </c>
      <c r="C912">
        <v>62998</v>
      </c>
      <c r="D912" t="s">
        <v>3497</v>
      </c>
      <c r="E912">
        <v>390.87</v>
      </c>
      <c r="F912">
        <f t="shared" si="45"/>
        <v>161.17379179778442</v>
      </c>
      <c r="I912" t="s">
        <v>813</v>
      </c>
      <c r="J912" t="s">
        <v>877</v>
      </c>
      <c r="K912">
        <v>2119</v>
      </c>
      <c r="L912" t="s">
        <v>2881</v>
      </c>
      <c r="M912">
        <v>718.59</v>
      </c>
      <c r="N912">
        <f t="shared" si="46"/>
        <v>2.9488303483210174</v>
      </c>
    </row>
    <row r="913" spans="1:14" x14ac:dyDescent="0.25">
      <c r="A913" t="s">
        <v>725</v>
      </c>
      <c r="B913" t="s">
        <v>242</v>
      </c>
      <c r="C913">
        <v>28036</v>
      </c>
      <c r="D913" t="s">
        <v>3498</v>
      </c>
      <c r="E913">
        <v>516.57000000000005</v>
      </c>
      <c r="F913">
        <f t="shared" si="45"/>
        <v>54.273380180808019</v>
      </c>
      <c r="I913" t="s">
        <v>813</v>
      </c>
      <c r="J913" t="s">
        <v>878</v>
      </c>
      <c r="K913">
        <v>8525</v>
      </c>
      <c r="L913" t="s">
        <v>2882</v>
      </c>
      <c r="M913">
        <v>575.04</v>
      </c>
      <c r="N913">
        <f t="shared" si="46"/>
        <v>14.825055648302728</v>
      </c>
    </row>
    <row r="914" spans="1:14" x14ac:dyDescent="0.25">
      <c r="A914" t="s">
        <v>725</v>
      </c>
      <c r="B914" t="s">
        <v>625</v>
      </c>
      <c r="C914">
        <v>65884</v>
      </c>
      <c r="D914" t="s">
        <v>3499</v>
      </c>
      <c r="E914">
        <v>404.38</v>
      </c>
      <c r="F914">
        <f t="shared" si="45"/>
        <v>162.92596073000644</v>
      </c>
      <c r="I914" t="s">
        <v>813</v>
      </c>
      <c r="J914" t="s">
        <v>879</v>
      </c>
      <c r="K914">
        <v>3138</v>
      </c>
      <c r="L914" t="s">
        <v>2883</v>
      </c>
      <c r="M914">
        <v>505.5</v>
      </c>
      <c r="N914">
        <f t="shared" si="46"/>
        <v>6.2077151335311571</v>
      </c>
    </row>
    <row r="915" spans="1:14" x14ac:dyDescent="0.25">
      <c r="A915" t="s">
        <v>725</v>
      </c>
      <c r="B915" t="s">
        <v>765</v>
      </c>
      <c r="C915">
        <v>28296</v>
      </c>
      <c r="D915" t="s">
        <v>3500</v>
      </c>
      <c r="E915">
        <v>370.43</v>
      </c>
      <c r="F915">
        <f t="shared" si="45"/>
        <v>76.38690170882488</v>
      </c>
      <c r="I915" t="s">
        <v>813</v>
      </c>
      <c r="J915" t="s">
        <v>880</v>
      </c>
      <c r="K915">
        <v>165429</v>
      </c>
      <c r="L915" t="s">
        <v>2884</v>
      </c>
      <c r="M915">
        <v>155.69999999999999</v>
      </c>
      <c r="N915">
        <f t="shared" si="46"/>
        <v>1062.4855491329481</v>
      </c>
    </row>
    <row r="916" spans="1:14" x14ac:dyDescent="0.25">
      <c r="A916" t="s">
        <v>725</v>
      </c>
      <c r="B916" t="s">
        <v>345</v>
      </c>
      <c r="C916">
        <v>24102</v>
      </c>
      <c r="D916" t="s">
        <v>3501</v>
      </c>
      <c r="E916">
        <v>508.82</v>
      </c>
      <c r="F916">
        <f t="shared" si="45"/>
        <v>47.368421052631582</v>
      </c>
    </row>
    <row r="917" spans="1:14" x14ac:dyDescent="0.25">
      <c r="A917" t="s">
        <v>725</v>
      </c>
      <c r="B917" t="s">
        <v>766</v>
      </c>
      <c r="C917">
        <v>33964</v>
      </c>
      <c r="D917" t="s">
        <v>3502</v>
      </c>
      <c r="E917">
        <v>337.91</v>
      </c>
      <c r="F917">
        <f t="shared" si="45"/>
        <v>100.51197064307063</v>
      </c>
    </row>
    <row r="918" spans="1:14" x14ac:dyDescent="0.25">
      <c r="A918" t="s">
        <v>767</v>
      </c>
      <c r="B918" t="s">
        <v>767</v>
      </c>
      <c r="C918">
        <v>3155070</v>
      </c>
      <c r="D918" t="s">
        <v>3503</v>
      </c>
      <c r="E918">
        <v>56275.54</v>
      </c>
      <c r="F918">
        <f t="shared" si="45"/>
        <v>56.064677477994877</v>
      </c>
    </row>
    <row r="919" spans="1:14" x14ac:dyDescent="0.25">
      <c r="A919" t="s">
        <v>767</v>
      </c>
      <c r="B919" t="s">
        <v>768</v>
      </c>
      <c r="C919">
        <v>7152</v>
      </c>
      <c r="D919" t="s">
        <v>3504</v>
      </c>
      <c r="E919">
        <v>570.33000000000004</v>
      </c>
      <c r="F919">
        <f t="shared" si="45"/>
        <v>12.540108358318868</v>
      </c>
    </row>
    <row r="920" spans="1:14" x14ac:dyDescent="0.25">
      <c r="A920" t="s">
        <v>767</v>
      </c>
      <c r="B920" t="s">
        <v>404</v>
      </c>
      <c r="C920">
        <v>3602</v>
      </c>
      <c r="D920" t="s">
        <v>3505</v>
      </c>
      <c r="E920">
        <v>425.42</v>
      </c>
      <c r="F920">
        <f t="shared" si="45"/>
        <v>8.4669268017488601</v>
      </c>
    </row>
    <row r="921" spans="1:14" x14ac:dyDescent="0.25">
      <c r="A921" t="s">
        <v>767</v>
      </c>
      <c r="B921" t="s">
        <v>769</v>
      </c>
      <c r="C921">
        <v>13687</v>
      </c>
      <c r="D921" t="s">
        <v>3506</v>
      </c>
      <c r="E921">
        <v>658.75</v>
      </c>
      <c r="F921">
        <f t="shared" si="45"/>
        <v>20.777229601518027</v>
      </c>
    </row>
    <row r="922" spans="1:14" x14ac:dyDescent="0.25">
      <c r="A922" t="s">
        <v>767</v>
      </c>
      <c r="B922" t="s">
        <v>770</v>
      </c>
      <c r="C922">
        <v>12426</v>
      </c>
      <c r="D922" t="s">
        <v>3507</v>
      </c>
      <c r="E922">
        <v>516.39</v>
      </c>
      <c r="F922">
        <f t="shared" si="45"/>
        <v>24.063208040434557</v>
      </c>
    </row>
    <row r="923" spans="1:14" x14ac:dyDescent="0.25">
      <c r="A923" t="s">
        <v>767</v>
      </c>
      <c r="B923" t="s">
        <v>771</v>
      </c>
      <c r="C923">
        <v>5496</v>
      </c>
      <c r="D923" t="s">
        <v>3508</v>
      </c>
      <c r="E923">
        <v>443.6</v>
      </c>
      <c r="F923">
        <f t="shared" si="45"/>
        <v>12.389540126239854</v>
      </c>
    </row>
    <row r="924" spans="1:14" x14ac:dyDescent="0.25">
      <c r="A924" t="s">
        <v>767</v>
      </c>
      <c r="B924" t="s">
        <v>294</v>
      </c>
      <c r="C924">
        <v>25645</v>
      </c>
      <c r="D924" t="s">
        <v>3509</v>
      </c>
      <c r="E924">
        <v>718.52</v>
      </c>
      <c r="F924">
        <f t="shared" si="45"/>
        <v>35.69142125480154</v>
      </c>
    </row>
    <row r="925" spans="1:14" x14ac:dyDescent="0.25">
      <c r="A925" t="s">
        <v>767</v>
      </c>
      <c r="B925" t="s">
        <v>772</v>
      </c>
      <c r="C925">
        <v>131228</v>
      </c>
      <c r="D925" t="s">
        <v>3510</v>
      </c>
      <c r="E925">
        <v>571.96</v>
      </c>
      <c r="F925">
        <f t="shared" si="45"/>
        <v>229.43562486887194</v>
      </c>
    </row>
    <row r="926" spans="1:14" x14ac:dyDescent="0.25">
      <c r="A926" t="s">
        <v>767</v>
      </c>
      <c r="B926" t="s">
        <v>295</v>
      </c>
      <c r="C926">
        <v>26234</v>
      </c>
      <c r="D926" t="s">
        <v>3511</v>
      </c>
      <c r="E926">
        <v>573.54</v>
      </c>
      <c r="F926">
        <f t="shared" si="45"/>
        <v>45.740488893538377</v>
      </c>
    </row>
    <row r="927" spans="1:14" x14ac:dyDescent="0.25">
      <c r="A927" t="s">
        <v>767</v>
      </c>
      <c r="B927" t="s">
        <v>773</v>
      </c>
      <c r="C927">
        <v>25062</v>
      </c>
      <c r="D927" t="s">
        <v>3512</v>
      </c>
      <c r="E927">
        <v>439.64</v>
      </c>
      <c r="F927">
        <f t="shared" si="45"/>
        <v>57.005731962514787</v>
      </c>
    </row>
    <row r="928" spans="1:14" x14ac:dyDescent="0.25">
      <c r="A928" t="s">
        <v>767</v>
      </c>
      <c r="B928" t="s">
        <v>774</v>
      </c>
      <c r="C928">
        <v>21175</v>
      </c>
      <c r="D928" t="s">
        <v>3513</v>
      </c>
      <c r="E928">
        <v>573.38</v>
      </c>
      <c r="F928">
        <f t="shared" si="45"/>
        <v>36.930133593777249</v>
      </c>
    </row>
    <row r="929" spans="1:6" x14ac:dyDescent="0.25">
      <c r="A929" t="s">
        <v>767</v>
      </c>
      <c r="B929" t="s">
        <v>775</v>
      </c>
      <c r="C929">
        <v>19620</v>
      </c>
      <c r="D929" t="s">
        <v>3514</v>
      </c>
      <c r="E929">
        <v>580.1</v>
      </c>
      <c r="F929">
        <f t="shared" si="45"/>
        <v>33.821754869850025</v>
      </c>
    </row>
    <row r="930" spans="1:6" x14ac:dyDescent="0.25">
      <c r="A930" t="s">
        <v>767</v>
      </c>
      <c r="B930" t="s">
        <v>184</v>
      </c>
      <c r="C930">
        <v>14439</v>
      </c>
      <c r="D930" t="s">
        <v>3515</v>
      </c>
      <c r="E930">
        <v>581.6</v>
      </c>
      <c r="F930">
        <f t="shared" si="45"/>
        <v>24.826341127922969</v>
      </c>
    </row>
    <row r="931" spans="1:6" x14ac:dyDescent="0.25">
      <c r="A931" t="s">
        <v>767</v>
      </c>
      <c r="B931" t="s">
        <v>185</v>
      </c>
      <c r="C931">
        <v>9668</v>
      </c>
      <c r="D931" t="s">
        <v>3516</v>
      </c>
      <c r="E931">
        <v>572.33000000000004</v>
      </c>
      <c r="F931">
        <f t="shared" si="45"/>
        <v>16.892352314224311</v>
      </c>
    </row>
    <row r="932" spans="1:6" x14ac:dyDescent="0.25">
      <c r="A932" t="s">
        <v>767</v>
      </c>
      <c r="B932" t="s">
        <v>297</v>
      </c>
      <c r="C932">
        <v>20165</v>
      </c>
      <c r="D932" t="s">
        <v>3517</v>
      </c>
      <c r="E932">
        <v>570.27</v>
      </c>
      <c r="F932">
        <f t="shared" si="45"/>
        <v>35.360443298788297</v>
      </c>
    </row>
    <row r="933" spans="1:6" x14ac:dyDescent="0.25">
      <c r="A933" t="s">
        <v>767</v>
      </c>
      <c r="B933" t="s">
        <v>675</v>
      </c>
      <c r="C933">
        <v>12836</v>
      </c>
      <c r="D933" t="s">
        <v>3518</v>
      </c>
      <c r="E933">
        <v>565.03</v>
      </c>
      <c r="F933">
        <f t="shared" si="45"/>
        <v>22.717377838344866</v>
      </c>
    </row>
    <row r="934" spans="1:6" x14ac:dyDescent="0.25">
      <c r="A934" t="s">
        <v>767</v>
      </c>
      <c r="B934" t="s">
        <v>776</v>
      </c>
      <c r="C934">
        <v>18627</v>
      </c>
      <c r="D934" t="s">
        <v>3519</v>
      </c>
      <c r="E934">
        <v>582.01</v>
      </c>
      <c r="F934">
        <f t="shared" si="45"/>
        <v>32.004604731877457</v>
      </c>
    </row>
    <row r="935" spans="1:6" x14ac:dyDescent="0.25">
      <c r="A935" t="s">
        <v>767</v>
      </c>
      <c r="B935" t="s">
        <v>777</v>
      </c>
      <c r="C935">
        <v>42450</v>
      </c>
      <c r="D935" t="s">
        <v>3520</v>
      </c>
      <c r="E935">
        <v>575.17999999999995</v>
      </c>
      <c r="F935">
        <f t="shared" si="45"/>
        <v>73.80298341388783</v>
      </c>
    </row>
    <row r="936" spans="1:6" x14ac:dyDescent="0.25">
      <c r="A936" t="s">
        <v>767</v>
      </c>
      <c r="B936" t="s">
        <v>187</v>
      </c>
      <c r="C936">
        <v>11235</v>
      </c>
      <c r="D936" t="s">
        <v>3521</v>
      </c>
      <c r="E936">
        <v>577.38</v>
      </c>
      <c r="F936">
        <f t="shared" si="45"/>
        <v>19.458588797672245</v>
      </c>
    </row>
    <row r="937" spans="1:6" x14ac:dyDescent="0.25">
      <c r="A937" t="s">
        <v>767</v>
      </c>
      <c r="B937" t="s">
        <v>778</v>
      </c>
      <c r="C937">
        <v>11933</v>
      </c>
      <c r="D937" t="s">
        <v>3522</v>
      </c>
      <c r="E937">
        <v>505.53</v>
      </c>
      <c r="F937">
        <f t="shared" si="45"/>
        <v>23.604929479951736</v>
      </c>
    </row>
    <row r="938" spans="1:6" x14ac:dyDescent="0.25">
      <c r="A938" t="s">
        <v>767</v>
      </c>
      <c r="B938" t="s">
        <v>190</v>
      </c>
      <c r="C938">
        <v>9395</v>
      </c>
      <c r="D938" t="s">
        <v>3523</v>
      </c>
      <c r="E938">
        <v>431.75</v>
      </c>
      <c r="F938">
        <f t="shared" si="45"/>
        <v>21.760277938621886</v>
      </c>
    </row>
    <row r="939" spans="1:6" x14ac:dyDescent="0.25">
      <c r="A939" t="s">
        <v>767</v>
      </c>
      <c r="B939" t="s">
        <v>191</v>
      </c>
      <c r="C939">
        <v>16016</v>
      </c>
      <c r="D939" t="s">
        <v>3524</v>
      </c>
      <c r="E939">
        <v>572.55999999999995</v>
      </c>
      <c r="F939">
        <f t="shared" si="45"/>
        <v>27.972614223836807</v>
      </c>
    </row>
    <row r="940" spans="1:6" x14ac:dyDescent="0.25">
      <c r="A940" t="s">
        <v>767</v>
      </c>
      <c r="B940" t="s">
        <v>546</v>
      </c>
      <c r="C940">
        <v>17549</v>
      </c>
      <c r="D940" t="s">
        <v>3525</v>
      </c>
      <c r="E940">
        <v>792.85</v>
      </c>
      <c r="F940">
        <f t="shared" si="45"/>
        <v>22.134073279939457</v>
      </c>
    </row>
    <row r="941" spans="1:6" x14ac:dyDescent="0.25">
      <c r="A941" t="s">
        <v>767</v>
      </c>
      <c r="B941" t="s">
        <v>678</v>
      </c>
      <c r="C941">
        <v>46429</v>
      </c>
      <c r="D941" t="s">
        <v>3526</v>
      </c>
      <c r="E941">
        <v>710.26</v>
      </c>
      <c r="F941">
        <f t="shared" si="45"/>
        <v>65.369019795567823</v>
      </c>
    </row>
    <row r="942" spans="1:6" x14ac:dyDescent="0.25">
      <c r="A942" t="s">
        <v>767</v>
      </c>
      <c r="B942" t="s">
        <v>304</v>
      </c>
      <c r="C942">
        <v>16820</v>
      </c>
      <c r="D942" t="s">
        <v>3527</v>
      </c>
      <c r="E942">
        <v>715.04</v>
      </c>
      <c r="F942">
        <f t="shared" si="45"/>
        <v>23.523159543522041</v>
      </c>
    </row>
    <row r="943" spans="1:6" x14ac:dyDescent="0.25">
      <c r="A943" t="s">
        <v>767</v>
      </c>
      <c r="B943" t="s">
        <v>201</v>
      </c>
      <c r="C943">
        <v>93453</v>
      </c>
      <c r="D943" t="s">
        <v>3528</v>
      </c>
      <c r="E943">
        <v>591.77</v>
      </c>
      <c r="F943">
        <f t="shared" si="45"/>
        <v>157.92115179884078</v>
      </c>
    </row>
    <row r="944" spans="1:6" x14ac:dyDescent="0.25">
      <c r="A944" t="s">
        <v>767</v>
      </c>
      <c r="B944" t="s">
        <v>779</v>
      </c>
      <c r="C944">
        <v>9000</v>
      </c>
      <c r="D944" t="s">
        <v>3529</v>
      </c>
      <c r="E944">
        <v>504.93</v>
      </c>
      <c r="F944">
        <f t="shared" si="45"/>
        <v>17.824252866734003</v>
      </c>
    </row>
    <row r="945" spans="1:6" x14ac:dyDescent="0.25">
      <c r="A945" t="s">
        <v>767</v>
      </c>
      <c r="B945" t="s">
        <v>555</v>
      </c>
      <c r="C945">
        <v>7870</v>
      </c>
      <c r="D945" t="s">
        <v>3530</v>
      </c>
      <c r="E945">
        <v>533.36</v>
      </c>
      <c r="F945">
        <f t="shared" si="45"/>
        <v>14.755512224388781</v>
      </c>
    </row>
    <row r="946" spans="1:6" x14ac:dyDescent="0.25">
      <c r="A946" t="s">
        <v>767</v>
      </c>
      <c r="B946" t="s">
        <v>731</v>
      </c>
      <c r="C946">
        <v>17011</v>
      </c>
      <c r="D946" t="s">
        <v>3531</v>
      </c>
      <c r="E946">
        <v>579.08000000000004</v>
      </c>
      <c r="F946">
        <f t="shared" si="45"/>
        <v>29.375906610485597</v>
      </c>
    </row>
    <row r="947" spans="1:6" x14ac:dyDescent="0.25">
      <c r="A947" t="s">
        <v>767</v>
      </c>
      <c r="B947" t="s">
        <v>780</v>
      </c>
      <c r="C947">
        <v>38967</v>
      </c>
      <c r="D947" t="s">
        <v>3532</v>
      </c>
      <c r="E947">
        <v>429.83</v>
      </c>
      <c r="F947">
        <f t="shared" si="45"/>
        <v>90.656771281669506</v>
      </c>
    </row>
    <row r="948" spans="1:6" x14ac:dyDescent="0.25">
      <c r="A948" t="s">
        <v>767</v>
      </c>
      <c r="B948" t="s">
        <v>781</v>
      </c>
      <c r="C948">
        <v>17258</v>
      </c>
      <c r="D948" t="s">
        <v>3533</v>
      </c>
      <c r="E948">
        <v>403.71</v>
      </c>
      <c r="F948">
        <f t="shared" ref="F948:F1011" si="47">C948/E948</f>
        <v>42.748507592083428</v>
      </c>
    </row>
    <row r="949" spans="1:6" x14ac:dyDescent="0.25">
      <c r="A949" t="s">
        <v>767</v>
      </c>
      <c r="B949" t="s">
        <v>782</v>
      </c>
      <c r="C949">
        <v>97311</v>
      </c>
      <c r="D949" t="s">
        <v>3534</v>
      </c>
      <c r="E949">
        <v>616.63</v>
      </c>
      <c r="F949">
        <f t="shared" si="47"/>
        <v>157.81100497867442</v>
      </c>
    </row>
    <row r="950" spans="1:6" x14ac:dyDescent="0.25">
      <c r="A950" t="s">
        <v>767</v>
      </c>
      <c r="B950" t="s">
        <v>783</v>
      </c>
      <c r="C950">
        <v>9208</v>
      </c>
      <c r="D950" t="s">
        <v>3535</v>
      </c>
      <c r="E950">
        <v>402.4</v>
      </c>
      <c r="F950">
        <f t="shared" si="47"/>
        <v>22.882703777335987</v>
      </c>
    </row>
    <row r="951" spans="1:6" x14ac:dyDescent="0.25">
      <c r="A951" t="s">
        <v>767</v>
      </c>
      <c r="B951" t="s">
        <v>206</v>
      </c>
      <c r="C951">
        <v>19650</v>
      </c>
      <c r="D951" t="s">
        <v>3536</v>
      </c>
      <c r="E951">
        <v>731.47</v>
      </c>
      <c r="F951">
        <f t="shared" si="47"/>
        <v>26.863712797517326</v>
      </c>
    </row>
    <row r="952" spans="1:6" x14ac:dyDescent="0.25">
      <c r="A952" t="s">
        <v>767</v>
      </c>
      <c r="B952" t="s">
        <v>565</v>
      </c>
      <c r="C952">
        <v>15642</v>
      </c>
      <c r="D952" t="s">
        <v>3537</v>
      </c>
      <c r="E952">
        <v>501.33</v>
      </c>
      <c r="F952">
        <f t="shared" si="47"/>
        <v>31.201005325833286</v>
      </c>
    </row>
    <row r="953" spans="1:6" x14ac:dyDescent="0.25">
      <c r="A953" t="s">
        <v>767</v>
      </c>
      <c r="B953" t="s">
        <v>207</v>
      </c>
      <c r="C953">
        <v>10070</v>
      </c>
      <c r="D953" t="s">
        <v>3538</v>
      </c>
      <c r="E953">
        <v>583.05999999999995</v>
      </c>
      <c r="F953">
        <f t="shared" si="47"/>
        <v>17.270949816485441</v>
      </c>
    </row>
    <row r="954" spans="1:6" x14ac:dyDescent="0.25">
      <c r="A954" t="s">
        <v>767</v>
      </c>
      <c r="B954" t="s">
        <v>426</v>
      </c>
      <c r="C954">
        <v>6960</v>
      </c>
      <c r="D954" t="s">
        <v>3539</v>
      </c>
      <c r="E954">
        <v>516.79</v>
      </c>
      <c r="F954">
        <f t="shared" si="47"/>
        <v>13.467752858994951</v>
      </c>
    </row>
    <row r="955" spans="1:6" x14ac:dyDescent="0.25">
      <c r="A955" t="s">
        <v>767</v>
      </c>
      <c r="B955" t="s">
        <v>209</v>
      </c>
      <c r="C955">
        <v>8888</v>
      </c>
      <c r="D955" t="s">
        <v>3540</v>
      </c>
      <c r="E955">
        <v>571.16</v>
      </c>
      <c r="F955">
        <f t="shared" si="47"/>
        <v>15.561313817494224</v>
      </c>
    </row>
    <row r="956" spans="1:6" x14ac:dyDescent="0.25">
      <c r="A956" t="s">
        <v>767</v>
      </c>
      <c r="B956" t="s">
        <v>687</v>
      </c>
      <c r="C956">
        <v>12232</v>
      </c>
      <c r="D956" t="s">
        <v>3541</v>
      </c>
      <c r="E956">
        <v>502.58</v>
      </c>
      <c r="F956">
        <f t="shared" si="47"/>
        <v>24.33841378487007</v>
      </c>
    </row>
    <row r="957" spans="1:6" x14ac:dyDescent="0.25">
      <c r="A957" t="s">
        <v>767</v>
      </c>
      <c r="B957" t="s">
        <v>784</v>
      </c>
      <c r="C957">
        <v>10689</v>
      </c>
      <c r="D957" t="s">
        <v>3542</v>
      </c>
      <c r="E957">
        <v>593.09</v>
      </c>
      <c r="F957">
        <f t="shared" si="47"/>
        <v>18.022559813856244</v>
      </c>
    </row>
    <row r="958" spans="1:6" x14ac:dyDescent="0.25">
      <c r="A958" t="s">
        <v>767</v>
      </c>
      <c r="B958" t="s">
        <v>491</v>
      </c>
      <c r="C958">
        <v>14773</v>
      </c>
      <c r="D958" t="s">
        <v>3543</v>
      </c>
      <c r="E958">
        <v>577.47</v>
      </c>
      <c r="F958">
        <f t="shared" si="47"/>
        <v>25.582281330631893</v>
      </c>
    </row>
    <row r="959" spans="1:6" x14ac:dyDescent="0.25">
      <c r="A959" t="s">
        <v>767</v>
      </c>
      <c r="B959" t="s">
        <v>575</v>
      </c>
      <c r="C959">
        <v>10630</v>
      </c>
      <c r="D959" t="s">
        <v>3544</v>
      </c>
      <c r="E959">
        <v>573.17999999999995</v>
      </c>
      <c r="F959">
        <f t="shared" si="47"/>
        <v>18.54565755957989</v>
      </c>
    </row>
    <row r="960" spans="1:6" x14ac:dyDescent="0.25">
      <c r="A960" t="s">
        <v>767</v>
      </c>
      <c r="B960" t="s">
        <v>688</v>
      </c>
      <c r="C960">
        <v>16846</v>
      </c>
      <c r="D960" t="s">
        <v>3545</v>
      </c>
      <c r="E960">
        <v>569.99</v>
      </c>
      <c r="F960">
        <f t="shared" si="47"/>
        <v>29.554904472008282</v>
      </c>
    </row>
    <row r="961" spans="1:6" x14ac:dyDescent="0.25">
      <c r="A961" t="s">
        <v>767</v>
      </c>
      <c r="B961" t="s">
        <v>736</v>
      </c>
      <c r="C961">
        <v>14049</v>
      </c>
      <c r="D961" t="s">
        <v>3546</v>
      </c>
      <c r="E961">
        <v>700.99</v>
      </c>
      <c r="F961">
        <f t="shared" si="47"/>
        <v>20.041655373115166</v>
      </c>
    </row>
    <row r="962" spans="1:6" x14ac:dyDescent="0.25">
      <c r="A962" t="s">
        <v>767</v>
      </c>
      <c r="B962" t="s">
        <v>211</v>
      </c>
      <c r="C962">
        <v>19954</v>
      </c>
      <c r="D962" t="s">
        <v>3547</v>
      </c>
      <c r="E962">
        <v>436.71</v>
      </c>
      <c r="F962">
        <f t="shared" si="47"/>
        <v>45.691648920336149</v>
      </c>
    </row>
    <row r="963" spans="1:6" x14ac:dyDescent="0.25">
      <c r="A963" t="s">
        <v>767</v>
      </c>
      <c r="B963" t="s">
        <v>315</v>
      </c>
      <c r="C963">
        <v>9158</v>
      </c>
      <c r="D963" t="s">
        <v>3548</v>
      </c>
      <c r="E963">
        <v>473.8</v>
      </c>
      <c r="F963">
        <f t="shared" si="47"/>
        <v>19.328830730265935</v>
      </c>
    </row>
    <row r="964" spans="1:6" x14ac:dyDescent="0.25">
      <c r="A964" t="s">
        <v>767</v>
      </c>
      <c r="B964" t="s">
        <v>359</v>
      </c>
      <c r="C964">
        <v>9558</v>
      </c>
      <c r="D964" t="s">
        <v>3549</v>
      </c>
      <c r="E964">
        <v>435.75</v>
      </c>
      <c r="F964">
        <f t="shared" si="47"/>
        <v>21.934595524956972</v>
      </c>
    </row>
    <row r="965" spans="1:6" x14ac:dyDescent="0.25">
      <c r="A965" t="s">
        <v>767</v>
      </c>
      <c r="B965" t="s">
        <v>785</v>
      </c>
      <c r="C965">
        <v>6860</v>
      </c>
      <c r="D965" t="s">
        <v>3550</v>
      </c>
      <c r="E965">
        <v>432.26</v>
      </c>
      <c r="F965">
        <f t="shared" si="47"/>
        <v>15.870078193679729</v>
      </c>
    </row>
    <row r="966" spans="1:6" x14ac:dyDescent="0.25">
      <c r="A966" t="s">
        <v>767</v>
      </c>
      <c r="B966" t="s">
        <v>786</v>
      </c>
      <c r="C966">
        <v>16184</v>
      </c>
      <c r="D966" t="s">
        <v>3551</v>
      </c>
      <c r="E966">
        <v>587.39</v>
      </c>
      <c r="F966">
        <f t="shared" si="47"/>
        <v>27.552392788436986</v>
      </c>
    </row>
    <row r="967" spans="1:6" x14ac:dyDescent="0.25">
      <c r="A967" t="s">
        <v>767</v>
      </c>
      <c r="B967" t="s">
        <v>213</v>
      </c>
      <c r="C967">
        <v>19439</v>
      </c>
      <c r="D967" t="s">
        <v>3552</v>
      </c>
      <c r="E967">
        <v>649.80999999999995</v>
      </c>
      <c r="F967">
        <f t="shared" si="47"/>
        <v>29.914898201012605</v>
      </c>
    </row>
    <row r="968" spans="1:6" x14ac:dyDescent="0.25">
      <c r="A968" t="s">
        <v>767</v>
      </c>
      <c r="B968" t="s">
        <v>581</v>
      </c>
      <c r="C968">
        <v>37185</v>
      </c>
      <c r="D968" t="s">
        <v>3553</v>
      </c>
      <c r="E968">
        <v>732.97</v>
      </c>
      <c r="F968">
        <f t="shared" si="47"/>
        <v>50.731953558808684</v>
      </c>
    </row>
    <row r="969" spans="1:6" x14ac:dyDescent="0.25">
      <c r="A969" t="s">
        <v>767</v>
      </c>
      <c r="B969" t="s">
        <v>214</v>
      </c>
      <c r="C969">
        <v>18295</v>
      </c>
      <c r="D969" t="s">
        <v>3554</v>
      </c>
      <c r="E969">
        <v>436.76</v>
      </c>
      <c r="F969">
        <f t="shared" si="47"/>
        <v>41.887993405989562</v>
      </c>
    </row>
    <row r="970" spans="1:6" x14ac:dyDescent="0.25">
      <c r="A970" t="s">
        <v>767</v>
      </c>
      <c r="B970" t="s">
        <v>318</v>
      </c>
      <c r="C970">
        <v>151140</v>
      </c>
      <c r="D970" t="s">
        <v>3555</v>
      </c>
      <c r="E970">
        <v>623.41</v>
      </c>
      <c r="F970">
        <f t="shared" si="47"/>
        <v>242.44076931714284</v>
      </c>
    </row>
    <row r="971" spans="1:6" x14ac:dyDescent="0.25">
      <c r="A971" t="s">
        <v>767</v>
      </c>
      <c r="B971" t="s">
        <v>584</v>
      </c>
      <c r="C971">
        <v>20681</v>
      </c>
      <c r="D971" t="s">
        <v>3556</v>
      </c>
      <c r="E971">
        <v>576.74</v>
      </c>
      <c r="F971">
        <f t="shared" si="47"/>
        <v>35.858445746783644</v>
      </c>
    </row>
    <row r="972" spans="1:6" x14ac:dyDescent="0.25">
      <c r="A972" t="s">
        <v>767</v>
      </c>
      <c r="B972" t="s">
        <v>787</v>
      </c>
      <c r="C972">
        <v>10246</v>
      </c>
      <c r="D972" t="s">
        <v>3557</v>
      </c>
      <c r="E972">
        <v>579.99</v>
      </c>
      <c r="F972">
        <f t="shared" si="47"/>
        <v>17.665821824514214</v>
      </c>
    </row>
    <row r="973" spans="1:6" x14ac:dyDescent="0.25">
      <c r="A973" t="s">
        <v>767</v>
      </c>
      <c r="B973" t="s">
        <v>788</v>
      </c>
      <c r="C973">
        <v>14813</v>
      </c>
      <c r="D973" t="s">
        <v>3558</v>
      </c>
      <c r="E973">
        <v>974.46</v>
      </c>
      <c r="F973">
        <f t="shared" si="47"/>
        <v>15.201239660940418</v>
      </c>
    </row>
    <row r="974" spans="1:6" x14ac:dyDescent="0.25">
      <c r="A974" t="s">
        <v>767</v>
      </c>
      <c r="B974" t="s">
        <v>218</v>
      </c>
      <c r="C974">
        <v>33657</v>
      </c>
      <c r="D974" t="s">
        <v>3559</v>
      </c>
      <c r="E974">
        <v>538.79999999999995</v>
      </c>
      <c r="F974">
        <f t="shared" si="47"/>
        <v>62.466592427616931</v>
      </c>
    </row>
    <row r="975" spans="1:6" x14ac:dyDescent="0.25">
      <c r="A975" t="s">
        <v>767</v>
      </c>
      <c r="B975" t="s">
        <v>789</v>
      </c>
      <c r="C975">
        <v>226706</v>
      </c>
      <c r="D975" t="s">
        <v>3560</v>
      </c>
      <c r="E975">
        <v>724.62</v>
      </c>
      <c r="F975">
        <f t="shared" si="47"/>
        <v>312.86191383069746</v>
      </c>
    </row>
    <row r="976" spans="1:6" x14ac:dyDescent="0.25">
      <c r="A976" t="s">
        <v>767</v>
      </c>
      <c r="B976" t="s">
        <v>790</v>
      </c>
      <c r="C976">
        <v>11035</v>
      </c>
      <c r="D976" t="s">
        <v>3561</v>
      </c>
      <c r="E976">
        <v>417.67</v>
      </c>
      <c r="F976">
        <f t="shared" si="47"/>
        <v>26.420379725620705</v>
      </c>
    </row>
    <row r="977" spans="1:6" x14ac:dyDescent="0.25">
      <c r="A977" t="s">
        <v>767</v>
      </c>
      <c r="B977" t="s">
        <v>791</v>
      </c>
      <c r="C977">
        <v>8600</v>
      </c>
      <c r="D977" t="s">
        <v>3562</v>
      </c>
      <c r="E977">
        <v>434.21</v>
      </c>
      <c r="F977">
        <f t="shared" si="47"/>
        <v>19.806084613435896</v>
      </c>
    </row>
    <row r="978" spans="1:6" x14ac:dyDescent="0.25">
      <c r="A978" t="s">
        <v>767</v>
      </c>
      <c r="B978" t="s">
        <v>792</v>
      </c>
      <c r="C978">
        <v>11755</v>
      </c>
      <c r="D978" t="s">
        <v>3563</v>
      </c>
      <c r="E978">
        <v>587.67999999999995</v>
      </c>
      <c r="F978">
        <f t="shared" si="47"/>
        <v>20.00238224884291</v>
      </c>
    </row>
    <row r="979" spans="1:6" x14ac:dyDescent="0.25">
      <c r="A979" t="s">
        <v>767</v>
      </c>
      <c r="B979" t="s">
        <v>222</v>
      </c>
      <c r="C979">
        <v>16338</v>
      </c>
      <c r="D979" t="s">
        <v>3564</v>
      </c>
      <c r="E979">
        <v>562.33000000000004</v>
      </c>
      <c r="F979">
        <f t="shared" si="47"/>
        <v>29.054114132271085</v>
      </c>
    </row>
    <row r="980" spans="1:6" x14ac:dyDescent="0.25">
      <c r="A980" t="s">
        <v>767</v>
      </c>
      <c r="B980" t="s">
        <v>793</v>
      </c>
      <c r="C980">
        <v>22095</v>
      </c>
      <c r="D980" t="s">
        <v>3565</v>
      </c>
      <c r="E980">
        <v>573.45000000000005</v>
      </c>
      <c r="F980">
        <f t="shared" si="47"/>
        <v>38.529950300810881</v>
      </c>
    </row>
    <row r="981" spans="1:6" x14ac:dyDescent="0.25">
      <c r="A981" t="s">
        <v>767</v>
      </c>
      <c r="B981" t="s">
        <v>224</v>
      </c>
      <c r="C981">
        <v>33253</v>
      </c>
      <c r="D981" t="s">
        <v>3566</v>
      </c>
      <c r="E981">
        <v>570.58000000000004</v>
      </c>
      <c r="F981">
        <f t="shared" si="47"/>
        <v>58.27929475270777</v>
      </c>
    </row>
    <row r="982" spans="1:6" x14ac:dyDescent="0.25">
      <c r="A982" t="s">
        <v>767</v>
      </c>
      <c r="B982" t="s">
        <v>225</v>
      </c>
      <c r="C982">
        <v>39369</v>
      </c>
      <c r="D982" t="s">
        <v>3567</v>
      </c>
      <c r="E982">
        <v>573.07000000000005</v>
      </c>
      <c r="F982">
        <f t="shared" si="47"/>
        <v>68.698413806341279</v>
      </c>
    </row>
    <row r="983" spans="1:6" x14ac:dyDescent="0.25">
      <c r="A983" t="s">
        <v>767</v>
      </c>
      <c r="B983" t="s">
        <v>794</v>
      </c>
      <c r="C983">
        <v>15109</v>
      </c>
      <c r="D983" t="s">
        <v>3568</v>
      </c>
      <c r="E983">
        <v>439.7</v>
      </c>
      <c r="F983">
        <f t="shared" si="47"/>
        <v>34.362065044348419</v>
      </c>
    </row>
    <row r="984" spans="1:6" x14ac:dyDescent="0.25">
      <c r="A984" t="s">
        <v>767</v>
      </c>
      <c r="B984" t="s">
        <v>592</v>
      </c>
      <c r="C984">
        <v>10586</v>
      </c>
      <c r="D984" t="s">
        <v>3569</v>
      </c>
      <c r="E984">
        <v>469.42</v>
      </c>
      <c r="F984">
        <f t="shared" si="47"/>
        <v>22.551233437007369</v>
      </c>
    </row>
    <row r="985" spans="1:6" x14ac:dyDescent="0.25">
      <c r="A985" t="s">
        <v>767</v>
      </c>
      <c r="B985" t="s">
        <v>795</v>
      </c>
      <c r="C985">
        <v>8615</v>
      </c>
      <c r="D985" t="s">
        <v>3570</v>
      </c>
      <c r="E985">
        <v>698.89</v>
      </c>
      <c r="F985">
        <f t="shared" si="47"/>
        <v>12.326689464722632</v>
      </c>
    </row>
    <row r="986" spans="1:6" x14ac:dyDescent="0.25">
      <c r="A986" t="s">
        <v>767</v>
      </c>
      <c r="B986" t="s">
        <v>227</v>
      </c>
      <c r="C986">
        <v>7707</v>
      </c>
      <c r="D986" t="s">
        <v>3571</v>
      </c>
      <c r="E986">
        <v>434.14</v>
      </c>
      <c r="F986">
        <f t="shared" si="47"/>
        <v>17.752337955498227</v>
      </c>
    </row>
    <row r="987" spans="1:6" x14ac:dyDescent="0.25">
      <c r="A987" t="s">
        <v>767</v>
      </c>
      <c r="B987" t="s">
        <v>228</v>
      </c>
      <c r="C987">
        <v>9917</v>
      </c>
      <c r="D987" t="s">
        <v>3572</v>
      </c>
      <c r="E987">
        <v>424.84</v>
      </c>
      <c r="F987">
        <f t="shared" si="47"/>
        <v>23.342905564447793</v>
      </c>
    </row>
    <row r="988" spans="1:6" x14ac:dyDescent="0.25">
      <c r="A988" t="s">
        <v>767</v>
      </c>
      <c r="B988" t="s">
        <v>796</v>
      </c>
      <c r="C988">
        <v>42664</v>
      </c>
      <c r="D988" t="s">
        <v>3573</v>
      </c>
      <c r="E988">
        <v>449.09</v>
      </c>
      <c r="F988">
        <f t="shared" si="47"/>
        <v>95.001002026319895</v>
      </c>
    </row>
    <row r="989" spans="1:6" x14ac:dyDescent="0.25">
      <c r="A989" t="s">
        <v>767</v>
      </c>
      <c r="B989" t="s">
        <v>797</v>
      </c>
      <c r="C989">
        <v>13753</v>
      </c>
      <c r="D989" t="s">
        <v>3574</v>
      </c>
      <c r="E989">
        <v>573.29999999999995</v>
      </c>
      <c r="F989">
        <f t="shared" si="47"/>
        <v>23.989185417756847</v>
      </c>
    </row>
    <row r="990" spans="1:6" x14ac:dyDescent="0.25">
      <c r="A990" t="s">
        <v>767</v>
      </c>
      <c r="B990" t="s">
        <v>508</v>
      </c>
      <c r="C990">
        <v>5958</v>
      </c>
      <c r="D990" t="s">
        <v>3575</v>
      </c>
      <c r="E990">
        <v>399.52</v>
      </c>
      <c r="F990">
        <f t="shared" si="47"/>
        <v>14.912895474569485</v>
      </c>
    </row>
    <row r="991" spans="1:6" x14ac:dyDescent="0.25">
      <c r="A991" t="s">
        <v>767</v>
      </c>
      <c r="B991" t="s">
        <v>798</v>
      </c>
      <c r="C991">
        <v>15107</v>
      </c>
      <c r="D991" t="s">
        <v>3576</v>
      </c>
      <c r="E991">
        <v>535.38</v>
      </c>
      <c r="F991">
        <f t="shared" si="47"/>
        <v>28.217340954088684</v>
      </c>
    </row>
    <row r="992" spans="1:6" x14ac:dyDescent="0.25">
      <c r="A992" t="s">
        <v>767</v>
      </c>
      <c r="B992" t="s">
        <v>799</v>
      </c>
      <c r="C992">
        <v>8886</v>
      </c>
      <c r="D992" t="s">
        <v>3577</v>
      </c>
      <c r="E992">
        <v>569.45000000000005</v>
      </c>
      <c r="F992">
        <f t="shared" si="47"/>
        <v>15.604530687505486</v>
      </c>
    </row>
    <row r="993" spans="1:6" x14ac:dyDescent="0.25">
      <c r="A993" t="s">
        <v>767</v>
      </c>
      <c r="B993" t="s">
        <v>800</v>
      </c>
      <c r="C993">
        <v>25177</v>
      </c>
      <c r="D993" t="s">
        <v>3578</v>
      </c>
      <c r="E993">
        <v>864.02</v>
      </c>
      <c r="F993">
        <f t="shared" si="47"/>
        <v>29.139371773801532</v>
      </c>
    </row>
    <row r="994" spans="1:6" x14ac:dyDescent="0.25">
      <c r="A994" t="s">
        <v>767</v>
      </c>
      <c r="B994" t="s">
        <v>801</v>
      </c>
      <c r="C994">
        <v>6619</v>
      </c>
      <c r="D994" t="s">
        <v>3579</v>
      </c>
      <c r="E994">
        <v>579.16999999999996</v>
      </c>
      <c r="F994">
        <f t="shared" si="47"/>
        <v>11.428423433534196</v>
      </c>
    </row>
    <row r="995" spans="1:6" x14ac:dyDescent="0.25">
      <c r="A995" t="s">
        <v>767</v>
      </c>
      <c r="B995" t="s">
        <v>331</v>
      </c>
      <c r="C995">
        <v>490161</v>
      </c>
      <c r="D995" t="s">
        <v>3580</v>
      </c>
      <c r="E995">
        <v>591.94000000000005</v>
      </c>
      <c r="F995">
        <f t="shared" si="47"/>
        <v>828.05858701895454</v>
      </c>
    </row>
    <row r="996" spans="1:6" x14ac:dyDescent="0.25">
      <c r="A996" t="s">
        <v>767</v>
      </c>
      <c r="B996" t="s">
        <v>802</v>
      </c>
      <c r="C996">
        <v>93206</v>
      </c>
      <c r="D996" t="s">
        <v>3581</v>
      </c>
      <c r="E996">
        <v>960.01</v>
      </c>
      <c r="F996">
        <f t="shared" si="47"/>
        <v>97.088571994041729</v>
      </c>
    </row>
    <row r="997" spans="1:6" x14ac:dyDescent="0.25">
      <c r="A997" t="s">
        <v>767</v>
      </c>
      <c r="B997" t="s">
        <v>803</v>
      </c>
      <c r="C997">
        <v>18504</v>
      </c>
      <c r="D997" t="s">
        <v>3582</v>
      </c>
      <c r="E997">
        <v>586.22</v>
      </c>
      <c r="F997">
        <f t="shared" si="47"/>
        <v>31.564941489543173</v>
      </c>
    </row>
    <row r="998" spans="1:6" x14ac:dyDescent="0.25">
      <c r="A998" t="s">
        <v>767</v>
      </c>
      <c r="B998" t="s">
        <v>804</v>
      </c>
      <c r="C998">
        <v>4894</v>
      </c>
      <c r="D998" t="s">
        <v>3583</v>
      </c>
      <c r="E998">
        <v>538.96</v>
      </c>
      <c r="F998">
        <f t="shared" si="47"/>
        <v>9.0804512394240753</v>
      </c>
    </row>
    <row r="999" spans="1:6" x14ac:dyDescent="0.25">
      <c r="A999" t="s">
        <v>767</v>
      </c>
      <c r="B999" t="s">
        <v>805</v>
      </c>
      <c r="C999">
        <v>9721</v>
      </c>
      <c r="D999" t="s">
        <v>3584</v>
      </c>
      <c r="E999">
        <v>578.41999999999996</v>
      </c>
      <c r="F999">
        <f t="shared" si="47"/>
        <v>16.806127035717992</v>
      </c>
    </row>
    <row r="1000" spans="1:6" x14ac:dyDescent="0.25">
      <c r="A1000" t="s">
        <v>767</v>
      </c>
      <c r="B1000" t="s">
        <v>337</v>
      </c>
      <c r="C1000">
        <v>172943</v>
      </c>
      <c r="D1000" t="s">
        <v>3585</v>
      </c>
      <c r="E1000">
        <v>468.2</v>
      </c>
      <c r="F1000">
        <f t="shared" si="47"/>
        <v>369.37847073900042</v>
      </c>
    </row>
    <row r="1001" spans="1:6" x14ac:dyDescent="0.25">
      <c r="A1001" t="s">
        <v>767</v>
      </c>
      <c r="B1001" t="s">
        <v>236</v>
      </c>
      <c r="C1001">
        <v>11454</v>
      </c>
      <c r="D1001" t="s">
        <v>3586</v>
      </c>
      <c r="E1001">
        <v>591.4</v>
      </c>
      <c r="F1001">
        <f t="shared" si="47"/>
        <v>19.367602299628</v>
      </c>
    </row>
    <row r="1002" spans="1:6" x14ac:dyDescent="0.25">
      <c r="A1002" t="s">
        <v>767</v>
      </c>
      <c r="B1002" t="s">
        <v>806</v>
      </c>
      <c r="C1002">
        <v>34855</v>
      </c>
      <c r="D1002" t="s">
        <v>3587</v>
      </c>
      <c r="E1002">
        <v>768.65</v>
      </c>
      <c r="F1002">
        <f t="shared" si="47"/>
        <v>45.345736030703179</v>
      </c>
    </row>
    <row r="1003" spans="1:6" x14ac:dyDescent="0.25">
      <c r="A1003" t="s">
        <v>767</v>
      </c>
      <c r="B1003" t="s">
        <v>807</v>
      </c>
      <c r="C1003">
        <v>97117</v>
      </c>
      <c r="D1003" t="s">
        <v>3588</v>
      </c>
      <c r="E1003">
        <v>573.73</v>
      </c>
      <c r="F1003">
        <f t="shared" si="47"/>
        <v>169.27300298049605</v>
      </c>
    </row>
    <row r="1004" spans="1:6" x14ac:dyDescent="0.25">
      <c r="A1004" t="s">
        <v>767</v>
      </c>
      <c r="B1004" t="s">
        <v>808</v>
      </c>
      <c r="C1004">
        <v>16854</v>
      </c>
      <c r="D1004" t="s">
        <v>3589</v>
      </c>
      <c r="E1004">
        <v>722.42</v>
      </c>
      <c r="F1004">
        <f t="shared" si="47"/>
        <v>23.329918883751837</v>
      </c>
    </row>
    <row r="1005" spans="1:6" x14ac:dyDescent="0.25">
      <c r="A1005" t="s">
        <v>767</v>
      </c>
      <c r="B1005" t="s">
        <v>519</v>
      </c>
      <c r="C1005">
        <v>6121</v>
      </c>
      <c r="D1005" t="s">
        <v>3590</v>
      </c>
      <c r="E1005">
        <v>534.85</v>
      </c>
      <c r="F1005">
        <f t="shared" si="47"/>
        <v>11.444330186033467</v>
      </c>
    </row>
    <row r="1006" spans="1:6" x14ac:dyDescent="0.25">
      <c r="A1006" t="s">
        <v>767</v>
      </c>
      <c r="B1006" t="s">
        <v>343</v>
      </c>
      <c r="C1006">
        <v>12241</v>
      </c>
      <c r="D1006" t="s">
        <v>3591</v>
      </c>
      <c r="E1006">
        <v>425.98</v>
      </c>
      <c r="F1006">
        <f t="shared" si="47"/>
        <v>28.73609089628621</v>
      </c>
    </row>
    <row r="1007" spans="1:6" x14ac:dyDescent="0.25">
      <c r="A1007" t="s">
        <v>767</v>
      </c>
      <c r="B1007" t="s">
        <v>344</v>
      </c>
      <c r="C1007">
        <v>7044</v>
      </c>
      <c r="D1007" t="s">
        <v>3592</v>
      </c>
      <c r="E1007">
        <v>490.59</v>
      </c>
      <c r="F1007">
        <f t="shared" si="47"/>
        <v>14.35822173301535</v>
      </c>
    </row>
    <row r="1008" spans="1:6" x14ac:dyDescent="0.25">
      <c r="A1008" t="s">
        <v>767</v>
      </c>
      <c r="B1008" t="s">
        <v>809</v>
      </c>
      <c r="C1008">
        <v>34969</v>
      </c>
      <c r="D1008" t="s">
        <v>3593</v>
      </c>
      <c r="E1008">
        <v>436.02</v>
      </c>
      <c r="F1008">
        <f t="shared" si="47"/>
        <v>80.200449520664193</v>
      </c>
    </row>
    <row r="1009" spans="1:6" x14ac:dyDescent="0.25">
      <c r="A1009" t="s">
        <v>767</v>
      </c>
      <c r="B1009" t="s">
        <v>624</v>
      </c>
      <c r="C1009">
        <v>51466</v>
      </c>
      <c r="D1009" t="s">
        <v>3594</v>
      </c>
      <c r="E1009">
        <v>573.24</v>
      </c>
      <c r="F1009">
        <f t="shared" si="47"/>
        <v>89.780894564231389</v>
      </c>
    </row>
    <row r="1010" spans="1:6" x14ac:dyDescent="0.25">
      <c r="A1010" t="s">
        <v>767</v>
      </c>
      <c r="B1010" t="s">
        <v>242</v>
      </c>
      <c r="C1010">
        <v>21965</v>
      </c>
      <c r="D1010" t="s">
        <v>3595</v>
      </c>
      <c r="E1010">
        <v>570.80999999999995</v>
      </c>
      <c r="F1010">
        <f t="shared" si="47"/>
        <v>38.48040503845413</v>
      </c>
    </row>
    <row r="1011" spans="1:6" x14ac:dyDescent="0.25">
      <c r="A1011" t="s">
        <v>767</v>
      </c>
      <c r="B1011" t="s">
        <v>625</v>
      </c>
      <c r="C1011">
        <v>6441</v>
      </c>
      <c r="D1011" t="s">
        <v>3596</v>
      </c>
      <c r="E1011">
        <v>527.12</v>
      </c>
      <c r="F1011">
        <f t="shared" si="47"/>
        <v>12.219229018060403</v>
      </c>
    </row>
    <row r="1012" spans="1:6" x14ac:dyDescent="0.25">
      <c r="A1012" t="s">
        <v>767</v>
      </c>
      <c r="B1012" t="s">
        <v>626</v>
      </c>
      <c r="C1012">
        <v>35904</v>
      </c>
      <c r="D1012" t="s">
        <v>3597</v>
      </c>
      <c r="E1012">
        <v>718.1</v>
      </c>
      <c r="F1012">
        <f t="shared" ref="F1012:F1075" si="48">C1012/E1012</f>
        <v>49.998607436290207</v>
      </c>
    </row>
    <row r="1013" spans="1:6" x14ac:dyDescent="0.25">
      <c r="A1013" t="s">
        <v>767</v>
      </c>
      <c r="B1013" t="s">
        <v>723</v>
      </c>
      <c r="C1013">
        <v>10354</v>
      </c>
      <c r="D1013" t="s">
        <v>3598</v>
      </c>
      <c r="E1013">
        <v>401.59</v>
      </c>
      <c r="F1013">
        <f t="shared" si="48"/>
        <v>25.782514504843249</v>
      </c>
    </row>
    <row r="1014" spans="1:6" x14ac:dyDescent="0.25">
      <c r="A1014" t="s">
        <v>767</v>
      </c>
      <c r="B1014" t="s">
        <v>810</v>
      </c>
      <c r="C1014">
        <v>19991</v>
      </c>
      <c r="D1014" t="s">
        <v>3599</v>
      </c>
      <c r="E1014">
        <v>689.93</v>
      </c>
      <c r="F1014">
        <f t="shared" si="48"/>
        <v>28.97540330178424</v>
      </c>
    </row>
    <row r="1015" spans="1:6" x14ac:dyDescent="0.25">
      <c r="A1015" t="s">
        <v>767</v>
      </c>
      <c r="B1015" t="s">
        <v>811</v>
      </c>
      <c r="C1015">
        <v>103107</v>
      </c>
      <c r="D1015" t="s">
        <v>3600</v>
      </c>
      <c r="E1015">
        <v>877.43</v>
      </c>
      <c r="F1015">
        <f t="shared" si="48"/>
        <v>117.51022873619549</v>
      </c>
    </row>
    <row r="1016" spans="1:6" x14ac:dyDescent="0.25">
      <c r="A1016" t="s">
        <v>767</v>
      </c>
      <c r="B1016" t="s">
        <v>631</v>
      </c>
      <c r="C1016">
        <v>7381</v>
      </c>
      <c r="D1016" t="s">
        <v>3601</v>
      </c>
      <c r="E1016">
        <v>401.73</v>
      </c>
      <c r="F1016">
        <f t="shared" si="48"/>
        <v>18.373036616633062</v>
      </c>
    </row>
    <row r="1017" spans="1:6" x14ac:dyDescent="0.25">
      <c r="A1017" t="s">
        <v>767</v>
      </c>
      <c r="B1017" t="s">
        <v>812</v>
      </c>
      <c r="C1017">
        <v>12562</v>
      </c>
      <c r="D1017" t="s">
        <v>3602</v>
      </c>
      <c r="E1017">
        <v>582.58000000000004</v>
      </c>
      <c r="F1017">
        <f t="shared" si="48"/>
        <v>21.562703834666483</v>
      </c>
    </row>
    <row r="1018" spans="1:6" x14ac:dyDescent="0.25">
      <c r="A1018" t="s">
        <v>813</v>
      </c>
      <c r="B1018" t="s">
        <v>813</v>
      </c>
      <c r="C1018">
        <v>2913314</v>
      </c>
      <c r="D1018" t="s">
        <v>3603</v>
      </c>
      <c r="E1018">
        <v>82282</v>
      </c>
      <c r="F1018">
        <f t="shared" si="48"/>
        <v>35.406455846965315</v>
      </c>
    </row>
    <row r="1019" spans="1:6" x14ac:dyDescent="0.25">
      <c r="A1019" t="s">
        <v>813</v>
      </c>
      <c r="B1019" t="s">
        <v>726</v>
      </c>
      <c r="C1019">
        <v>12369</v>
      </c>
      <c r="D1019" t="s">
        <v>2780</v>
      </c>
      <c r="E1019">
        <v>505.24</v>
      </c>
      <c r="F1019">
        <f t="shared" si="48"/>
        <v>24.481434565750931</v>
      </c>
    </row>
    <row r="1020" spans="1:6" x14ac:dyDescent="0.25">
      <c r="A1020" t="s">
        <v>813</v>
      </c>
      <c r="B1020" t="s">
        <v>814</v>
      </c>
      <c r="C1020">
        <v>7858</v>
      </c>
      <c r="D1020" t="s">
        <v>2781</v>
      </c>
      <c r="E1020">
        <v>584.35</v>
      </c>
      <c r="F1020">
        <f t="shared" si="48"/>
        <v>13.447420210490288</v>
      </c>
    </row>
    <row r="1021" spans="1:6" x14ac:dyDescent="0.25">
      <c r="A1021" t="s">
        <v>813</v>
      </c>
      <c r="B1021" t="s">
        <v>815</v>
      </c>
      <c r="C1021">
        <v>16073</v>
      </c>
      <c r="D1021" t="s">
        <v>2782</v>
      </c>
      <c r="E1021">
        <v>435.06</v>
      </c>
      <c r="F1021">
        <f t="shared" si="48"/>
        <v>36.944329517767663</v>
      </c>
    </row>
    <row r="1022" spans="1:6" x14ac:dyDescent="0.25">
      <c r="A1022" t="s">
        <v>813</v>
      </c>
      <c r="B1022" t="s">
        <v>816</v>
      </c>
      <c r="C1022">
        <v>4427</v>
      </c>
      <c r="D1022" t="s">
        <v>2783</v>
      </c>
      <c r="E1022">
        <v>1136.27</v>
      </c>
      <c r="F1022">
        <f t="shared" si="48"/>
        <v>3.8960810370774555</v>
      </c>
    </row>
    <row r="1023" spans="1:6" x14ac:dyDescent="0.25">
      <c r="A1023" t="s">
        <v>813</v>
      </c>
      <c r="B1023" t="s">
        <v>817</v>
      </c>
      <c r="C1023">
        <v>25779</v>
      </c>
      <c r="D1023" t="s">
        <v>2784</v>
      </c>
      <c r="E1023">
        <v>900.5</v>
      </c>
      <c r="F1023">
        <f t="shared" si="48"/>
        <v>28.62742920599667</v>
      </c>
    </row>
    <row r="1024" spans="1:6" x14ac:dyDescent="0.25">
      <c r="A1024" t="s">
        <v>813</v>
      </c>
      <c r="B1024" t="s">
        <v>818</v>
      </c>
      <c r="C1024">
        <v>14534</v>
      </c>
      <c r="D1024" t="s">
        <v>2785</v>
      </c>
      <c r="E1024">
        <v>638.88</v>
      </c>
      <c r="F1024">
        <f t="shared" si="48"/>
        <v>22.749186075632355</v>
      </c>
    </row>
    <row r="1025" spans="1:7" x14ac:dyDescent="0.25">
      <c r="A1025" t="s">
        <v>813</v>
      </c>
      <c r="B1025" t="s">
        <v>673</v>
      </c>
      <c r="C1025">
        <v>9564</v>
      </c>
      <c r="D1025" t="s">
        <v>2786</v>
      </c>
      <c r="E1025">
        <v>572.23</v>
      </c>
      <c r="F1025">
        <f t="shared" si="48"/>
        <v>16.71355923317547</v>
      </c>
    </row>
    <row r="1026" spans="1:7" x14ac:dyDescent="0.25">
      <c r="A1026" t="s">
        <v>813</v>
      </c>
      <c r="B1026" t="s">
        <v>184</v>
      </c>
      <c r="C1026">
        <v>66911</v>
      </c>
      <c r="D1026" t="s">
        <v>2787</v>
      </c>
      <c r="E1026">
        <v>1446.49</v>
      </c>
      <c r="F1026">
        <f t="shared" si="48"/>
        <v>46.257492274402175</v>
      </c>
    </row>
    <row r="1027" spans="1:7" x14ac:dyDescent="0.25">
      <c r="A1027" t="s">
        <v>813</v>
      </c>
      <c r="B1027" t="s">
        <v>819</v>
      </c>
      <c r="C1027">
        <v>2648</v>
      </c>
      <c r="D1027" t="s">
        <v>2788</v>
      </c>
      <c r="E1027">
        <v>778.06</v>
      </c>
      <c r="F1027">
        <f t="shared" si="48"/>
        <v>3.403336503611547</v>
      </c>
    </row>
    <row r="1028" spans="1:7" x14ac:dyDescent="0.25">
      <c r="A1028" t="s">
        <v>813</v>
      </c>
      <c r="B1028" t="s">
        <v>820</v>
      </c>
      <c r="C1028">
        <v>3250</v>
      </c>
      <c r="D1028" t="s">
        <v>2789</v>
      </c>
      <c r="E1028">
        <v>644.87</v>
      </c>
      <c r="F1028">
        <f t="shared" si="48"/>
        <v>5.0397754586195669</v>
      </c>
    </row>
    <row r="1029" spans="1:7" x14ac:dyDescent="0.25">
      <c r="A1029" t="s">
        <v>813</v>
      </c>
      <c r="B1029" t="s">
        <v>187</v>
      </c>
      <c r="C1029">
        <v>19939</v>
      </c>
      <c r="D1029" t="s">
        <v>2790</v>
      </c>
      <c r="E1029">
        <v>591.02</v>
      </c>
      <c r="F1029">
        <f t="shared" si="48"/>
        <v>33.736590978308691</v>
      </c>
    </row>
    <row r="1030" spans="1:7" x14ac:dyDescent="0.25">
      <c r="A1030" t="s">
        <v>813</v>
      </c>
      <c r="B1030" t="s">
        <v>413</v>
      </c>
      <c r="C1030">
        <v>2657</v>
      </c>
      <c r="D1030" t="s">
        <v>2791</v>
      </c>
      <c r="E1030">
        <v>1020.89</v>
      </c>
      <c r="F1030">
        <f t="shared" si="48"/>
        <v>2.6026310376240338</v>
      </c>
    </row>
    <row r="1031" spans="1:7" x14ac:dyDescent="0.25">
      <c r="A1031" t="s">
        <v>813</v>
      </c>
      <c r="B1031" t="s">
        <v>299</v>
      </c>
      <c r="C1031">
        <v>1994</v>
      </c>
      <c r="D1031" t="s">
        <v>2792</v>
      </c>
      <c r="E1031">
        <v>977.27</v>
      </c>
      <c r="F1031">
        <f t="shared" si="48"/>
        <v>2.0403777871008013</v>
      </c>
      <c r="G1031" t="s">
        <v>5288</v>
      </c>
    </row>
    <row r="1032" spans="1:7" x14ac:dyDescent="0.25">
      <c r="A1032" t="s">
        <v>813</v>
      </c>
      <c r="B1032" t="s">
        <v>191</v>
      </c>
      <c r="C1032">
        <v>8002</v>
      </c>
      <c r="D1032" t="s">
        <v>2793</v>
      </c>
      <c r="E1032">
        <v>655.46</v>
      </c>
      <c r="F1032">
        <f t="shared" si="48"/>
        <v>12.208220181246757</v>
      </c>
    </row>
    <row r="1033" spans="1:7" x14ac:dyDescent="0.25">
      <c r="A1033" t="s">
        <v>813</v>
      </c>
      <c r="B1033" t="s">
        <v>821</v>
      </c>
      <c r="C1033">
        <v>8786</v>
      </c>
      <c r="D1033" t="s">
        <v>2794</v>
      </c>
      <c r="E1033">
        <v>718.51</v>
      </c>
      <c r="F1033">
        <f t="shared" si="48"/>
        <v>12.228083116449319</v>
      </c>
    </row>
    <row r="1034" spans="1:7" x14ac:dyDescent="0.25">
      <c r="A1034" t="s">
        <v>813</v>
      </c>
      <c r="B1034" t="s">
        <v>822</v>
      </c>
      <c r="C1034">
        <v>8179</v>
      </c>
      <c r="D1034" t="s">
        <v>2795</v>
      </c>
      <c r="E1034">
        <v>654.63</v>
      </c>
      <c r="F1034">
        <f t="shared" si="48"/>
        <v>12.494080625696959</v>
      </c>
    </row>
    <row r="1035" spans="1:7" x14ac:dyDescent="0.25">
      <c r="A1035" t="s">
        <v>813</v>
      </c>
      <c r="B1035" t="s">
        <v>823</v>
      </c>
      <c r="C1035">
        <v>1700</v>
      </c>
      <c r="D1035" t="s">
        <v>2796</v>
      </c>
      <c r="E1035">
        <v>789.75</v>
      </c>
      <c r="F1035">
        <f t="shared" si="48"/>
        <v>2.152579930357708</v>
      </c>
      <c r="G1035" t="s">
        <v>5288</v>
      </c>
    </row>
    <row r="1036" spans="1:7" x14ac:dyDescent="0.25">
      <c r="A1036" t="s">
        <v>813</v>
      </c>
      <c r="B1036" t="s">
        <v>824</v>
      </c>
      <c r="C1036">
        <v>34908</v>
      </c>
      <c r="D1036" t="s">
        <v>2797</v>
      </c>
      <c r="E1036">
        <v>1132.67</v>
      </c>
      <c r="F1036">
        <f t="shared" si="48"/>
        <v>30.819214775706957</v>
      </c>
    </row>
    <row r="1037" spans="1:7" x14ac:dyDescent="0.25">
      <c r="A1037" t="s">
        <v>813</v>
      </c>
      <c r="B1037" t="s">
        <v>304</v>
      </c>
      <c r="C1037">
        <v>38818</v>
      </c>
      <c r="D1037" t="s">
        <v>2798</v>
      </c>
      <c r="E1037">
        <v>595.11</v>
      </c>
      <c r="F1037">
        <f t="shared" si="48"/>
        <v>65.228277125237355</v>
      </c>
    </row>
    <row r="1038" spans="1:7" x14ac:dyDescent="0.25">
      <c r="A1038" t="s">
        <v>813</v>
      </c>
      <c r="B1038" t="s">
        <v>555</v>
      </c>
      <c r="C1038">
        <v>2827</v>
      </c>
      <c r="D1038" t="s">
        <v>2799</v>
      </c>
      <c r="E1038">
        <v>894.23</v>
      </c>
      <c r="F1038">
        <f t="shared" si="48"/>
        <v>3.1613790635518826</v>
      </c>
    </row>
    <row r="1039" spans="1:7" x14ac:dyDescent="0.25">
      <c r="A1039" t="s">
        <v>813</v>
      </c>
      <c r="B1039" t="s">
        <v>781</v>
      </c>
      <c r="C1039">
        <v>18466</v>
      </c>
      <c r="D1039" t="s">
        <v>2800</v>
      </c>
      <c r="E1039">
        <v>852.66</v>
      </c>
      <c r="F1039">
        <f t="shared" si="48"/>
        <v>21.656932423240214</v>
      </c>
    </row>
    <row r="1040" spans="1:7" x14ac:dyDescent="0.25">
      <c r="A1040" t="s">
        <v>813</v>
      </c>
      <c r="B1040" t="s">
        <v>825</v>
      </c>
      <c r="C1040">
        <v>7600</v>
      </c>
      <c r="D1040" t="s">
        <v>2801</v>
      </c>
      <c r="E1040">
        <v>397.1</v>
      </c>
      <c r="F1040">
        <f t="shared" si="48"/>
        <v>19.138755980861244</v>
      </c>
    </row>
    <row r="1041" spans="1:7" x14ac:dyDescent="0.25">
      <c r="A1041" t="s">
        <v>813</v>
      </c>
      <c r="B1041" t="s">
        <v>422</v>
      </c>
      <c r="C1041">
        <v>122259</v>
      </c>
      <c r="D1041" t="s">
        <v>2802</v>
      </c>
      <c r="E1041">
        <v>474.5</v>
      </c>
      <c r="F1041">
        <f t="shared" si="48"/>
        <v>257.65858798735513</v>
      </c>
    </row>
    <row r="1042" spans="1:7" x14ac:dyDescent="0.25">
      <c r="A1042" t="s">
        <v>813</v>
      </c>
      <c r="B1042" t="s">
        <v>684</v>
      </c>
      <c r="C1042">
        <v>2798</v>
      </c>
      <c r="D1042" t="s">
        <v>2803</v>
      </c>
      <c r="E1042">
        <v>622.13</v>
      </c>
      <c r="F1042">
        <f t="shared" si="48"/>
        <v>4.4974523009660361</v>
      </c>
    </row>
    <row r="1043" spans="1:7" x14ac:dyDescent="0.25">
      <c r="A1043" t="s">
        <v>813</v>
      </c>
      <c r="B1043" t="s">
        <v>826</v>
      </c>
      <c r="C1043">
        <v>2530</v>
      </c>
      <c r="D1043" t="s">
        <v>2804</v>
      </c>
      <c r="E1043">
        <v>650.41</v>
      </c>
      <c r="F1043">
        <f t="shared" si="48"/>
        <v>3.8898540920342555</v>
      </c>
    </row>
    <row r="1044" spans="1:7" x14ac:dyDescent="0.25">
      <c r="A1044" t="s">
        <v>813</v>
      </c>
      <c r="B1044" t="s">
        <v>827</v>
      </c>
      <c r="C1044">
        <v>28553</v>
      </c>
      <c r="D1044" t="s">
        <v>2805</v>
      </c>
      <c r="E1044">
        <v>900.52</v>
      </c>
      <c r="F1044">
        <f t="shared" si="48"/>
        <v>31.707235819304401</v>
      </c>
    </row>
    <row r="1045" spans="1:7" x14ac:dyDescent="0.25">
      <c r="A1045" t="s">
        <v>813</v>
      </c>
      <c r="B1045" t="s">
        <v>828</v>
      </c>
      <c r="C1045">
        <v>6102</v>
      </c>
      <c r="D1045" t="s">
        <v>2806</v>
      </c>
      <c r="E1045">
        <v>723.47</v>
      </c>
      <c r="F1045">
        <f t="shared" si="48"/>
        <v>8.4343511133841069</v>
      </c>
    </row>
    <row r="1046" spans="1:7" x14ac:dyDescent="0.25">
      <c r="A1046" t="s">
        <v>813</v>
      </c>
      <c r="B1046" t="s">
        <v>829</v>
      </c>
      <c r="C1046">
        <v>36467</v>
      </c>
      <c r="D1046" t="s">
        <v>2807</v>
      </c>
      <c r="E1046">
        <v>1302.69</v>
      </c>
      <c r="F1046">
        <f t="shared" si="48"/>
        <v>27.993613215730527</v>
      </c>
    </row>
    <row r="1047" spans="1:7" x14ac:dyDescent="0.25">
      <c r="A1047" t="s">
        <v>813</v>
      </c>
      <c r="B1047" t="s">
        <v>685</v>
      </c>
      <c r="C1047">
        <v>33619</v>
      </c>
      <c r="D1047" t="s">
        <v>2808</v>
      </c>
      <c r="E1047">
        <v>1099.3499999999999</v>
      </c>
      <c r="F1047">
        <f t="shared" si="48"/>
        <v>30.580797744121529</v>
      </c>
    </row>
    <row r="1048" spans="1:7" x14ac:dyDescent="0.25">
      <c r="A1048" t="s">
        <v>813</v>
      </c>
      <c r="B1048" t="s">
        <v>207</v>
      </c>
      <c r="C1048">
        <v>25544</v>
      </c>
      <c r="D1048" t="s">
        <v>2809</v>
      </c>
      <c r="E1048">
        <v>576.70000000000005</v>
      </c>
      <c r="F1048">
        <f t="shared" si="48"/>
        <v>44.293393445465576</v>
      </c>
    </row>
    <row r="1049" spans="1:7" x14ac:dyDescent="0.25">
      <c r="A1049" t="s">
        <v>813</v>
      </c>
      <c r="B1049" t="s">
        <v>830</v>
      </c>
      <c r="C1049">
        <v>31670</v>
      </c>
      <c r="D1049" t="s">
        <v>2810</v>
      </c>
      <c r="E1049">
        <v>403.95</v>
      </c>
      <c r="F1049">
        <f t="shared" si="48"/>
        <v>78.400792177249656</v>
      </c>
    </row>
    <row r="1050" spans="1:7" x14ac:dyDescent="0.25">
      <c r="A1050" t="s">
        <v>813</v>
      </c>
      <c r="B1050" t="s">
        <v>831</v>
      </c>
      <c r="C1050">
        <v>2636</v>
      </c>
      <c r="D1050" t="s">
        <v>2811</v>
      </c>
      <c r="E1050">
        <v>1071.55</v>
      </c>
      <c r="F1050">
        <f t="shared" si="48"/>
        <v>2.4599878680416221</v>
      </c>
    </row>
    <row r="1051" spans="1:7" x14ac:dyDescent="0.25">
      <c r="A1051" t="s">
        <v>813</v>
      </c>
      <c r="B1051" t="s">
        <v>279</v>
      </c>
      <c r="C1051">
        <v>2482</v>
      </c>
      <c r="D1051" t="s">
        <v>2812</v>
      </c>
      <c r="E1051">
        <v>898.72</v>
      </c>
      <c r="F1051">
        <f t="shared" si="48"/>
        <v>2.7617055367633969</v>
      </c>
    </row>
    <row r="1052" spans="1:7" x14ac:dyDescent="0.25">
      <c r="A1052" t="s">
        <v>813</v>
      </c>
      <c r="B1052" t="s">
        <v>312</v>
      </c>
      <c r="C1052">
        <v>7150</v>
      </c>
      <c r="D1052" t="s">
        <v>2813</v>
      </c>
      <c r="E1052">
        <v>575.1</v>
      </c>
      <c r="F1052">
        <f t="shared" si="48"/>
        <v>12.43262041384107</v>
      </c>
    </row>
    <row r="1053" spans="1:7" x14ac:dyDescent="0.25">
      <c r="A1053" t="s">
        <v>813</v>
      </c>
      <c r="B1053" t="s">
        <v>832</v>
      </c>
      <c r="C1053">
        <v>5988</v>
      </c>
      <c r="D1053" t="s">
        <v>2814</v>
      </c>
      <c r="E1053">
        <v>869.39</v>
      </c>
      <c r="F1053">
        <f t="shared" si="48"/>
        <v>6.8875878489515641</v>
      </c>
    </row>
    <row r="1054" spans="1:7" x14ac:dyDescent="0.25">
      <c r="A1054" t="s">
        <v>813</v>
      </c>
      <c r="B1054" t="s">
        <v>833</v>
      </c>
      <c r="C1054">
        <v>1232</v>
      </c>
      <c r="D1054" t="s">
        <v>2815</v>
      </c>
      <c r="E1054">
        <v>778.05</v>
      </c>
      <c r="F1054">
        <f t="shared" si="48"/>
        <v>1.5834457939721098</v>
      </c>
      <c r="G1054" t="s">
        <v>5299</v>
      </c>
    </row>
    <row r="1055" spans="1:7" x14ac:dyDescent="0.25">
      <c r="A1055" t="s">
        <v>813</v>
      </c>
      <c r="B1055" t="s">
        <v>834</v>
      </c>
      <c r="C1055">
        <v>5982</v>
      </c>
      <c r="D1055" t="s">
        <v>2816</v>
      </c>
      <c r="E1055">
        <v>1152.6600000000001</v>
      </c>
      <c r="F1055">
        <f t="shared" si="48"/>
        <v>5.1897350476289619</v>
      </c>
    </row>
    <row r="1056" spans="1:7" x14ac:dyDescent="0.25">
      <c r="A1056" t="s">
        <v>813</v>
      </c>
      <c r="B1056" t="s">
        <v>491</v>
      </c>
      <c r="C1056">
        <v>2539</v>
      </c>
      <c r="D1056" t="s">
        <v>2817</v>
      </c>
      <c r="E1056">
        <v>997.66</v>
      </c>
      <c r="F1056">
        <f t="shared" si="48"/>
        <v>2.5449551951566667</v>
      </c>
    </row>
    <row r="1057" spans="1:7" x14ac:dyDescent="0.25">
      <c r="A1057" t="s">
        <v>813</v>
      </c>
      <c r="B1057" t="s">
        <v>835</v>
      </c>
      <c r="C1057">
        <v>5436</v>
      </c>
      <c r="D1057" t="s">
        <v>2818</v>
      </c>
      <c r="E1057">
        <v>803</v>
      </c>
      <c r="F1057">
        <f t="shared" si="48"/>
        <v>6.7696139476961399</v>
      </c>
    </row>
    <row r="1058" spans="1:7" x14ac:dyDescent="0.25">
      <c r="A1058" t="s">
        <v>813</v>
      </c>
      <c r="B1058" t="s">
        <v>836</v>
      </c>
      <c r="C1058">
        <v>34429</v>
      </c>
      <c r="D1058" t="s">
        <v>2819</v>
      </c>
      <c r="E1058">
        <v>540.54</v>
      </c>
      <c r="F1058">
        <f t="shared" si="48"/>
        <v>63.693713693713697</v>
      </c>
    </row>
    <row r="1059" spans="1:7" x14ac:dyDescent="0.25">
      <c r="A1059" t="s">
        <v>813</v>
      </c>
      <c r="B1059" t="s">
        <v>837</v>
      </c>
      <c r="C1059">
        <v>3968</v>
      </c>
      <c r="D1059" t="s">
        <v>2820</v>
      </c>
      <c r="E1059">
        <v>577.75</v>
      </c>
      <c r="F1059">
        <f t="shared" si="48"/>
        <v>6.868022501081783</v>
      </c>
    </row>
    <row r="1060" spans="1:7" x14ac:dyDescent="0.25">
      <c r="A1060" t="s">
        <v>813</v>
      </c>
      <c r="B1060" t="s">
        <v>838</v>
      </c>
      <c r="C1060">
        <v>1794</v>
      </c>
      <c r="D1060" t="s">
        <v>2821</v>
      </c>
      <c r="E1060">
        <v>860.29</v>
      </c>
      <c r="F1060">
        <f t="shared" si="48"/>
        <v>2.0853433144637274</v>
      </c>
    </row>
    <row r="1061" spans="1:7" x14ac:dyDescent="0.25">
      <c r="A1061" t="s">
        <v>813</v>
      </c>
      <c r="B1061" t="s">
        <v>213</v>
      </c>
      <c r="C1061">
        <v>13171</v>
      </c>
      <c r="D1061" t="s">
        <v>2822</v>
      </c>
      <c r="E1061">
        <v>657.9</v>
      </c>
      <c r="F1061">
        <f t="shared" si="48"/>
        <v>20.019759841921264</v>
      </c>
    </row>
    <row r="1062" spans="1:7" x14ac:dyDescent="0.25">
      <c r="A1062" t="s">
        <v>813</v>
      </c>
      <c r="B1062" t="s">
        <v>214</v>
      </c>
      <c r="C1062">
        <v>19043</v>
      </c>
      <c r="D1062" t="s">
        <v>2823</v>
      </c>
      <c r="E1062">
        <v>556.98</v>
      </c>
      <c r="F1062">
        <f t="shared" si="48"/>
        <v>34.189737513016624</v>
      </c>
    </row>
    <row r="1063" spans="1:7" x14ac:dyDescent="0.25">
      <c r="A1063" t="s">
        <v>813</v>
      </c>
      <c r="B1063" t="s">
        <v>839</v>
      </c>
      <c r="C1063">
        <v>2879</v>
      </c>
      <c r="D1063" t="s">
        <v>2824</v>
      </c>
      <c r="E1063">
        <v>914.51</v>
      </c>
      <c r="F1063">
        <f t="shared" si="48"/>
        <v>3.1481339733846543</v>
      </c>
    </row>
    <row r="1064" spans="1:7" x14ac:dyDescent="0.25">
      <c r="A1064" t="s">
        <v>813</v>
      </c>
      <c r="B1064" t="s">
        <v>318</v>
      </c>
      <c r="C1064">
        <v>602401</v>
      </c>
      <c r="D1064" t="s">
        <v>2825</v>
      </c>
      <c r="E1064">
        <v>480.18</v>
      </c>
      <c r="F1064">
        <f t="shared" si="48"/>
        <v>1254.5316339705944</v>
      </c>
    </row>
    <row r="1065" spans="1:7" x14ac:dyDescent="0.25">
      <c r="A1065" t="s">
        <v>813</v>
      </c>
      <c r="B1065" t="s">
        <v>840</v>
      </c>
      <c r="C1065">
        <v>3838</v>
      </c>
      <c r="D1065" t="s">
        <v>2826</v>
      </c>
      <c r="E1065">
        <v>871.57</v>
      </c>
      <c r="F1065">
        <f t="shared" si="48"/>
        <v>4.403547620959877</v>
      </c>
    </row>
    <row r="1066" spans="1:7" x14ac:dyDescent="0.25">
      <c r="A1066" t="s">
        <v>813</v>
      </c>
      <c r="B1066" t="s">
        <v>841</v>
      </c>
      <c r="C1066">
        <v>7152</v>
      </c>
      <c r="D1066" t="s">
        <v>2827</v>
      </c>
      <c r="E1066">
        <v>866.75</v>
      </c>
      <c r="F1066">
        <f t="shared" si="48"/>
        <v>8.2515142774733192</v>
      </c>
    </row>
    <row r="1067" spans="1:7" x14ac:dyDescent="0.25">
      <c r="A1067" t="s">
        <v>813</v>
      </c>
      <c r="B1067" t="s">
        <v>433</v>
      </c>
      <c r="C1067">
        <v>2475</v>
      </c>
      <c r="D1067" t="s">
        <v>2828</v>
      </c>
      <c r="E1067">
        <v>722.67</v>
      </c>
      <c r="F1067">
        <f t="shared" si="48"/>
        <v>3.4247997011083897</v>
      </c>
    </row>
    <row r="1068" spans="1:7" x14ac:dyDescent="0.25">
      <c r="A1068" t="s">
        <v>813</v>
      </c>
      <c r="B1068" t="s">
        <v>842</v>
      </c>
      <c r="C1068">
        <v>19618</v>
      </c>
      <c r="D1068" t="s">
        <v>2829</v>
      </c>
      <c r="E1068">
        <v>653.36</v>
      </c>
      <c r="F1068">
        <f t="shared" si="48"/>
        <v>30.02632545610383</v>
      </c>
    </row>
    <row r="1069" spans="1:7" x14ac:dyDescent="0.25">
      <c r="A1069" t="s">
        <v>813</v>
      </c>
      <c r="B1069" t="s">
        <v>843</v>
      </c>
      <c r="C1069">
        <v>1535</v>
      </c>
      <c r="D1069" t="s">
        <v>2830</v>
      </c>
      <c r="E1069">
        <v>717.48</v>
      </c>
      <c r="F1069">
        <f t="shared" si="48"/>
        <v>2.1394324580476112</v>
      </c>
      <c r="G1069" t="s">
        <v>5288</v>
      </c>
    </row>
    <row r="1070" spans="1:7" x14ac:dyDescent="0.25">
      <c r="A1070" t="s">
        <v>813</v>
      </c>
      <c r="B1070" t="s">
        <v>844</v>
      </c>
      <c r="C1070">
        <v>81758</v>
      </c>
      <c r="D1070" t="s">
        <v>2831</v>
      </c>
      <c r="E1070">
        <v>468.36</v>
      </c>
      <c r="F1070">
        <f t="shared" si="48"/>
        <v>174.56230250234862</v>
      </c>
    </row>
    <row r="1071" spans="1:7" x14ac:dyDescent="0.25">
      <c r="A1071" t="s">
        <v>813</v>
      </c>
      <c r="B1071" t="s">
        <v>320</v>
      </c>
      <c r="C1071">
        <v>2962</v>
      </c>
      <c r="D1071" t="s">
        <v>2832</v>
      </c>
      <c r="E1071">
        <v>719.97</v>
      </c>
      <c r="F1071">
        <f t="shared" si="48"/>
        <v>4.1140603080683915</v>
      </c>
    </row>
    <row r="1072" spans="1:7" x14ac:dyDescent="0.25">
      <c r="A1072" t="s">
        <v>813</v>
      </c>
      <c r="B1072" t="s">
        <v>789</v>
      </c>
      <c r="C1072">
        <v>9703</v>
      </c>
      <c r="D1072" t="s">
        <v>2833</v>
      </c>
      <c r="E1072">
        <v>606.35</v>
      </c>
      <c r="F1072">
        <f t="shared" si="48"/>
        <v>16.002308897501443</v>
      </c>
    </row>
    <row r="1073" spans="1:7" x14ac:dyDescent="0.25">
      <c r="A1073" t="s">
        <v>813</v>
      </c>
      <c r="B1073" t="s">
        <v>322</v>
      </c>
      <c r="C1073">
        <v>2794</v>
      </c>
      <c r="D1073" t="s">
        <v>2834</v>
      </c>
      <c r="E1073">
        <v>1073.17</v>
      </c>
      <c r="F1073">
        <f t="shared" si="48"/>
        <v>2.6035017751148466</v>
      </c>
    </row>
    <row r="1074" spans="1:7" x14ac:dyDescent="0.25">
      <c r="A1074" t="s">
        <v>813</v>
      </c>
      <c r="B1074" t="s">
        <v>792</v>
      </c>
      <c r="C1074">
        <v>33195</v>
      </c>
      <c r="D1074" t="s">
        <v>2835</v>
      </c>
      <c r="E1074">
        <v>855.21</v>
      </c>
      <c r="F1074">
        <f t="shared" si="48"/>
        <v>38.815027887887183</v>
      </c>
    </row>
    <row r="1075" spans="1:7" x14ac:dyDescent="0.25">
      <c r="A1075" t="s">
        <v>813</v>
      </c>
      <c r="B1075" t="s">
        <v>845</v>
      </c>
      <c r="C1075">
        <v>28542</v>
      </c>
      <c r="D1075" t="s">
        <v>2836</v>
      </c>
      <c r="E1075">
        <v>901.29</v>
      </c>
      <c r="F1075">
        <f t="shared" si="48"/>
        <v>31.66794261558433</v>
      </c>
    </row>
    <row r="1076" spans="1:7" x14ac:dyDescent="0.25">
      <c r="A1076" t="s">
        <v>813</v>
      </c>
      <c r="B1076" t="s">
        <v>224</v>
      </c>
      <c r="C1076">
        <v>11884</v>
      </c>
      <c r="D1076" t="s">
        <v>2837</v>
      </c>
      <c r="E1076">
        <v>953.59</v>
      </c>
      <c r="F1076">
        <f t="shared" ref="F1076:F1139" si="49">C1076/E1076</f>
        <v>12.462379009846998</v>
      </c>
    </row>
    <row r="1077" spans="1:7" x14ac:dyDescent="0.25">
      <c r="A1077" t="s">
        <v>813</v>
      </c>
      <c r="B1077" t="s">
        <v>225</v>
      </c>
      <c r="C1077">
        <v>9707</v>
      </c>
      <c r="D1077" t="s">
        <v>2838</v>
      </c>
      <c r="E1077">
        <v>904.41</v>
      </c>
      <c r="F1077">
        <f t="shared" si="49"/>
        <v>10.732964031799737</v>
      </c>
    </row>
    <row r="1078" spans="1:7" x14ac:dyDescent="0.25">
      <c r="A1078" t="s">
        <v>813</v>
      </c>
      <c r="B1078" t="s">
        <v>846</v>
      </c>
      <c r="C1078">
        <v>4033</v>
      </c>
      <c r="D1078" t="s">
        <v>2839</v>
      </c>
      <c r="E1078">
        <v>979.72</v>
      </c>
      <c r="F1078">
        <f t="shared" si="49"/>
        <v>4.1164822602376185</v>
      </c>
    </row>
    <row r="1079" spans="1:7" x14ac:dyDescent="0.25">
      <c r="A1079" t="s">
        <v>813</v>
      </c>
      <c r="B1079" t="s">
        <v>744</v>
      </c>
      <c r="C1079">
        <v>34237</v>
      </c>
      <c r="D1079" t="s">
        <v>2840</v>
      </c>
      <c r="E1079">
        <v>590.20000000000005</v>
      </c>
      <c r="F1079">
        <f t="shared" si="49"/>
        <v>58.009149440867496</v>
      </c>
    </row>
    <row r="1080" spans="1:7" x14ac:dyDescent="0.25">
      <c r="A1080" t="s">
        <v>813</v>
      </c>
      <c r="B1080" t="s">
        <v>592</v>
      </c>
      <c r="C1080">
        <v>5979</v>
      </c>
      <c r="D1080" t="s">
        <v>2841</v>
      </c>
      <c r="E1080">
        <v>718.65</v>
      </c>
      <c r="F1080">
        <f t="shared" si="49"/>
        <v>8.3197662283448128</v>
      </c>
    </row>
    <row r="1081" spans="1:7" x14ac:dyDescent="0.25">
      <c r="A1081" t="s">
        <v>813</v>
      </c>
      <c r="B1081" t="s">
        <v>228</v>
      </c>
      <c r="C1081">
        <v>31829</v>
      </c>
      <c r="D1081" t="s">
        <v>2842</v>
      </c>
      <c r="E1081">
        <v>651.45000000000005</v>
      </c>
      <c r="F1081">
        <f t="shared" si="49"/>
        <v>48.858699823470715</v>
      </c>
    </row>
    <row r="1082" spans="1:7" x14ac:dyDescent="0.25">
      <c r="A1082" t="s">
        <v>813</v>
      </c>
      <c r="B1082" t="s">
        <v>847</v>
      </c>
      <c r="C1082">
        <v>5620</v>
      </c>
      <c r="D1082" t="s">
        <v>2843</v>
      </c>
      <c r="E1082">
        <v>702.9</v>
      </c>
      <c r="F1082">
        <f t="shared" si="49"/>
        <v>7.9954474320671505</v>
      </c>
    </row>
    <row r="1083" spans="1:7" x14ac:dyDescent="0.25">
      <c r="A1083" t="s">
        <v>813</v>
      </c>
      <c r="B1083" t="s">
        <v>848</v>
      </c>
      <c r="C1083">
        <v>2587</v>
      </c>
      <c r="D1083" t="s">
        <v>2844</v>
      </c>
      <c r="E1083">
        <v>729.99</v>
      </c>
      <c r="F1083">
        <f t="shared" si="49"/>
        <v>3.5438841627967506</v>
      </c>
    </row>
    <row r="1084" spans="1:7" x14ac:dyDescent="0.25">
      <c r="A1084" t="s">
        <v>813</v>
      </c>
      <c r="B1084" t="s">
        <v>849</v>
      </c>
      <c r="C1084">
        <v>10231</v>
      </c>
      <c r="D1084" t="s">
        <v>2845</v>
      </c>
      <c r="E1084">
        <v>719.43</v>
      </c>
      <c r="F1084">
        <f t="shared" si="49"/>
        <v>14.220980498450164</v>
      </c>
    </row>
    <row r="1085" spans="1:7" x14ac:dyDescent="0.25">
      <c r="A1085" t="s">
        <v>813</v>
      </c>
      <c r="B1085" t="s">
        <v>850</v>
      </c>
      <c r="C1085">
        <v>16007</v>
      </c>
      <c r="D1085" t="s">
        <v>2846</v>
      </c>
      <c r="E1085">
        <v>578.09</v>
      </c>
      <c r="F1085">
        <f t="shared" si="49"/>
        <v>27.689460118666641</v>
      </c>
    </row>
    <row r="1086" spans="1:7" x14ac:dyDescent="0.25">
      <c r="A1086" t="s">
        <v>813</v>
      </c>
      <c r="B1086" t="s">
        <v>851</v>
      </c>
      <c r="C1086">
        <v>2750</v>
      </c>
      <c r="D1086" t="s">
        <v>2847</v>
      </c>
      <c r="E1086">
        <v>1075.07</v>
      </c>
      <c r="F1086">
        <f t="shared" si="49"/>
        <v>2.5579729692020057</v>
      </c>
    </row>
    <row r="1087" spans="1:7" x14ac:dyDescent="0.25">
      <c r="A1087" t="s">
        <v>813</v>
      </c>
      <c r="B1087" t="s">
        <v>852</v>
      </c>
      <c r="C1087">
        <v>5361</v>
      </c>
      <c r="D1087" t="s">
        <v>2848</v>
      </c>
      <c r="E1087">
        <v>881.42</v>
      </c>
      <c r="F1087">
        <f t="shared" si="49"/>
        <v>6.0822309455197301</v>
      </c>
      <c r="G1087" t="s">
        <v>5288</v>
      </c>
    </row>
    <row r="1088" spans="1:7" x14ac:dyDescent="0.25">
      <c r="A1088" t="s">
        <v>813</v>
      </c>
      <c r="B1088" t="s">
        <v>853</v>
      </c>
      <c r="C1088">
        <v>15949</v>
      </c>
      <c r="D1088" t="s">
        <v>2849</v>
      </c>
      <c r="E1088">
        <v>719.29</v>
      </c>
      <c r="F1088">
        <f t="shared" si="49"/>
        <v>22.17325418120647</v>
      </c>
    </row>
    <row r="1089" spans="1:7" x14ac:dyDescent="0.25">
      <c r="A1089" t="s">
        <v>813</v>
      </c>
      <c r="B1089" t="s">
        <v>854</v>
      </c>
      <c r="C1089">
        <v>3421</v>
      </c>
      <c r="D1089" t="s">
        <v>2850</v>
      </c>
      <c r="E1089">
        <v>894.31</v>
      </c>
      <c r="F1089">
        <f t="shared" si="49"/>
        <v>3.8252954791962521</v>
      </c>
    </row>
    <row r="1090" spans="1:7" x14ac:dyDescent="0.25">
      <c r="A1090" t="s">
        <v>813</v>
      </c>
      <c r="B1090" t="s">
        <v>855</v>
      </c>
      <c r="C1090">
        <v>5704</v>
      </c>
      <c r="D1090" t="s">
        <v>2851</v>
      </c>
      <c r="E1090">
        <v>721.94</v>
      </c>
      <c r="F1090">
        <f t="shared" si="49"/>
        <v>7.9009335955896605</v>
      </c>
    </row>
    <row r="1091" spans="1:7" x14ac:dyDescent="0.25">
      <c r="A1091" t="s">
        <v>813</v>
      </c>
      <c r="B1091" t="s">
        <v>856</v>
      </c>
      <c r="C1091">
        <v>6414</v>
      </c>
      <c r="D1091" t="s">
        <v>2852</v>
      </c>
      <c r="E1091">
        <v>754.6</v>
      </c>
      <c r="F1091">
        <f t="shared" si="49"/>
        <v>8.4998674794593168</v>
      </c>
    </row>
    <row r="1092" spans="1:7" x14ac:dyDescent="0.25">
      <c r="A1092" t="s">
        <v>813</v>
      </c>
      <c r="B1092" t="s">
        <v>329</v>
      </c>
      <c r="C1092">
        <v>5234</v>
      </c>
      <c r="D1092" t="s">
        <v>2853</v>
      </c>
      <c r="E1092">
        <v>894.84</v>
      </c>
      <c r="F1092">
        <f t="shared" si="49"/>
        <v>5.8490903401725447</v>
      </c>
    </row>
    <row r="1093" spans="1:7" x14ac:dyDescent="0.25">
      <c r="A1093" t="s">
        <v>813</v>
      </c>
      <c r="B1093" t="s">
        <v>857</v>
      </c>
      <c r="C1093">
        <v>24383</v>
      </c>
      <c r="D1093" t="s">
        <v>2854</v>
      </c>
      <c r="E1093">
        <v>862.12</v>
      </c>
      <c r="F1093">
        <f t="shared" si="49"/>
        <v>28.282605669744353</v>
      </c>
    </row>
    <row r="1094" spans="1:7" x14ac:dyDescent="0.25">
      <c r="A1094" t="s">
        <v>813</v>
      </c>
      <c r="B1094" t="s">
        <v>858</v>
      </c>
      <c r="C1094">
        <v>9164</v>
      </c>
      <c r="D1094" t="s">
        <v>2855</v>
      </c>
      <c r="E1094">
        <v>735.79</v>
      </c>
      <c r="F1094">
        <f t="shared" si="49"/>
        <v>12.454640590385845</v>
      </c>
    </row>
    <row r="1095" spans="1:7" x14ac:dyDescent="0.25">
      <c r="A1095" t="s">
        <v>813</v>
      </c>
      <c r="B1095" t="s">
        <v>859</v>
      </c>
      <c r="C1095">
        <v>2530</v>
      </c>
      <c r="D1095" t="s">
        <v>2856</v>
      </c>
      <c r="E1095">
        <v>1069.79</v>
      </c>
      <c r="F1095">
        <f t="shared" si="49"/>
        <v>2.3649501303994245</v>
      </c>
      <c r="G1095" t="s">
        <v>5307</v>
      </c>
    </row>
    <row r="1096" spans="1:7" x14ac:dyDescent="0.25">
      <c r="A1096" t="s">
        <v>813</v>
      </c>
      <c r="B1096" t="s">
        <v>860</v>
      </c>
      <c r="C1096">
        <v>61998</v>
      </c>
      <c r="D1096" t="s">
        <v>2857</v>
      </c>
      <c r="E1096">
        <v>1271.33</v>
      </c>
      <c r="F1096">
        <f t="shared" si="49"/>
        <v>48.766252664532423</v>
      </c>
    </row>
    <row r="1097" spans="1:7" x14ac:dyDescent="0.25">
      <c r="A1097" t="s">
        <v>813</v>
      </c>
      <c r="B1097" t="s">
        <v>861</v>
      </c>
      <c r="C1097">
        <v>4636</v>
      </c>
      <c r="D1097" t="s">
        <v>2858</v>
      </c>
      <c r="E1097">
        <v>720.36</v>
      </c>
      <c r="F1097">
        <f t="shared" si="49"/>
        <v>6.4356710533622072</v>
      </c>
    </row>
    <row r="1098" spans="1:7" x14ac:dyDescent="0.25">
      <c r="A1098" t="s">
        <v>813</v>
      </c>
      <c r="B1098" t="s">
        <v>862</v>
      </c>
      <c r="C1098">
        <v>9537</v>
      </c>
      <c r="D1098" t="s">
        <v>2859</v>
      </c>
      <c r="E1098">
        <v>728.33</v>
      </c>
      <c r="F1098">
        <f t="shared" si="49"/>
        <v>13.094339104526794</v>
      </c>
    </row>
    <row r="1099" spans="1:7" x14ac:dyDescent="0.25">
      <c r="A1099" t="s">
        <v>813</v>
      </c>
      <c r="B1099" t="s">
        <v>863</v>
      </c>
      <c r="C1099">
        <v>74232</v>
      </c>
      <c r="D1099" t="s">
        <v>2860</v>
      </c>
      <c r="E1099">
        <v>622.15</v>
      </c>
      <c r="F1099">
        <f t="shared" si="49"/>
        <v>119.31527766615768</v>
      </c>
    </row>
    <row r="1100" spans="1:7" x14ac:dyDescent="0.25">
      <c r="A1100" t="s">
        <v>813</v>
      </c>
      <c r="B1100" t="s">
        <v>864</v>
      </c>
      <c r="C1100">
        <v>4920</v>
      </c>
      <c r="D1100" t="s">
        <v>2861</v>
      </c>
      <c r="E1100">
        <v>895.4</v>
      </c>
      <c r="F1100">
        <f t="shared" si="49"/>
        <v>5.494750949296404</v>
      </c>
    </row>
    <row r="1101" spans="1:7" x14ac:dyDescent="0.25">
      <c r="A1101" t="s">
        <v>813</v>
      </c>
      <c r="B1101" t="s">
        <v>752</v>
      </c>
      <c r="C1101">
        <v>3036</v>
      </c>
      <c r="D1101" t="s">
        <v>2862</v>
      </c>
      <c r="E1101">
        <v>718.45</v>
      </c>
      <c r="F1101">
        <f t="shared" si="49"/>
        <v>4.2257637970631219</v>
      </c>
    </row>
    <row r="1102" spans="1:7" x14ac:dyDescent="0.25">
      <c r="A1102" t="s">
        <v>813</v>
      </c>
      <c r="B1102" t="s">
        <v>234</v>
      </c>
      <c r="C1102">
        <v>6856</v>
      </c>
      <c r="D1102" t="s">
        <v>2863</v>
      </c>
      <c r="E1102">
        <v>899.03</v>
      </c>
      <c r="F1102">
        <f t="shared" si="49"/>
        <v>7.6259969077783838</v>
      </c>
    </row>
    <row r="1103" spans="1:7" x14ac:dyDescent="0.25">
      <c r="A1103" t="s">
        <v>813</v>
      </c>
      <c r="B1103" t="s">
        <v>336</v>
      </c>
      <c r="C1103">
        <v>54224</v>
      </c>
      <c r="D1103" t="s">
        <v>2864</v>
      </c>
      <c r="E1103">
        <v>721.32</v>
      </c>
      <c r="F1103">
        <f t="shared" si="49"/>
        <v>75.173293406532466</v>
      </c>
    </row>
    <row r="1104" spans="1:7" x14ac:dyDescent="0.25">
      <c r="A1104" t="s">
        <v>813</v>
      </c>
      <c r="B1104" t="s">
        <v>337</v>
      </c>
      <c r="C1104">
        <v>4823</v>
      </c>
      <c r="D1104" t="s">
        <v>2865</v>
      </c>
      <c r="E1104">
        <v>717.7</v>
      </c>
      <c r="F1104">
        <f t="shared" si="49"/>
        <v>6.7200780270307927</v>
      </c>
    </row>
    <row r="1105" spans="1:7" x14ac:dyDescent="0.25">
      <c r="A1105" t="s">
        <v>813</v>
      </c>
      <c r="B1105" t="s">
        <v>455</v>
      </c>
      <c r="C1105">
        <v>516042</v>
      </c>
      <c r="D1105" t="s">
        <v>2866</v>
      </c>
      <c r="E1105">
        <v>1009.48</v>
      </c>
      <c r="F1105">
        <f t="shared" si="49"/>
        <v>511.19586321670562</v>
      </c>
    </row>
    <row r="1106" spans="1:7" x14ac:dyDescent="0.25">
      <c r="A1106" t="s">
        <v>813</v>
      </c>
      <c r="B1106" t="s">
        <v>865</v>
      </c>
      <c r="C1106">
        <v>21428</v>
      </c>
      <c r="D1106" t="s">
        <v>2867</v>
      </c>
      <c r="E1106">
        <v>640.54999999999995</v>
      </c>
      <c r="F1106">
        <f t="shared" si="49"/>
        <v>33.452501756303178</v>
      </c>
    </row>
    <row r="1107" spans="1:7" x14ac:dyDescent="0.25">
      <c r="A1107" t="s">
        <v>813</v>
      </c>
      <c r="B1107" t="s">
        <v>866</v>
      </c>
      <c r="C1107">
        <v>176875</v>
      </c>
      <c r="D1107" t="s">
        <v>2868</v>
      </c>
      <c r="E1107">
        <v>556.35</v>
      </c>
      <c r="F1107">
        <f t="shared" si="49"/>
        <v>317.92037386537248</v>
      </c>
    </row>
    <row r="1108" spans="1:7" x14ac:dyDescent="0.25">
      <c r="A1108" t="s">
        <v>813</v>
      </c>
      <c r="B1108" t="s">
        <v>867</v>
      </c>
      <c r="C1108">
        <v>2521</v>
      </c>
      <c r="D1108" t="s">
        <v>2869</v>
      </c>
      <c r="E1108">
        <v>896.66</v>
      </c>
      <c r="F1108">
        <f t="shared" si="49"/>
        <v>2.8115450672495705</v>
      </c>
      <c r="G1108" t="s">
        <v>5307</v>
      </c>
    </row>
    <row r="1109" spans="1:7" x14ac:dyDescent="0.25">
      <c r="A1109" t="s">
        <v>813</v>
      </c>
      <c r="B1109" t="s">
        <v>868</v>
      </c>
      <c r="C1109">
        <v>5917</v>
      </c>
      <c r="D1109" t="s">
        <v>2870</v>
      </c>
      <c r="E1109">
        <v>1056.08</v>
      </c>
      <c r="F1109">
        <f t="shared" si="49"/>
        <v>5.6027952427846381</v>
      </c>
    </row>
    <row r="1110" spans="1:7" x14ac:dyDescent="0.25">
      <c r="A1110" t="s">
        <v>813</v>
      </c>
      <c r="B1110" t="s">
        <v>869</v>
      </c>
      <c r="C1110">
        <v>3583</v>
      </c>
      <c r="D1110" t="s">
        <v>2871</v>
      </c>
      <c r="E1110">
        <v>896.56</v>
      </c>
      <c r="F1110">
        <f t="shared" si="49"/>
        <v>3.996386187204426</v>
      </c>
    </row>
    <row r="1111" spans="1:7" x14ac:dyDescent="0.25">
      <c r="A1111" t="s">
        <v>813</v>
      </c>
      <c r="B1111" t="s">
        <v>870</v>
      </c>
      <c r="C1111">
        <v>4156</v>
      </c>
      <c r="D1111" t="s">
        <v>2872</v>
      </c>
      <c r="E1111">
        <v>794.77</v>
      </c>
      <c r="F1111">
        <f t="shared" si="49"/>
        <v>5.229185802181763</v>
      </c>
    </row>
    <row r="1112" spans="1:7" x14ac:dyDescent="0.25">
      <c r="A1112" t="s">
        <v>813</v>
      </c>
      <c r="B1112" t="s">
        <v>871</v>
      </c>
      <c r="C1112">
        <v>2006</v>
      </c>
      <c r="D1112" t="s">
        <v>2873</v>
      </c>
      <c r="E1112">
        <v>680.12</v>
      </c>
      <c r="F1112">
        <f t="shared" si="49"/>
        <v>2.9494795036170087</v>
      </c>
    </row>
    <row r="1113" spans="1:7" x14ac:dyDescent="0.25">
      <c r="A1113" t="s">
        <v>813</v>
      </c>
      <c r="B1113" t="s">
        <v>872</v>
      </c>
      <c r="C1113">
        <v>5485</v>
      </c>
      <c r="D1113" t="s">
        <v>2874</v>
      </c>
      <c r="E1113">
        <v>727.78</v>
      </c>
      <c r="F1113">
        <f t="shared" si="49"/>
        <v>7.5366182087993625</v>
      </c>
    </row>
    <row r="1114" spans="1:7" x14ac:dyDescent="0.25">
      <c r="A1114" t="s">
        <v>813</v>
      </c>
      <c r="B1114" t="s">
        <v>873</v>
      </c>
      <c r="C1114">
        <v>22836</v>
      </c>
      <c r="D1114" t="s">
        <v>2875</v>
      </c>
      <c r="E1114">
        <v>1184.8599999999999</v>
      </c>
      <c r="F1114">
        <f t="shared" si="49"/>
        <v>19.273163074118465</v>
      </c>
    </row>
    <row r="1115" spans="1:7" x14ac:dyDescent="0.25">
      <c r="A1115" t="s">
        <v>813</v>
      </c>
      <c r="B1115" t="s">
        <v>614</v>
      </c>
      <c r="C1115">
        <v>7777</v>
      </c>
      <c r="D1115" t="s">
        <v>2876</v>
      </c>
      <c r="E1115">
        <v>1074.97</v>
      </c>
      <c r="F1115">
        <f t="shared" si="49"/>
        <v>7.234620501037238</v>
      </c>
    </row>
    <row r="1116" spans="1:7" x14ac:dyDescent="0.25">
      <c r="A1116" t="s">
        <v>813</v>
      </c>
      <c r="B1116" t="s">
        <v>874</v>
      </c>
      <c r="C1116">
        <v>2803</v>
      </c>
      <c r="D1116" t="s">
        <v>2877</v>
      </c>
      <c r="E1116">
        <v>899.09</v>
      </c>
      <c r="F1116">
        <f t="shared" si="49"/>
        <v>3.1175966810886564</v>
      </c>
    </row>
    <row r="1117" spans="1:7" x14ac:dyDescent="0.25">
      <c r="A1117" t="s">
        <v>813</v>
      </c>
      <c r="B1117" t="s">
        <v>875</v>
      </c>
      <c r="C1117">
        <v>6931</v>
      </c>
      <c r="D1117" t="s">
        <v>2878</v>
      </c>
      <c r="E1117">
        <v>799.86</v>
      </c>
      <c r="F1117">
        <f t="shared" si="49"/>
        <v>8.6652664216237838</v>
      </c>
    </row>
    <row r="1118" spans="1:7" x14ac:dyDescent="0.25">
      <c r="A1118" t="s">
        <v>813</v>
      </c>
      <c r="B1118" t="s">
        <v>876</v>
      </c>
      <c r="C1118">
        <v>1518</v>
      </c>
      <c r="D1118" t="s">
        <v>2879</v>
      </c>
      <c r="E1118">
        <v>914.12</v>
      </c>
      <c r="F1118">
        <f t="shared" si="49"/>
        <v>1.6606134861943727</v>
      </c>
      <c r="G1118" t="s">
        <v>5299</v>
      </c>
    </row>
    <row r="1119" spans="1:7" x14ac:dyDescent="0.25">
      <c r="A1119" t="s">
        <v>813</v>
      </c>
      <c r="B1119" t="s">
        <v>242</v>
      </c>
      <c r="C1119">
        <v>5406</v>
      </c>
      <c r="D1119" t="s">
        <v>2880</v>
      </c>
      <c r="E1119">
        <v>898.88</v>
      </c>
      <c r="F1119">
        <f t="shared" si="49"/>
        <v>6.0141509433962268</v>
      </c>
    </row>
    <row r="1120" spans="1:7" x14ac:dyDescent="0.25">
      <c r="A1120" t="s">
        <v>813</v>
      </c>
      <c r="B1120" t="s">
        <v>877</v>
      </c>
      <c r="C1120">
        <v>2119</v>
      </c>
      <c r="D1120" t="s">
        <v>2881</v>
      </c>
      <c r="E1120">
        <v>718.59</v>
      </c>
      <c r="F1120">
        <f t="shared" si="49"/>
        <v>2.9488303483210174</v>
      </c>
    </row>
    <row r="1121" spans="1:6" x14ac:dyDescent="0.25">
      <c r="A1121" t="s">
        <v>813</v>
      </c>
      <c r="B1121" t="s">
        <v>878</v>
      </c>
      <c r="C1121">
        <v>8525</v>
      </c>
      <c r="D1121" t="s">
        <v>2882</v>
      </c>
      <c r="E1121">
        <v>575.04</v>
      </c>
      <c r="F1121">
        <f t="shared" si="49"/>
        <v>14.825055648302728</v>
      </c>
    </row>
    <row r="1122" spans="1:6" x14ac:dyDescent="0.25">
      <c r="A1122" t="s">
        <v>813</v>
      </c>
      <c r="B1122" t="s">
        <v>879</v>
      </c>
      <c r="C1122">
        <v>3138</v>
      </c>
      <c r="D1122" t="s">
        <v>2883</v>
      </c>
      <c r="E1122">
        <v>505.5</v>
      </c>
      <c r="F1122">
        <f t="shared" si="49"/>
        <v>6.2077151335311571</v>
      </c>
    </row>
    <row r="1123" spans="1:6" x14ac:dyDescent="0.25">
      <c r="A1123" t="s">
        <v>813</v>
      </c>
      <c r="B1123" t="s">
        <v>880</v>
      </c>
      <c r="C1123">
        <v>165429</v>
      </c>
      <c r="D1123" t="s">
        <v>2884</v>
      </c>
      <c r="E1123">
        <v>155.69999999999999</v>
      </c>
      <c r="F1123">
        <f t="shared" si="49"/>
        <v>1062.4855491329481</v>
      </c>
    </row>
    <row r="1124" spans="1:6" x14ac:dyDescent="0.25">
      <c r="A1124" t="s">
        <v>881</v>
      </c>
      <c r="B1124" t="s">
        <v>881</v>
      </c>
      <c r="C1124">
        <v>4467673</v>
      </c>
      <c r="D1124" t="s">
        <v>3604</v>
      </c>
      <c r="E1124">
        <v>40411.24</v>
      </c>
      <c r="F1124">
        <f t="shared" si="49"/>
        <v>110.55520691767934</v>
      </c>
    </row>
    <row r="1125" spans="1:6" x14ac:dyDescent="0.25">
      <c r="A1125" t="s">
        <v>881</v>
      </c>
      <c r="B1125" t="s">
        <v>768</v>
      </c>
      <c r="C1125">
        <v>19202</v>
      </c>
      <c r="D1125" t="s">
        <v>3605</v>
      </c>
      <c r="E1125">
        <v>412.25</v>
      </c>
      <c r="F1125">
        <f t="shared" si="49"/>
        <v>46.578532443905395</v>
      </c>
    </row>
    <row r="1126" spans="1:6" x14ac:dyDescent="0.25">
      <c r="A1126" t="s">
        <v>881</v>
      </c>
      <c r="B1126" t="s">
        <v>726</v>
      </c>
      <c r="C1126">
        <v>21315</v>
      </c>
      <c r="D1126" t="s">
        <v>3606</v>
      </c>
      <c r="E1126">
        <v>352.06</v>
      </c>
      <c r="F1126">
        <f t="shared" si="49"/>
        <v>60.543657331136735</v>
      </c>
    </row>
    <row r="1127" spans="1:6" x14ac:dyDescent="0.25">
      <c r="A1127" t="s">
        <v>881</v>
      </c>
      <c r="B1127" t="s">
        <v>814</v>
      </c>
      <c r="C1127">
        <v>22747</v>
      </c>
      <c r="D1127" t="s">
        <v>3607</v>
      </c>
      <c r="E1127">
        <v>204.3</v>
      </c>
      <c r="F1127">
        <f t="shared" si="49"/>
        <v>111.34116495349974</v>
      </c>
    </row>
    <row r="1128" spans="1:6" x14ac:dyDescent="0.25">
      <c r="A1128" t="s">
        <v>881</v>
      </c>
      <c r="B1128" t="s">
        <v>882</v>
      </c>
      <c r="C1128">
        <v>7888</v>
      </c>
      <c r="D1128" t="s">
        <v>3608</v>
      </c>
      <c r="E1128">
        <v>273.62</v>
      </c>
      <c r="F1128">
        <f t="shared" si="49"/>
        <v>28.828302024705796</v>
      </c>
    </row>
    <row r="1129" spans="1:6" x14ac:dyDescent="0.25">
      <c r="A1129" t="s">
        <v>881</v>
      </c>
      <c r="B1129" t="s">
        <v>883</v>
      </c>
      <c r="C1129">
        <v>44249</v>
      </c>
      <c r="D1129" t="s">
        <v>3609</v>
      </c>
      <c r="E1129">
        <v>499.95</v>
      </c>
      <c r="F1129">
        <f t="shared" si="49"/>
        <v>88.506850685068514</v>
      </c>
    </row>
    <row r="1130" spans="1:6" x14ac:dyDescent="0.25">
      <c r="A1130" t="s">
        <v>881</v>
      </c>
      <c r="B1130" t="s">
        <v>884</v>
      </c>
      <c r="C1130">
        <v>12500</v>
      </c>
      <c r="D1130" t="s">
        <v>3610</v>
      </c>
      <c r="E1130">
        <v>283.95999999999998</v>
      </c>
      <c r="F1130">
        <f t="shared" si="49"/>
        <v>44.020284547119317</v>
      </c>
    </row>
    <row r="1131" spans="1:6" x14ac:dyDescent="0.25">
      <c r="A1131" t="s">
        <v>881</v>
      </c>
      <c r="B1131" t="s">
        <v>885</v>
      </c>
      <c r="C1131">
        <v>26032</v>
      </c>
      <c r="D1131" t="s">
        <v>3611</v>
      </c>
      <c r="E1131">
        <v>361.36</v>
      </c>
      <c r="F1131">
        <f t="shared" si="49"/>
        <v>72.038963914102283</v>
      </c>
    </row>
    <row r="1132" spans="1:6" x14ac:dyDescent="0.25">
      <c r="A1132" t="s">
        <v>881</v>
      </c>
      <c r="B1132" t="s">
        <v>295</v>
      </c>
      <c r="C1132">
        <v>133581</v>
      </c>
      <c r="D1132" t="s">
        <v>3612</v>
      </c>
      <c r="E1132">
        <v>256.98</v>
      </c>
      <c r="F1132">
        <f t="shared" si="49"/>
        <v>519.8108802241419</v>
      </c>
    </row>
    <row r="1133" spans="1:6" x14ac:dyDescent="0.25">
      <c r="A1133" t="s">
        <v>881</v>
      </c>
      <c r="B1133" t="s">
        <v>818</v>
      </c>
      <c r="C1133">
        <v>19788</v>
      </c>
      <c r="D1133" t="s">
        <v>3613</v>
      </c>
      <c r="E1133">
        <v>291.68</v>
      </c>
      <c r="F1133">
        <f t="shared" si="49"/>
        <v>67.841470104223802</v>
      </c>
    </row>
    <row r="1134" spans="1:6" x14ac:dyDescent="0.25">
      <c r="A1134" t="s">
        <v>881</v>
      </c>
      <c r="B1134" t="s">
        <v>886</v>
      </c>
      <c r="C1134">
        <v>46718</v>
      </c>
      <c r="D1134" t="s">
        <v>3614</v>
      </c>
      <c r="E1134">
        <v>161.83000000000001</v>
      </c>
      <c r="F1134">
        <f t="shared" si="49"/>
        <v>288.68565778903786</v>
      </c>
    </row>
    <row r="1135" spans="1:6" x14ac:dyDescent="0.25">
      <c r="A1135" t="s">
        <v>881</v>
      </c>
      <c r="B1135" t="s">
        <v>887</v>
      </c>
      <c r="C1135">
        <v>30060</v>
      </c>
      <c r="D1135" t="s">
        <v>3615</v>
      </c>
      <c r="E1135">
        <v>182.71</v>
      </c>
      <c r="F1135">
        <f t="shared" si="49"/>
        <v>164.52301461332166</v>
      </c>
    </row>
    <row r="1136" spans="1:6" x14ac:dyDescent="0.25">
      <c r="A1136" t="s">
        <v>881</v>
      </c>
      <c r="B1136" t="s">
        <v>888</v>
      </c>
      <c r="C1136">
        <v>8303</v>
      </c>
      <c r="D1136" t="s">
        <v>3616</v>
      </c>
      <c r="E1136">
        <v>208.91</v>
      </c>
      <c r="F1136">
        <f t="shared" si="49"/>
        <v>39.74438753530228</v>
      </c>
    </row>
    <row r="1137" spans="1:6" x14ac:dyDescent="0.25">
      <c r="A1137" t="s">
        <v>881</v>
      </c>
      <c r="B1137" t="s">
        <v>889</v>
      </c>
      <c r="C1137">
        <v>12630</v>
      </c>
      <c r="D1137" t="s">
        <v>3617</v>
      </c>
      <c r="E1137">
        <v>495.32</v>
      </c>
      <c r="F1137">
        <f t="shared" si="49"/>
        <v>25.498667528062668</v>
      </c>
    </row>
    <row r="1138" spans="1:6" x14ac:dyDescent="0.25">
      <c r="A1138" t="s">
        <v>881</v>
      </c>
      <c r="B1138" t="s">
        <v>890</v>
      </c>
      <c r="C1138">
        <v>20477</v>
      </c>
      <c r="D1138" t="s">
        <v>3618</v>
      </c>
      <c r="E1138">
        <v>585.54999999999995</v>
      </c>
      <c r="F1138">
        <f t="shared" si="49"/>
        <v>34.970540517462219</v>
      </c>
    </row>
    <row r="1139" spans="1:6" x14ac:dyDescent="0.25">
      <c r="A1139" t="s">
        <v>881</v>
      </c>
      <c r="B1139" t="s">
        <v>891</v>
      </c>
      <c r="C1139">
        <v>81676</v>
      </c>
      <c r="D1139" t="s">
        <v>3619</v>
      </c>
      <c r="E1139">
        <v>300.20999999999998</v>
      </c>
      <c r="F1139">
        <f t="shared" si="49"/>
        <v>272.06288931081576</v>
      </c>
    </row>
    <row r="1140" spans="1:6" x14ac:dyDescent="0.25">
      <c r="A1140" t="s">
        <v>881</v>
      </c>
      <c r="B1140" t="s">
        <v>184</v>
      </c>
      <c r="C1140">
        <v>12879</v>
      </c>
      <c r="D1140" t="s">
        <v>3620</v>
      </c>
      <c r="E1140">
        <v>431.54</v>
      </c>
      <c r="F1140">
        <f t="shared" ref="F1140:F1203" si="50">C1140/E1140</f>
        <v>29.844278630022707</v>
      </c>
    </row>
    <row r="1141" spans="1:6" x14ac:dyDescent="0.25">
      <c r="A1141" t="s">
        <v>881</v>
      </c>
      <c r="B1141" t="s">
        <v>892</v>
      </c>
      <c r="C1141">
        <v>12747</v>
      </c>
      <c r="D1141" t="s">
        <v>3621</v>
      </c>
      <c r="E1141">
        <v>348.2</v>
      </c>
      <c r="F1141">
        <f t="shared" si="50"/>
        <v>36.608271108558299</v>
      </c>
    </row>
    <row r="1142" spans="1:6" x14ac:dyDescent="0.25">
      <c r="A1142" t="s">
        <v>881</v>
      </c>
      <c r="B1142" t="s">
        <v>893</v>
      </c>
      <c r="C1142">
        <v>39001</v>
      </c>
      <c r="D1142" t="s">
        <v>3622</v>
      </c>
      <c r="E1142">
        <v>410.81</v>
      </c>
      <c r="F1142">
        <f t="shared" si="50"/>
        <v>94.936832112168645</v>
      </c>
    </row>
    <row r="1143" spans="1:6" x14ac:dyDescent="0.25">
      <c r="A1143" t="s">
        <v>881</v>
      </c>
      <c r="B1143" t="s">
        <v>894</v>
      </c>
      <c r="C1143">
        <v>93584</v>
      </c>
      <c r="D1143" t="s">
        <v>3623</v>
      </c>
      <c r="E1143">
        <v>159.44</v>
      </c>
      <c r="F1143">
        <f t="shared" si="50"/>
        <v>586.95434019066738</v>
      </c>
    </row>
    <row r="1144" spans="1:6" x14ac:dyDescent="0.25">
      <c r="A1144" t="s">
        <v>881</v>
      </c>
      <c r="B1144" t="s">
        <v>895</v>
      </c>
      <c r="C1144">
        <v>4760</v>
      </c>
      <c r="D1144" t="s">
        <v>3624</v>
      </c>
      <c r="E1144">
        <v>199.03</v>
      </c>
      <c r="F1144">
        <f t="shared" si="50"/>
        <v>23.915992563935085</v>
      </c>
    </row>
    <row r="1145" spans="1:6" x14ac:dyDescent="0.25">
      <c r="A1145" t="s">
        <v>881</v>
      </c>
      <c r="B1145" t="s">
        <v>297</v>
      </c>
      <c r="C1145">
        <v>10631</v>
      </c>
      <c r="D1145" t="s">
        <v>3625</v>
      </c>
      <c r="E1145">
        <v>137.28</v>
      </c>
      <c r="F1145">
        <f t="shared" si="50"/>
        <v>77.440268065268071</v>
      </c>
    </row>
    <row r="1146" spans="1:6" x14ac:dyDescent="0.25">
      <c r="A1146" t="s">
        <v>881</v>
      </c>
      <c r="B1146" t="s">
        <v>896</v>
      </c>
      <c r="C1146">
        <v>26797</v>
      </c>
      <c r="D1146" t="s">
        <v>3626</v>
      </c>
      <c r="E1146">
        <v>412.17</v>
      </c>
      <c r="F1146">
        <f t="shared" si="50"/>
        <v>65.014435791057082</v>
      </c>
    </row>
    <row r="1147" spans="1:6" x14ac:dyDescent="0.25">
      <c r="A1147" t="s">
        <v>881</v>
      </c>
      <c r="B1147" t="s">
        <v>897</v>
      </c>
      <c r="C1147">
        <v>16159</v>
      </c>
      <c r="D1147" t="s">
        <v>3627</v>
      </c>
      <c r="E1147">
        <v>445.75</v>
      </c>
      <c r="F1147">
        <f t="shared" si="50"/>
        <v>36.251261918115539</v>
      </c>
    </row>
    <row r="1148" spans="1:6" x14ac:dyDescent="0.25">
      <c r="A1148" t="s">
        <v>881</v>
      </c>
      <c r="B1148" t="s">
        <v>677</v>
      </c>
      <c r="C1148">
        <v>70461</v>
      </c>
      <c r="D1148" t="s">
        <v>3628</v>
      </c>
      <c r="E1148">
        <v>724.05</v>
      </c>
      <c r="F1148">
        <f t="shared" si="50"/>
        <v>97.315102548166564</v>
      </c>
    </row>
    <row r="1149" spans="1:6" x14ac:dyDescent="0.25">
      <c r="A1149" t="s">
        <v>881</v>
      </c>
      <c r="B1149" t="s">
        <v>299</v>
      </c>
      <c r="C1149">
        <v>36263</v>
      </c>
      <c r="D1149" t="s">
        <v>3629</v>
      </c>
      <c r="E1149">
        <v>255.18</v>
      </c>
      <c r="F1149">
        <f t="shared" si="50"/>
        <v>142.10753193823967</v>
      </c>
    </row>
    <row r="1150" spans="1:6" x14ac:dyDescent="0.25">
      <c r="A1150" t="s">
        <v>881</v>
      </c>
      <c r="B1150" t="s">
        <v>191</v>
      </c>
      <c r="C1150">
        <v>19901</v>
      </c>
      <c r="D1150" t="s">
        <v>3630</v>
      </c>
      <c r="E1150">
        <v>471.09</v>
      </c>
      <c r="F1150">
        <f t="shared" si="50"/>
        <v>42.244581714746651</v>
      </c>
    </row>
    <row r="1151" spans="1:6" x14ac:dyDescent="0.25">
      <c r="A1151" t="s">
        <v>881</v>
      </c>
      <c r="B1151" t="s">
        <v>678</v>
      </c>
      <c r="C1151">
        <v>10218</v>
      </c>
      <c r="D1151" t="s">
        <v>3631</v>
      </c>
      <c r="E1151">
        <v>205.55</v>
      </c>
      <c r="F1151">
        <f t="shared" si="50"/>
        <v>49.710532717100456</v>
      </c>
    </row>
    <row r="1152" spans="1:6" x14ac:dyDescent="0.25">
      <c r="A1152" t="s">
        <v>881</v>
      </c>
      <c r="B1152" t="s">
        <v>305</v>
      </c>
      <c r="C1152">
        <v>8806</v>
      </c>
      <c r="D1152" t="s">
        <v>3632</v>
      </c>
      <c r="E1152">
        <v>370.97</v>
      </c>
      <c r="F1152">
        <f t="shared" si="50"/>
        <v>23.737768552713156</v>
      </c>
    </row>
    <row r="1153" spans="1:6" x14ac:dyDescent="0.25">
      <c r="A1153" t="s">
        <v>881</v>
      </c>
      <c r="B1153" t="s">
        <v>680</v>
      </c>
      <c r="C1153">
        <v>6614</v>
      </c>
      <c r="D1153" t="s">
        <v>3633</v>
      </c>
      <c r="E1153">
        <v>310.87</v>
      </c>
      <c r="F1153">
        <f t="shared" si="50"/>
        <v>21.275774439476308</v>
      </c>
    </row>
    <row r="1154" spans="1:6" x14ac:dyDescent="0.25">
      <c r="A1154" t="s">
        <v>881</v>
      </c>
      <c r="B1154" t="s">
        <v>729</v>
      </c>
      <c r="C1154">
        <v>101511</v>
      </c>
      <c r="D1154" t="s">
        <v>3634</v>
      </c>
      <c r="E1154">
        <v>476.3</v>
      </c>
      <c r="F1154">
        <f t="shared" si="50"/>
        <v>213.1240814612639</v>
      </c>
    </row>
    <row r="1155" spans="1:6" x14ac:dyDescent="0.25">
      <c r="A1155" t="s">
        <v>881</v>
      </c>
      <c r="B1155" t="s">
        <v>898</v>
      </c>
      <c r="C1155">
        <v>12150</v>
      </c>
      <c r="D1155" t="s">
        <v>3635</v>
      </c>
      <c r="E1155">
        <v>308.02999999999997</v>
      </c>
      <c r="F1155">
        <f t="shared" si="50"/>
        <v>39.444209979547452</v>
      </c>
    </row>
    <row r="1156" spans="1:6" x14ac:dyDescent="0.25">
      <c r="A1156" t="s">
        <v>881</v>
      </c>
      <c r="B1156" t="s">
        <v>899</v>
      </c>
      <c r="C1156">
        <v>7517</v>
      </c>
      <c r="D1156" t="s">
        <v>3636</v>
      </c>
      <c r="E1156">
        <v>235.22</v>
      </c>
      <c r="F1156">
        <f t="shared" si="50"/>
        <v>31.957316554714737</v>
      </c>
    </row>
    <row r="1157" spans="1:6" x14ac:dyDescent="0.25">
      <c r="A1157" t="s">
        <v>881</v>
      </c>
      <c r="B1157" t="s">
        <v>900</v>
      </c>
      <c r="C1157">
        <v>14106</v>
      </c>
      <c r="D1157" t="s">
        <v>3637</v>
      </c>
      <c r="E1157">
        <v>255.72</v>
      </c>
      <c r="F1157">
        <f t="shared" si="50"/>
        <v>55.161895823557018</v>
      </c>
    </row>
    <row r="1158" spans="1:6" x14ac:dyDescent="0.25">
      <c r="A1158" t="s">
        <v>881</v>
      </c>
      <c r="B1158" t="s">
        <v>206</v>
      </c>
      <c r="C1158">
        <v>323152</v>
      </c>
      <c r="D1158" t="s">
        <v>3638</v>
      </c>
      <c r="E1158">
        <v>285.52999999999997</v>
      </c>
      <c r="F1158">
        <f t="shared" si="50"/>
        <v>1131.7619864812805</v>
      </c>
    </row>
    <row r="1159" spans="1:6" x14ac:dyDescent="0.25">
      <c r="A1159" t="s">
        <v>881</v>
      </c>
      <c r="B1159" t="s">
        <v>901</v>
      </c>
      <c r="C1159">
        <v>14581</v>
      </c>
      <c r="D1159" t="s">
        <v>3639</v>
      </c>
      <c r="E1159">
        <v>351.49</v>
      </c>
      <c r="F1159">
        <f t="shared" si="50"/>
        <v>41.483399243221712</v>
      </c>
    </row>
    <row r="1160" spans="1:6" x14ac:dyDescent="0.25">
      <c r="A1160" t="s">
        <v>881</v>
      </c>
      <c r="B1160" t="s">
        <v>565</v>
      </c>
      <c r="C1160">
        <v>35589</v>
      </c>
      <c r="D1160" t="s">
        <v>3640</v>
      </c>
      <c r="E1160">
        <v>395.49</v>
      </c>
      <c r="F1160">
        <f t="shared" si="50"/>
        <v>89.987104604414768</v>
      </c>
    </row>
    <row r="1161" spans="1:6" x14ac:dyDescent="0.25">
      <c r="A1161" t="s">
        <v>881</v>
      </c>
      <c r="B1161" t="s">
        <v>207</v>
      </c>
      <c r="C1161">
        <v>50991</v>
      </c>
      <c r="D1161" t="s">
        <v>3641</v>
      </c>
      <c r="E1161">
        <v>212.13</v>
      </c>
      <c r="F1161">
        <f t="shared" si="50"/>
        <v>240.3761844152171</v>
      </c>
    </row>
    <row r="1162" spans="1:6" x14ac:dyDescent="0.25">
      <c r="A1162" t="s">
        <v>881</v>
      </c>
      <c r="B1162" t="s">
        <v>310</v>
      </c>
      <c r="C1162">
        <v>5969</v>
      </c>
      <c r="D1162" t="s">
        <v>3642</v>
      </c>
      <c r="E1162">
        <v>230.56</v>
      </c>
      <c r="F1162">
        <f t="shared" si="50"/>
        <v>25.88913948646773</v>
      </c>
    </row>
    <row r="1163" spans="1:6" x14ac:dyDescent="0.25">
      <c r="A1163" t="s">
        <v>881</v>
      </c>
      <c r="B1163" t="s">
        <v>686</v>
      </c>
      <c r="C1163">
        <v>8869</v>
      </c>
      <c r="D1163" t="s">
        <v>3643</v>
      </c>
      <c r="E1163">
        <v>104.68</v>
      </c>
      <c r="F1163">
        <f t="shared" si="50"/>
        <v>84.724875811998473</v>
      </c>
    </row>
    <row r="1164" spans="1:6" x14ac:dyDescent="0.25">
      <c r="A1164" t="s">
        <v>881</v>
      </c>
      <c r="B1164" t="s">
        <v>902</v>
      </c>
      <c r="C1164">
        <v>17666</v>
      </c>
      <c r="D1164" t="s">
        <v>3644</v>
      </c>
      <c r="E1164">
        <v>233.89</v>
      </c>
      <c r="F1164">
        <f t="shared" si="50"/>
        <v>75.531232630723849</v>
      </c>
    </row>
    <row r="1165" spans="1:6" x14ac:dyDescent="0.25">
      <c r="A1165" t="s">
        <v>881</v>
      </c>
      <c r="B1165" t="s">
        <v>312</v>
      </c>
      <c r="C1165">
        <v>25069</v>
      </c>
      <c r="D1165" t="s">
        <v>3645</v>
      </c>
      <c r="E1165">
        <v>260.75</v>
      </c>
      <c r="F1165">
        <f t="shared" si="50"/>
        <v>96.141898370086295</v>
      </c>
    </row>
    <row r="1166" spans="1:6" x14ac:dyDescent="0.25">
      <c r="A1166" t="s">
        <v>881</v>
      </c>
      <c r="B1166" t="s">
        <v>903</v>
      </c>
      <c r="C1166">
        <v>37266</v>
      </c>
      <c r="D1166" t="s">
        <v>3646</v>
      </c>
      <c r="E1166">
        <v>556.5</v>
      </c>
      <c r="F1166">
        <f t="shared" si="50"/>
        <v>66.96495956873315</v>
      </c>
    </row>
    <row r="1167" spans="1:6" x14ac:dyDescent="0.25">
      <c r="A1167" t="s">
        <v>881</v>
      </c>
      <c r="B1167" t="s">
        <v>904</v>
      </c>
      <c r="C1167">
        <v>26427</v>
      </c>
      <c r="D1167" t="s">
        <v>3647</v>
      </c>
      <c r="E1167">
        <v>510.86</v>
      </c>
      <c r="F1167">
        <f t="shared" si="50"/>
        <v>51.730415377990056</v>
      </c>
    </row>
    <row r="1168" spans="1:6" x14ac:dyDescent="0.25">
      <c r="A1168" t="s">
        <v>881</v>
      </c>
      <c r="B1168" t="s">
        <v>905</v>
      </c>
      <c r="C1168">
        <v>10941</v>
      </c>
      <c r="D1168" t="s">
        <v>3648</v>
      </c>
      <c r="E1168">
        <v>288.8</v>
      </c>
      <c r="F1168">
        <f t="shared" si="50"/>
        <v>37.884349030470915</v>
      </c>
    </row>
    <row r="1169" spans="1:6" x14ac:dyDescent="0.25">
      <c r="A1169" t="s">
        <v>881</v>
      </c>
      <c r="B1169" t="s">
        <v>906</v>
      </c>
      <c r="C1169">
        <v>35098</v>
      </c>
      <c r="D1169" t="s">
        <v>3649</v>
      </c>
      <c r="E1169">
        <v>354.53</v>
      </c>
      <c r="F1169">
        <f t="shared" si="50"/>
        <v>98.998674301187492</v>
      </c>
    </row>
    <row r="1170" spans="1:6" x14ac:dyDescent="0.25">
      <c r="A1170" t="s">
        <v>881</v>
      </c>
      <c r="B1170" t="s">
        <v>575</v>
      </c>
      <c r="C1170">
        <v>8722</v>
      </c>
      <c r="D1170" t="s">
        <v>3650</v>
      </c>
      <c r="E1170">
        <v>198.93</v>
      </c>
      <c r="F1170">
        <f t="shared" si="50"/>
        <v>43.844568441160206</v>
      </c>
    </row>
    <row r="1171" spans="1:6" x14ac:dyDescent="0.25">
      <c r="A1171" t="s">
        <v>881</v>
      </c>
      <c r="B1171" t="s">
        <v>688</v>
      </c>
      <c r="C1171">
        <v>110958</v>
      </c>
      <c r="D1171" t="s">
        <v>3651</v>
      </c>
      <c r="E1171">
        <v>629.89</v>
      </c>
      <c r="F1171">
        <f t="shared" si="50"/>
        <v>176.15456667037103</v>
      </c>
    </row>
    <row r="1172" spans="1:6" x14ac:dyDescent="0.25">
      <c r="A1172" t="s">
        <v>881</v>
      </c>
      <c r="B1172" t="s">
        <v>907</v>
      </c>
      <c r="C1172">
        <v>26010</v>
      </c>
      <c r="D1172" t="s">
        <v>3652</v>
      </c>
      <c r="E1172">
        <v>467.98</v>
      </c>
      <c r="F1172">
        <f t="shared" si="50"/>
        <v>55.579298260609427</v>
      </c>
    </row>
    <row r="1173" spans="1:6" x14ac:dyDescent="0.25">
      <c r="A1173" t="s">
        <v>881</v>
      </c>
      <c r="B1173" t="s">
        <v>736</v>
      </c>
      <c r="C1173">
        <v>18886</v>
      </c>
      <c r="D1173" t="s">
        <v>3653</v>
      </c>
      <c r="E1173">
        <v>309.89</v>
      </c>
      <c r="F1173">
        <f t="shared" si="50"/>
        <v>60.944206008583691</v>
      </c>
    </row>
    <row r="1174" spans="1:6" x14ac:dyDescent="0.25">
      <c r="A1174" t="s">
        <v>881</v>
      </c>
      <c r="B1174" t="s">
        <v>578</v>
      </c>
      <c r="C1174">
        <v>19035</v>
      </c>
      <c r="D1174" t="s">
        <v>3654</v>
      </c>
      <c r="E1174">
        <v>417.93</v>
      </c>
      <c r="F1174">
        <f t="shared" si="50"/>
        <v>45.545904816596078</v>
      </c>
    </row>
    <row r="1175" spans="1:6" x14ac:dyDescent="0.25">
      <c r="A1175" t="s">
        <v>881</v>
      </c>
      <c r="B1175" t="s">
        <v>689</v>
      </c>
      <c r="C1175">
        <v>45210</v>
      </c>
      <c r="D1175" t="s">
        <v>3655</v>
      </c>
      <c r="E1175">
        <v>467.26</v>
      </c>
      <c r="F1175">
        <f t="shared" si="50"/>
        <v>96.755553653212345</v>
      </c>
    </row>
    <row r="1176" spans="1:6" x14ac:dyDescent="0.25">
      <c r="A1176" t="s">
        <v>881</v>
      </c>
      <c r="B1176" t="s">
        <v>211</v>
      </c>
      <c r="C1176">
        <v>16126</v>
      </c>
      <c r="D1176" t="s">
        <v>3656</v>
      </c>
      <c r="E1176">
        <v>291.13</v>
      </c>
      <c r="F1176">
        <f t="shared" si="50"/>
        <v>55.391062411980904</v>
      </c>
    </row>
    <row r="1177" spans="1:6" x14ac:dyDescent="0.25">
      <c r="A1177" t="s">
        <v>881</v>
      </c>
      <c r="B1177" t="s">
        <v>908</v>
      </c>
      <c r="C1177">
        <v>4380</v>
      </c>
      <c r="D1177" t="s">
        <v>3657</v>
      </c>
      <c r="E1177">
        <v>252.95</v>
      </c>
      <c r="F1177">
        <f t="shared" si="50"/>
        <v>17.315675034591816</v>
      </c>
    </row>
    <row r="1178" spans="1:6" x14ac:dyDescent="0.25">
      <c r="A1178" t="s">
        <v>881</v>
      </c>
      <c r="B1178" t="s">
        <v>909</v>
      </c>
      <c r="C1178">
        <v>44686</v>
      </c>
      <c r="D1178" t="s">
        <v>3658</v>
      </c>
      <c r="E1178">
        <v>554.25</v>
      </c>
      <c r="F1178">
        <f t="shared" si="50"/>
        <v>80.624267027514662</v>
      </c>
    </row>
    <row r="1179" spans="1:6" x14ac:dyDescent="0.25">
      <c r="A1179" t="s">
        <v>881</v>
      </c>
      <c r="B1179" t="s">
        <v>213</v>
      </c>
      <c r="C1179">
        <v>13329</v>
      </c>
      <c r="D1179" t="s">
        <v>3659</v>
      </c>
      <c r="E1179">
        <v>346.59</v>
      </c>
      <c r="F1179">
        <f t="shared" si="50"/>
        <v>38.457543495196056</v>
      </c>
    </row>
    <row r="1180" spans="1:6" x14ac:dyDescent="0.25">
      <c r="A1180" t="s">
        <v>881</v>
      </c>
      <c r="B1180" t="s">
        <v>214</v>
      </c>
      <c r="C1180">
        <v>766757</v>
      </c>
      <c r="D1180" t="s">
        <v>3660</v>
      </c>
      <c r="E1180">
        <v>398.6</v>
      </c>
      <c r="F1180">
        <f t="shared" si="50"/>
        <v>1923.6251881585549</v>
      </c>
    </row>
    <row r="1181" spans="1:6" x14ac:dyDescent="0.25">
      <c r="A1181" t="s">
        <v>881</v>
      </c>
      <c r="B1181" t="s">
        <v>910</v>
      </c>
      <c r="C1181">
        <v>54115</v>
      </c>
      <c r="D1181" t="s">
        <v>3661</v>
      </c>
      <c r="E1181">
        <v>174.47</v>
      </c>
      <c r="F1181">
        <f t="shared" si="50"/>
        <v>310.16793718117731</v>
      </c>
    </row>
    <row r="1182" spans="1:6" x14ac:dyDescent="0.25">
      <c r="A1182" t="s">
        <v>881</v>
      </c>
      <c r="B1182" t="s">
        <v>318</v>
      </c>
      <c r="C1182">
        <v>22188</v>
      </c>
      <c r="D1182" t="s">
        <v>3662</v>
      </c>
      <c r="E1182">
        <v>263.95999999999998</v>
      </c>
      <c r="F1182">
        <f t="shared" si="50"/>
        <v>84.058190634944694</v>
      </c>
    </row>
    <row r="1183" spans="1:6" x14ac:dyDescent="0.25">
      <c r="A1183" t="s">
        <v>881</v>
      </c>
      <c r="B1183" t="s">
        <v>911</v>
      </c>
      <c r="C1183">
        <v>166998</v>
      </c>
      <c r="D1183" t="s">
        <v>3663</v>
      </c>
      <c r="E1183">
        <v>164.97</v>
      </c>
      <c r="F1183">
        <f t="shared" si="50"/>
        <v>1012.2931442080378</v>
      </c>
    </row>
    <row r="1184" spans="1:6" x14ac:dyDescent="0.25">
      <c r="A1184" t="s">
        <v>881</v>
      </c>
      <c r="B1184" t="s">
        <v>912</v>
      </c>
      <c r="C1184">
        <v>14806</v>
      </c>
      <c r="D1184" t="s">
        <v>3664</v>
      </c>
      <c r="E1184">
        <v>353.03</v>
      </c>
      <c r="F1184">
        <f t="shared" si="50"/>
        <v>41.939778489080254</v>
      </c>
    </row>
    <row r="1185" spans="1:6" x14ac:dyDescent="0.25">
      <c r="A1185" t="s">
        <v>881</v>
      </c>
      <c r="B1185" t="s">
        <v>696</v>
      </c>
      <c r="C1185">
        <v>31145</v>
      </c>
      <c r="D1185" t="s">
        <v>3665</v>
      </c>
      <c r="E1185">
        <v>387.72</v>
      </c>
      <c r="F1185">
        <f t="shared" si="50"/>
        <v>80.328587640565345</v>
      </c>
    </row>
    <row r="1186" spans="1:6" x14ac:dyDescent="0.25">
      <c r="A1186" t="s">
        <v>881</v>
      </c>
      <c r="B1186" t="s">
        <v>913</v>
      </c>
      <c r="C1186">
        <v>14398</v>
      </c>
      <c r="D1186" t="s">
        <v>3666</v>
      </c>
      <c r="E1186">
        <v>263.74</v>
      </c>
      <c r="F1186">
        <f t="shared" si="50"/>
        <v>54.591643285053458</v>
      </c>
    </row>
    <row r="1187" spans="1:6" x14ac:dyDescent="0.25">
      <c r="A1187" t="s">
        <v>881</v>
      </c>
      <c r="B1187" t="s">
        <v>914</v>
      </c>
      <c r="C1187">
        <v>60813</v>
      </c>
      <c r="D1187" t="s">
        <v>3667</v>
      </c>
      <c r="E1187">
        <v>443.77</v>
      </c>
      <c r="F1187">
        <f t="shared" si="50"/>
        <v>137.03720395700475</v>
      </c>
    </row>
    <row r="1188" spans="1:6" x14ac:dyDescent="0.25">
      <c r="A1188" t="s">
        <v>881</v>
      </c>
      <c r="B1188" t="s">
        <v>217</v>
      </c>
      <c r="C1188">
        <v>15317</v>
      </c>
      <c r="D1188" t="s">
        <v>3668</v>
      </c>
      <c r="E1188">
        <v>420.16</v>
      </c>
      <c r="F1188">
        <f t="shared" si="50"/>
        <v>36.455159939070825</v>
      </c>
    </row>
    <row r="1189" spans="1:6" x14ac:dyDescent="0.25">
      <c r="A1189" t="s">
        <v>881</v>
      </c>
      <c r="B1189" t="s">
        <v>218</v>
      </c>
      <c r="C1189">
        <v>7403</v>
      </c>
      <c r="D1189" t="s">
        <v>3669</v>
      </c>
      <c r="E1189">
        <v>211.23</v>
      </c>
      <c r="F1189">
        <f t="shared" si="50"/>
        <v>35.047105051365811</v>
      </c>
    </row>
    <row r="1190" spans="1:6" x14ac:dyDescent="0.25">
      <c r="A1190" t="s">
        <v>881</v>
      </c>
      <c r="B1190" t="s">
        <v>915</v>
      </c>
      <c r="C1190">
        <v>9877</v>
      </c>
      <c r="D1190" t="s">
        <v>3670</v>
      </c>
      <c r="E1190">
        <v>404.37</v>
      </c>
      <c r="F1190">
        <f t="shared" si="50"/>
        <v>24.425649776195069</v>
      </c>
    </row>
    <row r="1191" spans="1:6" x14ac:dyDescent="0.25">
      <c r="A1191" t="s">
        <v>881</v>
      </c>
      <c r="B1191" t="s">
        <v>916</v>
      </c>
      <c r="C1191">
        <v>21553</v>
      </c>
      <c r="D1191" t="s">
        <v>3671</v>
      </c>
      <c r="E1191">
        <v>339.13</v>
      </c>
      <c r="F1191">
        <f t="shared" si="50"/>
        <v>63.553799427947986</v>
      </c>
    </row>
    <row r="1192" spans="1:6" x14ac:dyDescent="0.25">
      <c r="A1192" t="s">
        <v>881</v>
      </c>
      <c r="B1192" t="s">
        <v>659</v>
      </c>
      <c r="C1192">
        <v>13275</v>
      </c>
      <c r="D1192" t="s">
        <v>3672</v>
      </c>
      <c r="E1192">
        <v>495.73</v>
      </c>
      <c r="F1192">
        <f t="shared" si="50"/>
        <v>26.77869001270853</v>
      </c>
    </row>
    <row r="1193" spans="1:6" x14ac:dyDescent="0.25">
      <c r="A1193" t="s">
        <v>881</v>
      </c>
      <c r="B1193" t="s">
        <v>320</v>
      </c>
      <c r="C1193">
        <v>24549</v>
      </c>
      <c r="D1193" t="s">
        <v>3673</v>
      </c>
      <c r="E1193">
        <v>336.77</v>
      </c>
      <c r="F1193">
        <f t="shared" si="50"/>
        <v>72.895447931822915</v>
      </c>
    </row>
    <row r="1194" spans="1:6" x14ac:dyDescent="0.25">
      <c r="A1194" t="s">
        <v>881</v>
      </c>
      <c r="B1194" t="s">
        <v>698</v>
      </c>
      <c r="C1194">
        <v>9194</v>
      </c>
      <c r="D1194" t="s">
        <v>3674</v>
      </c>
      <c r="E1194">
        <v>342.22</v>
      </c>
      <c r="F1194">
        <f t="shared" si="50"/>
        <v>26.865758868564079</v>
      </c>
    </row>
    <row r="1195" spans="1:6" x14ac:dyDescent="0.25">
      <c r="A1195" t="s">
        <v>881</v>
      </c>
      <c r="B1195" t="s">
        <v>322</v>
      </c>
      <c r="C1195">
        <v>27102</v>
      </c>
      <c r="D1195" t="s">
        <v>3675</v>
      </c>
      <c r="E1195">
        <v>557.13</v>
      </c>
      <c r="F1195">
        <f t="shared" si="50"/>
        <v>48.645737978568739</v>
      </c>
    </row>
    <row r="1196" spans="1:6" x14ac:dyDescent="0.25">
      <c r="A1196" t="s">
        <v>881</v>
      </c>
      <c r="B1196" t="s">
        <v>792</v>
      </c>
      <c r="C1196">
        <v>8210</v>
      </c>
      <c r="D1196" t="s">
        <v>3676</v>
      </c>
      <c r="E1196">
        <v>256.47000000000003</v>
      </c>
      <c r="F1196">
        <f t="shared" si="50"/>
        <v>32.011541310874563</v>
      </c>
    </row>
    <row r="1197" spans="1:6" x14ac:dyDescent="0.25">
      <c r="A1197" t="s">
        <v>881</v>
      </c>
      <c r="B1197" t="s">
        <v>917</v>
      </c>
      <c r="C1197">
        <v>65418</v>
      </c>
      <c r="D1197" t="s">
        <v>3677</v>
      </c>
      <c r="E1197">
        <v>268.10000000000002</v>
      </c>
      <c r="F1197">
        <f t="shared" si="50"/>
        <v>244.005967922417</v>
      </c>
    </row>
    <row r="1198" spans="1:6" x14ac:dyDescent="0.25">
      <c r="A1198" t="s">
        <v>881</v>
      </c>
      <c r="B1198" t="s">
        <v>918</v>
      </c>
      <c r="C1198">
        <v>17231</v>
      </c>
      <c r="D1198" t="s">
        <v>3678</v>
      </c>
      <c r="E1198">
        <v>430.67</v>
      </c>
      <c r="F1198">
        <f t="shared" si="50"/>
        <v>40.009752246499637</v>
      </c>
    </row>
    <row r="1199" spans="1:6" x14ac:dyDescent="0.25">
      <c r="A1199" t="s">
        <v>881</v>
      </c>
      <c r="B1199" t="s">
        <v>701</v>
      </c>
      <c r="C1199">
        <v>9207</v>
      </c>
      <c r="D1199" t="s">
        <v>3679</v>
      </c>
      <c r="E1199">
        <v>256.19</v>
      </c>
      <c r="F1199">
        <f t="shared" si="50"/>
        <v>35.938170888793472</v>
      </c>
    </row>
    <row r="1200" spans="1:6" x14ac:dyDescent="0.25">
      <c r="A1200" t="s">
        <v>881</v>
      </c>
      <c r="B1200" t="s">
        <v>222</v>
      </c>
      <c r="C1200">
        <v>92987</v>
      </c>
      <c r="D1200" t="s">
        <v>3680</v>
      </c>
      <c r="E1200">
        <v>443.14</v>
      </c>
      <c r="F1200">
        <f t="shared" si="50"/>
        <v>209.83662048111208</v>
      </c>
    </row>
    <row r="1201" spans="1:6" x14ac:dyDescent="0.25">
      <c r="A1201" t="s">
        <v>881</v>
      </c>
      <c r="B1201" t="s">
        <v>919</v>
      </c>
      <c r="C1201">
        <v>12161</v>
      </c>
      <c r="D1201" t="s">
        <v>3681</v>
      </c>
      <c r="E1201">
        <v>309.45999999999998</v>
      </c>
      <c r="F1201">
        <f t="shared" si="50"/>
        <v>39.297485943256</v>
      </c>
    </row>
    <row r="1202" spans="1:6" x14ac:dyDescent="0.25">
      <c r="A1202" t="s">
        <v>881</v>
      </c>
      <c r="B1202" t="s">
        <v>224</v>
      </c>
      <c r="C1202">
        <v>19273</v>
      </c>
      <c r="D1202" t="s">
        <v>3682</v>
      </c>
      <c r="E1202">
        <v>346.89</v>
      </c>
      <c r="F1202">
        <f t="shared" si="50"/>
        <v>55.559399233186312</v>
      </c>
    </row>
    <row r="1203" spans="1:6" x14ac:dyDescent="0.25">
      <c r="A1203" t="s">
        <v>881</v>
      </c>
      <c r="B1203" t="s">
        <v>225</v>
      </c>
      <c r="C1203">
        <v>31100</v>
      </c>
      <c r="D1203" t="s">
        <v>3683</v>
      </c>
      <c r="E1203">
        <v>340.33</v>
      </c>
      <c r="F1203">
        <f t="shared" si="50"/>
        <v>91.381894044016107</v>
      </c>
    </row>
    <row r="1204" spans="1:6" x14ac:dyDescent="0.25">
      <c r="A1204" t="s">
        <v>881</v>
      </c>
      <c r="B1204" t="s">
        <v>503</v>
      </c>
      <c r="C1204">
        <v>11195</v>
      </c>
      <c r="D1204" t="s">
        <v>3684</v>
      </c>
      <c r="E1204">
        <v>230.83</v>
      </c>
      <c r="F1204">
        <f t="shared" ref="F1204:F1267" si="51">C1204/E1204</f>
        <v>48.498895290906724</v>
      </c>
    </row>
    <row r="1205" spans="1:6" x14ac:dyDescent="0.25">
      <c r="A1205" t="s">
        <v>881</v>
      </c>
      <c r="B1205" t="s">
        <v>703</v>
      </c>
      <c r="C1205">
        <v>17070</v>
      </c>
      <c r="D1205" t="s">
        <v>3685</v>
      </c>
      <c r="E1205">
        <v>246.62</v>
      </c>
      <c r="F1205">
        <f t="shared" si="51"/>
        <v>69.215797583326577</v>
      </c>
    </row>
    <row r="1206" spans="1:6" x14ac:dyDescent="0.25">
      <c r="A1206" t="s">
        <v>881</v>
      </c>
      <c r="B1206" t="s">
        <v>846</v>
      </c>
      <c r="C1206">
        <v>28572</v>
      </c>
      <c r="D1206" t="s">
        <v>3686</v>
      </c>
      <c r="E1206">
        <v>324.24</v>
      </c>
      <c r="F1206">
        <f t="shared" si="51"/>
        <v>88.119911176905987</v>
      </c>
    </row>
    <row r="1207" spans="1:6" x14ac:dyDescent="0.25">
      <c r="A1207" t="s">
        <v>881</v>
      </c>
      <c r="B1207" t="s">
        <v>920</v>
      </c>
      <c r="C1207">
        <v>6489</v>
      </c>
      <c r="D1207" t="s">
        <v>3687</v>
      </c>
      <c r="E1207">
        <v>206.04</v>
      </c>
      <c r="F1207">
        <f t="shared" si="51"/>
        <v>31.493884682585907</v>
      </c>
    </row>
    <row r="1208" spans="1:6" x14ac:dyDescent="0.25">
      <c r="A1208" t="s">
        <v>881</v>
      </c>
      <c r="B1208" t="s">
        <v>706</v>
      </c>
      <c r="C1208">
        <v>21933</v>
      </c>
      <c r="D1208" t="s">
        <v>3688</v>
      </c>
      <c r="E1208">
        <v>253.13</v>
      </c>
      <c r="F1208">
        <f t="shared" si="51"/>
        <v>86.647177339706872</v>
      </c>
    </row>
    <row r="1209" spans="1:6" x14ac:dyDescent="0.25">
      <c r="A1209" t="s">
        <v>881</v>
      </c>
      <c r="B1209" t="s">
        <v>921</v>
      </c>
      <c r="C1209">
        <v>10071</v>
      </c>
      <c r="D1209" t="s">
        <v>3689</v>
      </c>
      <c r="E1209">
        <v>290.98</v>
      </c>
      <c r="F1209">
        <f t="shared" si="51"/>
        <v>34.610626159873526</v>
      </c>
    </row>
    <row r="1210" spans="1:6" x14ac:dyDescent="0.25">
      <c r="A1210" t="s">
        <v>881</v>
      </c>
      <c r="B1210" t="s">
        <v>227</v>
      </c>
      <c r="C1210">
        <v>10650</v>
      </c>
      <c r="D1210" t="s">
        <v>3690</v>
      </c>
      <c r="E1210">
        <v>332.13</v>
      </c>
      <c r="F1210">
        <f t="shared" si="51"/>
        <v>32.065757384156804</v>
      </c>
    </row>
    <row r="1211" spans="1:6" x14ac:dyDescent="0.25">
      <c r="A1211" t="s">
        <v>881</v>
      </c>
      <c r="B1211" t="s">
        <v>228</v>
      </c>
      <c r="C1211">
        <v>28157</v>
      </c>
      <c r="D1211" t="s">
        <v>3691</v>
      </c>
      <c r="E1211">
        <v>198.82</v>
      </c>
      <c r="F1211">
        <f t="shared" si="51"/>
        <v>141.62056131173927</v>
      </c>
    </row>
    <row r="1212" spans="1:6" x14ac:dyDescent="0.25">
      <c r="A1212" t="s">
        <v>881</v>
      </c>
      <c r="B1212" t="s">
        <v>229</v>
      </c>
      <c r="C1212">
        <v>13309</v>
      </c>
      <c r="D1212" t="s">
        <v>3692</v>
      </c>
      <c r="E1212">
        <v>383.76</v>
      </c>
      <c r="F1212">
        <f t="shared" si="51"/>
        <v>34.68052949760267</v>
      </c>
    </row>
    <row r="1213" spans="1:6" x14ac:dyDescent="0.25">
      <c r="A1213" t="s">
        <v>881</v>
      </c>
      <c r="B1213" t="s">
        <v>922</v>
      </c>
      <c r="C1213">
        <v>30622</v>
      </c>
      <c r="D1213" t="s">
        <v>3693</v>
      </c>
      <c r="E1213">
        <v>479.47</v>
      </c>
      <c r="F1213">
        <f t="shared" si="51"/>
        <v>63.866352430809016</v>
      </c>
    </row>
    <row r="1214" spans="1:6" x14ac:dyDescent="0.25">
      <c r="A1214" t="s">
        <v>881</v>
      </c>
      <c r="B1214" t="s">
        <v>923</v>
      </c>
      <c r="C1214">
        <v>46233</v>
      </c>
      <c r="D1214" t="s">
        <v>3694</v>
      </c>
      <c r="E1214">
        <v>424.1</v>
      </c>
      <c r="F1214">
        <f t="shared" si="51"/>
        <v>109.01438340014147</v>
      </c>
    </row>
    <row r="1215" spans="1:6" x14ac:dyDescent="0.25">
      <c r="A1215" t="s">
        <v>881</v>
      </c>
      <c r="B1215" t="s">
        <v>924</v>
      </c>
      <c r="C1215">
        <v>7269</v>
      </c>
      <c r="D1215" t="s">
        <v>3695</v>
      </c>
      <c r="E1215">
        <v>196.86</v>
      </c>
      <c r="F1215">
        <f t="shared" si="51"/>
        <v>36.924718073758001</v>
      </c>
    </row>
    <row r="1216" spans="1:6" x14ac:dyDescent="0.25">
      <c r="A1216" t="s">
        <v>881</v>
      </c>
      <c r="B1216" t="s">
        <v>746</v>
      </c>
      <c r="C1216">
        <v>23994</v>
      </c>
      <c r="D1216" t="s">
        <v>3696</v>
      </c>
      <c r="E1216">
        <v>596.75</v>
      </c>
      <c r="F1216">
        <f t="shared" si="51"/>
        <v>40.20779220779221</v>
      </c>
    </row>
    <row r="1217" spans="1:6" x14ac:dyDescent="0.25">
      <c r="A1217" t="s">
        <v>881</v>
      </c>
      <c r="B1217" t="s">
        <v>925</v>
      </c>
      <c r="C1217">
        <v>66799</v>
      </c>
      <c r="D1217" t="s">
        <v>3697</v>
      </c>
      <c r="E1217">
        <v>196.56</v>
      </c>
      <c r="F1217">
        <f t="shared" si="51"/>
        <v>339.84025234025233</v>
      </c>
    </row>
    <row r="1218" spans="1:6" x14ac:dyDescent="0.25">
      <c r="A1218" t="s">
        <v>881</v>
      </c>
      <c r="B1218" t="s">
        <v>747</v>
      </c>
      <c r="C1218">
        <v>10901</v>
      </c>
      <c r="D1218" t="s">
        <v>3698</v>
      </c>
      <c r="E1218">
        <v>354.18</v>
      </c>
      <c r="F1218">
        <f t="shared" si="51"/>
        <v>30.778135411372748</v>
      </c>
    </row>
    <row r="1219" spans="1:6" x14ac:dyDescent="0.25">
      <c r="A1219" t="s">
        <v>881</v>
      </c>
      <c r="B1219" t="s">
        <v>926</v>
      </c>
      <c r="C1219">
        <v>4415</v>
      </c>
      <c r="D1219" t="s">
        <v>3699</v>
      </c>
      <c r="E1219">
        <v>198.1</v>
      </c>
      <c r="F1219">
        <f t="shared" si="51"/>
        <v>22.286723876829885</v>
      </c>
    </row>
    <row r="1220" spans="1:6" x14ac:dyDescent="0.25">
      <c r="A1220" t="s">
        <v>881</v>
      </c>
      <c r="B1220" t="s">
        <v>927</v>
      </c>
      <c r="C1220">
        <v>14590</v>
      </c>
      <c r="D1220" t="s">
        <v>3700</v>
      </c>
      <c r="E1220">
        <v>281.37</v>
      </c>
      <c r="F1220">
        <f t="shared" si="51"/>
        <v>51.853431424814303</v>
      </c>
    </row>
    <row r="1221" spans="1:6" x14ac:dyDescent="0.25">
      <c r="A1221" t="s">
        <v>881</v>
      </c>
      <c r="B1221" t="s">
        <v>230</v>
      </c>
      <c r="C1221">
        <v>25758</v>
      </c>
      <c r="D1221" t="s">
        <v>3701</v>
      </c>
      <c r="E1221">
        <v>342.64</v>
      </c>
      <c r="F1221">
        <f t="shared" si="51"/>
        <v>75.175110903572261</v>
      </c>
    </row>
    <row r="1222" spans="1:6" x14ac:dyDescent="0.25">
      <c r="A1222" t="s">
        <v>881</v>
      </c>
      <c r="B1222" t="s">
        <v>232</v>
      </c>
      <c r="C1222">
        <v>57876</v>
      </c>
      <c r="D1222" t="s">
        <v>3702</v>
      </c>
      <c r="E1222">
        <v>788.89</v>
      </c>
      <c r="F1222">
        <f t="shared" si="51"/>
        <v>73.363840332619247</v>
      </c>
    </row>
    <row r="1223" spans="1:6" x14ac:dyDescent="0.25">
      <c r="A1223" t="s">
        <v>881</v>
      </c>
      <c r="B1223" t="s">
        <v>928</v>
      </c>
      <c r="C1223">
        <v>12359</v>
      </c>
      <c r="D1223" t="s">
        <v>3703</v>
      </c>
      <c r="E1223">
        <v>180.21</v>
      </c>
      <c r="F1223">
        <f t="shared" si="51"/>
        <v>68.581099827978463</v>
      </c>
    </row>
    <row r="1224" spans="1:6" x14ac:dyDescent="0.25">
      <c r="A1224" t="s">
        <v>881</v>
      </c>
      <c r="B1224" t="s">
        <v>334</v>
      </c>
      <c r="C1224">
        <v>64979</v>
      </c>
      <c r="D1224" t="s">
        <v>3704</v>
      </c>
      <c r="E1224">
        <v>677.09</v>
      </c>
      <c r="F1224">
        <f t="shared" si="51"/>
        <v>95.968039699301414</v>
      </c>
    </row>
    <row r="1225" spans="1:6" x14ac:dyDescent="0.25">
      <c r="A1225" t="s">
        <v>881</v>
      </c>
      <c r="B1225" t="s">
        <v>929</v>
      </c>
      <c r="C1225">
        <v>2108</v>
      </c>
      <c r="D1225" t="s">
        <v>3705</v>
      </c>
      <c r="E1225">
        <v>100.11</v>
      </c>
      <c r="F1225">
        <f t="shared" si="51"/>
        <v>21.05683747877335</v>
      </c>
    </row>
    <row r="1226" spans="1:6" x14ac:dyDescent="0.25">
      <c r="A1226" t="s">
        <v>881</v>
      </c>
      <c r="B1226" t="s">
        <v>930</v>
      </c>
      <c r="C1226">
        <v>16695</v>
      </c>
      <c r="D1226" t="s">
        <v>3706</v>
      </c>
      <c r="E1226">
        <v>318.08</v>
      </c>
      <c r="F1226">
        <f t="shared" si="51"/>
        <v>52.486795774647888</v>
      </c>
    </row>
    <row r="1227" spans="1:6" x14ac:dyDescent="0.25">
      <c r="A1227" t="s">
        <v>881</v>
      </c>
      <c r="B1227" t="s">
        <v>931</v>
      </c>
      <c r="C1227">
        <v>24460</v>
      </c>
      <c r="D1227" t="s">
        <v>3707</v>
      </c>
      <c r="E1227">
        <v>286.27</v>
      </c>
      <c r="F1227">
        <f t="shared" si="51"/>
        <v>85.443811786076083</v>
      </c>
    </row>
    <row r="1228" spans="1:6" x14ac:dyDescent="0.25">
      <c r="A1228" t="s">
        <v>881</v>
      </c>
      <c r="B1228" t="s">
        <v>234</v>
      </c>
      <c r="C1228">
        <v>17923</v>
      </c>
      <c r="D1228" t="s">
        <v>3708</v>
      </c>
      <c r="E1228">
        <v>282.83999999999997</v>
      </c>
      <c r="F1228">
        <f t="shared" si="51"/>
        <v>63.367981897892804</v>
      </c>
    </row>
    <row r="1229" spans="1:6" x14ac:dyDescent="0.25">
      <c r="A1229" t="s">
        <v>881</v>
      </c>
      <c r="B1229" t="s">
        <v>337</v>
      </c>
      <c r="C1229">
        <v>57004</v>
      </c>
      <c r="D1229" t="s">
        <v>3709</v>
      </c>
      <c r="E1229">
        <v>285.31</v>
      </c>
      <c r="F1229">
        <f t="shared" si="51"/>
        <v>199.79671234797237</v>
      </c>
    </row>
    <row r="1230" spans="1:6" x14ac:dyDescent="0.25">
      <c r="A1230" t="s">
        <v>881</v>
      </c>
      <c r="B1230" t="s">
        <v>236</v>
      </c>
      <c r="C1230">
        <v>49024</v>
      </c>
      <c r="D1230" t="s">
        <v>3710</v>
      </c>
      <c r="E1230">
        <v>385.67</v>
      </c>
      <c r="F1230">
        <f t="shared" si="51"/>
        <v>127.11385381284518</v>
      </c>
    </row>
    <row r="1231" spans="1:6" x14ac:dyDescent="0.25">
      <c r="A1231" t="s">
        <v>881</v>
      </c>
      <c r="B1231" t="s">
        <v>932</v>
      </c>
      <c r="C1231">
        <v>18572</v>
      </c>
      <c r="D1231" t="s">
        <v>3711</v>
      </c>
      <c r="E1231">
        <v>236.21</v>
      </c>
      <c r="F1231">
        <f t="shared" si="51"/>
        <v>78.624952372888529</v>
      </c>
    </row>
    <row r="1232" spans="1:6" x14ac:dyDescent="0.25">
      <c r="A1232" t="s">
        <v>881</v>
      </c>
      <c r="B1232" t="s">
        <v>754</v>
      </c>
      <c r="C1232">
        <v>19351</v>
      </c>
      <c r="D1232" t="s">
        <v>3712</v>
      </c>
      <c r="E1232">
        <v>191.81</v>
      </c>
      <c r="F1232">
        <f t="shared" si="51"/>
        <v>100.8862937281685</v>
      </c>
    </row>
    <row r="1233" spans="1:6" x14ac:dyDescent="0.25">
      <c r="A1233" t="s">
        <v>881</v>
      </c>
      <c r="B1233" t="s">
        <v>519</v>
      </c>
      <c r="C1233">
        <v>25769</v>
      </c>
      <c r="D1233" t="s">
        <v>3713</v>
      </c>
      <c r="E1233">
        <v>277.06</v>
      </c>
      <c r="F1233">
        <f t="shared" si="51"/>
        <v>93.008734570129207</v>
      </c>
    </row>
    <row r="1234" spans="1:6" x14ac:dyDescent="0.25">
      <c r="A1234" t="s">
        <v>881</v>
      </c>
      <c r="B1234" t="s">
        <v>933</v>
      </c>
      <c r="C1234">
        <v>12294</v>
      </c>
      <c r="D1234" t="s">
        <v>3714</v>
      </c>
      <c r="E1234">
        <v>377</v>
      </c>
      <c r="F1234">
        <f t="shared" si="51"/>
        <v>32.610079575596814</v>
      </c>
    </row>
    <row r="1235" spans="1:6" x14ac:dyDescent="0.25">
      <c r="A1235" t="s">
        <v>881</v>
      </c>
      <c r="B1235" t="s">
        <v>934</v>
      </c>
      <c r="C1235">
        <v>14651</v>
      </c>
      <c r="D1235" t="s">
        <v>3715</v>
      </c>
      <c r="E1235">
        <v>481.12</v>
      </c>
      <c r="F1235">
        <f t="shared" si="51"/>
        <v>30.451862321250417</v>
      </c>
    </row>
    <row r="1236" spans="1:6" x14ac:dyDescent="0.25">
      <c r="A1236" t="s">
        <v>881</v>
      </c>
      <c r="B1236" t="s">
        <v>935</v>
      </c>
      <c r="C1236">
        <v>8471</v>
      </c>
      <c r="D1236" t="s">
        <v>3716</v>
      </c>
      <c r="E1236">
        <v>156.24</v>
      </c>
      <c r="F1236">
        <f t="shared" si="51"/>
        <v>54.217869943676391</v>
      </c>
    </row>
    <row r="1237" spans="1:6" x14ac:dyDescent="0.25">
      <c r="A1237" t="s">
        <v>881</v>
      </c>
      <c r="B1237" t="s">
        <v>343</v>
      </c>
      <c r="C1237">
        <v>14381</v>
      </c>
      <c r="D1237" t="s">
        <v>3717</v>
      </c>
      <c r="E1237">
        <v>363.44</v>
      </c>
      <c r="F1237">
        <f t="shared" si="51"/>
        <v>39.569117323354611</v>
      </c>
    </row>
    <row r="1238" spans="1:6" x14ac:dyDescent="0.25">
      <c r="A1238" t="s">
        <v>881</v>
      </c>
      <c r="B1238" t="s">
        <v>624</v>
      </c>
      <c r="C1238">
        <v>132896</v>
      </c>
      <c r="D1238" t="s">
        <v>3718</v>
      </c>
      <c r="E1238">
        <v>547.72</v>
      </c>
      <c r="F1238">
        <f t="shared" si="51"/>
        <v>242.63492295333381</v>
      </c>
    </row>
    <row r="1239" spans="1:6" x14ac:dyDescent="0.25">
      <c r="A1239" t="s">
        <v>881</v>
      </c>
      <c r="B1239" t="s">
        <v>242</v>
      </c>
      <c r="C1239">
        <v>12095</v>
      </c>
      <c r="D1239" t="s">
        <v>3719</v>
      </c>
      <c r="E1239">
        <v>301.54000000000002</v>
      </c>
      <c r="F1239">
        <f t="shared" si="51"/>
        <v>40.110764740996217</v>
      </c>
    </row>
    <row r="1240" spans="1:6" x14ac:dyDescent="0.25">
      <c r="A1240" t="s">
        <v>881</v>
      </c>
      <c r="B1240" t="s">
        <v>625</v>
      </c>
      <c r="C1240">
        <v>20333</v>
      </c>
      <c r="D1240" t="s">
        <v>3720</v>
      </c>
      <c r="E1240">
        <v>484.22</v>
      </c>
      <c r="F1240">
        <f t="shared" si="51"/>
        <v>41.991243649580767</v>
      </c>
    </row>
    <row r="1241" spans="1:6" x14ac:dyDescent="0.25">
      <c r="A1241" t="s">
        <v>881</v>
      </c>
      <c r="B1241" t="s">
        <v>626</v>
      </c>
      <c r="C1241">
        <v>12942</v>
      </c>
      <c r="D1241" t="s">
        <v>3721</v>
      </c>
      <c r="E1241">
        <v>335.7</v>
      </c>
      <c r="F1241">
        <f t="shared" si="51"/>
        <v>38.552278820375335</v>
      </c>
    </row>
    <row r="1242" spans="1:6" x14ac:dyDescent="0.25">
      <c r="A1242" t="s">
        <v>881</v>
      </c>
      <c r="B1242" t="s">
        <v>766</v>
      </c>
      <c r="C1242">
        <v>36264</v>
      </c>
      <c r="D1242" t="s">
        <v>3722</v>
      </c>
      <c r="E1242">
        <v>445.17</v>
      </c>
      <c r="F1242">
        <f t="shared" si="51"/>
        <v>81.461014893186871</v>
      </c>
    </row>
    <row r="1243" spans="1:6" x14ac:dyDescent="0.25">
      <c r="A1243" t="s">
        <v>881</v>
      </c>
      <c r="B1243" t="s">
        <v>936</v>
      </c>
      <c r="C1243">
        <v>7157</v>
      </c>
      <c r="D1243" t="s">
        <v>3723</v>
      </c>
      <c r="E1243">
        <v>222.88</v>
      </c>
      <c r="F1243">
        <f t="shared" si="51"/>
        <v>32.111450107681264</v>
      </c>
    </row>
    <row r="1244" spans="1:6" x14ac:dyDescent="0.25">
      <c r="A1244" t="s">
        <v>881</v>
      </c>
      <c r="B1244" t="s">
        <v>724</v>
      </c>
      <c r="C1244">
        <v>26734</v>
      </c>
      <c r="D1244" t="s">
        <v>3724</v>
      </c>
      <c r="E1244">
        <v>192</v>
      </c>
      <c r="F1244">
        <f t="shared" si="51"/>
        <v>139.23958333333334</v>
      </c>
    </row>
    <row r="1245" spans="1:6" x14ac:dyDescent="0.25">
      <c r="A1245" t="s">
        <v>937</v>
      </c>
      <c r="B1245" t="s">
        <v>937</v>
      </c>
      <c r="C1245">
        <v>4648794</v>
      </c>
      <c r="D1245" t="s">
        <v>3725</v>
      </c>
      <c r="E1245">
        <v>51843.47</v>
      </c>
      <c r="F1245">
        <f t="shared" si="51"/>
        <v>89.669807981603086</v>
      </c>
    </row>
    <row r="1246" spans="1:6" x14ac:dyDescent="0.25">
      <c r="A1246" t="s">
        <v>937</v>
      </c>
      <c r="B1246" t="s">
        <v>938</v>
      </c>
      <c r="C1246">
        <v>62045</v>
      </c>
      <c r="D1246" t="s">
        <v>3726</v>
      </c>
      <c r="E1246">
        <v>657.65</v>
      </c>
      <c r="F1246">
        <f t="shared" si="51"/>
        <v>94.343495780430317</v>
      </c>
    </row>
    <row r="1247" spans="1:6" x14ac:dyDescent="0.25">
      <c r="A1247" t="s">
        <v>937</v>
      </c>
      <c r="B1247" t="s">
        <v>939</v>
      </c>
      <c r="C1247">
        <v>25627</v>
      </c>
      <c r="D1247" t="s">
        <v>3727</v>
      </c>
      <c r="E1247">
        <v>765.72</v>
      </c>
      <c r="F1247">
        <f t="shared" si="51"/>
        <v>33.467847254871231</v>
      </c>
    </row>
    <row r="1248" spans="1:6" x14ac:dyDescent="0.25">
      <c r="A1248" t="s">
        <v>937</v>
      </c>
      <c r="B1248" t="s">
        <v>940</v>
      </c>
      <c r="C1248">
        <v>126604</v>
      </c>
      <c r="D1248" t="s">
        <v>3728</v>
      </c>
      <c r="E1248">
        <v>302.91000000000003</v>
      </c>
      <c r="F1248">
        <f t="shared" si="51"/>
        <v>417.95912977452048</v>
      </c>
    </row>
    <row r="1249" spans="1:6" x14ac:dyDescent="0.25">
      <c r="A1249" t="s">
        <v>937</v>
      </c>
      <c r="B1249" t="s">
        <v>941</v>
      </c>
      <c r="C1249">
        <v>21891</v>
      </c>
      <c r="D1249" t="s">
        <v>3729</v>
      </c>
      <c r="E1249">
        <v>364.59</v>
      </c>
      <c r="F1249">
        <f t="shared" si="51"/>
        <v>60.042787789023293</v>
      </c>
    </row>
    <row r="1250" spans="1:6" x14ac:dyDescent="0.25">
      <c r="A1250" t="s">
        <v>937</v>
      </c>
      <c r="B1250" t="s">
        <v>942</v>
      </c>
      <c r="C1250">
        <v>40144</v>
      </c>
      <c r="D1250" t="s">
        <v>3730</v>
      </c>
      <c r="E1250">
        <v>865.74</v>
      </c>
      <c r="F1250">
        <f t="shared" si="51"/>
        <v>46.369579781458633</v>
      </c>
    </row>
    <row r="1251" spans="1:6" x14ac:dyDescent="0.25">
      <c r="A1251" t="s">
        <v>937</v>
      </c>
      <c r="B1251" t="s">
        <v>943</v>
      </c>
      <c r="C1251">
        <v>37497</v>
      </c>
      <c r="D1251" t="s">
        <v>3731</v>
      </c>
      <c r="E1251">
        <v>1166.06</v>
      </c>
      <c r="F1251">
        <f t="shared" si="51"/>
        <v>32.157007358111933</v>
      </c>
    </row>
    <row r="1252" spans="1:6" x14ac:dyDescent="0.25">
      <c r="A1252" t="s">
        <v>937</v>
      </c>
      <c r="B1252" t="s">
        <v>944</v>
      </c>
      <c r="C1252">
        <v>13241</v>
      </c>
      <c r="D1252" t="s">
        <v>3732</v>
      </c>
      <c r="E1252">
        <v>821.83</v>
      </c>
      <c r="F1252">
        <f t="shared" si="51"/>
        <v>16.111604589757004</v>
      </c>
    </row>
    <row r="1253" spans="1:6" x14ac:dyDescent="0.25">
      <c r="A1253" t="s">
        <v>937</v>
      </c>
      <c r="B1253" t="s">
        <v>945</v>
      </c>
      <c r="C1253">
        <v>127039</v>
      </c>
      <c r="D1253" t="s">
        <v>3733</v>
      </c>
      <c r="E1253">
        <v>867.01</v>
      </c>
      <c r="F1253">
        <f t="shared" si="51"/>
        <v>146.52541493177702</v>
      </c>
    </row>
    <row r="1254" spans="1:6" x14ac:dyDescent="0.25">
      <c r="A1254" t="s">
        <v>937</v>
      </c>
      <c r="B1254" t="s">
        <v>946</v>
      </c>
      <c r="C1254">
        <v>240204</v>
      </c>
      <c r="D1254" t="s">
        <v>3734</v>
      </c>
      <c r="E1254">
        <v>937.01</v>
      </c>
      <c r="F1254">
        <f t="shared" si="51"/>
        <v>256.35158642917366</v>
      </c>
    </row>
    <row r="1255" spans="1:6" x14ac:dyDescent="0.25">
      <c r="A1255" t="s">
        <v>937</v>
      </c>
      <c r="B1255" t="s">
        <v>947</v>
      </c>
      <c r="C1255">
        <v>203436</v>
      </c>
      <c r="D1255" t="s">
        <v>3735</v>
      </c>
      <c r="E1255">
        <v>1094.42</v>
      </c>
      <c r="F1255">
        <f t="shared" si="51"/>
        <v>185.88476087790792</v>
      </c>
    </row>
    <row r="1256" spans="1:6" x14ac:dyDescent="0.25">
      <c r="A1256" t="s">
        <v>937</v>
      </c>
      <c r="B1256" t="s">
        <v>948</v>
      </c>
      <c r="C1256">
        <v>9918</v>
      </c>
      <c r="D1256" t="s">
        <v>3736</v>
      </c>
      <c r="E1256">
        <v>540.77</v>
      </c>
      <c r="F1256">
        <f t="shared" si="51"/>
        <v>18.340514451615292</v>
      </c>
    </row>
    <row r="1257" spans="1:6" x14ac:dyDescent="0.25">
      <c r="A1257" t="s">
        <v>937</v>
      </c>
      <c r="B1257" t="s">
        <v>949</v>
      </c>
      <c r="C1257">
        <v>6973</v>
      </c>
      <c r="D1257" t="s">
        <v>3737</v>
      </c>
      <c r="E1257">
        <v>1931.76</v>
      </c>
      <c r="F1257">
        <f t="shared" si="51"/>
        <v>3.6096616556922183</v>
      </c>
    </row>
    <row r="1258" spans="1:6" x14ac:dyDescent="0.25">
      <c r="A1258" t="s">
        <v>937</v>
      </c>
      <c r="B1258" t="s">
        <v>950</v>
      </c>
      <c r="C1258">
        <v>9494</v>
      </c>
      <c r="D1258" t="s">
        <v>3738</v>
      </c>
      <c r="E1258">
        <v>739.5</v>
      </c>
      <c r="F1258">
        <f t="shared" si="51"/>
        <v>12.83840432724814</v>
      </c>
    </row>
    <row r="1259" spans="1:6" x14ac:dyDescent="0.25">
      <c r="A1259" t="s">
        <v>937</v>
      </c>
      <c r="B1259" t="s">
        <v>951</v>
      </c>
      <c r="C1259">
        <v>15670</v>
      </c>
      <c r="D1259" t="s">
        <v>3739</v>
      </c>
      <c r="E1259">
        <v>767.52</v>
      </c>
      <c r="F1259">
        <f t="shared" si="51"/>
        <v>20.416406087137794</v>
      </c>
    </row>
    <row r="1260" spans="1:6" x14ac:dyDescent="0.25">
      <c r="A1260" t="s">
        <v>937</v>
      </c>
      <c r="B1260" t="s">
        <v>952</v>
      </c>
      <c r="C1260">
        <v>19259</v>
      </c>
      <c r="D1260" t="s">
        <v>3740</v>
      </c>
      <c r="E1260">
        <v>748.74</v>
      </c>
      <c r="F1260">
        <f t="shared" si="51"/>
        <v>25.721879424099154</v>
      </c>
    </row>
    <row r="1261" spans="1:6" x14ac:dyDescent="0.25">
      <c r="A1261" t="s">
        <v>937</v>
      </c>
      <c r="B1261" t="s">
        <v>953</v>
      </c>
      <c r="C1261">
        <v>27463</v>
      </c>
      <c r="D1261" t="s">
        <v>3741</v>
      </c>
      <c r="E1261">
        <v>894.55</v>
      </c>
      <c r="F1261">
        <f t="shared" si="51"/>
        <v>30.700352132357054</v>
      </c>
    </row>
    <row r="1262" spans="1:6" x14ac:dyDescent="0.25">
      <c r="A1262" t="s">
        <v>937</v>
      </c>
      <c r="B1262" t="s">
        <v>954</v>
      </c>
      <c r="C1262">
        <v>440059</v>
      </c>
      <c r="D1262" t="s">
        <v>3742</v>
      </c>
      <c r="E1262">
        <v>470.59</v>
      </c>
      <c r="F1262">
        <f t="shared" si="51"/>
        <v>935.1218682929939</v>
      </c>
    </row>
    <row r="1263" spans="1:6" x14ac:dyDescent="0.25">
      <c r="A1263" t="s">
        <v>937</v>
      </c>
      <c r="B1263" t="s">
        <v>955</v>
      </c>
      <c r="C1263">
        <v>6861</v>
      </c>
      <c r="D1263" t="s">
        <v>3743</v>
      </c>
      <c r="E1263">
        <v>442.49</v>
      </c>
      <c r="F1263">
        <f t="shared" si="51"/>
        <v>15.50543515107686</v>
      </c>
    </row>
    <row r="1264" spans="1:6" x14ac:dyDescent="0.25">
      <c r="A1264" t="s">
        <v>937</v>
      </c>
      <c r="B1264" t="s">
        <v>956</v>
      </c>
      <c r="C1264">
        <v>19135</v>
      </c>
      <c r="D1264" t="s">
        <v>3744</v>
      </c>
      <c r="E1264">
        <v>455.72</v>
      </c>
      <c r="F1264">
        <f t="shared" si="51"/>
        <v>41.988501711577278</v>
      </c>
    </row>
    <row r="1265" spans="1:6" x14ac:dyDescent="0.25">
      <c r="A1265" t="s">
        <v>937</v>
      </c>
      <c r="B1265" t="s">
        <v>957</v>
      </c>
      <c r="C1265">
        <v>33395</v>
      </c>
      <c r="D1265" t="s">
        <v>3745</v>
      </c>
      <c r="E1265">
        <v>679.64</v>
      </c>
      <c r="F1265">
        <f t="shared" si="51"/>
        <v>49.136307456888943</v>
      </c>
    </row>
    <row r="1266" spans="1:6" x14ac:dyDescent="0.25">
      <c r="A1266" t="s">
        <v>937</v>
      </c>
      <c r="B1266" t="s">
        <v>958</v>
      </c>
      <c r="C1266">
        <v>20015</v>
      </c>
      <c r="D1266" t="s">
        <v>3746</v>
      </c>
      <c r="E1266">
        <v>635.48</v>
      </c>
      <c r="F1266">
        <f t="shared" si="51"/>
        <v>31.495877132246491</v>
      </c>
    </row>
    <row r="1267" spans="1:6" x14ac:dyDescent="0.25">
      <c r="A1267" t="s">
        <v>937</v>
      </c>
      <c r="B1267" t="s">
        <v>959</v>
      </c>
      <c r="C1267">
        <v>22389</v>
      </c>
      <c r="D1267" t="s">
        <v>3747</v>
      </c>
      <c r="E1267">
        <v>664.6</v>
      </c>
      <c r="F1267">
        <f t="shared" si="51"/>
        <v>33.687932591032201</v>
      </c>
    </row>
    <row r="1268" spans="1:6" x14ac:dyDescent="0.25">
      <c r="A1268" t="s">
        <v>937</v>
      </c>
      <c r="B1268" t="s">
        <v>960</v>
      </c>
      <c r="C1268">
        <v>69830</v>
      </c>
      <c r="D1268" t="s">
        <v>3748</v>
      </c>
      <c r="E1268">
        <v>1030.94</v>
      </c>
      <c r="F1268">
        <f t="shared" ref="F1268:F1331" si="52">C1268/E1268</f>
        <v>67.734300735251324</v>
      </c>
    </row>
    <row r="1269" spans="1:6" x14ac:dyDescent="0.25">
      <c r="A1269" t="s">
        <v>937</v>
      </c>
      <c r="B1269" t="s">
        <v>961</v>
      </c>
      <c r="C1269">
        <v>32511</v>
      </c>
      <c r="D1269" t="s">
        <v>3749</v>
      </c>
      <c r="E1269">
        <v>652.88</v>
      </c>
      <c r="F1269">
        <f t="shared" si="52"/>
        <v>49.796287219703466</v>
      </c>
    </row>
    <row r="1270" spans="1:6" x14ac:dyDescent="0.25">
      <c r="A1270" t="s">
        <v>937</v>
      </c>
      <c r="B1270" t="s">
        <v>962</v>
      </c>
      <c r="C1270">
        <v>15744</v>
      </c>
      <c r="D1270" t="s">
        <v>3750</v>
      </c>
      <c r="E1270">
        <v>580.38</v>
      </c>
      <c r="F1270">
        <f t="shared" si="52"/>
        <v>27.127054688307659</v>
      </c>
    </row>
    <row r="1271" spans="1:6" x14ac:dyDescent="0.25">
      <c r="A1271" t="s">
        <v>937</v>
      </c>
      <c r="B1271" t="s">
        <v>963</v>
      </c>
      <c r="C1271">
        <v>432493</v>
      </c>
      <c r="D1271" t="s">
        <v>3751</v>
      </c>
      <c r="E1271">
        <v>642.41999999999996</v>
      </c>
      <c r="F1271">
        <f t="shared" si="52"/>
        <v>673.22468167242619</v>
      </c>
    </row>
    <row r="1272" spans="1:6" x14ac:dyDescent="0.25">
      <c r="A1272" t="s">
        <v>937</v>
      </c>
      <c r="B1272" t="s">
        <v>964</v>
      </c>
      <c r="C1272">
        <v>31368</v>
      </c>
      <c r="D1272" t="s">
        <v>3752</v>
      </c>
      <c r="E1272">
        <v>658.62</v>
      </c>
      <c r="F1272">
        <f t="shared" si="52"/>
        <v>47.626856153776075</v>
      </c>
    </row>
    <row r="1273" spans="1:6" x14ac:dyDescent="0.25">
      <c r="A1273" t="s">
        <v>937</v>
      </c>
      <c r="B1273" t="s">
        <v>965</v>
      </c>
      <c r="C1273">
        <v>244390</v>
      </c>
      <c r="D1273" t="s">
        <v>3753</v>
      </c>
      <c r="E1273">
        <v>270.32</v>
      </c>
      <c r="F1273">
        <f t="shared" si="52"/>
        <v>904.0766498964191</v>
      </c>
    </row>
    <row r="1274" spans="1:6" x14ac:dyDescent="0.25">
      <c r="A1274" t="s">
        <v>937</v>
      </c>
      <c r="B1274" t="s">
        <v>966</v>
      </c>
      <c r="C1274">
        <v>97614</v>
      </c>
      <c r="D1274" t="s">
        <v>3754</v>
      </c>
      <c r="E1274">
        <v>1472.3</v>
      </c>
      <c r="F1274">
        <f t="shared" si="52"/>
        <v>66.30034639679414</v>
      </c>
    </row>
    <row r="1275" spans="1:6" x14ac:dyDescent="0.25">
      <c r="A1275" t="s">
        <v>937</v>
      </c>
      <c r="B1275" t="s">
        <v>967</v>
      </c>
      <c r="C1275">
        <v>14892</v>
      </c>
      <c r="D1275" t="s">
        <v>3755</v>
      </c>
      <c r="E1275">
        <v>662.42</v>
      </c>
      <c r="F1275">
        <f t="shared" si="52"/>
        <v>22.481205277618432</v>
      </c>
    </row>
    <row r="1276" spans="1:6" x14ac:dyDescent="0.25">
      <c r="A1276" t="s">
        <v>937</v>
      </c>
      <c r="B1276" t="s">
        <v>968</v>
      </c>
      <c r="C1276">
        <v>46742</v>
      </c>
      <c r="D1276" t="s">
        <v>3756</v>
      </c>
      <c r="E1276">
        <v>472.3</v>
      </c>
      <c r="F1276">
        <f t="shared" si="52"/>
        <v>98.966758416260845</v>
      </c>
    </row>
    <row r="1277" spans="1:6" x14ac:dyDescent="0.25">
      <c r="A1277" t="s">
        <v>937</v>
      </c>
      <c r="B1277" t="s">
        <v>969</v>
      </c>
      <c r="C1277">
        <v>140789</v>
      </c>
      <c r="D1277" t="s">
        <v>3757</v>
      </c>
      <c r="E1277">
        <v>702.89</v>
      </c>
      <c r="F1277">
        <f t="shared" si="52"/>
        <v>200.30018921879667</v>
      </c>
    </row>
    <row r="1278" spans="1:6" x14ac:dyDescent="0.25">
      <c r="A1278" t="s">
        <v>937</v>
      </c>
      <c r="B1278" t="s">
        <v>970</v>
      </c>
      <c r="C1278">
        <v>10951</v>
      </c>
      <c r="D1278" t="s">
        <v>3758</v>
      </c>
      <c r="E1278">
        <v>650.59</v>
      </c>
      <c r="F1278">
        <f t="shared" si="52"/>
        <v>16.832413655297497</v>
      </c>
    </row>
    <row r="1279" spans="1:6" x14ac:dyDescent="0.25">
      <c r="A1279" t="s">
        <v>937</v>
      </c>
      <c r="B1279" t="s">
        <v>971</v>
      </c>
      <c r="C1279">
        <v>24874</v>
      </c>
      <c r="D1279" t="s">
        <v>3759</v>
      </c>
      <c r="E1279">
        <v>805.26</v>
      </c>
      <c r="F1279">
        <f t="shared" si="52"/>
        <v>30.889402180662145</v>
      </c>
    </row>
    <row r="1280" spans="1:6" x14ac:dyDescent="0.25">
      <c r="A1280" t="s">
        <v>937</v>
      </c>
      <c r="B1280" t="s">
        <v>972</v>
      </c>
      <c r="C1280">
        <v>38158</v>
      </c>
      <c r="D1280" t="s">
        <v>3760</v>
      </c>
      <c r="E1280">
        <v>1299.3800000000001</v>
      </c>
      <c r="F1280">
        <f t="shared" si="52"/>
        <v>29.366313164740106</v>
      </c>
    </row>
    <row r="1281" spans="1:6" x14ac:dyDescent="0.25">
      <c r="A1281" t="s">
        <v>937</v>
      </c>
      <c r="B1281" t="s">
        <v>973</v>
      </c>
      <c r="C1281">
        <v>390144</v>
      </c>
      <c r="D1281" t="s">
        <v>3761</v>
      </c>
      <c r="E1281">
        <v>350.23</v>
      </c>
      <c r="F1281">
        <f t="shared" si="52"/>
        <v>1113.9651086428917</v>
      </c>
    </row>
    <row r="1282" spans="1:6" x14ac:dyDescent="0.25">
      <c r="A1282" t="s">
        <v>937</v>
      </c>
      <c r="B1282" t="s">
        <v>974</v>
      </c>
      <c r="C1282">
        <v>153279</v>
      </c>
      <c r="D1282" t="s">
        <v>3762</v>
      </c>
      <c r="E1282">
        <v>632.76</v>
      </c>
      <c r="F1282">
        <f t="shared" si="52"/>
        <v>242.23876351223214</v>
      </c>
    </row>
    <row r="1283" spans="1:6" x14ac:dyDescent="0.25">
      <c r="A1283" t="s">
        <v>937</v>
      </c>
      <c r="B1283" t="s">
        <v>975</v>
      </c>
      <c r="C1283">
        <v>23197</v>
      </c>
      <c r="D1283" t="s">
        <v>3763</v>
      </c>
      <c r="E1283">
        <v>2428.73</v>
      </c>
      <c r="F1283">
        <f t="shared" si="52"/>
        <v>9.5510822528646653</v>
      </c>
    </row>
    <row r="1284" spans="1:6" x14ac:dyDescent="0.25">
      <c r="A1284" t="s">
        <v>937</v>
      </c>
      <c r="B1284" t="s">
        <v>976</v>
      </c>
      <c r="C1284">
        <v>21730</v>
      </c>
      <c r="D1284" t="s">
        <v>3764</v>
      </c>
      <c r="E1284">
        <v>590.74</v>
      </c>
      <c r="F1284">
        <f t="shared" si="52"/>
        <v>36.784372143413343</v>
      </c>
    </row>
    <row r="1285" spans="1:6" x14ac:dyDescent="0.25">
      <c r="A1285" t="s">
        <v>937</v>
      </c>
      <c r="B1285" t="s">
        <v>977</v>
      </c>
      <c r="C1285">
        <v>129648</v>
      </c>
      <c r="D1285" t="s">
        <v>3765</v>
      </c>
      <c r="E1285">
        <v>1362.04</v>
      </c>
      <c r="F1285">
        <f t="shared" si="52"/>
        <v>95.186631816980409</v>
      </c>
    </row>
    <row r="1286" spans="1:6" x14ac:dyDescent="0.25">
      <c r="A1286" t="s">
        <v>937</v>
      </c>
      <c r="B1286" t="s">
        <v>978</v>
      </c>
      <c r="C1286">
        <v>8442</v>
      </c>
      <c r="D1286" t="s">
        <v>3766</v>
      </c>
      <c r="E1286">
        <v>402.1</v>
      </c>
      <c r="F1286">
        <f t="shared" si="52"/>
        <v>20.994777418552598</v>
      </c>
    </row>
    <row r="1287" spans="1:6" x14ac:dyDescent="0.25">
      <c r="A1287" t="s">
        <v>937</v>
      </c>
      <c r="B1287" t="s">
        <v>979</v>
      </c>
      <c r="C1287">
        <v>20122</v>
      </c>
      <c r="D1287" t="s">
        <v>3767</v>
      </c>
      <c r="E1287">
        <v>564.54999999999995</v>
      </c>
      <c r="F1287">
        <f t="shared" si="52"/>
        <v>35.642547161456029</v>
      </c>
    </row>
    <row r="1288" spans="1:6" x14ac:dyDescent="0.25">
      <c r="A1288" t="s">
        <v>937</v>
      </c>
      <c r="B1288" t="s">
        <v>980</v>
      </c>
      <c r="C1288">
        <v>23884</v>
      </c>
      <c r="D1288" t="s">
        <v>3768</v>
      </c>
      <c r="E1288">
        <v>1011.59</v>
      </c>
      <c r="F1288">
        <f t="shared" si="52"/>
        <v>23.610355974258344</v>
      </c>
    </row>
    <row r="1289" spans="1:6" x14ac:dyDescent="0.25">
      <c r="A1289" t="s">
        <v>937</v>
      </c>
      <c r="B1289" t="s">
        <v>981</v>
      </c>
      <c r="C1289">
        <v>47244</v>
      </c>
      <c r="D1289" t="s">
        <v>3769</v>
      </c>
      <c r="E1289">
        <v>1793.84</v>
      </c>
      <c r="F1289">
        <f t="shared" si="52"/>
        <v>26.336797038754852</v>
      </c>
    </row>
    <row r="1290" spans="1:6" x14ac:dyDescent="0.25">
      <c r="A1290" t="s">
        <v>937</v>
      </c>
      <c r="B1290" t="s">
        <v>982</v>
      </c>
      <c r="C1290">
        <v>53100</v>
      </c>
      <c r="D1290" t="s">
        <v>3770</v>
      </c>
      <c r="E1290">
        <v>410.18</v>
      </c>
      <c r="F1290">
        <f t="shared" si="52"/>
        <v>129.4553610609976</v>
      </c>
    </row>
    <row r="1291" spans="1:6" x14ac:dyDescent="0.25">
      <c r="A1291" t="s">
        <v>937</v>
      </c>
      <c r="B1291" t="s">
        <v>983</v>
      </c>
      <c r="C1291">
        <v>10132</v>
      </c>
      <c r="D1291" t="s">
        <v>3771</v>
      </c>
      <c r="E1291">
        <v>409.49</v>
      </c>
      <c r="F1291">
        <f t="shared" si="52"/>
        <v>24.742972966372804</v>
      </c>
    </row>
    <row r="1292" spans="1:6" x14ac:dyDescent="0.25">
      <c r="A1292" t="s">
        <v>937</v>
      </c>
      <c r="B1292" t="s">
        <v>984</v>
      </c>
      <c r="C1292">
        <v>21096</v>
      </c>
      <c r="D1292" t="s">
        <v>3772</v>
      </c>
      <c r="E1292">
        <v>257.81</v>
      </c>
      <c r="F1292">
        <f t="shared" si="52"/>
        <v>81.827702571661305</v>
      </c>
    </row>
    <row r="1293" spans="1:6" x14ac:dyDescent="0.25">
      <c r="A1293" t="s">
        <v>937</v>
      </c>
      <c r="B1293" t="s">
        <v>985</v>
      </c>
      <c r="C1293">
        <v>42837</v>
      </c>
      <c r="D1293" t="s">
        <v>3773</v>
      </c>
      <c r="E1293">
        <v>347.86</v>
      </c>
      <c r="F1293">
        <f t="shared" si="52"/>
        <v>123.14436842407865</v>
      </c>
    </row>
    <row r="1294" spans="1:6" x14ac:dyDescent="0.25">
      <c r="A1294" t="s">
        <v>937</v>
      </c>
      <c r="B1294" t="s">
        <v>986</v>
      </c>
      <c r="C1294">
        <v>82124</v>
      </c>
      <c r="D1294" t="s">
        <v>3774</v>
      </c>
      <c r="E1294">
        <v>938.88</v>
      </c>
      <c r="F1294">
        <f t="shared" si="52"/>
        <v>87.47017723244717</v>
      </c>
    </row>
    <row r="1295" spans="1:6" x14ac:dyDescent="0.25">
      <c r="A1295" t="s">
        <v>937</v>
      </c>
      <c r="B1295" t="s">
        <v>987</v>
      </c>
      <c r="C1295">
        <v>53431</v>
      </c>
      <c r="D1295" t="s">
        <v>3775</v>
      </c>
      <c r="E1295">
        <v>816.51</v>
      </c>
      <c r="F1295">
        <f t="shared" si="52"/>
        <v>65.438267749323344</v>
      </c>
    </row>
    <row r="1296" spans="1:6" x14ac:dyDescent="0.25">
      <c r="A1296" t="s">
        <v>937</v>
      </c>
      <c r="B1296" t="s">
        <v>988</v>
      </c>
      <c r="C1296">
        <v>49348</v>
      </c>
      <c r="D1296" t="s">
        <v>3776</v>
      </c>
      <c r="E1296">
        <v>1118.93</v>
      </c>
      <c r="F1296">
        <f t="shared" si="52"/>
        <v>44.102848256816777</v>
      </c>
    </row>
    <row r="1297" spans="1:6" x14ac:dyDescent="0.25">
      <c r="A1297" t="s">
        <v>937</v>
      </c>
      <c r="B1297" t="s">
        <v>989</v>
      </c>
      <c r="C1297">
        <v>260419</v>
      </c>
      <c r="D1297" t="s">
        <v>3777</v>
      </c>
      <c r="E1297">
        <v>1124.1300000000001</v>
      </c>
      <c r="F1297">
        <f t="shared" si="52"/>
        <v>231.66270804978069</v>
      </c>
    </row>
    <row r="1298" spans="1:6" x14ac:dyDescent="0.25">
      <c r="A1298" t="s">
        <v>937</v>
      </c>
      <c r="B1298" t="s">
        <v>990</v>
      </c>
      <c r="C1298">
        <v>134758</v>
      </c>
      <c r="D1298" t="s">
        <v>3778</v>
      </c>
      <c r="E1298">
        <v>823.19</v>
      </c>
      <c r="F1298">
        <f t="shared" si="52"/>
        <v>163.70218297112453</v>
      </c>
    </row>
    <row r="1299" spans="1:6" x14ac:dyDescent="0.25">
      <c r="A1299" t="s">
        <v>937</v>
      </c>
      <c r="B1299" t="s">
        <v>991</v>
      </c>
      <c r="C1299">
        <v>4334</v>
      </c>
      <c r="D1299" t="s">
        <v>3779</v>
      </c>
      <c r="E1299">
        <v>641.25</v>
      </c>
      <c r="F1299">
        <f t="shared" si="52"/>
        <v>6.7586744639376217</v>
      </c>
    </row>
    <row r="1300" spans="1:6" x14ac:dyDescent="0.25">
      <c r="A1300" t="s">
        <v>937</v>
      </c>
      <c r="B1300" t="s">
        <v>992</v>
      </c>
      <c r="C1300">
        <v>110461</v>
      </c>
      <c r="D1300" t="s">
        <v>3780</v>
      </c>
      <c r="E1300">
        <v>2080.08</v>
      </c>
      <c r="F1300">
        <f t="shared" si="52"/>
        <v>53.104207530479599</v>
      </c>
    </row>
    <row r="1301" spans="1:6" x14ac:dyDescent="0.25">
      <c r="A1301" t="s">
        <v>937</v>
      </c>
      <c r="B1301" t="s">
        <v>993</v>
      </c>
      <c r="C1301">
        <v>22108</v>
      </c>
      <c r="D1301" t="s">
        <v>3781</v>
      </c>
      <c r="E1301">
        <v>905.36</v>
      </c>
      <c r="F1301">
        <f t="shared" si="52"/>
        <v>24.419015640187329</v>
      </c>
    </row>
    <row r="1302" spans="1:6" x14ac:dyDescent="0.25">
      <c r="A1302" t="s">
        <v>937</v>
      </c>
      <c r="B1302" t="s">
        <v>994</v>
      </c>
      <c r="C1302">
        <v>59511</v>
      </c>
      <c r="D1302" t="s">
        <v>3782</v>
      </c>
      <c r="E1302">
        <v>1538.42</v>
      </c>
      <c r="F1302">
        <f t="shared" si="52"/>
        <v>38.683194446250049</v>
      </c>
    </row>
    <row r="1303" spans="1:6" x14ac:dyDescent="0.25">
      <c r="A1303" t="s">
        <v>937</v>
      </c>
      <c r="B1303" t="s">
        <v>995</v>
      </c>
      <c r="C1303">
        <v>47429</v>
      </c>
      <c r="D1303" t="s">
        <v>3783</v>
      </c>
      <c r="E1303">
        <v>1341.61</v>
      </c>
      <c r="F1303">
        <f t="shared" si="52"/>
        <v>35.352300594062363</v>
      </c>
    </row>
    <row r="1304" spans="1:6" x14ac:dyDescent="0.25">
      <c r="A1304" t="s">
        <v>937</v>
      </c>
      <c r="B1304" t="s">
        <v>996</v>
      </c>
      <c r="C1304">
        <v>46194</v>
      </c>
      <c r="D1304" t="s">
        <v>3784</v>
      </c>
      <c r="E1304">
        <v>676.01</v>
      </c>
      <c r="F1304">
        <f t="shared" si="52"/>
        <v>68.333308678865691</v>
      </c>
    </row>
    <row r="1305" spans="1:6" x14ac:dyDescent="0.25">
      <c r="A1305" t="s">
        <v>937</v>
      </c>
      <c r="B1305" t="s">
        <v>997</v>
      </c>
      <c r="C1305">
        <v>38340</v>
      </c>
      <c r="D1305" t="s">
        <v>3785</v>
      </c>
      <c r="E1305">
        <v>615.13</v>
      </c>
      <c r="F1305">
        <f t="shared" si="52"/>
        <v>62.32828832929625</v>
      </c>
    </row>
    <row r="1306" spans="1:6" x14ac:dyDescent="0.25">
      <c r="A1306" t="s">
        <v>937</v>
      </c>
      <c r="B1306" t="s">
        <v>998</v>
      </c>
      <c r="C1306">
        <v>26465</v>
      </c>
      <c r="D1306" t="s">
        <v>3786</v>
      </c>
      <c r="E1306">
        <v>203.64</v>
      </c>
      <c r="F1306">
        <f t="shared" si="52"/>
        <v>129.95973286191318</v>
      </c>
    </row>
    <row r="1307" spans="1:6" x14ac:dyDescent="0.25">
      <c r="A1307" t="s">
        <v>937</v>
      </c>
      <c r="B1307" t="s">
        <v>999</v>
      </c>
      <c r="C1307">
        <v>10830</v>
      </c>
      <c r="D1307" t="s">
        <v>3787</v>
      </c>
      <c r="E1307">
        <v>360.35</v>
      </c>
      <c r="F1307">
        <f t="shared" si="52"/>
        <v>30.054114055779102</v>
      </c>
    </row>
    <row r="1308" spans="1:6" x14ac:dyDescent="0.25">
      <c r="A1308" t="s">
        <v>937</v>
      </c>
      <c r="B1308" t="s">
        <v>1000</v>
      </c>
      <c r="C1308">
        <v>15568</v>
      </c>
      <c r="D1308" t="s">
        <v>3788</v>
      </c>
      <c r="E1308">
        <v>426.05</v>
      </c>
      <c r="F1308">
        <f t="shared" si="52"/>
        <v>36.540312169933102</v>
      </c>
    </row>
    <row r="1309" spans="1:6" x14ac:dyDescent="0.25">
      <c r="A1309" t="s">
        <v>937</v>
      </c>
      <c r="B1309" t="s">
        <v>1001</v>
      </c>
      <c r="C1309">
        <v>13904</v>
      </c>
      <c r="D1309" t="s">
        <v>3789</v>
      </c>
      <c r="E1309">
        <v>956.98</v>
      </c>
      <c r="F1309">
        <f t="shared" si="52"/>
        <v>14.529039269368221</v>
      </c>
    </row>
    <row r="1310" spans="1:6" x14ac:dyDescent="0.25">
      <c r="A1310" t="s">
        <v>1002</v>
      </c>
      <c r="B1310" t="s">
        <v>1002</v>
      </c>
      <c r="C1310">
        <v>1344212</v>
      </c>
      <c r="D1310" t="s">
        <v>3790</v>
      </c>
      <c r="E1310">
        <v>35387.33</v>
      </c>
      <c r="F1310">
        <f t="shared" si="52"/>
        <v>37.985685837275653</v>
      </c>
    </row>
    <row r="1311" spans="1:6" x14ac:dyDescent="0.25">
      <c r="A1311" t="s">
        <v>1002</v>
      </c>
      <c r="B1311" t="s">
        <v>1003</v>
      </c>
      <c r="C1311">
        <v>108277</v>
      </c>
      <c r="D1311" t="s">
        <v>3791</v>
      </c>
      <c r="E1311">
        <v>497.25</v>
      </c>
      <c r="F1311">
        <f t="shared" si="52"/>
        <v>217.75163398692811</v>
      </c>
    </row>
    <row r="1312" spans="1:6" x14ac:dyDescent="0.25">
      <c r="A1312" t="s">
        <v>1002</v>
      </c>
      <c r="B1312" t="s">
        <v>1004</v>
      </c>
      <c r="C1312">
        <v>67055</v>
      </c>
      <c r="D1312" t="s">
        <v>3792</v>
      </c>
      <c r="E1312">
        <v>6829.18</v>
      </c>
      <c r="F1312">
        <f t="shared" si="52"/>
        <v>9.8188948014256461</v>
      </c>
    </row>
    <row r="1313" spans="1:6" x14ac:dyDescent="0.25">
      <c r="A1313" t="s">
        <v>1002</v>
      </c>
      <c r="B1313" t="s">
        <v>680</v>
      </c>
      <c r="C1313">
        <v>295003</v>
      </c>
      <c r="D1313" t="s">
        <v>3793</v>
      </c>
      <c r="E1313">
        <v>1217.01</v>
      </c>
      <c r="F1313">
        <f t="shared" si="52"/>
        <v>242.39981594235053</v>
      </c>
    </row>
    <row r="1314" spans="1:6" x14ac:dyDescent="0.25">
      <c r="A1314" t="s">
        <v>1002</v>
      </c>
      <c r="B1314" t="s">
        <v>207</v>
      </c>
      <c r="C1314">
        <v>30199</v>
      </c>
      <c r="D1314" t="s">
        <v>3794</v>
      </c>
      <c r="E1314">
        <v>1744.46</v>
      </c>
      <c r="F1314">
        <f t="shared" si="52"/>
        <v>17.311374293477638</v>
      </c>
    </row>
    <row r="1315" spans="1:6" x14ac:dyDescent="0.25">
      <c r="A1315" t="s">
        <v>1002</v>
      </c>
      <c r="B1315" t="s">
        <v>575</v>
      </c>
      <c r="C1315">
        <v>54987</v>
      </c>
      <c r="D1315" t="s">
        <v>3795</v>
      </c>
      <c r="E1315">
        <v>2351.1799999999998</v>
      </c>
      <c r="F1315">
        <f t="shared" si="52"/>
        <v>23.386980154645755</v>
      </c>
    </row>
    <row r="1316" spans="1:6" x14ac:dyDescent="0.25">
      <c r="A1316" t="s">
        <v>1002</v>
      </c>
      <c r="B1316" t="s">
        <v>1005</v>
      </c>
      <c r="C1316">
        <v>122302</v>
      </c>
      <c r="D1316" t="s">
        <v>3796</v>
      </c>
      <c r="E1316">
        <v>951.24</v>
      </c>
      <c r="F1316">
        <f t="shared" si="52"/>
        <v>128.57112821159748</v>
      </c>
    </row>
    <row r="1317" spans="1:6" x14ac:dyDescent="0.25">
      <c r="A1317" t="s">
        <v>1002</v>
      </c>
      <c r="B1317" t="s">
        <v>696</v>
      </c>
      <c r="C1317">
        <v>39772</v>
      </c>
      <c r="D1317" t="s">
        <v>3797</v>
      </c>
      <c r="E1317">
        <v>1142.07</v>
      </c>
      <c r="F1317">
        <f t="shared" si="52"/>
        <v>34.824485364294659</v>
      </c>
    </row>
    <row r="1318" spans="1:6" x14ac:dyDescent="0.25">
      <c r="A1318" t="s">
        <v>1002</v>
      </c>
      <c r="B1318" t="s">
        <v>320</v>
      </c>
      <c r="C1318">
        <v>34634</v>
      </c>
      <c r="D1318" t="s">
        <v>3798</v>
      </c>
      <c r="E1318">
        <v>699.97</v>
      </c>
      <c r="F1318">
        <f t="shared" si="52"/>
        <v>49.479263397002725</v>
      </c>
    </row>
    <row r="1319" spans="1:6" x14ac:dyDescent="0.25">
      <c r="A1319" t="s">
        <v>1002</v>
      </c>
      <c r="B1319" t="s">
        <v>1006</v>
      </c>
      <c r="C1319">
        <v>57975</v>
      </c>
      <c r="D1319" t="s">
        <v>3799</v>
      </c>
      <c r="E1319">
        <v>2175.44</v>
      </c>
      <c r="F1319">
        <f t="shared" si="52"/>
        <v>26.649781193689552</v>
      </c>
    </row>
    <row r="1320" spans="1:6" x14ac:dyDescent="0.25">
      <c r="A1320" t="s">
        <v>1002</v>
      </c>
      <c r="B1320" t="s">
        <v>1007</v>
      </c>
      <c r="C1320">
        <v>152148</v>
      </c>
      <c r="D1320" t="s">
        <v>3800</v>
      </c>
      <c r="E1320">
        <v>3556.42</v>
      </c>
      <c r="F1320">
        <f t="shared" si="52"/>
        <v>42.781223814959986</v>
      </c>
    </row>
    <row r="1321" spans="1:6" x14ac:dyDescent="0.25">
      <c r="A1321" t="s">
        <v>1002</v>
      </c>
      <c r="B1321" t="s">
        <v>1008</v>
      </c>
      <c r="C1321">
        <v>16785</v>
      </c>
      <c r="D1321" t="s">
        <v>3801</v>
      </c>
      <c r="E1321">
        <v>4377.71</v>
      </c>
      <c r="F1321">
        <f t="shared" si="52"/>
        <v>3.834196417761798</v>
      </c>
    </row>
    <row r="1322" spans="1:6" x14ac:dyDescent="0.25">
      <c r="A1322" t="s">
        <v>1002</v>
      </c>
      <c r="B1322" t="s">
        <v>1009</v>
      </c>
      <c r="C1322">
        <v>35856</v>
      </c>
      <c r="D1322" t="s">
        <v>3802</v>
      </c>
      <c r="E1322">
        <v>370.29</v>
      </c>
      <c r="F1322">
        <f t="shared" si="52"/>
        <v>96.832212590132059</v>
      </c>
    </row>
    <row r="1323" spans="1:6" x14ac:dyDescent="0.25">
      <c r="A1323" t="s">
        <v>1002</v>
      </c>
      <c r="B1323" t="s">
        <v>1010</v>
      </c>
      <c r="C1323">
        <v>50484</v>
      </c>
      <c r="D1323" t="s">
        <v>3803</v>
      </c>
      <c r="E1323">
        <v>4095.73</v>
      </c>
      <c r="F1323">
        <f t="shared" si="52"/>
        <v>12.326007817898152</v>
      </c>
    </row>
    <row r="1324" spans="1:6" x14ac:dyDescent="0.25">
      <c r="A1324" t="s">
        <v>1002</v>
      </c>
      <c r="B1324" t="s">
        <v>1011</v>
      </c>
      <c r="C1324">
        <v>39715</v>
      </c>
      <c r="D1324" t="s">
        <v>3804</v>
      </c>
      <c r="E1324">
        <v>852.81</v>
      </c>
      <c r="F1324">
        <f t="shared" si="52"/>
        <v>46.569575872703183</v>
      </c>
    </row>
    <row r="1325" spans="1:6" x14ac:dyDescent="0.25">
      <c r="A1325" t="s">
        <v>1002</v>
      </c>
      <c r="B1325" t="s">
        <v>242</v>
      </c>
      <c r="C1325">
        <v>31379</v>
      </c>
      <c r="D1325" t="s">
        <v>3805</v>
      </c>
      <c r="E1325">
        <v>3255.14</v>
      </c>
      <c r="F1325">
        <f t="shared" si="52"/>
        <v>9.6398311593356976</v>
      </c>
    </row>
    <row r="1326" spans="1:6" x14ac:dyDescent="0.25">
      <c r="A1326" t="s">
        <v>1002</v>
      </c>
      <c r="B1326" t="s">
        <v>1012</v>
      </c>
      <c r="C1326">
        <v>207641</v>
      </c>
      <c r="D1326" t="s">
        <v>3806</v>
      </c>
      <c r="E1326">
        <v>1271.44</v>
      </c>
      <c r="F1326">
        <f t="shared" si="52"/>
        <v>163.31167809727552</v>
      </c>
    </row>
    <row r="1327" spans="1:6" x14ac:dyDescent="0.25">
      <c r="A1327" t="s">
        <v>1013</v>
      </c>
      <c r="B1327" t="s">
        <v>1013</v>
      </c>
      <c r="C1327">
        <v>6045680</v>
      </c>
      <c r="D1327" t="s">
        <v>3807</v>
      </c>
      <c r="E1327">
        <v>12407.45</v>
      </c>
      <c r="F1327">
        <f t="shared" si="52"/>
        <v>487.26208850327822</v>
      </c>
    </row>
    <row r="1328" spans="1:6" x14ac:dyDescent="0.25">
      <c r="A1328" t="s">
        <v>1013</v>
      </c>
      <c r="B1328" t="s">
        <v>1014</v>
      </c>
      <c r="C1328">
        <v>70416</v>
      </c>
      <c r="D1328" t="s">
        <v>3808</v>
      </c>
      <c r="E1328">
        <v>429.74</v>
      </c>
      <c r="F1328">
        <f t="shared" si="52"/>
        <v>163.85721599106435</v>
      </c>
    </row>
    <row r="1329" spans="1:6" x14ac:dyDescent="0.25">
      <c r="A1329" t="s">
        <v>1013</v>
      </c>
      <c r="B1329" t="s">
        <v>1015</v>
      </c>
      <c r="C1329">
        <v>579234</v>
      </c>
      <c r="D1329" t="s">
        <v>3809</v>
      </c>
      <c r="E1329">
        <v>587.91</v>
      </c>
      <c r="F1329">
        <f t="shared" si="52"/>
        <v>985.24263917946632</v>
      </c>
    </row>
    <row r="1330" spans="1:6" x14ac:dyDescent="0.25">
      <c r="A1330" t="s">
        <v>1013</v>
      </c>
      <c r="B1330" t="s">
        <v>1016</v>
      </c>
      <c r="C1330">
        <v>827370</v>
      </c>
      <c r="D1330" t="s">
        <v>3810</v>
      </c>
      <c r="E1330">
        <v>682.08</v>
      </c>
      <c r="F1330">
        <f t="shared" si="52"/>
        <v>1213.0102040816325</v>
      </c>
    </row>
    <row r="1331" spans="1:6" x14ac:dyDescent="0.25">
      <c r="A1331" t="s">
        <v>1013</v>
      </c>
      <c r="B1331" t="s">
        <v>1017</v>
      </c>
      <c r="C1331">
        <v>92525</v>
      </c>
      <c r="D1331" t="s">
        <v>3811</v>
      </c>
      <c r="E1331">
        <v>345.11</v>
      </c>
      <c r="F1331">
        <f t="shared" si="52"/>
        <v>268.10292370548518</v>
      </c>
    </row>
    <row r="1332" spans="1:6" x14ac:dyDescent="0.25">
      <c r="A1332" t="s">
        <v>1013</v>
      </c>
      <c r="B1332" t="s">
        <v>1018</v>
      </c>
      <c r="C1332">
        <v>33406</v>
      </c>
      <c r="D1332" t="s">
        <v>3812</v>
      </c>
      <c r="E1332">
        <v>326.07</v>
      </c>
      <c r="F1332">
        <f t="shared" ref="F1332:F1395" si="53">C1332/E1332</f>
        <v>102.4503940871592</v>
      </c>
    </row>
    <row r="1333" spans="1:6" x14ac:dyDescent="0.25">
      <c r="A1333" t="s">
        <v>1013</v>
      </c>
      <c r="B1333" t="s">
        <v>297</v>
      </c>
      <c r="C1333">
        <v>168447</v>
      </c>
      <c r="D1333" t="s">
        <v>3813</v>
      </c>
      <c r="E1333">
        <v>452.43</v>
      </c>
      <c r="F1333">
        <f t="shared" si="53"/>
        <v>372.31615940587494</v>
      </c>
    </row>
    <row r="1334" spans="1:6" x14ac:dyDescent="0.25">
      <c r="A1334" t="s">
        <v>1013</v>
      </c>
      <c r="B1334" t="s">
        <v>1019</v>
      </c>
      <c r="C1334">
        <v>102855</v>
      </c>
      <c r="D1334" t="s">
        <v>3814</v>
      </c>
      <c r="E1334">
        <v>417.89</v>
      </c>
      <c r="F1334">
        <f t="shared" si="53"/>
        <v>246.12936418674772</v>
      </c>
    </row>
    <row r="1335" spans="1:6" x14ac:dyDescent="0.25">
      <c r="A1335" t="s">
        <v>1013</v>
      </c>
      <c r="B1335" t="s">
        <v>1020</v>
      </c>
      <c r="C1335">
        <v>163257</v>
      </c>
      <c r="D1335" t="s">
        <v>3815</v>
      </c>
      <c r="E1335">
        <v>643.27</v>
      </c>
      <c r="F1335">
        <f t="shared" si="53"/>
        <v>253.79234225130972</v>
      </c>
    </row>
    <row r="1336" spans="1:6" x14ac:dyDescent="0.25">
      <c r="A1336" t="s">
        <v>1013</v>
      </c>
      <c r="B1336" t="s">
        <v>1021</v>
      </c>
      <c r="C1336">
        <v>31929</v>
      </c>
      <c r="D1336" t="s">
        <v>3816</v>
      </c>
      <c r="E1336">
        <v>982.97</v>
      </c>
      <c r="F1336">
        <f t="shared" si="53"/>
        <v>32.482171378577171</v>
      </c>
    </row>
    <row r="1337" spans="1:6" x14ac:dyDescent="0.25">
      <c r="A1337" t="s">
        <v>1013</v>
      </c>
      <c r="B1337" t="s">
        <v>1022</v>
      </c>
      <c r="C1337">
        <v>259547</v>
      </c>
      <c r="D1337" t="s">
        <v>3817</v>
      </c>
      <c r="E1337">
        <v>667.4</v>
      </c>
      <c r="F1337">
        <f t="shared" si="53"/>
        <v>388.89271801018879</v>
      </c>
    </row>
    <row r="1338" spans="1:6" x14ac:dyDescent="0.25">
      <c r="A1338" t="s">
        <v>1013</v>
      </c>
      <c r="B1338" t="s">
        <v>1023</v>
      </c>
      <c r="C1338">
        <v>29014</v>
      </c>
      <c r="D1338" t="s">
        <v>3818</v>
      </c>
      <c r="E1338">
        <v>656.08</v>
      </c>
      <c r="F1338">
        <f t="shared" si="53"/>
        <v>44.223265455432262</v>
      </c>
    </row>
    <row r="1339" spans="1:6" x14ac:dyDescent="0.25">
      <c r="A1339" t="s">
        <v>1013</v>
      </c>
      <c r="B1339" t="s">
        <v>1024</v>
      </c>
      <c r="C1339">
        <v>255441</v>
      </c>
      <c r="D1339" t="s">
        <v>3819</v>
      </c>
      <c r="E1339">
        <v>526.74</v>
      </c>
      <c r="F1339">
        <f t="shared" si="53"/>
        <v>484.94703269165052</v>
      </c>
    </row>
    <row r="1340" spans="1:6" x14ac:dyDescent="0.25">
      <c r="A1340" t="s">
        <v>1013</v>
      </c>
      <c r="B1340" t="s">
        <v>315</v>
      </c>
      <c r="C1340">
        <v>325690</v>
      </c>
      <c r="D1340" t="s">
        <v>3820</v>
      </c>
      <c r="E1340">
        <v>253.56</v>
      </c>
      <c r="F1340">
        <f t="shared" si="53"/>
        <v>1284.4691591733713</v>
      </c>
    </row>
    <row r="1341" spans="1:6" x14ac:dyDescent="0.25">
      <c r="A1341" t="s">
        <v>1013</v>
      </c>
      <c r="B1341" t="s">
        <v>469</v>
      </c>
      <c r="C1341">
        <v>19422</v>
      </c>
      <c r="D1341" t="s">
        <v>3821</v>
      </c>
      <c r="E1341">
        <v>414.32</v>
      </c>
      <c r="F1341">
        <f t="shared" si="53"/>
        <v>46.876810195018344</v>
      </c>
    </row>
    <row r="1342" spans="1:6" x14ac:dyDescent="0.25">
      <c r="A1342" t="s">
        <v>1013</v>
      </c>
      <c r="B1342" t="s">
        <v>228</v>
      </c>
      <c r="C1342">
        <v>1050688</v>
      </c>
      <c r="D1342" t="s">
        <v>3822</v>
      </c>
      <c r="E1342">
        <v>506.22</v>
      </c>
      <c r="F1342">
        <f t="shared" si="53"/>
        <v>2075.5560823357432</v>
      </c>
    </row>
    <row r="1343" spans="1:6" x14ac:dyDescent="0.25">
      <c r="A1343" t="s">
        <v>1013</v>
      </c>
      <c r="B1343" t="s">
        <v>1025</v>
      </c>
      <c r="C1343">
        <v>909327</v>
      </c>
      <c r="D1343" t="s">
        <v>3823</v>
      </c>
      <c r="E1343">
        <v>499.42</v>
      </c>
      <c r="F1343">
        <f t="shared" si="53"/>
        <v>1820.7660886628489</v>
      </c>
    </row>
    <row r="1344" spans="1:6" x14ac:dyDescent="0.25">
      <c r="A1344" t="s">
        <v>1013</v>
      </c>
      <c r="B1344" t="s">
        <v>1026</v>
      </c>
      <c r="C1344">
        <v>50381</v>
      </c>
      <c r="D1344" t="s">
        <v>3824</v>
      </c>
      <c r="E1344">
        <v>509.82</v>
      </c>
      <c r="F1344">
        <f t="shared" si="53"/>
        <v>98.821152563649918</v>
      </c>
    </row>
    <row r="1345" spans="1:6" x14ac:dyDescent="0.25">
      <c r="A1345" t="s">
        <v>1013</v>
      </c>
      <c r="B1345" t="s">
        <v>1027</v>
      </c>
      <c r="C1345">
        <v>113510</v>
      </c>
      <c r="D1345" t="s">
        <v>3825</v>
      </c>
      <c r="E1345">
        <v>764.54</v>
      </c>
      <c r="F1345">
        <f t="shared" si="53"/>
        <v>148.46836005964371</v>
      </c>
    </row>
    <row r="1346" spans="1:6" x14ac:dyDescent="0.25">
      <c r="A1346" t="s">
        <v>1013</v>
      </c>
      <c r="B1346" t="s">
        <v>1010</v>
      </c>
      <c r="C1346">
        <v>25616</v>
      </c>
      <c r="D1346" t="s">
        <v>3826</v>
      </c>
      <c r="E1346">
        <v>610.80999999999995</v>
      </c>
      <c r="F1346">
        <f t="shared" si="53"/>
        <v>41.937754784630251</v>
      </c>
    </row>
    <row r="1347" spans="1:6" x14ac:dyDescent="0.25">
      <c r="A1347" t="s">
        <v>1013</v>
      </c>
      <c r="B1347" t="s">
        <v>609</v>
      </c>
      <c r="C1347">
        <v>37181</v>
      </c>
      <c r="D1347" t="s">
        <v>3827</v>
      </c>
      <c r="E1347">
        <v>476.81</v>
      </c>
      <c r="F1347">
        <f t="shared" si="53"/>
        <v>77.978649776640594</v>
      </c>
    </row>
    <row r="1348" spans="1:6" x14ac:dyDescent="0.25">
      <c r="A1348" t="s">
        <v>1013</v>
      </c>
      <c r="B1348" t="s">
        <v>242</v>
      </c>
      <c r="C1348">
        <v>151049</v>
      </c>
      <c r="D1348" t="s">
        <v>3828</v>
      </c>
      <c r="E1348">
        <v>467.57</v>
      </c>
      <c r="F1348">
        <f t="shared" si="53"/>
        <v>323.05109395384648</v>
      </c>
    </row>
    <row r="1349" spans="1:6" x14ac:dyDescent="0.25">
      <c r="A1349" t="s">
        <v>1013</v>
      </c>
      <c r="B1349" t="s">
        <v>1028</v>
      </c>
      <c r="C1349">
        <v>103609</v>
      </c>
      <c r="D1349" t="s">
        <v>3829</v>
      </c>
      <c r="E1349">
        <v>399.81</v>
      </c>
      <c r="F1349">
        <f t="shared" si="53"/>
        <v>259.14559415722471</v>
      </c>
    </row>
    <row r="1350" spans="1:6" x14ac:dyDescent="0.25">
      <c r="A1350" t="s">
        <v>1013</v>
      </c>
      <c r="B1350" t="s">
        <v>1029</v>
      </c>
      <c r="C1350">
        <v>52276</v>
      </c>
      <c r="D1350" t="s">
        <v>3830</v>
      </c>
      <c r="E1350">
        <v>694.78</v>
      </c>
      <c r="F1350">
        <f t="shared" si="53"/>
        <v>75.241083508448725</v>
      </c>
    </row>
    <row r="1351" spans="1:6" x14ac:dyDescent="0.25">
      <c r="A1351" t="s">
        <v>1013</v>
      </c>
      <c r="B1351" t="s">
        <v>1030</v>
      </c>
      <c r="C1351">
        <v>593490</v>
      </c>
      <c r="D1351" t="s">
        <v>3831</v>
      </c>
      <c r="E1351">
        <v>92.08</v>
      </c>
      <c r="F1351">
        <f t="shared" si="53"/>
        <v>6445.3735881841876</v>
      </c>
    </row>
    <row r="1352" spans="1:6" x14ac:dyDescent="0.25">
      <c r="A1352" t="s">
        <v>1031</v>
      </c>
      <c r="B1352" t="s">
        <v>1031</v>
      </c>
      <c r="C1352">
        <v>6892503</v>
      </c>
      <c r="D1352" t="s">
        <v>3832</v>
      </c>
      <c r="E1352">
        <v>10554.79</v>
      </c>
      <c r="F1352">
        <f t="shared" si="53"/>
        <v>653.02132965222415</v>
      </c>
    </row>
    <row r="1353" spans="1:6" x14ac:dyDescent="0.25">
      <c r="A1353" t="s">
        <v>1031</v>
      </c>
      <c r="B1353" t="s">
        <v>1032</v>
      </c>
      <c r="C1353">
        <v>212990</v>
      </c>
      <c r="D1353" t="s">
        <v>3833</v>
      </c>
      <c r="E1353">
        <v>1305.52</v>
      </c>
      <c r="F1353">
        <f t="shared" si="53"/>
        <v>163.14571971321772</v>
      </c>
    </row>
    <row r="1354" spans="1:6" x14ac:dyDescent="0.25">
      <c r="A1354" t="s">
        <v>1031</v>
      </c>
      <c r="B1354" t="s">
        <v>1033</v>
      </c>
      <c r="C1354">
        <v>124944</v>
      </c>
      <c r="D1354" t="s">
        <v>3834</v>
      </c>
      <c r="E1354">
        <v>946.34</v>
      </c>
      <c r="F1354">
        <f t="shared" si="53"/>
        <v>132.02865777627491</v>
      </c>
    </row>
    <row r="1355" spans="1:6" x14ac:dyDescent="0.25">
      <c r="A1355" t="s">
        <v>1031</v>
      </c>
      <c r="B1355" t="s">
        <v>1034</v>
      </c>
      <c r="C1355">
        <v>565217</v>
      </c>
      <c r="D1355" t="s">
        <v>3835</v>
      </c>
      <c r="E1355">
        <v>691.26</v>
      </c>
      <c r="F1355">
        <f t="shared" si="53"/>
        <v>817.66195064085878</v>
      </c>
    </row>
    <row r="1356" spans="1:6" x14ac:dyDescent="0.25">
      <c r="A1356" t="s">
        <v>1031</v>
      </c>
      <c r="B1356" t="s">
        <v>1035</v>
      </c>
      <c r="C1356">
        <v>17332</v>
      </c>
      <c r="D1356" t="s">
        <v>3836</v>
      </c>
      <c r="E1356">
        <v>491</v>
      </c>
      <c r="F1356">
        <f t="shared" si="53"/>
        <v>35.299389002036662</v>
      </c>
    </row>
    <row r="1357" spans="1:6" x14ac:dyDescent="0.25">
      <c r="A1357" t="s">
        <v>1031</v>
      </c>
      <c r="B1357" t="s">
        <v>1036</v>
      </c>
      <c r="C1357">
        <v>789034</v>
      </c>
      <c r="D1357" t="s">
        <v>3837</v>
      </c>
      <c r="E1357">
        <v>828.69</v>
      </c>
      <c r="F1357">
        <f t="shared" si="53"/>
        <v>952.14615839457451</v>
      </c>
    </row>
    <row r="1358" spans="1:6" x14ac:dyDescent="0.25">
      <c r="A1358" t="s">
        <v>1031</v>
      </c>
      <c r="B1358" t="s">
        <v>207</v>
      </c>
      <c r="C1358">
        <v>70180</v>
      </c>
      <c r="D1358" t="s">
        <v>3838</v>
      </c>
      <c r="E1358">
        <v>724.81</v>
      </c>
      <c r="F1358">
        <f t="shared" si="53"/>
        <v>96.825374925842638</v>
      </c>
    </row>
    <row r="1359" spans="1:6" x14ac:dyDescent="0.25">
      <c r="A1359" t="s">
        <v>1031</v>
      </c>
      <c r="B1359" t="s">
        <v>1037</v>
      </c>
      <c r="C1359">
        <v>466372</v>
      </c>
      <c r="D1359" t="s">
        <v>3839</v>
      </c>
      <c r="E1359">
        <v>634.16999999999996</v>
      </c>
      <c r="F1359">
        <f t="shared" si="53"/>
        <v>735.40533295488592</v>
      </c>
    </row>
    <row r="1360" spans="1:6" x14ac:dyDescent="0.25">
      <c r="A1360" t="s">
        <v>1031</v>
      </c>
      <c r="B1360" t="s">
        <v>1038</v>
      </c>
      <c r="C1360">
        <v>160830</v>
      </c>
      <c r="D1360" t="s">
        <v>3840</v>
      </c>
      <c r="E1360">
        <v>545.47</v>
      </c>
      <c r="F1360">
        <f t="shared" si="53"/>
        <v>294.84664601169629</v>
      </c>
    </row>
    <row r="1361" spans="1:7" x14ac:dyDescent="0.25">
      <c r="A1361" t="s">
        <v>1031</v>
      </c>
      <c r="B1361" t="s">
        <v>463</v>
      </c>
      <c r="C1361">
        <v>1611699</v>
      </c>
      <c r="D1361" t="s">
        <v>3841</v>
      </c>
      <c r="E1361">
        <v>847.63</v>
      </c>
      <c r="F1361">
        <f t="shared" si="53"/>
        <v>1901.4180715642437</v>
      </c>
    </row>
    <row r="1362" spans="1:7" x14ac:dyDescent="0.25">
      <c r="A1362" t="s">
        <v>1031</v>
      </c>
      <c r="B1362" t="s">
        <v>1039</v>
      </c>
      <c r="C1362">
        <v>11399</v>
      </c>
      <c r="D1362" t="s">
        <v>3842</v>
      </c>
      <c r="E1362">
        <v>303.27999999999997</v>
      </c>
      <c r="F1362">
        <f t="shared" si="53"/>
        <v>37.585729359008184</v>
      </c>
    </row>
    <row r="1363" spans="1:7" x14ac:dyDescent="0.25">
      <c r="A1363" t="s">
        <v>1031</v>
      </c>
      <c r="B1363" t="s">
        <v>1040</v>
      </c>
      <c r="C1363">
        <v>706775</v>
      </c>
      <c r="D1363" t="s">
        <v>3843</v>
      </c>
      <c r="E1363">
        <v>443.97</v>
      </c>
      <c r="F1363">
        <f t="shared" si="53"/>
        <v>1591.9431493118902</v>
      </c>
    </row>
    <row r="1364" spans="1:7" x14ac:dyDescent="0.25">
      <c r="A1364" t="s">
        <v>1031</v>
      </c>
      <c r="B1364" t="s">
        <v>800</v>
      </c>
      <c r="C1364">
        <v>521202</v>
      </c>
      <c r="D1364" t="s">
        <v>3844</v>
      </c>
      <c r="E1364">
        <v>1093.48</v>
      </c>
      <c r="F1364">
        <f t="shared" si="53"/>
        <v>476.6452061308849</v>
      </c>
    </row>
    <row r="1365" spans="1:7" x14ac:dyDescent="0.25">
      <c r="A1365" t="s">
        <v>1031</v>
      </c>
      <c r="B1365" t="s">
        <v>1041</v>
      </c>
      <c r="C1365">
        <v>803907</v>
      </c>
      <c r="D1365" t="s">
        <v>3845</v>
      </c>
      <c r="E1365">
        <v>120.07</v>
      </c>
      <c r="F1365">
        <f t="shared" si="53"/>
        <v>6695.3193970184066</v>
      </c>
    </row>
    <row r="1366" spans="1:7" x14ac:dyDescent="0.25">
      <c r="A1366" t="s">
        <v>1031</v>
      </c>
      <c r="B1366" t="s">
        <v>1029</v>
      </c>
      <c r="C1366">
        <v>830622</v>
      </c>
      <c r="D1366" t="s">
        <v>3846</v>
      </c>
      <c r="E1366">
        <v>1579.11</v>
      </c>
      <c r="F1366">
        <f t="shared" si="53"/>
        <v>526.00642133860219</v>
      </c>
    </row>
    <row r="1367" spans="1:7" x14ac:dyDescent="0.25">
      <c r="A1367" t="s">
        <v>1042</v>
      </c>
      <c r="B1367" t="s">
        <v>1042</v>
      </c>
      <c r="C1367">
        <v>9986857</v>
      </c>
      <c r="D1367" t="s">
        <v>3847</v>
      </c>
      <c r="E1367">
        <v>96810.22</v>
      </c>
      <c r="F1367">
        <f t="shared" si="53"/>
        <v>103.15911894426023</v>
      </c>
    </row>
    <row r="1368" spans="1:7" x14ac:dyDescent="0.25">
      <c r="A1368" t="s">
        <v>1042</v>
      </c>
      <c r="B1368" t="s">
        <v>1043</v>
      </c>
      <c r="C1368">
        <v>10405</v>
      </c>
      <c r="D1368" t="s">
        <v>3848</v>
      </c>
      <c r="E1368">
        <v>1790.56</v>
      </c>
      <c r="F1368">
        <f t="shared" si="53"/>
        <v>5.8110311857742829</v>
      </c>
    </row>
    <row r="1369" spans="1:7" x14ac:dyDescent="0.25">
      <c r="A1369" t="s">
        <v>1042</v>
      </c>
      <c r="B1369" t="s">
        <v>1044</v>
      </c>
      <c r="C1369">
        <v>9108</v>
      </c>
      <c r="D1369" t="s">
        <v>3849</v>
      </c>
      <c r="E1369">
        <v>5044.37</v>
      </c>
      <c r="F1369">
        <f t="shared" si="53"/>
        <v>1.8055773069778784</v>
      </c>
      <c r="G1369" t="s">
        <v>5288</v>
      </c>
    </row>
    <row r="1370" spans="1:7" x14ac:dyDescent="0.25">
      <c r="A1370" t="s">
        <v>1042</v>
      </c>
      <c r="B1370" t="s">
        <v>1045</v>
      </c>
      <c r="C1370">
        <v>118081</v>
      </c>
      <c r="D1370" t="s">
        <v>3850</v>
      </c>
      <c r="E1370">
        <v>1833.51</v>
      </c>
      <c r="F1370">
        <f t="shared" si="53"/>
        <v>64.40161220827811</v>
      </c>
    </row>
    <row r="1371" spans="1:7" x14ac:dyDescent="0.25">
      <c r="A1371" t="s">
        <v>1042</v>
      </c>
      <c r="B1371" t="s">
        <v>1046</v>
      </c>
      <c r="C1371">
        <v>28405</v>
      </c>
      <c r="D1371" t="s">
        <v>3851</v>
      </c>
      <c r="E1371">
        <v>1695.05</v>
      </c>
      <c r="F1371">
        <f t="shared" si="53"/>
        <v>16.757617769387334</v>
      </c>
    </row>
    <row r="1372" spans="1:7" x14ac:dyDescent="0.25">
      <c r="A1372" t="s">
        <v>1042</v>
      </c>
      <c r="B1372" t="s">
        <v>1047</v>
      </c>
      <c r="C1372">
        <v>23324</v>
      </c>
      <c r="D1372" t="s">
        <v>3852</v>
      </c>
      <c r="E1372">
        <v>601.94000000000005</v>
      </c>
      <c r="F1372">
        <f t="shared" si="53"/>
        <v>38.748047978203807</v>
      </c>
    </row>
    <row r="1373" spans="1:7" x14ac:dyDescent="0.25">
      <c r="A1373" t="s">
        <v>1042</v>
      </c>
      <c r="B1373" t="s">
        <v>1048</v>
      </c>
      <c r="C1373">
        <v>14883</v>
      </c>
      <c r="D1373" t="s">
        <v>3853</v>
      </c>
      <c r="E1373">
        <v>680.75</v>
      </c>
      <c r="F1373">
        <f t="shared" si="53"/>
        <v>21.862651487330151</v>
      </c>
    </row>
    <row r="1374" spans="1:7" x14ac:dyDescent="0.25">
      <c r="A1374" t="s">
        <v>1042</v>
      </c>
      <c r="B1374" t="s">
        <v>1049</v>
      </c>
      <c r="C1374">
        <v>8209</v>
      </c>
      <c r="D1374" t="s">
        <v>3854</v>
      </c>
      <c r="E1374">
        <v>1069.1199999999999</v>
      </c>
      <c r="F1374">
        <f t="shared" si="53"/>
        <v>7.6782774618377738</v>
      </c>
    </row>
    <row r="1375" spans="1:7" x14ac:dyDescent="0.25">
      <c r="A1375" t="s">
        <v>1042</v>
      </c>
      <c r="B1375" t="s">
        <v>1050</v>
      </c>
      <c r="C1375">
        <v>61550</v>
      </c>
      <c r="D1375" t="s">
        <v>3855</v>
      </c>
      <c r="E1375">
        <v>576.92999999999995</v>
      </c>
      <c r="F1375">
        <f t="shared" si="53"/>
        <v>106.68538644202937</v>
      </c>
    </row>
    <row r="1376" spans="1:7" x14ac:dyDescent="0.25">
      <c r="A1376" t="s">
        <v>1042</v>
      </c>
      <c r="B1376" t="s">
        <v>476</v>
      </c>
      <c r="C1376">
        <v>103126</v>
      </c>
      <c r="D1376" t="s">
        <v>3856</v>
      </c>
      <c r="E1376">
        <v>630.98</v>
      </c>
      <c r="F1376">
        <f t="shared" si="53"/>
        <v>163.43782687248407</v>
      </c>
    </row>
    <row r="1377" spans="1:6" x14ac:dyDescent="0.25">
      <c r="A1377" t="s">
        <v>1042</v>
      </c>
      <c r="B1377" t="s">
        <v>1051</v>
      </c>
      <c r="C1377">
        <v>17766</v>
      </c>
      <c r="D1377" t="s">
        <v>3857</v>
      </c>
      <c r="E1377">
        <v>859.72</v>
      </c>
      <c r="F1377">
        <f t="shared" si="53"/>
        <v>20.664867631321826</v>
      </c>
    </row>
    <row r="1378" spans="1:6" x14ac:dyDescent="0.25">
      <c r="A1378" t="s">
        <v>1042</v>
      </c>
      <c r="B1378" t="s">
        <v>531</v>
      </c>
      <c r="C1378">
        <v>153401</v>
      </c>
      <c r="D1378" t="s">
        <v>3858</v>
      </c>
      <c r="E1378">
        <v>1581.47</v>
      </c>
      <c r="F1378">
        <f t="shared" si="53"/>
        <v>96.998994606284029</v>
      </c>
    </row>
    <row r="1379" spans="1:6" x14ac:dyDescent="0.25">
      <c r="A1379" t="s">
        <v>1042</v>
      </c>
      <c r="B1379" t="s">
        <v>1052</v>
      </c>
      <c r="C1379">
        <v>43517</v>
      </c>
      <c r="D1379" t="s">
        <v>3859</v>
      </c>
      <c r="E1379">
        <v>519.52</v>
      </c>
      <c r="F1379">
        <f t="shared" si="53"/>
        <v>83.763858946720049</v>
      </c>
    </row>
    <row r="1380" spans="1:6" x14ac:dyDescent="0.25">
      <c r="A1380" t="s">
        <v>1042</v>
      </c>
      <c r="B1380" t="s">
        <v>185</v>
      </c>
      <c r="C1380">
        <v>134159</v>
      </c>
      <c r="D1380" t="s">
        <v>3860</v>
      </c>
      <c r="E1380">
        <v>718.49</v>
      </c>
      <c r="F1380">
        <f t="shared" si="53"/>
        <v>186.72354521287701</v>
      </c>
    </row>
    <row r="1381" spans="1:6" x14ac:dyDescent="0.25">
      <c r="A1381" t="s">
        <v>1042</v>
      </c>
      <c r="B1381" t="s">
        <v>675</v>
      </c>
      <c r="C1381">
        <v>51787</v>
      </c>
      <c r="D1381" t="s">
        <v>3861</v>
      </c>
      <c r="E1381">
        <v>508.51</v>
      </c>
      <c r="F1381">
        <f t="shared" si="53"/>
        <v>101.8406717665336</v>
      </c>
    </row>
    <row r="1382" spans="1:6" x14ac:dyDescent="0.25">
      <c r="A1382" t="s">
        <v>1042</v>
      </c>
      <c r="B1382" t="s">
        <v>1053</v>
      </c>
      <c r="C1382">
        <v>26143</v>
      </c>
      <c r="D1382" t="s">
        <v>3862</v>
      </c>
      <c r="E1382">
        <v>1390.87</v>
      </c>
      <c r="F1382">
        <f t="shared" si="53"/>
        <v>18.796149172819892</v>
      </c>
    </row>
    <row r="1383" spans="1:6" x14ac:dyDescent="0.25">
      <c r="A1383" t="s">
        <v>1042</v>
      </c>
      <c r="B1383" t="s">
        <v>1054</v>
      </c>
      <c r="C1383">
        <v>25276</v>
      </c>
      <c r="D1383" t="s">
        <v>3863</v>
      </c>
      <c r="E1383">
        <v>885.26</v>
      </c>
      <c r="F1383">
        <f t="shared" si="53"/>
        <v>28.552063800465401</v>
      </c>
    </row>
    <row r="1384" spans="1:6" x14ac:dyDescent="0.25">
      <c r="A1384" t="s">
        <v>1042</v>
      </c>
      <c r="B1384" t="s">
        <v>1055</v>
      </c>
      <c r="C1384">
        <v>37349</v>
      </c>
      <c r="D1384" t="s">
        <v>3864</v>
      </c>
      <c r="E1384">
        <v>2698</v>
      </c>
      <c r="F1384">
        <f t="shared" si="53"/>
        <v>13.843217197924389</v>
      </c>
    </row>
    <row r="1385" spans="1:6" x14ac:dyDescent="0.25">
      <c r="A1385" t="s">
        <v>1042</v>
      </c>
      <c r="B1385" t="s">
        <v>1056</v>
      </c>
      <c r="C1385">
        <v>30950</v>
      </c>
      <c r="D1385" t="s">
        <v>3865</v>
      </c>
      <c r="E1385">
        <v>575.25</v>
      </c>
      <c r="F1385">
        <f t="shared" si="53"/>
        <v>53.802694480660584</v>
      </c>
    </row>
    <row r="1386" spans="1:6" x14ac:dyDescent="0.25">
      <c r="A1386" t="s">
        <v>1042</v>
      </c>
      <c r="B1386" t="s">
        <v>678</v>
      </c>
      <c r="C1386">
        <v>79595</v>
      </c>
      <c r="D1386" t="s">
        <v>3866</v>
      </c>
      <c r="E1386">
        <v>574.6</v>
      </c>
      <c r="F1386">
        <f t="shared" si="53"/>
        <v>138.52245040027844</v>
      </c>
    </row>
    <row r="1387" spans="1:6" x14ac:dyDescent="0.25">
      <c r="A1387" t="s">
        <v>1042</v>
      </c>
      <c r="B1387" t="s">
        <v>304</v>
      </c>
      <c r="C1387">
        <v>14029</v>
      </c>
      <c r="D1387" t="s">
        <v>3867</v>
      </c>
      <c r="E1387">
        <v>563.41</v>
      </c>
      <c r="F1387">
        <f t="shared" si="53"/>
        <v>24.900161516480008</v>
      </c>
    </row>
    <row r="1388" spans="1:6" x14ac:dyDescent="0.25">
      <c r="A1388" t="s">
        <v>1042</v>
      </c>
      <c r="B1388" t="s">
        <v>419</v>
      </c>
      <c r="C1388">
        <v>35784</v>
      </c>
      <c r="D1388" t="s">
        <v>3868</v>
      </c>
      <c r="E1388">
        <v>1991.75</v>
      </c>
      <c r="F1388">
        <f t="shared" si="53"/>
        <v>17.966110204593949</v>
      </c>
    </row>
    <row r="1389" spans="1:6" x14ac:dyDescent="0.25">
      <c r="A1389" t="s">
        <v>1042</v>
      </c>
      <c r="B1389" t="s">
        <v>781</v>
      </c>
      <c r="C1389">
        <v>25239</v>
      </c>
      <c r="D1389" t="s">
        <v>3869</v>
      </c>
      <c r="E1389">
        <v>777.2</v>
      </c>
      <c r="F1389">
        <f t="shared" si="53"/>
        <v>32.47426659804426</v>
      </c>
    </row>
    <row r="1390" spans="1:6" x14ac:dyDescent="0.25">
      <c r="A1390" t="s">
        <v>1042</v>
      </c>
      <c r="B1390" t="s">
        <v>1057</v>
      </c>
      <c r="C1390">
        <v>110268</v>
      </c>
      <c r="D1390" t="s">
        <v>3870</v>
      </c>
      <c r="E1390">
        <v>579.07000000000005</v>
      </c>
      <c r="F1390">
        <f t="shared" si="53"/>
        <v>190.42257412748026</v>
      </c>
    </row>
    <row r="1391" spans="1:6" x14ac:dyDescent="0.25">
      <c r="A1391" t="s">
        <v>1042</v>
      </c>
      <c r="B1391" t="s">
        <v>783</v>
      </c>
      <c r="C1391">
        <v>33415</v>
      </c>
      <c r="D1391" t="s">
        <v>3871</v>
      </c>
      <c r="E1391">
        <v>882.33</v>
      </c>
      <c r="F1391">
        <f t="shared" si="53"/>
        <v>37.87131798760101</v>
      </c>
    </row>
    <row r="1392" spans="1:6" x14ac:dyDescent="0.25">
      <c r="A1392" t="s">
        <v>1042</v>
      </c>
      <c r="B1392" t="s">
        <v>1058</v>
      </c>
      <c r="C1392">
        <v>405813</v>
      </c>
      <c r="D1392" t="s">
        <v>3872</v>
      </c>
      <c r="E1392">
        <v>649.37</v>
      </c>
      <c r="F1392">
        <f t="shared" si="53"/>
        <v>624.93339698476984</v>
      </c>
    </row>
    <row r="1393" spans="1:6" x14ac:dyDescent="0.25">
      <c r="A1393" t="s">
        <v>1042</v>
      </c>
      <c r="B1393" t="s">
        <v>1059</v>
      </c>
      <c r="C1393">
        <v>25449</v>
      </c>
      <c r="D1393" t="s">
        <v>3873</v>
      </c>
      <c r="E1393">
        <v>516.46</v>
      </c>
      <c r="F1393">
        <f t="shared" si="53"/>
        <v>49.275839368005265</v>
      </c>
    </row>
    <row r="1394" spans="1:6" x14ac:dyDescent="0.25">
      <c r="A1394" t="s">
        <v>1042</v>
      </c>
      <c r="B1394" t="s">
        <v>1060</v>
      </c>
      <c r="C1394">
        <v>13975</v>
      </c>
      <c r="D1394" t="s">
        <v>3874</v>
      </c>
      <c r="E1394">
        <v>1476.54</v>
      </c>
      <c r="F1394">
        <f t="shared" si="53"/>
        <v>9.4646944884662787</v>
      </c>
    </row>
    <row r="1395" spans="1:6" x14ac:dyDescent="0.25">
      <c r="A1395" t="s">
        <v>1042</v>
      </c>
      <c r="B1395" t="s">
        <v>1061</v>
      </c>
      <c r="C1395">
        <v>93088</v>
      </c>
      <c r="D1395" t="s">
        <v>3875</v>
      </c>
      <c r="E1395">
        <v>601.16999999999996</v>
      </c>
      <c r="F1395">
        <f t="shared" si="53"/>
        <v>154.84471946371244</v>
      </c>
    </row>
    <row r="1396" spans="1:6" x14ac:dyDescent="0.25">
      <c r="A1396" t="s">
        <v>1042</v>
      </c>
      <c r="B1396" t="s">
        <v>1062</v>
      </c>
      <c r="C1396">
        <v>40711</v>
      </c>
      <c r="D1396" t="s">
        <v>3876</v>
      </c>
      <c r="E1396">
        <v>571.64</v>
      </c>
      <c r="F1396">
        <f t="shared" ref="F1396:F1459" si="54">C1396/E1396</f>
        <v>71.217899377230424</v>
      </c>
    </row>
    <row r="1397" spans="1:6" x14ac:dyDescent="0.25">
      <c r="A1397" t="s">
        <v>1042</v>
      </c>
      <c r="B1397" t="s">
        <v>1063</v>
      </c>
      <c r="C1397">
        <v>45605</v>
      </c>
      <c r="D1397" t="s">
        <v>3877</v>
      </c>
      <c r="E1397">
        <v>607.17999999999995</v>
      </c>
      <c r="F1397">
        <f t="shared" si="54"/>
        <v>75.109522711551776</v>
      </c>
    </row>
    <row r="1398" spans="1:6" x14ac:dyDescent="0.25">
      <c r="A1398" t="s">
        <v>1042</v>
      </c>
      <c r="B1398" t="s">
        <v>1064</v>
      </c>
      <c r="C1398">
        <v>35684</v>
      </c>
      <c r="D1398" t="s">
        <v>3878</v>
      </c>
      <c r="E1398">
        <v>1501.63</v>
      </c>
      <c r="F1398">
        <f t="shared" si="54"/>
        <v>23.763510318786917</v>
      </c>
    </row>
    <row r="1399" spans="1:6" x14ac:dyDescent="0.25">
      <c r="A1399" t="s">
        <v>1042</v>
      </c>
      <c r="B1399" t="s">
        <v>1065</v>
      </c>
      <c r="C1399">
        <v>30981</v>
      </c>
      <c r="D1399" t="s">
        <v>3879</v>
      </c>
      <c r="E1399">
        <v>2137.25</v>
      </c>
      <c r="F1399">
        <f t="shared" si="54"/>
        <v>14.495730494794714</v>
      </c>
    </row>
    <row r="1400" spans="1:6" x14ac:dyDescent="0.25">
      <c r="A1400" t="s">
        <v>1042</v>
      </c>
      <c r="B1400" t="s">
        <v>1066</v>
      </c>
      <c r="C1400">
        <v>292406</v>
      </c>
      <c r="D1400" t="s">
        <v>3880</v>
      </c>
      <c r="E1400">
        <v>560.98</v>
      </c>
      <c r="F1400">
        <f t="shared" si="54"/>
        <v>521.24139898035583</v>
      </c>
    </row>
    <row r="1401" spans="1:6" x14ac:dyDescent="0.25">
      <c r="A1401" t="s">
        <v>1042</v>
      </c>
      <c r="B1401" t="s">
        <v>1067</v>
      </c>
      <c r="C1401">
        <v>64697</v>
      </c>
      <c r="D1401" t="s">
        <v>3881</v>
      </c>
      <c r="E1401">
        <v>580.26</v>
      </c>
      <c r="F1401">
        <f t="shared" si="54"/>
        <v>111.49657050287801</v>
      </c>
    </row>
    <row r="1402" spans="1:6" x14ac:dyDescent="0.25">
      <c r="A1402" t="s">
        <v>1042</v>
      </c>
      <c r="B1402" t="s">
        <v>1068</v>
      </c>
      <c r="C1402">
        <v>25127</v>
      </c>
      <c r="D1402" t="s">
        <v>3882</v>
      </c>
      <c r="E1402">
        <v>1890.72</v>
      </c>
      <c r="F1402">
        <f t="shared" si="54"/>
        <v>13.289646272319539</v>
      </c>
    </row>
    <row r="1403" spans="1:6" x14ac:dyDescent="0.25">
      <c r="A1403" t="s">
        <v>1042</v>
      </c>
      <c r="B1403" t="s">
        <v>1069</v>
      </c>
      <c r="C1403">
        <v>11066</v>
      </c>
      <c r="D1403" t="s">
        <v>3883</v>
      </c>
      <c r="E1403">
        <v>1211.1600000000001</v>
      </c>
      <c r="F1403">
        <f t="shared" si="54"/>
        <v>9.1366953994517655</v>
      </c>
    </row>
    <row r="1404" spans="1:6" x14ac:dyDescent="0.25">
      <c r="A1404" t="s">
        <v>1042</v>
      </c>
      <c r="B1404" t="s">
        <v>1070</v>
      </c>
      <c r="C1404">
        <v>69872</v>
      </c>
      <c r="D1404" t="s">
        <v>3884</v>
      </c>
      <c r="E1404">
        <v>577.78</v>
      </c>
      <c r="F1404">
        <f t="shared" si="54"/>
        <v>120.93184256983628</v>
      </c>
    </row>
    <row r="1405" spans="1:6" x14ac:dyDescent="0.25">
      <c r="A1405" t="s">
        <v>1042</v>
      </c>
      <c r="B1405" t="s">
        <v>213</v>
      </c>
      <c r="C1405">
        <v>158510</v>
      </c>
      <c r="D1405" t="s">
        <v>3885</v>
      </c>
      <c r="E1405">
        <v>723.82</v>
      </c>
      <c r="F1405">
        <f t="shared" si="54"/>
        <v>218.99090934210162</v>
      </c>
    </row>
    <row r="1406" spans="1:6" x14ac:dyDescent="0.25">
      <c r="A1406" t="s">
        <v>1042</v>
      </c>
      <c r="B1406" t="s">
        <v>1071</v>
      </c>
      <c r="C1406">
        <v>265066</v>
      </c>
      <c r="D1406" t="s">
        <v>3886</v>
      </c>
      <c r="E1406">
        <v>580.23</v>
      </c>
      <c r="F1406">
        <f t="shared" si="54"/>
        <v>456.8291884252796</v>
      </c>
    </row>
    <row r="1407" spans="1:6" x14ac:dyDescent="0.25">
      <c r="A1407" t="s">
        <v>1042</v>
      </c>
      <c r="B1407" t="s">
        <v>1072</v>
      </c>
      <c r="C1407">
        <v>18038</v>
      </c>
      <c r="D1407" t="s">
        <v>3887</v>
      </c>
      <c r="E1407">
        <v>570.79</v>
      </c>
      <c r="F1407">
        <f t="shared" si="54"/>
        <v>31.601815028294119</v>
      </c>
    </row>
    <row r="1408" spans="1:6" x14ac:dyDescent="0.25">
      <c r="A1408" t="s">
        <v>1042</v>
      </c>
      <c r="B1408" t="s">
        <v>469</v>
      </c>
      <c r="C1408">
        <v>656955</v>
      </c>
      <c r="D1408" t="s">
        <v>3888</v>
      </c>
      <c r="E1408">
        <v>872.21</v>
      </c>
      <c r="F1408">
        <f t="shared" si="54"/>
        <v>753.20736978479954</v>
      </c>
    </row>
    <row r="1409" spans="1:7" x14ac:dyDescent="0.25">
      <c r="A1409" t="s">
        <v>1042</v>
      </c>
      <c r="B1409" t="s">
        <v>1073</v>
      </c>
      <c r="C1409">
        <v>2116</v>
      </c>
      <c r="D1409" t="s">
        <v>3889</v>
      </c>
      <c r="E1409">
        <v>6060.49</v>
      </c>
      <c r="F1409">
        <f t="shared" si="54"/>
        <v>0.34914668615903993</v>
      </c>
      <c r="G1409" t="s">
        <v>5304</v>
      </c>
    </row>
    <row r="1410" spans="1:7" x14ac:dyDescent="0.25">
      <c r="A1410" t="s">
        <v>1042</v>
      </c>
      <c r="B1410" t="s">
        <v>364</v>
      </c>
      <c r="C1410">
        <v>11853</v>
      </c>
      <c r="D1410" t="s">
        <v>3890</v>
      </c>
      <c r="E1410">
        <v>574.64</v>
      </c>
      <c r="F1410">
        <f t="shared" si="54"/>
        <v>20.626827230961993</v>
      </c>
    </row>
    <row r="1411" spans="1:7" x14ac:dyDescent="0.25">
      <c r="A1411" t="s">
        <v>1042</v>
      </c>
      <c r="B1411" t="s">
        <v>1074</v>
      </c>
      <c r="C1411">
        <v>87607</v>
      </c>
      <c r="D1411" t="s">
        <v>3891</v>
      </c>
      <c r="E1411">
        <v>663.12</v>
      </c>
      <c r="F1411">
        <f t="shared" si="54"/>
        <v>132.1133429846785</v>
      </c>
    </row>
    <row r="1412" spans="1:7" x14ac:dyDescent="0.25">
      <c r="A1412" t="s">
        <v>1042</v>
      </c>
      <c r="B1412" t="s">
        <v>1075</v>
      </c>
      <c r="C1412">
        <v>21761</v>
      </c>
      <c r="D1412" t="s">
        <v>3892</v>
      </c>
      <c r="E1412">
        <v>2533.36</v>
      </c>
      <c r="F1412">
        <f t="shared" si="54"/>
        <v>8.5897780023368178</v>
      </c>
    </row>
    <row r="1413" spans="1:7" x14ac:dyDescent="0.25">
      <c r="A1413" t="s">
        <v>1042</v>
      </c>
      <c r="B1413" t="s">
        <v>1076</v>
      </c>
      <c r="C1413">
        <v>98451</v>
      </c>
      <c r="D1413" t="s">
        <v>3893</v>
      </c>
      <c r="E1413">
        <v>761.38</v>
      </c>
      <c r="F1413">
        <f t="shared" si="54"/>
        <v>129.30599700543749</v>
      </c>
    </row>
    <row r="1414" spans="1:7" x14ac:dyDescent="0.25">
      <c r="A1414" t="s">
        <v>1042</v>
      </c>
      <c r="B1414" t="s">
        <v>698</v>
      </c>
      <c r="C1414">
        <v>191995</v>
      </c>
      <c r="D1414" t="s">
        <v>3894</v>
      </c>
      <c r="E1414">
        <v>585.46</v>
      </c>
      <c r="F1414">
        <f t="shared" si="54"/>
        <v>327.93871485669388</v>
      </c>
    </row>
    <row r="1415" spans="1:7" x14ac:dyDescent="0.25">
      <c r="A1415" t="s">
        <v>1042</v>
      </c>
      <c r="B1415" t="s">
        <v>1077</v>
      </c>
      <c r="C1415">
        <v>6229</v>
      </c>
      <c r="D1415" t="s">
        <v>3895</v>
      </c>
      <c r="E1415">
        <v>1911.9</v>
      </c>
      <c r="F1415">
        <f t="shared" si="54"/>
        <v>3.2580155865892566</v>
      </c>
    </row>
    <row r="1416" spans="1:7" x14ac:dyDescent="0.25">
      <c r="A1416" t="s">
        <v>1042</v>
      </c>
      <c r="B1416" t="s">
        <v>1078</v>
      </c>
      <c r="C1416">
        <v>10799</v>
      </c>
      <c r="D1416" t="s">
        <v>3896</v>
      </c>
      <c r="E1416">
        <v>2100.59</v>
      </c>
      <c r="F1416">
        <f t="shared" si="54"/>
        <v>5.1409365940045415</v>
      </c>
    </row>
    <row r="1417" spans="1:7" x14ac:dyDescent="0.25">
      <c r="A1417" t="s">
        <v>1042</v>
      </c>
      <c r="B1417" t="s">
        <v>1079</v>
      </c>
      <c r="C1417">
        <v>873972</v>
      </c>
      <c r="D1417" t="s">
        <v>3897</v>
      </c>
      <c r="E1417">
        <v>569.80999999999995</v>
      </c>
      <c r="F1417">
        <f t="shared" si="54"/>
        <v>1533.7954756848776</v>
      </c>
    </row>
    <row r="1418" spans="1:7" x14ac:dyDescent="0.25">
      <c r="A1418" t="s">
        <v>1042</v>
      </c>
      <c r="B1418" t="s">
        <v>1080</v>
      </c>
      <c r="C1418">
        <v>24558</v>
      </c>
      <c r="D1418" t="s">
        <v>3898</v>
      </c>
      <c r="E1418">
        <v>1280.9000000000001</v>
      </c>
      <c r="F1418">
        <f t="shared" si="54"/>
        <v>19.172456866265904</v>
      </c>
    </row>
    <row r="1419" spans="1:7" x14ac:dyDescent="0.25">
      <c r="A1419" t="s">
        <v>1042</v>
      </c>
      <c r="B1419" t="s">
        <v>1081</v>
      </c>
      <c r="C1419">
        <v>66699</v>
      </c>
      <c r="D1419" t="s">
        <v>3899</v>
      </c>
      <c r="E1419">
        <v>3426.9</v>
      </c>
      <c r="F1419">
        <f t="shared" si="54"/>
        <v>19.463363389652454</v>
      </c>
    </row>
    <row r="1420" spans="1:7" x14ac:dyDescent="0.25">
      <c r="A1420" t="s">
        <v>1042</v>
      </c>
      <c r="B1420" t="s">
        <v>703</v>
      </c>
      <c r="C1420">
        <v>29144</v>
      </c>
      <c r="D1420" t="s">
        <v>3900</v>
      </c>
      <c r="E1420">
        <v>1241.98</v>
      </c>
      <c r="F1420">
        <f t="shared" si="54"/>
        <v>23.465756292371857</v>
      </c>
    </row>
    <row r="1421" spans="1:7" x14ac:dyDescent="0.25">
      <c r="A1421" t="s">
        <v>1042</v>
      </c>
      <c r="B1421" t="s">
        <v>1082</v>
      </c>
      <c r="C1421">
        <v>43453</v>
      </c>
      <c r="D1421" t="s">
        <v>3901</v>
      </c>
      <c r="E1421">
        <v>571.14</v>
      </c>
      <c r="F1421">
        <f t="shared" si="54"/>
        <v>76.081170991350632</v>
      </c>
    </row>
    <row r="1422" spans="1:7" x14ac:dyDescent="0.25">
      <c r="A1422" t="s">
        <v>1042</v>
      </c>
      <c r="B1422" t="s">
        <v>1083</v>
      </c>
      <c r="C1422">
        <v>22780</v>
      </c>
      <c r="D1422" t="s">
        <v>3902</v>
      </c>
      <c r="E1422">
        <v>1338.13</v>
      </c>
      <c r="F1422">
        <f t="shared" si="54"/>
        <v>17.023757034069931</v>
      </c>
    </row>
    <row r="1423" spans="1:7" x14ac:dyDescent="0.25">
      <c r="A1423" t="s">
        <v>1042</v>
      </c>
      <c r="B1423" t="s">
        <v>1084</v>
      </c>
      <c r="C1423">
        <v>83156</v>
      </c>
      <c r="D1423" t="s">
        <v>3903</v>
      </c>
      <c r="E1423">
        <v>527.91999999999996</v>
      </c>
      <c r="F1423">
        <f t="shared" si="54"/>
        <v>157.51629034702228</v>
      </c>
    </row>
    <row r="1424" spans="1:7" x14ac:dyDescent="0.25">
      <c r="A1424" t="s">
        <v>1042</v>
      </c>
      <c r="B1424" t="s">
        <v>1085</v>
      </c>
      <c r="C1424">
        <v>15118</v>
      </c>
      <c r="D1424" t="s">
        <v>3904</v>
      </c>
      <c r="E1424">
        <v>573.85</v>
      </c>
      <c r="F1424">
        <f t="shared" si="54"/>
        <v>26.344863640324125</v>
      </c>
    </row>
    <row r="1425" spans="1:7" x14ac:dyDescent="0.25">
      <c r="A1425" t="s">
        <v>1042</v>
      </c>
      <c r="B1425" t="s">
        <v>227</v>
      </c>
      <c r="C1425">
        <v>150500</v>
      </c>
      <c r="D1425" t="s">
        <v>3905</v>
      </c>
      <c r="E1425">
        <v>680.1</v>
      </c>
      <c r="F1425">
        <f t="shared" si="54"/>
        <v>221.29098661961476</v>
      </c>
    </row>
    <row r="1426" spans="1:7" x14ac:dyDescent="0.25">
      <c r="A1426" t="s">
        <v>1042</v>
      </c>
      <c r="B1426" t="s">
        <v>1086</v>
      </c>
      <c r="C1426">
        <v>63888</v>
      </c>
      <c r="D1426" t="s">
        <v>3906</v>
      </c>
      <c r="E1426">
        <v>721.02</v>
      </c>
      <c r="F1426">
        <f t="shared" si="54"/>
        <v>88.60780560872098</v>
      </c>
    </row>
    <row r="1427" spans="1:7" x14ac:dyDescent="0.25">
      <c r="A1427" t="s">
        <v>1042</v>
      </c>
      <c r="B1427" t="s">
        <v>1087</v>
      </c>
      <c r="C1427">
        <v>9328</v>
      </c>
      <c r="D1427" t="s">
        <v>3907</v>
      </c>
      <c r="E1427">
        <v>562.46</v>
      </c>
      <c r="F1427">
        <f t="shared" si="54"/>
        <v>16.584290438431175</v>
      </c>
    </row>
    <row r="1428" spans="1:7" x14ac:dyDescent="0.25">
      <c r="A1428" t="s">
        <v>1042</v>
      </c>
      <c r="B1428" t="s">
        <v>1088</v>
      </c>
      <c r="C1428">
        <v>173566</v>
      </c>
      <c r="D1428" t="s">
        <v>3908</v>
      </c>
      <c r="E1428">
        <v>1459.29</v>
      </c>
      <c r="F1428">
        <f t="shared" si="54"/>
        <v>118.93866195204518</v>
      </c>
    </row>
    <row r="1429" spans="1:7" x14ac:dyDescent="0.25">
      <c r="A1429" t="s">
        <v>1042</v>
      </c>
      <c r="B1429" t="s">
        <v>1089</v>
      </c>
      <c r="C1429">
        <v>48980</v>
      </c>
      <c r="D1429" t="s">
        <v>3909</v>
      </c>
      <c r="E1429">
        <v>861.45</v>
      </c>
      <c r="F1429">
        <f t="shared" si="54"/>
        <v>56.857623773869634</v>
      </c>
    </row>
    <row r="1430" spans="1:7" x14ac:dyDescent="0.25">
      <c r="A1430" t="s">
        <v>1042</v>
      </c>
      <c r="B1430" t="s">
        <v>1090</v>
      </c>
      <c r="C1430">
        <v>1257584</v>
      </c>
      <c r="D1430" t="s">
        <v>3910</v>
      </c>
      <c r="E1430">
        <v>908.07</v>
      </c>
      <c r="F1430">
        <f t="shared" si="54"/>
        <v>1384.8976400497759</v>
      </c>
    </row>
    <row r="1431" spans="1:7" x14ac:dyDescent="0.25">
      <c r="A1431" t="s">
        <v>1042</v>
      </c>
      <c r="B1431" t="s">
        <v>1091</v>
      </c>
      <c r="C1431">
        <v>26467</v>
      </c>
      <c r="D1431" t="s">
        <v>3911</v>
      </c>
      <c r="E1431">
        <v>1306.83</v>
      </c>
      <c r="F1431">
        <f t="shared" si="54"/>
        <v>20.252825539664684</v>
      </c>
    </row>
    <row r="1432" spans="1:7" x14ac:dyDescent="0.25">
      <c r="A1432" t="s">
        <v>1042</v>
      </c>
      <c r="B1432" t="s">
        <v>1092</v>
      </c>
      <c r="C1432">
        <v>20997</v>
      </c>
      <c r="D1432" t="s">
        <v>3912</v>
      </c>
      <c r="E1432">
        <v>574.66999999999996</v>
      </c>
      <c r="F1432">
        <f t="shared" si="54"/>
        <v>36.537491081838276</v>
      </c>
    </row>
    <row r="1433" spans="1:7" x14ac:dyDescent="0.25">
      <c r="A1433" t="s">
        <v>1042</v>
      </c>
      <c r="B1433" t="s">
        <v>1093</v>
      </c>
      <c r="C1433">
        <v>5720</v>
      </c>
      <c r="D1433" t="s">
        <v>3913</v>
      </c>
      <c r="E1433">
        <v>3741.37</v>
      </c>
      <c r="F1433">
        <f t="shared" si="54"/>
        <v>1.5288517307831089</v>
      </c>
      <c r="G1433" t="s">
        <v>5304</v>
      </c>
    </row>
    <row r="1434" spans="1:7" x14ac:dyDescent="0.25">
      <c r="A1434" t="s">
        <v>1042</v>
      </c>
      <c r="B1434" t="s">
        <v>508</v>
      </c>
      <c r="C1434">
        <v>23460</v>
      </c>
      <c r="D1434" t="s">
        <v>3914</v>
      </c>
      <c r="E1434">
        <v>573.15</v>
      </c>
      <c r="F1434">
        <f t="shared" si="54"/>
        <v>40.931693274012041</v>
      </c>
    </row>
    <row r="1435" spans="1:7" x14ac:dyDescent="0.25">
      <c r="A1435" t="s">
        <v>1042</v>
      </c>
      <c r="B1435" t="s">
        <v>1094</v>
      </c>
      <c r="C1435">
        <v>8241</v>
      </c>
      <c r="D1435" t="s">
        <v>3915</v>
      </c>
      <c r="E1435">
        <v>571.6</v>
      </c>
      <c r="F1435">
        <f t="shared" si="54"/>
        <v>14.417424772568229</v>
      </c>
    </row>
    <row r="1436" spans="1:7" x14ac:dyDescent="0.25">
      <c r="A1436" t="s">
        <v>1042</v>
      </c>
      <c r="B1436" t="s">
        <v>1095</v>
      </c>
      <c r="C1436">
        <v>24668</v>
      </c>
      <c r="D1436" t="s">
        <v>3916</v>
      </c>
      <c r="E1436">
        <v>526</v>
      </c>
      <c r="F1436">
        <f t="shared" si="54"/>
        <v>46.897338403041822</v>
      </c>
    </row>
    <row r="1437" spans="1:7" x14ac:dyDescent="0.25">
      <c r="A1437" t="s">
        <v>1042</v>
      </c>
      <c r="B1437" t="s">
        <v>855</v>
      </c>
      <c r="C1437">
        <v>291830</v>
      </c>
      <c r="D1437" t="s">
        <v>3917</v>
      </c>
      <c r="E1437">
        <v>1632.12</v>
      </c>
      <c r="F1437">
        <f t="shared" si="54"/>
        <v>178.80425458912336</v>
      </c>
    </row>
    <row r="1438" spans="1:7" x14ac:dyDescent="0.25">
      <c r="A1438" t="s">
        <v>1042</v>
      </c>
      <c r="B1438" t="s">
        <v>1096</v>
      </c>
      <c r="C1438">
        <v>12592</v>
      </c>
      <c r="D1438" t="s">
        <v>3918</v>
      </c>
      <c r="E1438">
        <v>2573.2199999999998</v>
      </c>
      <c r="F1438">
        <f t="shared" si="54"/>
        <v>4.8934797646528478</v>
      </c>
    </row>
    <row r="1439" spans="1:7" x14ac:dyDescent="0.25">
      <c r="A1439" t="s">
        <v>1042</v>
      </c>
      <c r="B1439" t="s">
        <v>1097</v>
      </c>
      <c r="C1439">
        <v>24019</v>
      </c>
      <c r="D1439" t="s">
        <v>3919</v>
      </c>
      <c r="E1439">
        <v>579.86</v>
      </c>
      <c r="F1439">
        <f t="shared" si="54"/>
        <v>41.422067395578239</v>
      </c>
    </row>
    <row r="1440" spans="1:7" x14ac:dyDescent="0.25">
      <c r="A1440" t="s">
        <v>1042</v>
      </c>
      <c r="B1440" t="s">
        <v>1098</v>
      </c>
      <c r="C1440">
        <v>190539</v>
      </c>
      <c r="D1440" t="s">
        <v>3920</v>
      </c>
      <c r="E1440">
        <v>815.82</v>
      </c>
      <c r="F1440">
        <f t="shared" si="54"/>
        <v>233.55519599911744</v>
      </c>
    </row>
    <row r="1441" spans="1:6" x14ac:dyDescent="0.25">
      <c r="A1441" t="s">
        <v>1042</v>
      </c>
      <c r="B1441" t="s">
        <v>235</v>
      </c>
      <c r="C1441">
        <v>159128</v>
      </c>
      <c r="D1441" t="s">
        <v>3921</v>
      </c>
      <c r="E1441">
        <v>832.55</v>
      </c>
      <c r="F1441">
        <f t="shared" si="54"/>
        <v>191.13326526935319</v>
      </c>
    </row>
    <row r="1442" spans="1:6" x14ac:dyDescent="0.25">
      <c r="A1442" t="s">
        <v>1042</v>
      </c>
      <c r="B1442" t="s">
        <v>753</v>
      </c>
      <c r="C1442">
        <v>60964</v>
      </c>
      <c r="D1442" t="s">
        <v>3922</v>
      </c>
      <c r="E1442">
        <v>521.17999999999995</v>
      </c>
      <c r="F1442">
        <f t="shared" si="54"/>
        <v>116.97302275605358</v>
      </c>
    </row>
    <row r="1443" spans="1:6" x14ac:dyDescent="0.25">
      <c r="A1443" t="s">
        <v>1042</v>
      </c>
      <c r="B1443" t="s">
        <v>1099</v>
      </c>
      <c r="C1443">
        <v>41170</v>
      </c>
      <c r="D1443" t="s">
        <v>3923</v>
      </c>
      <c r="E1443">
        <v>1590.64</v>
      </c>
      <c r="F1443">
        <f t="shared" si="54"/>
        <v>25.882663581954432</v>
      </c>
    </row>
    <row r="1444" spans="1:6" x14ac:dyDescent="0.25">
      <c r="A1444" t="s">
        <v>1042</v>
      </c>
      <c r="B1444" t="s">
        <v>1100</v>
      </c>
      <c r="C1444">
        <v>8094</v>
      </c>
      <c r="D1444" t="s">
        <v>3924</v>
      </c>
      <c r="E1444">
        <v>1883.79</v>
      </c>
      <c r="F1444">
        <f t="shared" si="54"/>
        <v>4.2966572707148885</v>
      </c>
    </row>
    <row r="1445" spans="1:6" x14ac:dyDescent="0.25">
      <c r="A1445" t="s">
        <v>1042</v>
      </c>
      <c r="B1445" t="s">
        <v>1101</v>
      </c>
      <c r="C1445">
        <v>68122</v>
      </c>
      <c r="D1445" t="s">
        <v>3925</v>
      </c>
      <c r="E1445">
        <v>540.78</v>
      </c>
      <c r="F1445">
        <f t="shared" si="54"/>
        <v>125.96989533636599</v>
      </c>
    </row>
    <row r="1446" spans="1:6" x14ac:dyDescent="0.25">
      <c r="A1446" t="s">
        <v>1042</v>
      </c>
      <c r="B1446" t="s">
        <v>1102</v>
      </c>
      <c r="C1446">
        <v>52245</v>
      </c>
      <c r="D1446" t="s">
        <v>3926</v>
      </c>
      <c r="E1446">
        <v>913.83</v>
      </c>
      <c r="F1446">
        <f t="shared" si="54"/>
        <v>57.17146515216178</v>
      </c>
    </row>
    <row r="1447" spans="1:6" x14ac:dyDescent="0.25">
      <c r="A1447" t="s">
        <v>1042</v>
      </c>
      <c r="B1447" t="s">
        <v>344</v>
      </c>
      <c r="C1447">
        <v>75677</v>
      </c>
      <c r="D1447" t="s">
        <v>3927</v>
      </c>
      <c r="E1447">
        <v>1090.28</v>
      </c>
      <c r="F1447">
        <f t="shared" si="54"/>
        <v>69.410610118501666</v>
      </c>
    </row>
    <row r="1448" spans="1:6" x14ac:dyDescent="0.25">
      <c r="A1448" t="s">
        <v>1042</v>
      </c>
      <c r="B1448" t="s">
        <v>1103</v>
      </c>
      <c r="C1448">
        <v>367601</v>
      </c>
      <c r="D1448" t="s">
        <v>3928</v>
      </c>
      <c r="E1448">
        <v>722.59</v>
      </c>
      <c r="F1448">
        <f t="shared" si="54"/>
        <v>508.72694058871559</v>
      </c>
    </row>
    <row r="1449" spans="1:6" x14ac:dyDescent="0.25">
      <c r="A1449" t="s">
        <v>1042</v>
      </c>
      <c r="B1449" t="s">
        <v>625</v>
      </c>
      <c r="C1449">
        <v>1749343</v>
      </c>
      <c r="D1449" t="s">
        <v>3929</v>
      </c>
      <c r="E1449">
        <v>672.26</v>
      </c>
      <c r="F1449">
        <f t="shared" si="54"/>
        <v>2602.1821914140364</v>
      </c>
    </row>
    <row r="1450" spans="1:6" x14ac:dyDescent="0.25">
      <c r="A1450" t="s">
        <v>1042</v>
      </c>
      <c r="B1450" t="s">
        <v>1104</v>
      </c>
      <c r="C1450">
        <v>33631</v>
      </c>
      <c r="D1450" t="s">
        <v>3930</v>
      </c>
      <c r="E1450">
        <v>575.88</v>
      </c>
      <c r="F1450">
        <f t="shared" si="54"/>
        <v>58.399319302632492</v>
      </c>
    </row>
    <row r="1451" spans="1:6" x14ac:dyDescent="0.25">
      <c r="A1451" t="s">
        <v>1105</v>
      </c>
      <c r="B1451" t="s">
        <v>1105</v>
      </c>
      <c r="C1451">
        <v>5639632</v>
      </c>
      <c r="D1451" t="s">
        <v>3931</v>
      </c>
      <c r="E1451">
        <v>86942.71</v>
      </c>
      <c r="F1451">
        <f t="shared" si="54"/>
        <v>64.866071002387656</v>
      </c>
    </row>
    <row r="1452" spans="1:6" x14ac:dyDescent="0.25">
      <c r="A1452" t="s">
        <v>1105</v>
      </c>
      <c r="B1452" t="s">
        <v>1106</v>
      </c>
      <c r="C1452">
        <v>15886</v>
      </c>
      <c r="D1452" t="s">
        <v>3932</v>
      </c>
      <c r="E1452">
        <v>1995.39</v>
      </c>
      <c r="F1452">
        <f t="shared" si="54"/>
        <v>7.9613509138564389</v>
      </c>
    </row>
    <row r="1453" spans="1:6" x14ac:dyDescent="0.25">
      <c r="A1453" t="s">
        <v>1105</v>
      </c>
      <c r="B1453" t="s">
        <v>1107</v>
      </c>
      <c r="C1453">
        <v>356921</v>
      </c>
      <c r="D1453" t="s">
        <v>3933</v>
      </c>
      <c r="E1453">
        <v>446.28</v>
      </c>
      <c r="F1453">
        <f t="shared" si="54"/>
        <v>799.76920319082194</v>
      </c>
    </row>
    <row r="1454" spans="1:6" x14ac:dyDescent="0.25">
      <c r="A1454" t="s">
        <v>1105</v>
      </c>
      <c r="B1454" t="s">
        <v>1108</v>
      </c>
      <c r="C1454">
        <v>34423</v>
      </c>
      <c r="D1454" t="s">
        <v>3934</v>
      </c>
      <c r="E1454">
        <v>1445.17</v>
      </c>
      <c r="F1454">
        <f t="shared" si="54"/>
        <v>23.819343053066419</v>
      </c>
    </row>
    <row r="1455" spans="1:6" x14ac:dyDescent="0.25">
      <c r="A1455" t="s">
        <v>1105</v>
      </c>
      <c r="B1455" t="s">
        <v>1109</v>
      </c>
      <c r="C1455">
        <v>47188</v>
      </c>
      <c r="D1455" t="s">
        <v>3935</v>
      </c>
      <c r="E1455">
        <v>3055.7</v>
      </c>
      <c r="F1455">
        <f t="shared" si="54"/>
        <v>15.442615439997383</v>
      </c>
    </row>
    <row r="1456" spans="1:6" x14ac:dyDescent="0.25">
      <c r="A1456" t="s">
        <v>1105</v>
      </c>
      <c r="B1456" t="s">
        <v>294</v>
      </c>
      <c r="C1456">
        <v>40889</v>
      </c>
      <c r="D1456" t="s">
        <v>3936</v>
      </c>
      <c r="E1456">
        <v>413.02</v>
      </c>
      <c r="F1456">
        <f t="shared" si="54"/>
        <v>99.00004842380514</v>
      </c>
    </row>
    <row r="1457" spans="1:7" x14ac:dyDescent="0.25">
      <c r="A1457" t="s">
        <v>1105</v>
      </c>
      <c r="B1457" t="s">
        <v>1110</v>
      </c>
      <c r="C1457">
        <v>4991</v>
      </c>
      <c r="D1457" t="s">
        <v>3937</v>
      </c>
      <c r="E1457">
        <v>527.91999999999996</v>
      </c>
      <c r="F1457">
        <f t="shared" si="54"/>
        <v>9.4540839521139581</v>
      </c>
    </row>
    <row r="1458" spans="1:7" x14ac:dyDescent="0.25">
      <c r="A1458" t="s">
        <v>1105</v>
      </c>
      <c r="B1458" t="s">
        <v>1111</v>
      </c>
      <c r="C1458">
        <v>67653</v>
      </c>
      <c r="D1458" t="s">
        <v>3938</v>
      </c>
      <c r="E1458">
        <v>765.93</v>
      </c>
      <c r="F1458">
        <f t="shared" si="54"/>
        <v>88.327915083623836</v>
      </c>
    </row>
    <row r="1459" spans="1:7" x14ac:dyDescent="0.25">
      <c r="A1459" t="s">
        <v>1105</v>
      </c>
      <c r="B1459" t="s">
        <v>673</v>
      </c>
      <c r="C1459">
        <v>25008</v>
      </c>
      <c r="D1459" t="s">
        <v>3939</v>
      </c>
      <c r="E1459">
        <v>618.62</v>
      </c>
      <c r="F1459">
        <f t="shared" si="54"/>
        <v>40.425463127606605</v>
      </c>
    </row>
    <row r="1460" spans="1:7" x14ac:dyDescent="0.25">
      <c r="A1460" t="s">
        <v>1105</v>
      </c>
      <c r="B1460" t="s">
        <v>1112</v>
      </c>
      <c r="C1460">
        <v>35871</v>
      </c>
      <c r="D1460" t="s">
        <v>3940</v>
      </c>
      <c r="E1460">
        <v>875.28</v>
      </c>
      <c r="F1460">
        <f t="shared" ref="F1460:F1523" si="55">C1460/E1460</f>
        <v>40.982314230874692</v>
      </c>
    </row>
    <row r="1461" spans="1:7" x14ac:dyDescent="0.25">
      <c r="A1461" t="s">
        <v>1105</v>
      </c>
      <c r="B1461" t="s">
        <v>1113</v>
      </c>
      <c r="C1461">
        <v>105089</v>
      </c>
      <c r="D1461" t="s">
        <v>3941</v>
      </c>
      <c r="E1461">
        <v>376.23</v>
      </c>
      <c r="F1461">
        <f t="shared" si="55"/>
        <v>279.32115992876697</v>
      </c>
    </row>
    <row r="1462" spans="1:7" x14ac:dyDescent="0.25">
      <c r="A1462" t="s">
        <v>1105</v>
      </c>
      <c r="B1462" t="s">
        <v>675</v>
      </c>
      <c r="C1462">
        <v>29779</v>
      </c>
      <c r="D1462" t="s">
        <v>3942</v>
      </c>
      <c r="E1462">
        <v>2414.31</v>
      </c>
      <c r="F1462">
        <f t="shared" si="55"/>
        <v>12.334372967845885</v>
      </c>
    </row>
    <row r="1463" spans="1:7" x14ac:dyDescent="0.25">
      <c r="A1463" t="s">
        <v>1105</v>
      </c>
      <c r="B1463" t="s">
        <v>1055</v>
      </c>
      <c r="C1463">
        <v>11800</v>
      </c>
      <c r="D1463" t="s">
        <v>3943</v>
      </c>
      <c r="E1463">
        <v>587.85</v>
      </c>
      <c r="F1463">
        <f t="shared" si="55"/>
        <v>20.07314791188228</v>
      </c>
    </row>
    <row r="1464" spans="1:7" x14ac:dyDescent="0.25">
      <c r="A1464" t="s">
        <v>1105</v>
      </c>
      <c r="B1464" t="s">
        <v>1114</v>
      </c>
      <c r="C1464">
        <v>56579</v>
      </c>
      <c r="D1464" t="s">
        <v>3944</v>
      </c>
      <c r="E1464">
        <v>442.53</v>
      </c>
      <c r="F1464">
        <f t="shared" si="55"/>
        <v>127.85347886019028</v>
      </c>
    </row>
    <row r="1465" spans="1:7" x14ac:dyDescent="0.25">
      <c r="A1465" t="s">
        <v>1105</v>
      </c>
      <c r="B1465" t="s">
        <v>191</v>
      </c>
      <c r="C1465">
        <v>64222</v>
      </c>
      <c r="D1465" t="s">
        <v>3945</v>
      </c>
      <c r="E1465">
        <v>1052.78</v>
      </c>
      <c r="F1465">
        <f t="shared" si="55"/>
        <v>61.002298675886699</v>
      </c>
    </row>
    <row r="1466" spans="1:7" x14ac:dyDescent="0.25">
      <c r="A1466" t="s">
        <v>1105</v>
      </c>
      <c r="B1466" t="s">
        <v>651</v>
      </c>
      <c r="C1466">
        <v>8818</v>
      </c>
      <c r="D1466" t="s">
        <v>3946</v>
      </c>
      <c r="E1466">
        <v>1029.8499999999999</v>
      </c>
      <c r="F1466">
        <f t="shared" si="55"/>
        <v>8.5624120017478287</v>
      </c>
    </row>
    <row r="1467" spans="1:7" x14ac:dyDescent="0.25">
      <c r="A1467" t="s">
        <v>1105</v>
      </c>
      <c r="B1467" t="s">
        <v>550</v>
      </c>
      <c r="C1467">
        <v>5463</v>
      </c>
      <c r="D1467" t="s">
        <v>3947</v>
      </c>
      <c r="E1467">
        <v>3339.29</v>
      </c>
      <c r="F1467">
        <f t="shared" si="55"/>
        <v>1.6359765099766717</v>
      </c>
      <c r="G1467" t="s">
        <v>5288</v>
      </c>
    </row>
    <row r="1468" spans="1:7" x14ac:dyDescent="0.25">
      <c r="A1468" t="s">
        <v>1105</v>
      </c>
      <c r="B1468" t="s">
        <v>1115</v>
      </c>
      <c r="C1468">
        <v>11196</v>
      </c>
      <c r="D1468" t="s">
        <v>3948</v>
      </c>
      <c r="E1468">
        <v>648.94000000000005</v>
      </c>
      <c r="F1468">
        <f t="shared" si="55"/>
        <v>17.25275063950442</v>
      </c>
    </row>
    <row r="1469" spans="1:7" x14ac:dyDescent="0.25">
      <c r="A1469" t="s">
        <v>1105</v>
      </c>
      <c r="B1469" t="s">
        <v>1116</v>
      </c>
      <c r="C1469">
        <v>65055</v>
      </c>
      <c r="D1469" t="s">
        <v>3949</v>
      </c>
      <c r="E1469">
        <v>1156.6199999999999</v>
      </c>
      <c r="F1469">
        <f t="shared" si="55"/>
        <v>56.245785132541378</v>
      </c>
    </row>
    <row r="1470" spans="1:7" x14ac:dyDescent="0.25">
      <c r="A1470" t="s">
        <v>1105</v>
      </c>
      <c r="B1470" t="s">
        <v>1117</v>
      </c>
      <c r="C1470">
        <v>429021</v>
      </c>
      <c r="D1470" t="s">
        <v>3950</v>
      </c>
      <c r="E1470">
        <v>586.36</v>
      </c>
      <c r="F1470">
        <f t="shared" si="55"/>
        <v>731.66825840780405</v>
      </c>
    </row>
    <row r="1471" spans="1:7" x14ac:dyDescent="0.25">
      <c r="A1471" t="s">
        <v>1105</v>
      </c>
      <c r="B1471" t="s">
        <v>556</v>
      </c>
      <c r="C1471">
        <v>20934</v>
      </c>
      <c r="D1471" t="s">
        <v>3951</v>
      </c>
      <c r="E1471">
        <v>439.64</v>
      </c>
      <c r="F1471">
        <f t="shared" si="55"/>
        <v>47.616231462105361</v>
      </c>
    </row>
    <row r="1472" spans="1:7" x14ac:dyDescent="0.25">
      <c r="A1472" t="s">
        <v>1105</v>
      </c>
      <c r="B1472" t="s">
        <v>422</v>
      </c>
      <c r="C1472">
        <v>38141</v>
      </c>
      <c r="D1472" t="s">
        <v>3952</v>
      </c>
      <c r="E1472">
        <v>719.97</v>
      </c>
      <c r="F1472">
        <f t="shared" si="55"/>
        <v>52.975818436879315</v>
      </c>
    </row>
    <row r="1473" spans="1:6" x14ac:dyDescent="0.25">
      <c r="A1473" t="s">
        <v>1105</v>
      </c>
      <c r="B1473" t="s">
        <v>1118</v>
      </c>
      <c r="C1473">
        <v>13653</v>
      </c>
      <c r="D1473" t="s">
        <v>3953</v>
      </c>
      <c r="E1473">
        <v>721.64</v>
      </c>
      <c r="F1473">
        <f t="shared" si="55"/>
        <v>18.919405797904773</v>
      </c>
    </row>
    <row r="1474" spans="1:6" x14ac:dyDescent="0.25">
      <c r="A1474" t="s">
        <v>1105</v>
      </c>
      <c r="B1474" t="s">
        <v>1119</v>
      </c>
      <c r="C1474">
        <v>21067</v>
      </c>
      <c r="D1474" t="s">
        <v>3954</v>
      </c>
      <c r="E1474">
        <v>862.19</v>
      </c>
      <c r="F1474">
        <f t="shared" si="55"/>
        <v>24.434289425764621</v>
      </c>
    </row>
    <row r="1475" spans="1:6" x14ac:dyDescent="0.25">
      <c r="A1475" t="s">
        <v>1105</v>
      </c>
      <c r="B1475" t="s">
        <v>1120</v>
      </c>
      <c r="C1475">
        <v>30281</v>
      </c>
      <c r="D1475" t="s">
        <v>3955</v>
      </c>
      <c r="E1475">
        <v>722.66</v>
      </c>
      <c r="F1475">
        <f t="shared" si="55"/>
        <v>41.9021393186284</v>
      </c>
    </row>
    <row r="1476" spans="1:6" x14ac:dyDescent="0.25">
      <c r="A1476" t="s">
        <v>1105</v>
      </c>
      <c r="B1476" t="s">
        <v>1121</v>
      </c>
      <c r="C1476">
        <v>46340</v>
      </c>
      <c r="D1476" t="s">
        <v>3956</v>
      </c>
      <c r="E1476">
        <v>780.47</v>
      </c>
      <c r="F1476">
        <f t="shared" si="55"/>
        <v>59.374479480313141</v>
      </c>
    </row>
    <row r="1477" spans="1:6" x14ac:dyDescent="0.25">
      <c r="A1477" t="s">
        <v>1105</v>
      </c>
      <c r="B1477" t="s">
        <v>312</v>
      </c>
      <c r="C1477">
        <v>5972</v>
      </c>
      <c r="D1477" t="s">
        <v>3957</v>
      </c>
      <c r="E1477">
        <v>575.21</v>
      </c>
      <c r="F1477">
        <f t="shared" si="55"/>
        <v>10.382295161767006</v>
      </c>
    </row>
    <row r="1478" spans="1:6" x14ac:dyDescent="0.25">
      <c r="A1478" t="s">
        <v>1105</v>
      </c>
      <c r="B1478" t="s">
        <v>1122</v>
      </c>
      <c r="C1478">
        <v>1265843</v>
      </c>
      <c r="D1478" t="s">
        <v>3958</v>
      </c>
      <c r="E1478">
        <v>606.42999999999995</v>
      </c>
      <c r="F1478">
        <f t="shared" si="55"/>
        <v>2087.3686987780948</v>
      </c>
    </row>
    <row r="1479" spans="1:6" x14ac:dyDescent="0.25">
      <c r="A1479" t="s">
        <v>1105</v>
      </c>
      <c r="B1479" t="s">
        <v>212</v>
      </c>
      <c r="C1479">
        <v>18600</v>
      </c>
      <c r="D1479" t="s">
        <v>3959</v>
      </c>
      <c r="E1479">
        <v>568.95000000000005</v>
      </c>
      <c r="F1479">
        <f t="shared" si="55"/>
        <v>32.69180068547324</v>
      </c>
    </row>
    <row r="1480" spans="1:6" x14ac:dyDescent="0.25">
      <c r="A1480" t="s">
        <v>1105</v>
      </c>
      <c r="B1480" t="s">
        <v>1123</v>
      </c>
      <c r="C1480">
        <v>21491</v>
      </c>
      <c r="D1480" t="s">
        <v>3960</v>
      </c>
      <c r="E1480">
        <v>999.44</v>
      </c>
      <c r="F1480">
        <f t="shared" si="55"/>
        <v>21.503041703353876</v>
      </c>
    </row>
    <row r="1481" spans="1:6" x14ac:dyDescent="0.25">
      <c r="A1481" t="s">
        <v>1105</v>
      </c>
      <c r="B1481" t="s">
        <v>1124</v>
      </c>
      <c r="C1481">
        <v>40596</v>
      </c>
      <c r="D1481" t="s">
        <v>3961</v>
      </c>
      <c r="E1481">
        <v>451.9</v>
      </c>
      <c r="F1481">
        <f t="shared" si="55"/>
        <v>89.834034078335918</v>
      </c>
    </row>
    <row r="1482" spans="1:6" x14ac:dyDescent="0.25">
      <c r="A1482" t="s">
        <v>1105</v>
      </c>
      <c r="B1482" t="s">
        <v>1125</v>
      </c>
      <c r="C1482">
        <v>45130</v>
      </c>
      <c r="D1482" t="s">
        <v>3962</v>
      </c>
      <c r="E1482">
        <v>2927.91</v>
      </c>
      <c r="F1482">
        <f t="shared" si="55"/>
        <v>15.413725148655526</v>
      </c>
    </row>
    <row r="1483" spans="1:6" x14ac:dyDescent="0.25">
      <c r="A1483" t="s">
        <v>1105</v>
      </c>
      <c r="B1483" t="s">
        <v>213</v>
      </c>
      <c r="C1483">
        <v>9846</v>
      </c>
      <c r="D1483" t="s">
        <v>3963</v>
      </c>
      <c r="E1483">
        <v>719.51</v>
      </c>
      <c r="F1483">
        <f t="shared" si="55"/>
        <v>13.684312935192006</v>
      </c>
    </row>
    <row r="1484" spans="1:6" x14ac:dyDescent="0.25">
      <c r="A1484" t="s">
        <v>1105</v>
      </c>
      <c r="B1484" t="s">
        <v>1126</v>
      </c>
      <c r="C1484">
        <v>16337</v>
      </c>
      <c r="D1484" t="s">
        <v>3964</v>
      </c>
      <c r="E1484">
        <v>533.41</v>
      </c>
      <c r="F1484">
        <f t="shared" si="55"/>
        <v>30.627472300856752</v>
      </c>
    </row>
    <row r="1485" spans="1:6" x14ac:dyDescent="0.25">
      <c r="A1485" t="s">
        <v>1105</v>
      </c>
      <c r="B1485" t="s">
        <v>1127</v>
      </c>
      <c r="C1485">
        <v>43199</v>
      </c>
      <c r="D1485" t="s">
        <v>3965</v>
      </c>
      <c r="E1485">
        <v>862.01</v>
      </c>
      <c r="F1485">
        <f t="shared" si="55"/>
        <v>50.114267815918609</v>
      </c>
    </row>
    <row r="1486" spans="1:6" x14ac:dyDescent="0.25">
      <c r="A1486" t="s">
        <v>1105</v>
      </c>
      <c r="B1486" t="s">
        <v>1128</v>
      </c>
      <c r="C1486">
        <v>4298</v>
      </c>
      <c r="D1486" t="s">
        <v>3966</v>
      </c>
      <c r="E1486">
        <v>1103.54</v>
      </c>
      <c r="F1486">
        <f t="shared" si="55"/>
        <v>3.8947387498414194</v>
      </c>
    </row>
    <row r="1487" spans="1:6" x14ac:dyDescent="0.25">
      <c r="A1487" t="s">
        <v>1105</v>
      </c>
      <c r="B1487" t="s">
        <v>1129</v>
      </c>
      <c r="C1487">
        <v>12229</v>
      </c>
      <c r="D1487" t="s">
        <v>3967</v>
      </c>
      <c r="E1487">
        <v>3154.35</v>
      </c>
      <c r="F1487">
        <f t="shared" si="55"/>
        <v>3.8768684515034795</v>
      </c>
    </row>
    <row r="1488" spans="1:6" x14ac:dyDescent="0.25">
      <c r="A1488" t="s">
        <v>1105</v>
      </c>
      <c r="B1488" t="s">
        <v>1130</v>
      </c>
      <c r="C1488">
        <v>6623</v>
      </c>
      <c r="D1488" t="s">
        <v>3968</v>
      </c>
      <c r="E1488">
        <v>778.09</v>
      </c>
      <c r="F1488">
        <f t="shared" si="55"/>
        <v>8.5118688069503516</v>
      </c>
    </row>
    <row r="1489" spans="1:7" x14ac:dyDescent="0.25">
      <c r="A1489" t="s">
        <v>1105</v>
      </c>
      <c r="B1489" t="s">
        <v>364</v>
      </c>
      <c r="C1489">
        <v>10641</v>
      </c>
      <c r="D1489" t="s">
        <v>3969</v>
      </c>
      <c r="E1489">
        <v>2991.14</v>
      </c>
      <c r="F1489">
        <f t="shared" si="55"/>
        <v>3.5575065025374943</v>
      </c>
    </row>
    <row r="1490" spans="1:7" x14ac:dyDescent="0.25">
      <c r="A1490" t="s">
        <v>1105</v>
      </c>
      <c r="B1490" t="s">
        <v>1131</v>
      </c>
      <c r="C1490">
        <v>3740</v>
      </c>
      <c r="D1490" t="s">
        <v>3970</v>
      </c>
      <c r="E1490">
        <v>1775.08</v>
      </c>
      <c r="F1490">
        <f t="shared" si="55"/>
        <v>2.1069472925163937</v>
      </c>
      <c r="G1490" t="s">
        <v>5288</v>
      </c>
    </row>
    <row r="1491" spans="1:7" x14ac:dyDescent="0.25">
      <c r="A1491" t="s">
        <v>1105</v>
      </c>
      <c r="B1491" t="s">
        <v>1132</v>
      </c>
      <c r="C1491">
        <v>28887</v>
      </c>
      <c r="D1491" t="s">
        <v>3971</v>
      </c>
      <c r="E1491">
        <v>473.9</v>
      </c>
      <c r="F1491">
        <f t="shared" si="55"/>
        <v>60.955897868748686</v>
      </c>
    </row>
    <row r="1492" spans="1:7" x14ac:dyDescent="0.25">
      <c r="A1492" t="s">
        <v>1105</v>
      </c>
      <c r="B1492" t="s">
        <v>320</v>
      </c>
      <c r="C1492">
        <v>5639</v>
      </c>
      <c r="D1492" t="s">
        <v>3972</v>
      </c>
      <c r="E1492">
        <v>548.47</v>
      </c>
      <c r="F1492">
        <f t="shared" si="55"/>
        <v>10.2813280580524</v>
      </c>
    </row>
    <row r="1493" spans="1:7" x14ac:dyDescent="0.25">
      <c r="A1493" t="s">
        <v>1105</v>
      </c>
      <c r="B1493" t="s">
        <v>792</v>
      </c>
      <c r="C1493">
        <v>25474</v>
      </c>
      <c r="D1493" t="s">
        <v>3973</v>
      </c>
      <c r="E1493">
        <v>721.49</v>
      </c>
      <c r="F1493">
        <f t="shared" si="55"/>
        <v>35.307488669281625</v>
      </c>
    </row>
    <row r="1494" spans="1:7" x14ac:dyDescent="0.25">
      <c r="A1494" t="s">
        <v>1105</v>
      </c>
      <c r="B1494" t="s">
        <v>1133</v>
      </c>
      <c r="C1494">
        <v>35893</v>
      </c>
      <c r="D1494" t="s">
        <v>3974</v>
      </c>
      <c r="E1494">
        <v>505.7</v>
      </c>
      <c r="F1494">
        <f t="shared" si="55"/>
        <v>70.976863753213365</v>
      </c>
    </row>
    <row r="1495" spans="1:7" x14ac:dyDescent="0.25">
      <c r="A1495" t="s">
        <v>1105</v>
      </c>
      <c r="B1495" t="s">
        <v>1134</v>
      </c>
      <c r="C1495">
        <v>5527</v>
      </c>
      <c r="D1495" t="s">
        <v>3975</v>
      </c>
      <c r="E1495">
        <v>583.02</v>
      </c>
      <c r="F1495">
        <f t="shared" si="55"/>
        <v>9.4799492298720462</v>
      </c>
    </row>
    <row r="1496" spans="1:7" x14ac:dyDescent="0.25">
      <c r="A1496" t="s">
        <v>1105</v>
      </c>
      <c r="B1496" t="s">
        <v>225</v>
      </c>
      <c r="C1496">
        <v>9336</v>
      </c>
      <c r="D1496" t="s">
        <v>3976</v>
      </c>
      <c r="E1496">
        <v>1812.83</v>
      </c>
      <c r="F1496">
        <f t="shared" si="55"/>
        <v>5.1499589040340243</v>
      </c>
    </row>
    <row r="1497" spans="1:7" x14ac:dyDescent="0.25">
      <c r="A1497" t="s">
        <v>1105</v>
      </c>
      <c r="B1497" t="s">
        <v>503</v>
      </c>
      <c r="C1497">
        <v>19683</v>
      </c>
      <c r="D1497" t="s">
        <v>3977</v>
      </c>
      <c r="E1497">
        <v>729.59</v>
      </c>
      <c r="F1497">
        <f t="shared" si="55"/>
        <v>26.978165819158704</v>
      </c>
    </row>
    <row r="1498" spans="1:7" x14ac:dyDescent="0.25">
      <c r="A1498" t="s">
        <v>1105</v>
      </c>
      <c r="B1498" t="s">
        <v>1135</v>
      </c>
      <c r="C1498">
        <v>23222</v>
      </c>
      <c r="D1498" t="s">
        <v>3978</v>
      </c>
      <c r="E1498">
        <v>645.11</v>
      </c>
      <c r="F1498">
        <f t="shared" si="55"/>
        <v>35.996961758459797</v>
      </c>
    </row>
    <row r="1499" spans="1:7" x14ac:dyDescent="0.25">
      <c r="A1499" t="s">
        <v>1105</v>
      </c>
      <c r="B1499" t="s">
        <v>1136</v>
      </c>
      <c r="C1499">
        <v>26277</v>
      </c>
      <c r="D1499" t="s">
        <v>3979</v>
      </c>
      <c r="E1499">
        <v>681.8</v>
      </c>
      <c r="F1499">
        <f t="shared" si="55"/>
        <v>38.540627750073341</v>
      </c>
    </row>
    <row r="1500" spans="1:7" x14ac:dyDescent="0.25">
      <c r="A1500" t="s">
        <v>1105</v>
      </c>
      <c r="B1500" t="s">
        <v>1137</v>
      </c>
      <c r="C1500">
        <v>33386</v>
      </c>
      <c r="D1500" t="s">
        <v>3980</v>
      </c>
      <c r="E1500">
        <v>1153.3699999999999</v>
      </c>
      <c r="F1500">
        <f t="shared" si="55"/>
        <v>28.94647858016075</v>
      </c>
    </row>
    <row r="1501" spans="1:7" x14ac:dyDescent="0.25">
      <c r="A1501" t="s">
        <v>1105</v>
      </c>
      <c r="B1501" t="s">
        <v>1138</v>
      </c>
      <c r="C1501">
        <v>40062</v>
      </c>
      <c r="D1501" t="s">
        <v>3981</v>
      </c>
      <c r="E1501">
        <v>711.74</v>
      </c>
      <c r="F1501">
        <f t="shared" si="55"/>
        <v>56.28740832326411</v>
      </c>
    </row>
    <row r="1502" spans="1:7" x14ac:dyDescent="0.25">
      <c r="A1502" t="s">
        <v>1105</v>
      </c>
      <c r="B1502" t="s">
        <v>593</v>
      </c>
      <c r="C1502">
        <v>8194</v>
      </c>
      <c r="D1502" t="s">
        <v>3982</v>
      </c>
      <c r="E1502">
        <v>719.56</v>
      </c>
      <c r="F1502">
        <f t="shared" si="55"/>
        <v>11.38751459225082</v>
      </c>
    </row>
    <row r="1503" spans="1:7" x14ac:dyDescent="0.25">
      <c r="A1503" t="s">
        <v>1105</v>
      </c>
      <c r="B1503" t="s">
        <v>1139</v>
      </c>
      <c r="C1503">
        <v>34274</v>
      </c>
      <c r="D1503" t="s">
        <v>3983</v>
      </c>
      <c r="E1503">
        <v>466.98</v>
      </c>
      <c r="F1503">
        <f t="shared" si="55"/>
        <v>73.395006210116065</v>
      </c>
    </row>
    <row r="1504" spans="1:7" x14ac:dyDescent="0.25">
      <c r="A1504" t="s">
        <v>1105</v>
      </c>
      <c r="B1504" t="s">
        <v>1140</v>
      </c>
      <c r="C1504">
        <v>21629</v>
      </c>
      <c r="D1504" t="s">
        <v>3984</v>
      </c>
      <c r="E1504">
        <v>722.36</v>
      </c>
      <c r="F1504">
        <f t="shared" si="55"/>
        <v>29.942134115953262</v>
      </c>
    </row>
    <row r="1505" spans="1:6" x14ac:dyDescent="0.25">
      <c r="A1505" t="s">
        <v>1105</v>
      </c>
      <c r="B1505" t="s">
        <v>1141</v>
      </c>
      <c r="C1505">
        <v>6375</v>
      </c>
      <c r="D1505" t="s">
        <v>3985</v>
      </c>
      <c r="E1505">
        <v>876.85</v>
      </c>
      <c r="F1505">
        <f t="shared" si="55"/>
        <v>7.2703427039972626</v>
      </c>
    </row>
    <row r="1506" spans="1:6" x14ac:dyDescent="0.25">
      <c r="A1506" t="s">
        <v>1105</v>
      </c>
      <c r="B1506" t="s">
        <v>1142</v>
      </c>
      <c r="C1506">
        <v>158293</v>
      </c>
      <c r="D1506" t="s">
        <v>3986</v>
      </c>
      <c r="E1506">
        <v>654.53</v>
      </c>
      <c r="F1506">
        <f t="shared" si="55"/>
        <v>241.84223794172919</v>
      </c>
    </row>
    <row r="1507" spans="1:6" x14ac:dyDescent="0.25">
      <c r="A1507" t="s">
        <v>1105</v>
      </c>
      <c r="B1507" t="s">
        <v>1143</v>
      </c>
      <c r="C1507">
        <v>58746</v>
      </c>
      <c r="D1507" t="s">
        <v>3987</v>
      </c>
      <c r="E1507">
        <v>2225.0300000000002</v>
      </c>
      <c r="F1507">
        <f t="shared" si="55"/>
        <v>26.402340642598077</v>
      </c>
    </row>
    <row r="1508" spans="1:6" x14ac:dyDescent="0.25">
      <c r="A1508" t="s">
        <v>1105</v>
      </c>
      <c r="B1508" t="s">
        <v>1144</v>
      </c>
      <c r="C1508">
        <v>14119</v>
      </c>
      <c r="D1508" t="s">
        <v>3988</v>
      </c>
      <c r="E1508">
        <v>618.36</v>
      </c>
      <c r="F1508">
        <f t="shared" si="55"/>
        <v>22.832977553528689</v>
      </c>
    </row>
    <row r="1509" spans="1:6" x14ac:dyDescent="0.25">
      <c r="A1509" t="s">
        <v>1105</v>
      </c>
      <c r="B1509" t="s">
        <v>1145</v>
      </c>
      <c r="C1509">
        <v>29579</v>
      </c>
      <c r="D1509" t="s">
        <v>3989</v>
      </c>
      <c r="E1509">
        <v>1434.68</v>
      </c>
      <c r="F1509">
        <f t="shared" si="55"/>
        <v>20.617141104636573</v>
      </c>
    </row>
    <row r="1510" spans="1:6" x14ac:dyDescent="0.25">
      <c r="A1510" t="s">
        <v>1105</v>
      </c>
      <c r="B1510" t="s">
        <v>1146</v>
      </c>
      <c r="C1510">
        <v>9126</v>
      </c>
      <c r="D1510" t="s">
        <v>3990</v>
      </c>
      <c r="E1510">
        <v>466.17</v>
      </c>
      <c r="F1510">
        <f t="shared" si="55"/>
        <v>19.576549327498551</v>
      </c>
    </row>
    <row r="1511" spans="1:6" x14ac:dyDescent="0.25">
      <c r="A1511" t="s">
        <v>1105</v>
      </c>
      <c r="B1511" t="s">
        <v>331</v>
      </c>
      <c r="C1511">
        <v>31364</v>
      </c>
      <c r="D1511" t="s">
        <v>3991</v>
      </c>
      <c r="E1511">
        <v>1997.89</v>
      </c>
      <c r="F1511">
        <f t="shared" si="55"/>
        <v>15.698561982891951</v>
      </c>
    </row>
    <row r="1512" spans="1:6" x14ac:dyDescent="0.25">
      <c r="A1512" t="s">
        <v>1105</v>
      </c>
      <c r="B1512" t="s">
        <v>332</v>
      </c>
      <c r="C1512">
        <v>11249</v>
      </c>
      <c r="D1512" t="s">
        <v>3992</v>
      </c>
      <c r="E1512">
        <v>717.33</v>
      </c>
      <c r="F1512">
        <f t="shared" si="55"/>
        <v>15.681764320466172</v>
      </c>
    </row>
    <row r="1513" spans="1:6" x14ac:dyDescent="0.25">
      <c r="A1513" t="s">
        <v>1105</v>
      </c>
      <c r="B1513" t="s">
        <v>1147</v>
      </c>
      <c r="C1513">
        <v>550321</v>
      </c>
      <c r="D1513" t="s">
        <v>3993</v>
      </c>
      <c r="E1513">
        <v>170.16</v>
      </c>
      <c r="F1513">
        <f t="shared" si="55"/>
        <v>3234.1384579219557</v>
      </c>
    </row>
    <row r="1514" spans="1:6" x14ac:dyDescent="0.25">
      <c r="A1514" t="s">
        <v>1105</v>
      </c>
      <c r="B1514" t="s">
        <v>1148</v>
      </c>
      <c r="C1514">
        <v>4055</v>
      </c>
      <c r="D1514" t="s">
        <v>3994</v>
      </c>
      <c r="E1514">
        <v>432.52</v>
      </c>
      <c r="F1514">
        <f t="shared" si="55"/>
        <v>9.375289003976695</v>
      </c>
    </row>
    <row r="1515" spans="1:6" x14ac:dyDescent="0.25">
      <c r="A1515" t="s">
        <v>1105</v>
      </c>
      <c r="B1515" t="s">
        <v>1149</v>
      </c>
      <c r="C1515">
        <v>15170</v>
      </c>
      <c r="D1515" t="s">
        <v>3995</v>
      </c>
      <c r="E1515">
        <v>881.28</v>
      </c>
      <c r="F1515">
        <f t="shared" si="55"/>
        <v>17.213598402323893</v>
      </c>
    </row>
    <row r="1516" spans="1:6" x14ac:dyDescent="0.25">
      <c r="A1516" t="s">
        <v>1105</v>
      </c>
      <c r="B1516" t="s">
        <v>1150</v>
      </c>
      <c r="C1516">
        <v>14548</v>
      </c>
      <c r="D1516" t="s">
        <v>3996</v>
      </c>
      <c r="E1516">
        <v>987.27</v>
      </c>
      <c r="F1516">
        <f t="shared" si="55"/>
        <v>14.73558398411782</v>
      </c>
    </row>
    <row r="1517" spans="1:6" x14ac:dyDescent="0.25">
      <c r="A1517" t="s">
        <v>1105</v>
      </c>
      <c r="B1517" t="s">
        <v>862</v>
      </c>
      <c r="C1517">
        <v>66972</v>
      </c>
      <c r="D1517" t="s">
        <v>3997</v>
      </c>
      <c r="E1517">
        <v>516.14</v>
      </c>
      <c r="F1517">
        <f t="shared" si="55"/>
        <v>129.75549269578022</v>
      </c>
    </row>
    <row r="1518" spans="1:6" x14ac:dyDescent="0.25">
      <c r="A1518" t="s">
        <v>1105</v>
      </c>
      <c r="B1518" t="s">
        <v>1151</v>
      </c>
      <c r="C1518">
        <v>9315</v>
      </c>
      <c r="D1518" t="s">
        <v>3998</v>
      </c>
      <c r="E1518">
        <v>482.86</v>
      </c>
      <c r="F1518">
        <f t="shared" si="55"/>
        <v>19.291305968603737</v>
      </c>
    </row>
    <row r="1519" spans="1:6" x14ac:dyDescent="0.25">
      <c r="A1519" t="s">
        <v>1105</v>
      </c>
      <c r="B1519" t="s">
        <v>1152</v>
      </c>
      <c r="C1519">
        <v>15165</v>
      </c>
      <c r="D1519" t="s">
        <v>3999</v>
      </c>
      <c r="E1519">
        <v>1678.48</v>
      </c>
      <c r="F1519">
        <f t="shared" si="55"/>
        <v>9.0349602020876034</v>
      </c>
    </row>
    <row r="1520" spans="1:6" x14ac:dyDescent="0.25">
      <c r="A1520" t="s">
        <v>1105</v>
      </c>
      <c r="B1520" t="s">
        <v>1153</v>
      </c>
      <c r="C1520">
        <v>199070</v>
      </c>
      <c r="D1520" t="s">
        <v>4000</v>
      </c>
      <c r="E1520">
        <v>6860.53</v>
      </c>
      <c r="F1520">
        <f t="shared" si="55"/>
        <v>29.016708621637104</v>
      </c>
    </row>
    <row r="1521" spans="1:6" x14ac:dyDescent="0.25">
      <c r="A1521" t="s">
        <v>1105</v>
      </c>
      <c r="B1521" t="s">
        <v>337</v>
      </c>
      <c r="C1521">
        <v>149013</v>
      </c>
      <c r="D1521" t="s">
        <v>4001</v>
      </c>
      <c r="E1521">
        <v>368.57</v>
      </c>
      <c r="F1521">
        <f t="shared" si="55"/>
        <v>404.30040426513284</v>
      </c>
    </row>
    <row r="1522" spans="1:6" x14ac:dyDescent="0.25">
      <c r="A1522" t="s">
        <v>1105</v>
      </c>
      <c r="B1522" t="s">
        <v>1154</v>
      </c>
      <c r="C1522">
        <v>97238</v>
      </c>
      <c r="D1522" t="s">
        <v>4002</v>
      </c>
      <c r="E1522">
        <v>451</v>
      </c>
      <c r="F1522">
        <f t="shared" si="55"/>
        <v>215.60532150776052</v>
      </c>
    </row>
    <row r="1523" spans="1:6" x14ac:dyDescent="0.25">
      <c r="A1523" t="s">
        <v>1105</v>
      </c>
      <c r="B1523" t="s">
        <v>1155</v>
      </c>
      <c r="C1523">
        <v>14865</v>
      </c>
      <c r="D1523" t="s">
        <v>4003</v>
      </c>
      <c r="E1523">
        <v>600.39</v>
      </c>
      <c r="F1523">
        <f t="shared" si="55"/>
        <v>24.758906710638087</v>
      </c>
    </row>
    <row r="1524" spans="1:6" x14ac:dyDescent="0.25">
      <c r="A1524" t="s">
        <v>1105</v>
      </c>
      <c r="B1524" t="s">
        <v>1156</v>
      </c>
      <c r="C1524">
        <v>161075</v>
      </c>
      <c r="D1524" t="s">
        <v>4004</v>
      </c>
      <c r="E1524">
        <v>1389.99</v>
      </c>
      <c r="F1524">
        <f t="shared" ref="F1524:F1587" si="56">C1524/E1524</f>
        <v>115.88212864840754</v>
      </c>
    </row>
    <row r="1525" spans="1:6" x14ac:dyDescent="0.25">
      <c r="A1525" t="s">
        <v>1105</v>
      </c>
      <c r="B1525" t="s">
        <v>1157</v>
      </c>
      <c r="C1525">
        <v>36649</v>
      </c>
      <c r="D1525" t="s">
        <v>4005</v>
      </c>
      <c r="E1525">
        <v>432.18</v>
      </c>
      <c r="F1525">
        <f t="shared" si="56"/>
        <v>84.800314683696612</v>
      </c>
    </row>
    <row r="1526" spans="1:6" x14ac:dyDescent="0.25">
      <c r="A1526" t="s">
        <v>1105</v>
      </c>
      <c r="B1526" t="s">
        <v>872</v>
      </c>
      <c r="C1526">
        <v>9805</v>
      </c>
      <c r="D1526" t="s">
        <v>4006</v>
      </c>
      <c r="E1526">
        <v>575.27</v>
      </c>
      <c r="F1526">
        <f t="shared" si="56"/>
        <v>17.044170563387627</v>
      </c>
    </row>
    <row r="1527" spans="1:6" x14ac:dyDescent="0.25">
      <c r="A1527" t="s">
        <v>1105</v>
      </c>
      <c r="B1527" t="s">
        <v>1158</v>
      </c>
      <c r="C1527">
        <v>9266</v>
      </c>
      <c r="D1527" t="s">
        <v>4007</v>
      </c>
      <c r="E1527">
        <v>752.39</v>
      </c>
      <c r="F1527">
        <f t="shared" si="56"/>
        <v>12.315421523412061</v>
      </c>
    </row>
    <row r="1528" spans="1:6" x14ac:dyDescent="0.25">
      <c r="A1528" t="s">
        <v>1105</v>
      </c>
      <c r="B1528" t="s">
        <v>933</v>
      </c>
      <c r="C1528">
        <v>24664</v>
      </c>
      <c r="D1528" t="s">
        <v>4008</v>
      </c>
      <c r="E1528">
        <v>979.39</v>
      </c>
      <c r="F1528">
        <f t="shared" si="56"/>
        <v>25.183022085175466</v>
      </c>
    </row>
    <row r="1529" spans="1:6" x14ac:dyDescent="0.25">
      <c r="A1529" t="s">
        <v>1105</v>
      </c>
      <c r="B1529" t="s">
        <v>1159</v>
      </c>
      <c r="C1529">
        <v>3259</v>
      </c>
      <c r="D1529" t="s">
        <v>4009</v>
      </c>
      <c r="E1529">
        <v>586</v>
      </c>
      <c r="F1529">
        <f t="shared" si="56"/>
        <v>5.5614334470989757</v>
      </c>
    </row>
    <row r="1530" spans="1:6" x14ac:dyDescent="0.25">
      <c r="A1530" t="s">
        <v>1105</v>
      </c>
      <c r="B1530" t="s">
        <v>1160</v>
      </c>
      <c r="C1530">
        <v>21627</v>
      </c>
      <c r="D1530" t="s">
        <v>4010</v>
      </c>
      <c r="E1530">
        <v>549.85</v>
      </c>
      <c r="F1530">
        <f t="shared" si="56"/>
        <v>39.332545239610802</v>
      </c>
    </row>
    <row r="1531" spans="1:6" x14ac:dyDescent="0.25">
      <c r="A1531" t="s">
        <v>1105</v>
      </c>
      <c r="B1531" t="s">
        <v>1161</v>
      </c>
      <c r="C1531">
        <v>13682</v>
      </c>
      <c r="D1531" t="s">
        <v>4011</v>
      </c>
      <c r="E1531">
        <v>543.02</v>
      </c>
      <c r="F1531">
        <f t="shared" si="56"/>
        <v>25.196125372914441</v>
      </c>
    </row>
    <row r="1532" spans="1:6" x14ac:dyDescent="0.25">
      <c r="A1532" t="s">
        <v>1105</v>
      </c>
      <c r="B1532" t="s">
        <v>1162</v>
      </c>
      <c r="C1532">
        <v>18612</v>
      </c>
      <c r="D1532" t="s">
        <v>4012</v>
      </c>
      <c r="E1532">
        <v>432.82</v>
      </c>
      <c r="F1532">
        <f t="shared" si="56"/>
        <v>43.001709717665541</v>
      </c>
    </row>
    <row r="1533" spans="1:6" x14ac:dyDescent="0.25">
      <c r="A1533" t="s">
        <v>1105</v>
      </c>
      <c r="B1533" t="s">
        <v>242</v>
      </c>
      <c r="C1533">
        <v>262440</v>
      </c>
      <c r="D1533" t="s">
        <v>4013</v>
      </c>
      <c r="E1533">
        <v>423.19</v>
      </c>
      <c r="F1533">
        <f t="shared" si="56"/>
        <v>620.14697889836714</v>
      </c>
    </row>
    <row r="1534" spans="1:6" x14ac:dyDescent="0.25">
      <c r="A1534" t="s">
        <v>1105</v>
      </c>
      <c r="B1534" t="s">
        <v>1163</v>
      </c>
      <c r="C1534">
        <v>10897</v>
      </c>
      <c r="D1534" t="s">
        <v>4014</v>
      </c>
      <c r="E1534">
        <v>439.93</v>
      </c>
      <c r="F1534">
        <f t="shared" si="56"/>
        <v>24.769849748823678</v>
      </c>
    </row>
    <row r="1535" spans="1:6" x14ac:dyDescent="0.25">
      <c r="A1535" t="s">
        <v>1105</v>
      </c>
      <c r="B1535" t="s">
        <v>1164</v>
      </c>
      <c r="C1535">
        <v>6207</v>
      </c>
      <c r="D1535" t="s">
        <v>4015</v>
      </c>
      <c r="E1535">
        <v>751.67</v>
      </c>
      <c r="F1535">
        <f t="shared" si="56"/>
        <v>8.2576130482791648</v>
      </c>
    </row>
    <row r="1536" spans="1:6" x14ac:dyDescent="0.25">
      <c r="A1536" t="s">
        <v>1105</v>
      </c>
      <c r="B1536" t="s">
        <v>1165</v>
      </c>
      <c r="C1536">
        <v>50484</v>
      </c>
      <c r="D1536" t="s">
        <v>4016</v>
      </c>
      <c r="E1536">
        <v>641.63</v>
      </c>
      <c r="F1536">
        <f t="shared" si="56"/>
        <v>78.680859685488528</v>
      </c>
    </row>
    <row r="1537" spans="1:6" x14ac:dyDescent="0.25">
      <c r="A1537" t="s">
        <v>1105</v>
      </c>
      <c r="B1537" t="s">
        <v>812</v>
      </c>
      <c r="C1537">
        <v>138377</v>
      </c>
      <c r="D1537" t="s">
        <v>4017</v>
      </c>
      <c r="E1537">
        <v>714.42</v>
      </c>
      <c r="F1537">
        <f t="shared" si="56"/>
        <v>193.69138601942836</v>
      </c>
    </row>
    <row r="1538" spans="1:6" x14ac:dyDescent="0.25">
      <c r="A1538" t="s">
        <v>1105</v>
      </c>
      <c r="B1538" t="s">
        <v>1166</v>
      </c>
      <c r="C1538">
        <v>9709</v>
      </c>
      <c r="D1538" t="s">
        <v>4018</v>
      </c>
      <c r="E1538">
        <v>763.42</v>
      </c>
      <c r="F1538">
        <f t="shared" si="56"/>
        <v>12.717770034843205</v>
      </c>
    </row>
    <row r="1539" spans="1:6" x14ac:dyDescent="0.25">
      <c r="A1539" t="s">
        <v>1167</v>
      </c>
      <c r="B1539" t="s">
        <v>1167</v>
      </c>
      <c r="C1539">
        <v>2976149</v>
      </c>
      <c r="D1539" t="s">
        <v>4019</v>
      </c>
      <c r="E1539">
        <v>48433.59</v>
      </c>
      <c r="F1539">
        <f t="shared" si="56"/>
        <v>61.448036373103875</v>
      </c>
    </row>
    <row r="1540" spans="1:6" x14ac:dyDescent="0.25">
      <c r="A1540" t="s">
        <v>1167</v>
      </c>
      <c r="B1540" t="s">
        <v>404</v>
      </c>
      <c r="C1540">
        <v>30693</v>
      </c>
      <c r="D1540" t="s">
        <v>4020</v>
      </c>
      <c r="E1540">
        <v>486.28</v>
      </c>
      <c r="F1540">
        <f t="shared" si="56"/>
        <v>63.11795673274657</v>
      </c>
    </row>
    <row r="1541" spans="1:6" x14ac:dyDescent="0.25">
      <c r="A1541" t="s">
        <v>1167</v>
      </c>
      <c r="B1541" t="s">
        <v>1168</v>
      </c>
      <c r="C1541">
        <v>36953</v>
      </c>
      <c r="D1541" t="s">
        <v>4021</v>
      </c>
      <c r="E1541">
        <v>401.38</v>
      </c>
      <c r="F1541">
        <f t="shared" si="56"/>
        <v>92.064876177188694</v>
      </c>
    </row>
    <row r="1542" spans="1:6" x14ac:dyDescent="0.25">
      <c r="A1542" t="s">
        <v>1167</v>
      </c>
      <c r="B1542" t="s">
        <v>1169</v>
      </c>
      <c r="C1542">
        <v>12297</v>
      </c>
      <c r="D1542" t="s">
        <v>4022</v>
      </c>
      <c r="E1542">
        <v>731.7</v>
      </c>
      <c r="F1542">
        <f t="shared" si="56"/>
        <v>16.806068060680605</v>
      </c>
    </row>
    <row r="1543" spans="1:6" x14ac:dyDescent="0.25">
      <c r="A1543" t="s">
        <v>1167</v>
      </c>
      <c r="B1543" t="s">
        <v>1170</v>
      </c>
      <c r="C1543">
        <v>18174</v>
      </c>
      <c r="D1543" t="s">
        <v>4023</v>
      </c>
      <c r="E1543">
        <v>737.15</v>
      </c>
      <c r="F1543">
        <f t="shared" si="56"/>
        <v>24.65441226344706</v>
      </c>
    </row>
    <row r="1544" spans="1:6" x14ac:dyDescent="0.25">
      <c r="A1544" t="s">
        <v>1167</v>
      </c>
      <c r="B1544" t="s">
        <v>294</v>
      </c>
      <c r="C1544">
        <v>8259</v>
      </c>
      <c r="D1544" t="s">
        <v>4024</v>
      </c>
      <c r="E1544">
        <v>408.67</v>
      </c>
      <c r="F1544">
        <f t="shared" si="56"/>
        <v>20.209459955465288</v>
      </c>
    </row>
    <row r="1545" spans="1:6" x14ac:dyDescent="0.25">
      <c r="A1545" t="s">
        <v>1167</v>
      </c>
      <c r="B1545" t="s">
        <v>1171</v>
      </c>
      <c r="C1545">
        <v>30628</v>
      </c>
      <c r="D1545" t="s">
        <v>4025</v>
      </c>
      <c r="E1545">
        <v>905.82</v>
      </c>
      <c r="F1545">
        <f t="shared" si="56"/>
        <v>33.812457221081452</v>
      </c>
    </row>
    <row r="1546" spans="1:6" x14ac:dyDescent="0.25">
      <c r="A1546" t="s">
        <v>1167</v>
      </c>
      <c r="B1546" t="s">
        <v>185</v>
      </c>
      <c r="C1546">
        <v>14361</v>
      </c>
      <c r="D1546" t="s">
        <v>4026</v>
      </c>
      <c r="E1546">
        <v>588</v>
      </c>
      <c r="F1546">
        <f t="shared" si="56"/>
        <v>24.423469387755102</v>
      </c>
    </row>
    <row r="1547" spans="1:6" x14ac:dyDescent="0.25">
      <c r="A1547" t="s">
        <v>1167</v>
      </c>
      <c r="B1547" t="s">
        <v>297</v>
      </c>
      <c r="C1547">
        <v>9947</v>
      </c>
      <c r="D1547" t="s">
        <v>4027</v>
      </c>
      <c r="E1547">
        <v>634.59</v>
      </c>
      <c r="F1547">
        <f t="shared" si="56"/>
        <v>15.674687593564348</v>
      </c>
    </row>
    <row r="1548" spans="1:6" x14ac:dyDescent="0.25">
      <c r="A1548" t="s">
        <v>1167</v>
      </c>
      <c r="B1548" t="s">
        <v>778</v>
      </c>
      <c r="C1548">
        <v>17103</v>
      </c>
      <c r="D1548" t="s">
        <v>4028</v>
      </c>
      <c r="E1548">
        <v>504.3</v>
      </c>
      <c r="F1548">
        <f t="shared" si="56"/>
        <v>33.914336704342652</v>
      </c>
    </row>
    <row r="1549" spans="1:6" x14ac:dyDescent="0.25">
      <c r="A1549" t="s">
        <v>1167</v>
      </c>
      <c r="B1549" t="s">
        <v>189</v>
      </c>
      <c r="C1549">
        <v>8210</v>
      </c>
      <c r="D1549" t="s">
        <v>4029</v>
      </c>
      <c r="E1549">
        <v>419.84</v>
      </c>
      <c r="F1549">
        <f t="shared" si="56"/>
        <v>19.555068597560975</v>
      </c>
    </row>
    <row r="1550" spans="1:6" x14ac:dyDescent="0.25">
      <c r="A1550" t="s">
        <v>1167</v>
      </c>
      <c r="B1550" t="s">
        <v>1172</v>
      </c>
      <c r="C1550">
        <v>8988</v>
      </c>
      <c r="D1550" t="s">
        <v>4030</v>
      </c>
      <c r="E1550">
        <v>501.44</v>
      </c>
      <c r="F1550">
        <f t="shared" si="56"/>
        <v>17.924377791959159</v>
      </c>
    </row>
    <row r="1551" spans="1:6" x14ac:dyDescent="0.25">
      <c r="A1551" t="s">
        <v>1167</v>
      </c>
      <c r="B1551" t="s">
        <v>190</v>
      </c>
      <c r="C1551">
        <v>15541</v>
      </c>
      <c r="D1551" t="s">
        <v>4031</v>
      </c>
      <c r="E1551">
        <v>693.46</v>
      </c>
      <c r="F1551">
        <f t="shared" si="56"/>
        <v>22.410809563637411</v>
      </c>
    </row>
    <row r="1552" spans="1:6" x14ac:dyDescent="0.25">
      <c r="A1552" t="s">
        <v>1167</v>
      </c>
      <c r="B1552" t="s">
        <v>191</v>
      </c>
      <c r="C1552">
        <v>19316</v>
      </c>
      <c r="D1552" t="s">
        <v>4032</v>
      </c>
      <c r="E1552">
        <v>416.05</v>
      </c>
      <c r="F1552">
        <f t="shared" si="56"/>
        <v>46.427112125946401</v>
      </c>
    </row>
    <row r="1553" spans="1:6" x14ac:dyDescent="0.25">
      <c r="A1553" t="s">
        <v>1167</v>
      </c>
      <c r="B1553" t="s">
        <v>1173</v>
      </c>
      <c r="C1553">
        <v>22124</v>
      </c>
      <c r="D1553" t="s">
        <v>4033</v>
      </c>
      <c r="E1553">
        <v>583.17999999999995</v>
      </c>
      <c r="F1553">
        <f t="shared" si="56"/>
        <v>37.936829109365895</v>
      </c>
    </row>
    <row r="1554" spans="1:6" x14ac:dyDescent="0.25">
      <c r="A1554" t="s">
        <v>1167</v>
      </c>
      <c r="B1554" t="s">
        <v>1174</v>
      </c>
      <c r="C1554">
        <v>28065</v>
      </c>
      <c r="D1554" t="s">
        <v>4034</v>
      </c>
      <c r="E1554">
        <v>779.45</v>
      </c>
      <c r="F1554">
        <f t="shared" si="56"/>
        <v>36.006158188466223</v>
      </c>
    </row>
    <row r="1555" spans="1:6" x14ac:dyDescent="0.25">
      <c r="A1555" t="s">
        <v>1167</v>
      </c>
      <c r="B1555" t="s">
        <v>197</v>
      </c>
      <c r="C1555">
        <v>18636</v>
      </c>
      <c r="D1555" t="s">
        <v>4035</v>
      </c>
      <c r="E1555">
        <v>414.97</v>
      </c>
      <c r="F1555">
        <f t="shared" si="56"/>
        <v>44.90927054967829</v>
      </c>
    </row>
    <row r="1556" spans="1:6" x14ac:dyDescent="0.25">
      <c r="A1556" t="s">
        <v>1167</v>
      </c>
      <c r="B1556" t="s">
        <v>483</v>
      </c>
      <c r="C1556">
        <v>184945</v>
      </c>
      <c r="D1556" t="s">
        <v>4036</v>
      </c>
      <c r="E1556">
        <v>496.82</v>
      </c>
      <c r="F1556">
        <f t="shared" si="56"/>
        <v>372.25755806932091</v>
      </c>
    </row>
    <row r="1557" spans="1:6" x14ac:dyDescent="0.25">
      <c r="A1557" t="s">
        <v>1167</v>
      </c>
      <c r="B1557" t="s">
        <v>1175</v>
      </c>
      <c r="C1557">
        <v>74897</v>
      </c>
      <c r="D1557" t="s">
        <v>4037</v>
      </c>
      <c r="E1557">
        <v>470.2</v>
      </c>
      <c r="F1557">
        <f t="shared" si="56"/>
        <v>159.28753721820502</v>
      </c>
    </row>
    <row r="1558" spans="1:6" x14ac:dyDescent="0.25">
      <c r="A1558" t="s">
        <v>1167</v>
      </c>
      <c r="B1558" t="s">
        <v>207</v>
      </c>
      <c r="C1558">
        <v>7713</v>
      </c>
      <c r="D1558" t="s">
        <v>4038</v>
      </c>
      <c r="E1558">
        <v>566.78</v>
      </c>
      <c r="F1558">
        <f t="shared" si="56"/>
        <v>13.608454779632309</v>
      </c>
    </row>
    <row r="1559" spans="1:6" x14ac:dyDescent="0.25">
      <c r="A1559" t="s">
        <v>1167</v>
      </c>
      <c r="B1559" t="s">
        <v>1176</v>
      </c>
      <c r="C1559">
        <v>24500</v>
      </c>
      <c r="D1559" t="s">
        <v>4039</v>
      </c>
      <c r="E1559">
        <v>483.65</v>
      </c>
      <c r="F1559">
        <f t="shared" si="56"/>
        <v>50.656466453013543</v>
      </c>
    </row>
    <row r="1560" spans="1:6" x14ac:dyDescent="0.25">
      <c r="A1560" t="s">
        <v>1167</v>
      </c>
      <c r="B1560" t="s">
        <v>209</v>
      </c>
      <c r="C1560">
        <v>13586</v>
      </c>
      <c r="D1560" t="s">
        <v>4040</v>
      </c>
      <c r="E1560">
        <v>718.73</v>
      </c>
      <c r="F1560">
        <f t="shared" si="56"/>
        <v>18.902786860156109</v>
      </c>
    </row>
    <row r="1561" spans="1:6" x14ac:dyDescent="0.25">
      <c r="A1561" t="s">
        <v>1167</v>
      </c>
      <c r="B1561" t="s">
        <v>1177</v>
      </c>
      <c r="C1561">
        <v>20758</v>
      </c>
      <c r="D1561" t="s">
        <v>4041</v>
      </c>
      <c r="E1561">
        <v>449.41</v>
      </c>
      <c r="F1561">
        <f t="shared" si="56"/>
        <v>46.189448387886337</v>
      </c>
    </row>
    <row r="1562" spans="1:6" x14ac:dyDescent="0.25">
      <c r="A1562" t="s">
        <v>1167</v>
      </c>
      <c r="B1562" t="s">
        <v>575</v>
      </c>
      <c r="C1562">
        <v>47632</v>
      </c>
      <c r="D1562" t="s">
        <v>4042</v>
      </c>
      <c r="E1562">
        <v>552.55999999999995</v>
      </c>
      <c r="F1562">
        <f t="shared" si="56"/>
        <v>86.202403358911255</v>
      </c>
    </row>
    <row r="1563" spans="1:6" x14ac:dyDescent="0.25">
      <c r="A1563" t="s">
        <v>1167</v>
      </c>
      <c r="B1563" t="s">
        <v>736</v>
      </c>
      <c r="C1563">
        <v>208080</v>
      </c>
      <c r="D1563" t="s">
        <v>4043</v>
      </c>
      <c r="E1563">
        <v>976.18</v>
      </c>
      <c r="F1563">
        <f t="shared" si="56"/>
        <v>213.15740949415067</v>
      </c>
    </row>
    <row r="1564" spans="1:6" x14ac:dyDescent="0.25">
      <c r="A1564" t="s">
        <v>1167</v>
      </c>
      <c r="B1564" t="s">
        <v>1178</v>
      </c>
      <c r="C1564">
        <v>231840</v>
      </c>
      <c r="D1564" t="s">
        <v>4044</v>
      </c>
      <c r="E1564">
        <v>877.41</v>
      </c>
      <c r="F1564">
        <f t="shared" si="56"/>
        <v>264.23222894655862</v>
      </c>
    </row>
    <row r="1565" spans="1:6" x14ac:dyDescent="0.25">
      <c r="A1565" t="s">
        <v>1167</v>
      </c>
      <c r="B1565" t="s">
        <v>497</v>
      </c>
      <c r="C1565">
        <v>17010</v>
      </c>
      <c r="D1565" t="s">
        <v>4045</v>
      </c>
      <c r="E1565">
        <v>764.24</v>
      </c>
      <c r="F1565">
        <f t="shared" si="56"/>
        <v>22.257406050455355</v>
      </c>
    </row>
    <row r="1566" spans="1:6" x14ac:dyDescent="0.25">
      <c r="A1566" t="s">
        <v>1167</v>
      </c>
      <c r="B1566" t="s">
        <v>1179</v>
      </c>
      <c r="C1566">
        <v>8064</v>
      </c>
      <c r="D1566" t="s">
        <v>4046</v>
      </c>
      <c r="E1566">
        <v>431.2</v>
      </c>
      <c r="F1566">
        <f t="shared" si="56"/>
        <v>18.7012987012987</v>
      </c>
    </row>
    <row r="1567" spans="1:6" x14ac:dyDescent="0.25">
      <c r="A1567" t="s">
        <v>1167</v>
      </c>
      <c r="B1567" t="s">
        <v>1180</v>
      </c>
      <c r="C1567">
        <v>1327</v>
      </c>
      <c r="D1567" t="s">
        <v>4047</v>
      </c>
      <c r="E1567">
        <v>441.4</v>
      </c>
      <c r="F1567">
        <f t="shared" si="56"/>
        <v>3.0063434526506572</v>
      </c>
    </row>
    <row r="1568" spans="1:6" x14ac:dyDescent="0.25">
      <c r="A1568" t="s">
        <v>1167</v>
      </c>
      <c r="B1568" t="s">
        <v>1181</v>
      </c>
      <c r="C1568">
        <v>23390</v>
      </c>
      <c r="D1568" t="s">
        <v>4048</v>
      </c>
      <c r="E1568">
        <v>540.46</v>
      </c>
      <c r="F1568">
        <f t="shared" si="56"/>
        <v>43.277948414313727</v>
      </c>
    </row>
    <row r="1569" spans="1:6" x14ac:dyDescent="0.25">
      <c r="A1569" t="s">
        <v>1167</v>
      </c>
      <c r="B1569" t="s">
        <v>213</v>
      </c>
      <c r="C1569">
        <v>143617</v>
      </c>
      <c r="D1569" t="s">
        <v>4049</v>
      </c>
      <c r="E1569">
        <v>1043.3599999999999</v>
      </c>
      <c r="F1569">
        <f t="shared" si="56"/>
        <v>137.64855850329707</v>
      </c>
    </row>
    <row r="1570" spans="1:6" x14ac:dyDescent="0.25">
      <c r="A1570" t="s">
        <v>1167</v>
      </c>
      <c r="B1570" t="s">
        <v>581</v>
      </c>
      <c r="C1570">
        <v>16383</v>
      </c>
      <c r="D1570" t="s">
        <v>4050</v>
      </c>
      <c r="E1570">
        <v>677.49</v>
      </c>
      <c r="F1570">
        <f t="shared" si="56"/>
        <v>24.181906744010981</v>
      </c>
    </row>
    <row r="1571" spans="1:6" x14ac:dyDescent="0.25">
      <c r="A1571" t="s">
        <v>1167</v>
      </c>
      <c r="B1571" t="s">
        <v>214</v>
      </c>
      <c r="C1571">
        <v>6990</v>
      </c>
      <c r="D1571" t="s">
        <v>4051</v>
      </c>
      <c r="E1571">
        <v>527.24</v>
      </c>
      <c r="F1571">
        <f t="shared" si="56"/>
        <v>13.257719444655185</v>
      </c>
    </row>
    <row r="1572" spans="1:6" x14ac:dyDescent="0.25">
      <c r="A1572" t="s">
        <v>1167</v>
      </c>
      <c r="B1572" t="s">
        <v>1182</v>
      </c>
      <c r="C1572">
        <v>11128</v>
      </c>
      <c r="D1572" t="s">
        <v>4052</v>
      </c>
      <c r="E1572">
        <v>409.14</v>
      </c>
      <c r="F1572">
        <f t="shared" si="56"/>
        <v>27.198513956103046</v>
      </c>
    </row>
    <row r="1573" spans="1:6" x14ac:dyDescent="0.25">
      <c r="A1573" t="s">
        <v>1167</v>
      </c>
      <c r="B1573" t="s">
        <v>584</v>
      </c>
      <c r="C1573">
        <v>68098</v>
      </c>
      <c r="D1573" t="s">
        <v>4053</v>
      </c>
      <c r="E1573">
        <v>699.79</v>
      </c>
      <c r="F1573">
        <f t="shared" si="56"/>
        <v>97.312050758084567</v>
      </c>
    </row>
    <row r="1574" spans="1:6" x14ac:dyDescent="0.25">
      <c r="A1574" t="s">
        <v>1167</v>
      </c>
      <c r="B1574" t="s">
        <v>1183</v>
      </c>
      <c r="C1574">
        <v>9742</v>
      </c>
      <c r="D1574" t="s">
        <v>4054</v>
      </c>
      <c r="E1574">
        <v>767.05</v>
      </c>
      <c r="F1574">
        <f t="shared" si="56"/>
        <v>12.700606218629817</v>
      </c>
    </row>
    <row r="1575" spans="1:6" x14ac:dyDescent="0.25">
      <c r="A1575" t="s">
        <v>1167</v>
      </c>
      <c r="B1575" t="s">
        <v>319</v>
      </c>
      <c r="C1575">
        <v>54019</v>
      </c>
      <c r="D1575" t="s">
        <v>4055</v>
      </c>
      <c r="E1575">
        <v>679.33</v>
      </c>
      <c r="F1575">
        <f t="shared" si="56"/>
        <v>79.518054553751483</v>
      </c>
    </row>
    <row r="1576" spans="1:6" x14ac:dyDescent="0.25">
      <c r="A1576" t="s">
        <v>1167</v>
      </c>
      <c r="B1576" t="s">
        <v>215</v>
      </c>
      <c r="C1576">
        <v>63343</v>
      </c>
      <c r="D1576" t="s">
        <v>4056</v>
      </c>
      <c r="E1576">
        <v>500.52</v>
      </c>
      <c r="F1576">
        <f t="shared" si="56"/>
        <v>126.55438344122113</v>
      </c>
    </row>
    <row r="1577" spans="1:6" x14ac:dyDescent="0.25">
      <c r="A1577" t="s">
        <v>1167</v>
      </c>
      <c r="B1577" t="s">
        <v>216</v>
      </c>
      <c r="C1577">
        <v>74125</v>
      </c>
      <c r="D1577" t="s">
        <v>4057</v>
      </c>
      <c r="E1577">
        <v>715.33</v>
      </c>
      <c r="F1577">
        <f t="shared" si="56"/>
        <v>103.62350243943354</v>
      </c>
    </row>
    <row r="1578" spans="1:6" x14ac:dyDescent="0.25">
      <c r="A1578" t="s">
        <v>1167</v>
      </c>
      <c r="B1578" t="s">
        <v>217</v>
      </c>
      <c r="C1578">
        <v>12586</v>
      </c>
      <c r="D1578" t="s">
        <v>4058</v>
      </c>
      <c r="E1578">
        <v>435.76</v>
      </c>
      <c r="F1578">
        <f t="shared" si="56"/>
        <v>28.882871305305674</v>
      </c>
    </row>
    <row r="1579" spans="1:6" x14ac:dyDescent="0.25">
      <c r="A1579" t="s">
        <v>1167</v>
      </c>
      <c r="B1579" t="s">
        <v>1184</v>
      </c>
      <c r="C1579">
        <v>22786</v>
      </c>
      <c r="D1579" t="s">
        <v>4059</v>
      </c>
      <c r="E1579">
        <v>585.42999999999995</v>
      </c>
      <c r="F1579">
        <f t="shared" si="56"/>
        <v>38.921818150760984</v>
      </c>
    </row>
    <row r="1580" spans="1:6" x14ac:dyDescent="0.25">
      <c r="A1580" t="s">
        <v>1167</v>
      </c>
      <c r="B1580" t="s">
        <v>218</v>
      </c>
      <c r="C1580">
        <v>85436</v>
      </c>
      <c r="D1580" t="s">
        <v>4060</v>
      </c>
      <c r="E1580">
        <v>453.17</v>
      </c>
      <c r="F1580">
        <f t="shared" si="56"/>
        <v>188.52969084449543</v>
      </c>
    </row>
    <row r="1581" spans="1:6" x14ac:dyDescent="0.25">
      <c r="A1581" t="s">
        <v>1167</v>
      </c>
      <c r="B1581" t="s">
        <v>1185</v>
      </c>
      <c r="C1581">
        <v>28183</v>
      </c>
      <c r="D1581" t="s">
        <v>4061</v>
      </c>
      <c r="E1581">
        <v>606.4</v>
      </c>
      <c r="F1581">
        <f t="shared" si="56"/>
        <v>46.475923482849609</v>
      </c>
    </row>
    <row r="1582" spans="1:6" x14ac:dyDescent="0.25">
      <c r="A1582" t="s">
        <v>1167</v>
      </c>
      <c r="B1582" t="s">
        <v>320</v>
      </c>
      <c r="C1582">
        <v>34153</v>
      </c>
      <c r="D1582" t="s">
        <v>4062</v>
      </c>
      <c r="E1582">
        <v>588.22</v>
      </c>
      <c r="F1582">
        <f t="shared" si="56"/>
        <v>58.061609601849646</v>
      </c>
    </row>
    <row r="1583" spans="1:6" x14ac:dyDescent="0.25">
      <c r="A1583" t="s">
        <v>1167</v>
      </c>
      <c r="B1583" t="s">
        <v>220</v>
      </c>
      <c r="C1583">
        <v>58595</v>
      </c>
      <c r="D1583" t="s">
        <v>4063</v>
      </c>
      <c r="E1583">
        <v>516.48</v>
      </c>
      <c r="F1583">
        <f t="shared" si="56"/>
        <v>113.45066604708798</v>
      </c>
    </row>
    <row r="1584" spans="1:6" x14ac:dyDescent="0.25">
      <c r="A1584" t="s">
        <v>1167</v>
      </c>
      <c r="B1584" t="s">
        <v>222</v>
      </c>
      <c r="C1584">
        <v>106272</v>
      </c>
      <c r="D1584" t="s">
        <v>4064</v>
      </c>
      <c r="E1584">
        <v>742.03</v>
      </c>
      <c r="F1584">
        <f t="shared" si="56"/>
        <v>143.21792919423743</v>
      </c>
    </row>
    <row r="1585" spans="1:6" x14ac:dyDescent="0.25">
      <c r="A1585" t="s">
        <v>1167</v>
      </c>
      <c r="B1585" t="s">
        <v>224</v>
      </c>
      <c r="C1585">
        <v>24573</v>
      </c>
      <c r="D1585" t="s">
        <v>4065</v>
      </c>
      <c r="E1585">
        <v>548.61</v>
      </c>
      <c r="F1585">
        <f t="shared" si="56"/>
        <v>44.791381855963252</v>
      </c>
    </row>
    <row r="1586" spans="1:6" x14ac:dyDescent="0.25">
      <c r="A1586" t="s">
        <v>1167</v>
      </c>
      <c r="B1586" t="s">
        <v>225</v>
      </c>
      <c r="C1586">
        <v>35294</v>
      </c>
      <c r="D1586" t="s">
        <v>4066</v>
      </c>
      <c r="E1586">
        <v>709.86</v>
      </c>
      <c r="F1586">
        <f t="shared" si="56"/>
        <v>49.719663032147182</v>
      </c>
    </row>
    <row r="1587" spans="1:6" x14ac:dyDescent="0.25">
      <c r="A1587" t="s">
        <v>1167</v>
      </c>
      <c r="B1587" t="s">
        <v>227</v>
      </c>
      <c r="C1587">
        <v>35252</v>
      </c>
      <c r="D1587" t="s">
        <v>4067</v>
      </c>
      <c r="E1587">
        <v>772.1</v>
      </c>
      <c r="F1587">
        <f t="shared" si="56"/>
        <v>45.657298277425205</v>
      </c>
    </row>
    <row r="1588" spans="1:6" x14ac:dyDescent="0.25">
      <c r="A1588" t="s">
        <v>1167</v>
      </c>
      <c r="B1588" t="s">
        <v>228</v>
      </c>
      <c r="C1588">
        <v>9775</v>
      </c>
      <c r="D1588" t="s">
        <v>4068</v>
      </c>
      <c r="E1588">
        <v>407.9</v>
      </c>
      <c r="F1588">
        <f t="shared" ref="F1588:F1651" si="57">C1588/E1588</f>
        <v>23.964206913459183</v>
      </c>
    </row>
    <row r="1589" spans="1:6" x14ac:dyDescent="0.25">
      <c r="A1589" t="s">
        <v>1167</v>
      </c>
      <c r="B1589" t="s">
        <v>1186</v>
      </c>
      <c r="C1589">
        <v>29118</v>
      </c>
      <c r="D1589" t="s">
        <v>4069</v>
      </c>
      <c r="E1589">
        <v>571.69000000000005</v>
      </c>
      <c r="F1589">
        <f t="shared" si="57"/>
        <v>50.933198061886685</v>
      </c>
    </row>
    <row r="1590" spans="1:6" x14ac:dyDescent="0.25">
      <c r="A1590" t="s">
        <v>1167</v>
      </c>
      <c r="B1590" t="s">
        <v>327</v>
      </c>
      <c r="C1590">
        <v>21018</v>
      </c>
      <c r="D1590" t="s">
        <v>4070</v>
      </c>
      <c r="E1590">
        <v>579.62</v>
      </c>
      <c r="F1590">
        <f t="shared" si="57"/>
        <v>36.261688692591697</v>
      </c>
    </row>
    <row r="1591" spans="1:6" x14ac:dyDescent="0.25">
      <c r="A1591" t="s">
        <v>1167</v>
      </c>
      <c r="B1591" t="s">
        <v>1187</v>
      </c>
      <c r="C1591">
        <v>10417</v>
      </c>
      <c r="D1591" t="s">
        <v>4071</v>
      </c>
      <c r="E1591">
        <v>700.09</v>
      </c>
      <c r="F1591">
        <f t="shared" si="57"/>
        <v>14.87951549086546</v>
      </c>
    </row>
    <row r="1592" spans="1:6" x14ac:dyDescent="0.25">
      <c r="A1592" t="s">
        <v>1167</v>
      </c>
      <c r="B1592" t="s">
        <v>1188</v>
      </c>
      <c r="C1592">
        <v>49587</v>
      </c>
      <c r="D1592" t="s">
        <v>4072</v>
      </c>
      <c r="E1592">
        <v>461.94</v>
      </c>
      <c r="F1592">
        <f t="shared" si="57"/>
        <v>107.34510975451357</v>
      </c>
    </row>
    <row r="1593" spans="1:6" x14ac:dyDescent="0.25">
      <c r="A1593" t="s">
        <v>1167</v>
      </c>
      <c r="B1593" t="s">
        <v>1189</v>
      </c>
      <c r="C1593">
        <v>34192</v>
      </c>
      <c r="D1593" t="s">
        <v>4073</v>
      </c>
      <c r="E1593">
        <v>705.19</v>
      </c>
      <c r="F1593">
        <f t="shared" si="57"/>
        <v>48.486223570952504</v>
      </c>
    </row>
    <row r="1594" spans="1:6" x14ac:dyDescent="0.25">
      <c r="A1594" t="s">
        <v>1167</v>
      </c>
      <c r="B1594" t="s">
        <v>1190</v>
      </c>
      <c r="C1594">
        <v>55535</v>
      </c>
      <c r="D1594" t="s">
        <v>4074</v>
      </c>
      <c r="E1594">
        <v>818.98</v>
      </c>
      <c r="F1594">
        <f t="shared" si="57"/>
        <v>67.809958729150893</v>
      </c>
    </row>
    <row r="1595" spans="1:6" x14ac:dyDescent="0.25">
      <c r="A1595" t="s">
        <v>1167</v>
      </c>
      <c r="B1595" t="s">
        <v>230</v>
      </c>
      <c r="C1595">
        <v>11973</v>
      </c>
      <c r="D1595" t="s">
        <v>4075</v>
      </c>
      <c r="E1595">
        <v>650.24</v>
      </c>
      <c r="F1595">
        <f t="shared" si="57"/>
        <v>18.413201279527559</v>
      </c>
    </row>
    <row r="1596" spans="1:6" x14ac:dyDescent="0.25">
      <c r="A1596" t="s">
        <v>1167</v>
      </c>
      <c r="B1596" t="s">
        <v>232</v>
      </c>
      <c r="C1596">
        <v>39288</v>
      </c>
      <c r="D1596" t="s">
        <v>4076</v>
      </c>
      <c r="E1596">
        <v>410.81</v>
      </c>
      <c r="F1596">
        <f t="shared" si="57"/>
        <v>95.635451912076135</v>
      </c>
    </row>
    <row r="1597" spans="1:6" x14ac:dyDescent="0.25">
      <c r="A1597" t="s">
        <v>1167</v>
      </c>
      <c r="B1597" t="s">
        <v>1191</v>
      </c>
      <c r="C1597">
        <v>32174</v>
      </c>
      <c r="D1597" t="s">
        <v>4077</v>
      </c>
      <c r="E1597">
        <v>501.02</v>
      </c>
      <c r="F1597">
        <f t="shared" si="57"/>
        <v>64.216997325456077</v>
      </c>
    </row>
    <row r="1598" spans="1:6" x14ac:dyDescent="0.25">
      <c r="A1598" t="s">
        <v>1167</v>
      </c>
      <c r="B1598" t="s">
        <v>1192</v>
      </c>
      <c r="C1598">
        <v>25126</v>
      </c>
      <c r="D1598" t="s">
        <v>4078</v>
      </c>
      <c r="E1598">
        <v>418.28</v>
      </c>
      <c r="F1598">
        <f t="shared" si="57"/>
        <v>60.069809696853788</v>
      </c>
    </row>
    <row r="1599" spans="1:6" x14ac:dyDescent="0.25">
      <c r="A1599" t="s">
        <v>1167</v>
      </c>
      <c r="B1599" t="s">
        <v>600</v>
      </c>
      <c r="C1599">
        <v>6792</v>
      </c>
      <c r="D1599" t="s">
        <v>4079</v>
      </c>
      <c r="E1599">
        <v>406.52</v>
      </c>
      <c r="F1599">
        <f t="shared" si="57"/>
        <v>16.707665059529667</v>
      </c>
    </row>
    <row r="1600" spans="1:6" x14ac:dyDescent="0.25">
      <c r="A1600" t="s">
        <v>1167</v>
      </c>
      <c r="B1600" t="s">
        <v>1193</v>
      </c>
      <c r="C1600">
        <v>155271</v>
      </c>
      <c r="D1600" t="s">
        <v>4080</v>
      </c>
      <c r="E1600">
        <v>806.16</v>
      </c>
      <c r="F1600">
        <f t="shared" si="57"/>
        <v>192.60568621613575</v>
      </c>
    </row>
    <row r="1601" spans="1:6" x14ac:dyDescent="0.25">
      <c r="A1601" t="s">
        <v>1167</v>
      </c>
      <c r="B1601" t="s">
        <v>337</v>
      </c>
      <c r="C1601">
        <v>28124</v>
      </c>
      <c r="D1601" t="s">
        <v>4081</v>
      </c>
      <c r="E1601">
        <v>610.42999999999995</v>
      </c>
      <c r="F1601">
        <f t="shared" si="57"/>
        <v>46.072440738495821</v>
      </c>
    </row>
    <row r="1602" spans="1:6" x14ac:dyDescent="0.25">
      <c r="A1602" t="s">
        <v>1167</v>
      </c>
      <c r="B1602" t="s">
        <v>1194</v>
      </c>
      <c r="C1602">
        <v>4321</v>
      </c>
      <c r="D1602" t="s">
        <v>4082</v>
      </c>
      <c r="E1602">
        <v>434.92</v>
      </c>
      <c r="F1602">
        <f t="shared" si="57"/>
        <v>9.9351604892853853</v>
      </c>
    </row>
    <row r="1603" spans="1:6" x14ac:dyDescent="0.25">
      <c r="A1603" t="s">
        <v>1167</v>
      </c>
      <c r="B1603" t="s">
        <v>932</v>
      </c>
      <c r="C1603">
        <v>26658</v>
      </c>
      <c r="D1603" t="s">
        <v>4083</v>
      </c>
      <c r="E1603">
        <v>590.57000000000005</v>
      </c>
      <c r="F1603">
        <f t="shared" si="57"/>
        <v>45.139441556462394</v>
      </c>
    </row>
    <row r="1604" spans="1:6" x14ac:dyDescent="0.25">
      <c r="A1604" t="s">
        <v>1167</v>
      </c>
      <c r="B1604" t="s">
        <v>869</v>
      </c>
      <c r="C1604">
        <v>15916</v>
      </c>
      <c r="D1604" t="s">
        <v>4084</v>
      </c>
      <c r="E1604">
        <v>637.32000000000005</v>
      </c>
      <c r="F1604">
        <f t="shared" si="57"/>
        <v>24.973325801795013</v>
      </c>
    </row>
    <row r="1605" spans="1:6" x14ac:dyDescent="0.25">
      <c r="A1605" t="s">
        <v>1167</v>
      </c>
      <c r="B1605" t="s">
        <v>342</v>
      </c>
      <c r="C1605">
        <v>18336</v>
      </c>
      <c r="D1605" t="s">
        <v>4085</v>
      </c>
      <c r="E1605">
        <v>448.09</v>
      </c>
      <c r="F1605">
        <f t="shared" si="57"/>
        <v>40.920350822379433</v>
      </c>
    </row>
    <row r="1606" spans="1:6" x14ac:dyDescent="0.25">
      <c r="A1606" t="s">
        <v>1167</v>
      </c>
      <c r="B1606" t="s">
        <v>1195</v>
      </c>
      <c r="C1606">
        <v>25110</v>
      </c>
      <c r="D1606" t="s">
        <v>4086</v>
      </c>
      <c r="E1606">
        <v>707.26</v>
      </c>
      <c r="F1606">
        <f t="shared" si="57"/>
        <v>35.503209569323872</v>
      </c>
    </row>
    <row r="1607" spans="1:6" x14ac:dyDescent="0.25">
      <c r="A1607" t="s">
        <v>1167</v>
      </c>
      <c r="B1607" t="s">
        <v>1196</v>
      </c>
      <c r="C1607">
        <v>13809</v>
      </c>
      <c r="D1607" t="s">
        <v>4087</v>
      </c>
      <c r="E1607">
        <v>652.13</v>
      </c>
      <c r="F1607">
        <f t="shared" si="57"/>
        <v>21.175225798537102</v>
      </c>
    </row>
    <row r="1608" spans="1:6" x14ac:dyDescent="0.25">
      <c r="A1608" t="s">
        <v>1167</v>
      </c>
      <c r="B1608" t="s">
        <v>1197</v>
      </c>
      <c r="C1608">
        <v>28321</v>
      </c>
      <c r="D1608" t="s">
        <v>4088</v>
      </c>
      <c r="E1608">
        <v>410.98</v>
      </c>
      <c r="F1608">
        <f t="shared" si="57"/>
        <v>68.910895907343416</v>
      </c>
    </row>
    <row r="1609" spans="1:6" x14ac:dyDescent="0.25">
      <c r="A1609" t="s">
        <v>1167</v>
      </c>
      <c r="B1609" t="s">
        <v>1198</v>
      </c>
      <c r="C1609">
        <v>22015</v>
      </c>
      <c r="D1609" t="s">
        <v>4089</v>
      </c>
      <c r="E1609">
        <v>460</v>
      </c>
      <c r="F1609">
        <f t="shared" si="57"/>
        <v>47.858695652173914</v>
      </c>
    </row>
    <row r="1610" spans="1:6" x14ac:dyDescent="0.25">
      <c r="A1610" t="s">
        <v>1167</v>
      </c>
      <c r="B1610" t="s">
        <v>1199</v>
      </c>
      <c r="C1610">
        <v>19383</v>
      </c>
      <c r="D1610" t="s">
        <v>4090</v>
      </c>
      <c r="E1610">
        <v>444.57</v>
      </c>
      <c r="F1610">
        <f t="shared" si="57"/>
        <v>43.599433160132264</v>
      </c>
    </row>
    <row r="1611" spans="1:6" x14ac:dyDescent="0.25">
      <c r="A1611" t="s">
        <v>1167</v>
      </c>
      <c r="B1611" t="s">
        <v>1200</v>
      </c>
      <c r="C1611">
        <v>9632</v>
      </c>
      <c r="D1611" t="s">
        <v>4091</v>
      </c>
      <c r="E1611">
        <v>480.82</v>
      </c>
      <c r="F1611">
        <f t="shared" si="57"/>
        <v>20.032444573853002</v>
      </c>
    </row>
    <row r="1612" spans="1:6" x14ac:dyDescent="0.25">
      <c r="A1612" t="s">
        <v>1167</v>
      </c>
      <c r="B1612" t="s">
        <v>343</v>
      </c>
      <c r="C1612">
        <v>28815</v>
      </c>
      <c r="D1612" t="s">
        <v>4092</v>
      </c>
      <c r="E1612">
        <v>416.91</v>
      </c>
      <c r="F1612">
        <f t="shared" si="57"/>
        <v>69.115636468302512</v>
      </c>
    </row>
    <row r="1613" spans="1:6" x14ac:dyDescent="0.25">
      <c r="A1613" t="s">
        <v>1167</v>
      </c>
      <c r="B1613" t="s">
        <v>1201</v>
      </c>
      <c r="C1613">
        <v>14286</v>
      </c>
      <c r="D1613" t="s">
        <v>4093</v>
      </c>
      <c r="E1613">
        <v>404.47</v>
      </c>
      <c r="F1613">
        <f t="shared" si="57"/>
        <v>35.320295695601651</v>
      </c>
    </row>
    <row r="1614" spans="1:6" x14ac:dyDescent="0.25">
      <c r="A1614" t="s">
        <v>1167</v>
      </c>
      <c r="B1614" t="s">
        <v>624</v>
      </c>
      <c r="C1614">
        <v>45381</v>
      </c>
      <c r="D1614" t="s">
        <v>4094</v>
      </c>
      <c r="E1614">
        <v>618.82000000000005</v>
      </c>
      <c r="F1614">
        <f t="shared" si="57"/>
        <v>73.334733848291904</v>
      </c>
    </row>
    <row r="1615" spans="1:6" x14ac:dyDescent="0.25">
      <c r="A1615" t="s">
        <v>1167</v>
      </c>
      <c r="B1615" t="s">
        <v>242</v>
      </c>
      <c r="C1615">
        <v>43909</v>
      </c>
      <c r="D1615" t="s">
        <v>4095</v>
      </c>
      <c r="E1615">
        <v>761.31</v>
      </c>
      <c r="F1615">
        <f t="shared" si="57"/>
        <v>57.675585503934016</v>
      </c>
    </row>
    <row r="1616" spans="1:6" x14ac:dyDescent="0.25">
      <c r="A1616" t="s">
        <v>1167</v>
      </c>
      <c r="B1616" t="s">
        <v>625</v>
      </c>
      <c r="C1616">
        <v>20183</v>
      </c>
      <c r="D1616" t="s">
        <v>4096</v>
      </c>
      <c r="E1616">
        <v>813.54</v>
      </c>
      <c r="F1616">
        <f t="shared" si="57"/>
        <v>24.808860043759374</v>
      </c>
    </row>
    <row r="1617" spans="1:6" x14ac:dyDescent="0.25">
      <c r="A1617" t="s">
        <v>1167</v>
      </c>
      <c r="B1617" t="s">
        <v>626</v>
      </c>
      <c r="C1617">
        <v>9689</v>
      </c>
      <c r="D1617" t="s">
        <v>4097</v>
      </c>
      <c r="E1617">
        <v>423.38</v>
      </c>
      <c r="F1617">
        <f t="shared" si="57"/>
        <v>22.884878832254714</v>
      </c>
    </row>
    <row r="1618" spans="1:6" x14ac:dyDescent="0.25">
      <c r="A1618" t="s">
        <v>1167</v>
      </c>
      <c r="B1618" t="s">
        <v>630</v>
      </c>
      <c r="C1618">
        <v>8630</v>
      </c>
      <c r="D1618" t="s">
        <v>4098</v>
      </c>
      <c r="E1618">
        <v>687.71</v>
      </c>
      <c r="F1618">
        <f t="shared" si="57"/>
        <v>12.548894155966904</v>
      </c>
    </row>
    <row r="1619" spans="1:6" x14ac:dyDescent="0.25">
      <c r="A1619" t="s">
        <v>1167</v>
      </c>
      <c r="B1619" t="s">
        <v>244</v>
      </c>
      <c r="C1619">
        <v>17955</v>
      </c>
      <c r="D1619" t="s">
        <v>4099</v>
      </c>
      <c r="E1619">
        <v>610.15</v>
      </c>
      <c r="F1619">
        <f t="shared" si="57"/>
        <v>29.427190035237238</v>
      </c>
    </row>
    <row r="1620" spans="1:6" x14ac:dyDescent="0.25">
      <c r="A1620" t="s">
        <v>1167</v>
      </c>
      <c r="B1620" t="s">
        <v>1202</v>
      </c>
      <c r="C1620">
        <v>12108</v>
      </c>
      <c r="D1620" t="s">
        <v>4100</v>
      </c>
      <c r="E1620">
        <v>495.03</v>
      </c>
      <c r="F1620">
        <f t="shared" si="57"/>
        <v>24.459123689473365</v>
      </c>
    </row>
    <row r="1621" spans="1:6" x14ac:dyDescent="0.25">
      <c r="A1621" t="s">
        <v>1167</v>
      </c>
      <c r="B1621" t="s">
        <v>1203</v>
      </c>
      <c r="C1621">
        <v>29690</v>
      </c>
      <c r="D1621" t="s">
        <v>4101</v>
      </c>
      <c r="E1621">
        <v>934.2</v>
      </c>
      <c r="F1621">
        <f t="shared" si="57"/>
        <v>31.781203168486403</v>
      </c>
    </row>
    <row r="1622" spans="1:6" x14ac:dyDescent="0.25">
      <c r="A1622" t="s">
        <v>1204</v>
      </c>
      <c r="B1622" t="s">
        <v>1204</v>
      </c>
      <c r="C1622">
        <v>6137428</v>
      </c>
      <c r="D1622" t="s">
        <v>4102</v>
      </c>
      <c r="E1622">
        <v>69708.81</v>
      </c>
      <c r="F1622">
        <f t="shared" si="57"/>
        <v>88.043792456075494</v>
      </c>
    </row>
    <row r="1623" spans="1:6" x14ac:dyDescent="0.25">
      <c r="A1623" t="s">
        <v>1204</v>
      </c>
      <c r="B1623" t="s">
        <v>768</v>
      </c>
      <c r="C1623">
        <v>25343</v>
      </c>
      <c r="D1623" t="s">
        <v>4103</v>
      </c>
      <c r="E1623">
        <v>569.35</v>
      </c>
      <c r="F1623">
        <f t="shared" si="57"/>
        <v>44.512162992886623</v>
      </c>
    </row>
    <row r="1624" spans="1:6" x14ac:dyDescent="0.25">
      <c r="A1624" t="s">
        <v>1204</v>
      </c>
      <c r="B1624" t="s">
        <v>1205</v>
      </c>
      <c r="C1624">
        <v>17712</v>
      </c>
      <c r="D1624" t="s">
        <v>4104</v>
      </c>
      <c r="E1624">
        <v>436.53</v>
      </c>
      <c r="F1624">
        <f t="shared" si="57"/>
        <v>40.574530960071478</v>
      </c>
    </row>
    <row r="1625" spans="1:6" x14ac:dyDescent="0.25">
      <c r="A1625" t="s">
        <v>1204</v>
      </c>
      <c r="B1625" t="s">
        <v>815</v>
      </c>
      <c r="C1625">
        <v>5143</v>
      </c>
      <c r="D1625" t="s">
        <v>4105</v>
      </c>
      <c r="E1625">
        <v>547.39</v>
      </c>
      <c r="F1625">
        <f t="shared" si="57"/>
        <v>9.3954949852938494</v>
      </c>
    </row>
    <row r="1626" spans="1:6" x14ac:dyDescent="0.25">
      <c r="A1626" t="s">
        <v>1204</v>
      </c>
      <c r="B1626" t="s">
        <v>1206</v>
      </c>
      <c r="C1626">
        <v>25388</v>
      </c>
      <c r="D1626" t="s">
        <v>4106</v>
      </c>
      <c r="E1626">
        <v>696.83</v>
      </c>
      <c r="F1626">
        <f t="shared" si="57"/>
        <v>36.433563422929552</v>
      </c>
    </row>
    <row r="1627" spans="1:6" x14ac:dyDescent="0.25">
      <c r="A1627" t="s">
        <v>1204</v>
      </c>
      <c r="B1627" t="s">
        <v>1050</v>
      </c>
      <c r="C1627">
        <v>35789</v>
      </c>
      <c r="D1627" t="s">
        <v>4107</v>
      </c>
      <c r="E1627">
        <v>790.96</v>
      </c>
      <c r="F1627">
        <f t="shared" si="57"/>
        <v>45.247547284312731</v>
      </c>
    </row>
    <row r="1628" spans="1:6" x14ac:dyDescent="0.25">
      <c r="A1628" t="s">
        <v>1204</v>
      </c>
      <c r="B1628" t="s">
        <v>817</v>
      </c>
      <c r="C1628">
        <v>11754</v>
      </c>
      <c r="D1628" t="s">
        <v>4108</v>
      </c>
      <c r="E1628">
        <v>596.78</v>
      </c>
      <c r="F1628">
        <f t="shared" si="57"/>
        <v>19.695700258051545</v>
      </c>
    </row>
    <row r="1629" spans="1:6" x14ac:dyDescent="0.25">
      <c r="A1629" t="s">
        <v>1204</v>
      </c>
      <c r="B1629" t="s">
        <v>1207</v>
      </c>
      <c r="C1629">
        <v>16172</v>
      </c>
      <c r="D1629" t="s">
        <v>4109</v>
      </c>
      <c r="E1629">
        <v>851.45</v>
      </c>
      <c r="F1629">
        <f t="shared" si="57"/>
        <v>18.993481707675141</v>
      </c>
    </row>
    <row r="1630" spans="1:6" x14ac:dyDescent="0.25">
      <c r="A1630" t="s">
        <v>1204</v>
      </c>
      <c r="B1630" t="s">
        <v>294</v>
      </c>
      <c r="C1630">
        <v>19443</v>
      </c>
      <c r="D1630" t="s">
        <v>4110</v>
      </c>
      <c r="E1630">
        <v>752.55</v>
      </c>
      <c r="F1630">
        <f t="shared" si="57"/>
        <v>25.836157065975684</v>
      </c>
    </row>
    <row r="1631" spans="1:6" x14ac:dyDescent="0.25">
      <c r="A1631" t="s">
        <v>1204</v>
      </c>
      <c r="B1631" t="s">
        <v>1208</v>
      </c>
      <c r="C1631">
        <v>12133</v>
      </c>
      <c r="D1631" t="s">
        <v>4111</v>
      </c>
      <c r="E1631">
        <v>621.21</v>
      </c>
      <c r="F1631">
        <f t="shared" si="57"/>
        <v>19.531237423737544</v>
      </c>
    </row>
    <row r="1632" spans="1:6" x14ac:dyDescent="0.25">
      <c r="A1632" t="s">
        <v>1204</v>
      </c>
      <c r="B1632" t="s">
        <v>295</v>
      </c>
      <c r="C1632">
        <v>180463</v>
      </c>
      <c r="D1632" t="s">
        <v>4112</v>
      </c>
      <c r="E1632">
        <v>691.19</v>
      </c>
      <c r="F1632">
        <f t="shared" si="57"/>
        <v>261.09029355170065</v>
      </c>
    </row>
    <row r="1633" spans="1:6" x14ac:dyDescent="0.25">
      <c r="A1633" t="s">
        <v>1204</v>
      </c>
      <c r="B1633" t="s">
        <v>774</v>
      </c>
      <c r="C1633">
        <v>87364</v>
      </c>
      <c r="D1633" t="s">
        <v>4113</v>
      </c>
      <c r="E1633">
        <v>414.6</v>
      </c>
      <c r="F1633">
        <f t="shared" si="57"/>
        <v>210.71876507477086</v>
      </c>
    </row>
    <row r="1634" spans="1:6" x14ac:dyDescent="0.25">
      <c r="A1634" t="s">
        <v>1204</v>
      </c>
      <c r="B1634" t="s">
        <v>184</v>
      </c>
      <c r="C1634">
        <v>42478</v>
      </c>
      <c r="D1634" t="s">
        <v>4114</v>
      </c>
      <c r="E1634">
        <v>699.01</v>
      </c>
      <c r="F1634">
        <f t="shared" si="57"/>
        <v>60.768801590821305</v>
      </c>
    </row>
    <row r="1635" spans="1:6" x14ac:dyDescent="0.25">
      <c r="A1635" t="s">
        <v>1204</v>
      </c>
      <c r="B1635" t="s">
        <v>892</v>
      </c>
      <c r="C1635">
        <v>9020</v>
      </c>
      <c r="D1635" t="s">
        <v>4115</v>
      </c>
      <c r="E1635">
        <v>429.75</v>
      </c>
      <c r="F1635">
        <f t="shared" si="57"/>
        <v>20.98894706224549</v>
      </c>
    </row>
    <row r="1636" spans="1:6" x14ac:dyDescent="0.25">
      <c r="A1636" t="s">
        <v>1204</v>
      </c>
      <c r="B1636" t="s">
        <v>1209</v>
      </c>
      <c r="C1636">
        <v>44743</v>
      </c>
      <c r="D1636" t="s">
        <v>4116</v>
      </c>
      <c r="E1636">
        <v>847.26</v>
      </c>
      <c r="F1636">
        <f t="shared" si="57"/>
        <v>52.80905507164271</v>
      </c>
    </row>
    <row r="1637" spans="1:6" x14ac:dyDescent="0.25">
      <c r="A1637" t="s">
        <v>1204</v>
      </c>
      <c r="B1637" t="s">
        <v>539</v>
      </c>
      <c r="C1637">
        <v>46305</v>
      </c>
      <c r="D1637" t="s">
        <v>4117</v>
      </c>
      <c r="E1637">
        <v>708.9</v>
      </c>
      <c r="F1637">
        <f t="shared" si="57"/>
        <v>65.319509098603476</v>
      </c>
    </row>
    <row r="1638" spans="1:6" x14ac:dyDescent="0.25">
      <c r="A1638" t="s">
        <v>1204</v>
      </c>
      <c r="B1638" t="s">
        <v>1210</v>
      </c>
      <c r="C1638">
        <v>78871</v>
      </c>
      <c r="D1638" t="s">
        <v>4118</v>
      </c>
      <c r="E1638">
        <v>586.33000000000004</v>
      </c>
      <c r="F1638">
        <f t="shared" si="57"/>
        <v>134.51639861511435</v>
      </c>
    </row>
    <row r="1639" spans="1:6" x14ac:dyDescent="0.25">
      <c r="A1639" t="s">
        <v>1204</v>
      </c>
      <c r="B1639" t="s">
        <v>297</v>
      </c>
      <c r="C1639">
        <v>8679</v>
      </c>
      <c r="D1639" t="s">
        <v>4119</v>
      </c>
      <c r="E1639">
        <v>702.35</v>
      </c>
      <c r="F1639">
        <f t="shared" si="57"/>
        <v>12.357086922474549</v>
      </c>
    </row>
    <row r="1640" spans="1:6" x14ac:dyDescent="0.25">
      <c r="A1640" t="s">
        <v>1204</v>
      </c>
      <c r="B1640" t="s">
        <v>896</v>
      </c>
      <c r="C1640">
        <v>5982</v>
      </c>
      <c r="D1640" t="s">
        <v>4120</v>
      </c>
      <c r="E1640">
        <v>509.06</v>
      </c>
      <c r="F1640">
        <f t="shared" si="57"/>
        <v>11.751070600715043</v>
      </c>
    </row>
    <row r="1641" spans="1:6" x14ac:dyDescent="0.25">
      <c r="A1641" t="s">
        <v>1204</v>
      </c>
      <c r="B1641" t="s">
        <v>675</v>
      </c>
      <c r="C1641">
        <v>105780</v>
      </c>
      <c r="D1641" t="s">
        <v>4121</v>
      </c>
      <c r="E1641">
        <v>702.73</v>
      </c>
      <c r="F1641">
        <f t="shared" si="57"/>
        <v>150.52722951916098</v>
      </c>
    </row>
    <row r="1642" spans="1:6" x14ac:dyDescent="0.25">
      <c r="A1642" t="s">
        <v>1204</v>
      </c>
      <c r="B1642" t="s">
        <v>776</v>
      </c>
      <c r="C1642">
        <v>14349</v>
      </c>
      <c r="D1642" t="s">
        <v>4122</v>
      </c>
      <c r="E1642">
        <v>498.54</v>
      </c>
      <c r="F1642">
        <f t="shared" si="57"/>
        <v>28.78204356721627</v>
      </c>
    </row>
    <row r="1643" spans="1:6" x14ac:dyDescent="0.25">
      <c r="A1643" t="s">
        <v>1204</v>
      </c>
      <c r="B1643" t="s">
        <v>1211</v>
      </c>
      <c r="C1643">
        <v>7426</v>
      </c>
      <c r="D1643" t="s">
        <v>4123</v>
      </c>
      <c r="E1643">
        <v>768.3</v>
      </c>
      <c r="F1643">
        <f t="shared" si="57"/>
        <v>9.6654952492515953</v>
      </c>
    </row>
    <row r="1644" spans="1:6" x14ac:dyDescent="0.25">
      <c r="A1644" t="s">
        <v>1204</v>
      </c>
      <c r="B1644" t="s">
        <v>677</v>
      </c>
      <c r="C1644">
        <v>88595</v>
      </c>
      <c r="D1644" t="s">
        <v>4124</v>
      </c>
      <c r="E1644">
        <v>564.09</v>
      </c>
      <c r="F1644">
        <f t="shared" si="57"/>
        <v>157.05827084330514</v>
      </c>
    </row>
    <row r="1645" spans="1:6" x14ac:dyDescent="0.25">
      <c r="A1645" t="s">
        <v>1204</v>
      </c>
      <c r="B1645" t="s">
        <v>299</v>
      </c>
      <c r="C1645">
        <v>6797</v>
      </c>
      <c r="D1645" t="s">
        <v>4125</v>
      </c>
      <c r="E1645">
        <v>511.93</v>
      </c>
      <c r="F1645">
        <f t="shared" si="57"/>
        <v>13.277205867989764</v>
      </c>
    </row>
    <row r="1646" spans="1:6" x14ac:dyDescent="0.25">
      <c r="A1646" t="s">
        <v>1204</v>
      </c>
      <c r="B1646" t="s">
        <v>191</v>
      </c>
      <c r="C1646">
        <v>249948</v>
      </c>
      <c r="D1646" t="s">
        <v>4126</v>
      </c>
      <c r="E1646">
        <v>409.16</v>
      </c>
      <c r="F1646">
        <f t="shared" si="57"/>
        <v>610.88082901554401</v>
      </c>
    </row>
    <row r="1647" spans="1:6" x14ac:dyDescent="0.25">
      <c r="A1647" t="s">
        <v>1204</v>
      </c>
      <c r="B1647" t="s">
        <v>678</v>
      </c>
      <c r="C1647">
        <v>20387</v>
      </c>
      <c r="D1647" t="s">
        <v>4127</v>
      </c>
      <c r="E1647">
        <v>423.5</v>
      </c>
      <c r="F1647">
        <f t="shared" si="57"/>
        <v>48.139315230224319</v>
      </c>
    </row>
    <row r="1648" spans="1:6" x14ac:dyDescent="0.25">
      <c r="A1648" t="s">
        <v>1204</v>
      </c>
      <c r="B1648" t="s">
        <v>1212</v>
      </c>
      <c r="C1648">
        <v>76745</v>
      </c>
      <c r="D1648" t="s">
        <v>4128</v>
      </c>
      <c r="E1648">
        <v>399.11</v>
      </c>
      <c r="F1648">
        <f t="shared" si="57"/>
        <v>192.29034601989426</v>
      </c>
    </row>
    <row r="1649" spans="1:6" x14ac:dyDescent="0.25">
      <c r="A1649" t="s">
        <v>1204</v>
      </c>
      <c r="B1649" t="s">
        <v>1213</v>
      </c>
      <c r="C1649">
        <v>17709</v>
      </c>
      <c r="D1649" t="s">
        <v>4129</v>
      </c>
      <c r="E1649">
        <v>570.25</v>
      </c>
      <c r="F1649">
        <f t="shared" si="57"/>
        <v>31.054800526085049</v>
      </c>
    </row>
    <row r="1650" spans="1:6" x14ac:dyDescent="0.25">
      <c r="A1650" t="s">
        <v>1204</v>
      </c>
      <c r="B1650" t="s">
        <v>304</v>
      </c>
      <c r="C1650">
        <v>23920</v>
      </c>
      <c r="D1650" t="s">
        <v>4130</v>
      </c>
      <c r="E1650">
        <v>743.82</v>
      </c>
      <c r="F1650">
        <f t="shared" si="57"/>
        <v>32.158317872603583</v>
      </c>
    </row>
    <row r="1651" spans="1:6" x14ac:dyDescent="0.25">
      <c r="A1651" t="s">
        <v>1204</v>
      </c>
      <c r="B1651" t="s">
        <v>553</v>
      </c>
      <c r="C1651">
        <v>7561</v>
      </c>
      <c r="D1651" t="s">
        <v>4131</v>
      </c>
      <c r="E1651">
        <v>506.34</v>
      </c>
      <c r="F1651">
        <f t="shared" si="57"/>
        <v>14.932653947940119</v>
      </c>
    </row>
    <row r="1652" spans="1:6" x14ac:dyDescent="0.25">
      <c r="A1652" t="s">
        <v>1204</v>
      </c>
      <c r="B1652" t="s">
        <v>201</v>
      </c>
      <c r="C1652">
        <v>16878</v>
      </c>
      <c r="D1652" t="s">
        <v>4132</v>
      </c>
      <c r="E1652">
        <v>542.87</v>
      </c>
      <c r="F1652">
        <f t="shared" ref="F1652:F1715" si="58">C1652/E1652</f>
        <v>31.090316281982794</v>
      </c>
    </row>
    <row r="1653" spans="1:6" x14ac:dyDescent="0.25">
      <c r="A1653" t="s">
        <v>1204</v>
      </c>
      <c r="B1653" t="s">
        <v>729</v>
      </c>
      <c r="C1653">
        <v>8278</v>
      </c>
      <c r="D1653" t="s">
        <v>4133</v>
      </c>
      <c r="E1653">
        <v>569.12</v>
      </c>
      <c r="F1653">
        <f t="shared" si="58"/>
        <v>14.545262861962328</v>
      </c>
    </row>
    <row r="1654" spans="1:6" x14ac:dyDescent="0.25">
      <c r="A1654" t="s">
        <v>1204</v>
      </c>
      <c r="B1654" t="s">
        <v>202</v>
      </c>
      <c r="C1654">
        <v>12547</v>
      </c>
      <c r="D1654" t="s">
        <v>4134</v>
      </c>
      <c r="E1654">
        <v>425.8</v>
      </c>
      <c r="F1654">
        <f t="shared" si="58"/>
        <v>29.466885861906999</v>
      </c>
    </row>
    <row r="1655" spans="1:6" x14ac:dyDescent="0.25">
      <c r="A1655" t="s">
        <v>1204</v>
      </c>
      <c r="B1655" t="s">
        <v>1214</v>
      </c>
      <c r="C1655">
        <v>15573</v>
      </c>
      <c r="D1655" t="s">
        <v>4135</v>
      </c>
      <c r="E1655">
        <v>754.56</v>
      </c>
      <c r="F1655">
        <f t="shared" si="58"/>
        <v>20.638517811704837</v>
      </c>
    </row>
    <row r="1656" spans="1:6" x14ac:dyDescent="0.25">
      <c r="A1656" t="s">
        <v>1204</v>
      </c>
      <c r="B1656" t="s">
        <v>422</v>
      </c>
      <c r="C1656">
        <v>13185</v>
      </c>
      <c r="D1656" t="s">
        <v>4136</v>
      </c>
      <c r="E1656">
        <v>814.67</v>
      </c>
      <c r="F1656">
        <f t="shared" si="58"/>
        <v>16.184467330330072</v>
      </c>
    </row>
    <row r="1657" spans="1:6" x14ac:dyDescent="0.25">
      <c r="A1657" t="s">
        <v>1204</v>
      </c>
      <c r="B1657" t="s">
        <v>1215</v>
      </c>
      <c r="C1657">
        <v>29131</v>
      </c>
      <c r="D1657" t="s">
        <v>4137</v>
      </c>
      <c r="E1657">
        <v>547.14</v>
      </c>
      <c r="F1657">
        <f t="shared" si="58"/>
        <v>53.242314581277185</v>
      </c>
    </row>
    <row r="1658" spans="1:6" x14ac:dyDescent="0.25">
      <c r="A1658" t="s">
        <v>1204</v>
      </c>
      <c r="B1658" t="s">
        <v>207</v>
      </c>
      <c r="C1658">
        <v>103967</v>
      </c>
      <c r="D1658" t="s">
        <v>4138</v>
      </c>
      <c r="E1658">
        <v>929.64</v>
      </c>
      <c r="F1658">
        <f t="shared" si="58"/>
        <v>111.83576438191128</v>
      </c>
    </row>
    <row r="1659" spans="1:6" x14ac:dyDescent="0.25">
      <c r="A1659" t="s">
        <v>1204</v>
      </c>
      <c r="B1659" t="s">
        <v>1216</v>
      </c>
      <c r="C1659">
        <v>14706</v>
      </c>
      <c r="D1659" t="s">
        <v>4139</v>
      </c>
      <c r="E1659">
        <v>524.53</v>
      </c>
      <c r="F1659">
        <f t="shared" si="58"/>
        <v>28.03652793929804</v>
      </c>
    </row>
    <row r="1660" spans="1:6" x14ac:dyDescent="0.25">
      <c r="A1660" t="s">
        <v>1204</v>
      </c>
      <c r="B1660" t="s">
        <v>1217</v>
      </c>
      <c r="C1660">
        <v>6571</v>
      </c>
      <c r="D1660" t="s">
        <v>4140</v>
      </c>
      <c r="E1660">
        <v>491.84</v>
      </c>
      <c r="F1660">
        <f t="shared" si="58"/>
        <v>13.360035783994796</v>
      </c>
    </row>
    <row r="1661" spans="1:6" x14ac:dyDescent="0.25">
      <c r="A1661" t="s">
        <v>1204</v>
      </c>
      <c r="B1661" t="s">
        <v>209</v>
      </c>
      <c r="C1661">
        <v>293086</v>
      </c>
      <c r="D1661" t="s">
        <v>4141</v>
      </c>
      <c r="E1661">
        <v>677.84</v>
      </c>
      <c r="F1661">
        <f t="shared" si="58"/>
        <v>432.38227310279711</v>
      </c>
    </row>
    <row r="1662" spans="1:6" x14ac:dyDescent="0.25">
      <c r="A1662" t="s">
        <v>1204</v>
      </c>
      <c r="B1662" t="s">
        <v>687</v>
      </c>
      <c r="C1662">
        <v>9850</v>
      </c>
      <c r="D1662" t="s">
        <v>4142</v>
      </c>
      <c r="E1662">
        <v>438.01</v>
      </c>
      <c r="F1662">
        <f t="shared" si="58"/>
        <v>22.488071048606198</v>
      </c>
    </row>
    <row r="1663" spans="1:6" x14ac:dyDescent="0.25">
      <c r="A1663" t="s">
        <v>1204</v>
      </c>
      <c r="B1663" t="s">
        <v>736</v>
      </c>
      <c r="C1663">
        <v>8352</v>
      </c>
      <c r="D1663" t="s">
        <v>4143</v>
      </c>
      <c r="E1663">
        <v>726.5</v>
      </c>
      <c r="F1663">
        <f t="shared" si="58"/>
        <v>11.496214728148658</v>
      </c>
    </row>
    <row r="1664" spans="1:6" x14ac:dyDescent="0.25">
      <c r="A1664" t="s">
        <v>1204</v>
      </c>
      <c r="B1664" t="s">
        <v>211</v>
      </c>
      <c r="C1664">
        <v>21824</v>
      </c>
      <c r="D1664" t="s">
        <v>4144</v>
      </c>
      <c r="E1664">
        <v>732.61</v>
      </c>
      <c r="F1664">
        <f t="shared" si="58"/>
        <v>29.789383164302972</v>
      </c>
    </row>
    <row r="1665" spans="1:6" x14ac:dyDescent="0.25">
      <c r="A1665" t="s">
        <v>1204</v>
      </c>
      <c r="B1665" t="s">
        <v>1218</v>
      </c>
      <c r="C1665">
        <v>9544</v>
      </c>
      <c r="D1665" t="s">
        <v>4145</v>
      </c>
      <c r="E1665">
        <v>411.77</v>
      </c>
      <c r="F1665">
        <f t="shared" si="58"/>
        <v>23.177987711586567</v>
      </c>
    </row>
    <row r="1666" spans="1:6" x14ac:dyDescent="0.25">
      <c r="A1666" t="s">
        <v>1204</v>
      </c>
      <c r="B1666" t="s">
        <v>1219</v>
      </c>
      <c r="C1666">
        <v>4403</v>
      </c>
      <c r="D1666" t="s">
        <v>4146</v>
      </c>
      <c r="E1666">
        <v>469.09</v>
      </c>
      <c r="F1666">
        <f t="shared" si="58"/>
        <v>9.3862585005009702</v>
      </c>
    </row>
    <row r="1667" spans="1:6" x14ac:dyDescent="0.25">
      <c r="A1667" t="s">
        <v>1204</v>
      </c>
      <c r="B1667" t="s">
        <v>315</v>
      </c>
      <c r="C1667">
        <v>10001</v>
      </c>
      <c r="D1667" t="s">
        <v>4147</v>
      </c>
      <c r="E1667">
        <v>470.58</v>
      </c>
      <c r="F1667">
        <f t="shared" si="58"/>
        <v>21.252496918696078</v>
      </c>
    </row>
    <row r="1668" spans="1:6" x14ac:dyDescent="0.25">
      <c r="A1668" t="s">
        <v>1204</v>
      </c>
      <c r="B1668" t="s">
        <v>1220</v>
      </c>
      <c r="C1668">
        <v>40117</v>
      </c>
      <c r="D1668" t="s">
        <v>4148</v>
      </c>
      <c r="E1668">
        <v>928.39</v>
      </c>
      <c r="F1668">
        <f t="shared" si="58"/>
        <v>43.211365913032239</v>
      </c>
    </row>
    <row r="1669" spans="1:6" x14ac:dyDescent="0.25">
      <c r="A1669" t="s">
        <v>1204</v>
      </c>
      <c r="B1669" t="s">
        <v>1069</v>
      </c>
      <c r="C1669">
        <v>10125</v>
      </c>
      <c r="D1669" t="s">
        <v>4149</v>
      </c>
      <c r="E1669">
        <v>552.09</v>
      </c>
      <c r="F1669">
        <f t="shared" si="58"/>
        <v>18.33940118458947</v>
      </c>
    </row>
    <row r="1670" spans="1:6" x14ac:dyDescent="0.25">
      <c r="A1670" t="s">
        <v>1204</v>
      </c>
      <c r="B1670" t="s">
        <v>213</v>
      </c>
      <c r="C1670">
        <v>703011</v>
      </c>
      <c r="D1670" t="s">
        <v>4150</v>
      </c>
      <c r="E1670">
        <v>616.16</v>
      </c>
      <c r="F1670">
        <f t="shared" si="58"/>
        <v>1140.9552713580888</v>
      </c>
    </row>
    <row r="1671" spans="1:6" x14ac:dyDescent="0.25">
      <c r="A1671" t="s">
        <v>1204</v>
      </c>
      <c r="B1671" t="s">
        <v>581</v>
      </c>
      <c r="C1671">
        <v>121328</v>
      </c>
      <c r="D1671" t="s">
        <v>4151</v>
      </c>
      <c r="E1671">
        <v>641.37</v>
      </c>
      <c r="F1671">
        <f t="shared" si="58"/>
        <v>189.17005784492571</v>
      </c>
    </row>
    <row r="1672" spans="1:6" x14ac:dyDescent="0.25">
      <c r="A1672" t="s">
        <v>1204</v>
      </c>
      <c r="B1672" t="s">
        <v>214</v>
      </c>
      <c r="C1672">
        <v>225081</v>
      </c>
      <c r="D1672" t="s">
        <v>4152</v>
      </c>
      <c r="E1672">
        <v>664.12</v>
      </c>
      <c r="F1672">
        <f t="shared" si="58"/>
        <v>338.91615973016923</v>
      </c>
    </row>
    <row r="1673" spans="1:6" x14ac:dyDescent="0.25">
      <c r="A1673" t="s">
        <v>1204</v>
      </c>
      <c r="B1673" t="s">
        <v>318</v>
      </c>
      <c r="C1673">
        <v>54062</v>
      </c>
      <c r="D1673" t="s">
        <v>4153</v>
      </c>
      <c r="E1673">
        <v>833.09</v>
      </c>
      <c r="F1673">
        <f t="shared" si="58"/>
        <v>64.893348857866499</v>
      </c>
    </row>
    <row r="1674" spans="1:6" x14ac:dyDescent="0.25">
      <c r="A1674" t="s">
        <v>1204</v>
      </c>
      <c r="B1674" t="s">
        <v>696</v>
      </c>
      <c r="C1674">
        <v>3959</v>
      </c>
      <c r="D1674" t="s">
        <v>4154</v>
      </c>
      <c r="E1674">
        <v>506.8</v>
      </c>
      <c r="F1674">
        <f t="shared" si="58"/>
        <v>7.8117600631412785</v>
      </c>
    </row>
    <row r="1675" spans="1:6" x14ac:dyDescent="0.25">
      <c r="A1675" t="s">
        <v>1204</v>
      </c>
      <c r="B1675" t="s">
        <v>1221</v>
      </c>
      <c r="C1675">
        <v>35723</v>
      </c>
      <c r="D1675" t="s">
        <v>4155</v>
      </c>
      <c r="E1675">
        <v>768.03</v>
      </c>
      <c r="F1675">
        <f t="shared" si="58"/>
        <v>46.512506021900187</v>
      </c>
    </row>
    <row r="1676" spans="1:6" x14ac:dyDescent="0.25">
      <c r="A1676" t="s">
        <v>1204</v>
      </c>
      <c r="B1676" t="s">
        <v>319</v>
      </c>
      <c r="C1676">
        <v>32708</v>
      </c>
      <c r="D1676" t="s">
        <v>4156</v>
      </c>
      <c r="E1676">
        <v>638.9</v>
      </c>
      <c r="F1676">
        <f t="shared" si="58"/>
        <v>51.194240100172173</v>
      </c>
    </row>
    <row r="1677" spans="1:6" x14ac:dyDescent="0.25">
      <c r="A1677" t="s">
        <v>1204</v>
      </c>
      <c r="B1677" t="s">
        <v>217</v>
      </c>
      <c r="C1677">
        <v>38355</v>
      </c>
      <c r="D1677" t="s">
        <v>4157</v>
      </c>
      <c r="E1677">
        <v>613.41999999999996</v>
      </c>
      <c r="F1677">
        <f t="shared" si="58"/>
        <v>62.526490821949075</v>
      </c>
    </row>
    <row r="1678" spans="1:6" x14ac:dyDescent="0.25">
      <c r="A1678" t="s">
        <v>1204</v>
      </c>
      <c r="B1678" t="s">
        <v>659</v>
      </c>
      <c r="C1678">
        <v>9776</v>
      </c>
      <c r="D1678" t="s">
        <v>4158</v>
      </c>
      <c r="E1678">
        <v>510.88</v>
      </c>
      <c r="F1678">
        <f t="shared" si="58"/>
        <v>19.135609145004697</v>
      </c>
    </row>
    <row r="1679" spans="1:6" x14ac:dyDescent="0.25">
      <c r="A1679" t="s">
        <v>1204</v>
      </c>
      <c r="B1679" t="s">
        <v>320</v>
      </c>
      <c r="C1679">
        <v>59013</v>
      </c>
      <c r="D1679" t="s">
        <v>4159</v>
      </c>
      <c r="E1679">
        <v>640.44000000000005</v>
      </c>
      <c r="F1679">
        <f t="shared" si="58"/>
        <v>92.144463181562671</v>
      </c>
    </row>
    <row r="1680" spans="1:6" x14ac:dyDescent="0.25">
      <c r="A1680" t="s">
        <v>1204</v>
      </c>
      <c r="B1680" t="s">
        <v>789</v>
      </c>
      <c r="C1680">
        <v>11920</v>
      </c>
      <c r="D1680" t="s">
        <v>4160</v>
      </c>
      <c r="E1680">
        <v>621.5</v>
      </c>
      <c r="F1680">
        <f t="shared" si="58"/>
        <v>19.179404666130331</v>
      </c>
    </row>
    <row r="1681" spans="1:6" x14ac:dyDescent="0.25">
      <c r="A1681" t="s">
        <v>1204</v>
      </c>
      <c r="B1681" t="s">
        <v>698</v>
      </c>
      <c r="C1681">
        <v>15227</v>
      </c>
      <c r="D1681" t="s">
        <v>4161</v>
      </c>
      <c r="E1681">
        <v>538.51</v>
      </c>
      <c r="F1681">
        <f t="shared" si="58"/>
        <v>28.276169430465544</v>
      </c>
    </row>
    <row r="1682" spans="1:6" x14ac:dyDescent="0.25">
      <c r="A1682" t="s">
        <v>1204</v>
      </c>
      <c r="B1682" t="s">
        <v>1222</v>
      </c>
      <c r="C1682">
        <v>22837</v>
      </c>
      <c r="D1682" t="s">
        <v>4162</v>
      </c>
      <c r="E1682">
        <v>539.74</v>
      </c>
      <c r="F1682">
        <f t="shared" si="58"/>
        <v>42.311112757994586</v>
      </c>
    </row>
    <row r="1683" spans="1:6" x14ac:dyDescent="0.25">
      <c r="A1683" t="s">
        <v>1204</v>
      </c>
      <c r="B1683" t="s">
        <v>221</v>
      </c>
      <c r="C1683">
        <v>15117</v>
      </c>
      <c r="D1683" t="s">
        <v>4163</v>
      </c>
      <c r="E1683">
        <v>812.58</v>
      </c>
      <c r="F1683">
        <f t="shared" si="58"/>
        <v>18.603706711954516</v>
      </c>
    </row>
    <row r="1684" spans="1:6" x14ac:dyDescent="0.25">
      <c r="A1684" t="s">
        <v>1204</v>
      </c>
      <c r="B1684" t="s">
        <v>222</v>
      </c>
      <c r="C1684">
        <v>12088</v>
      </c>
      <c r="D1684" t="s">
        <v>4164</v>
      </c>
      <c r="E1684">
        <v>497.64</v>
      </c>
      <c r="F1684">
        <f t="shared" si="58"/>
        <v>24.290651876858774</v>
      </c>
    </row>
    <row r="1685" spans="1:6" x14ac:dyDescent="0.25">
      <c r="A1685" t="s">
        <v>1204</v>
      </c>
      <c r="B1685" t="s">
        <v>1223</v>
      </c>
      <c r="C1685">
        <v>8697</v>
      </c>
      <c r="D1685" t="s">
        <v>4165</v>
      </c>
      <c r="E1685">
        <v>530.01</v>
      </c>
      <c r="F1685">
        <f t="shared" si="58"/>
        <v>16.409124356144225</v>
      </c>
    </row>
    <row r="1686" spans="1:6" x14ac:dyDescent="0.25">
      <c r="A1686" t="s">
        <v>1204</v>
      </c>
      <c r="B1686" t="s">
        <v>224</v>
      </c>
      <c r="C1686">
        <v>28530</v>
      </c>
      <c r="D1686" t="s">
        <v>4166</v>
      </c>
      <c r="E1686">
        <v>444.07</v>
      </c>
      <c r="F1686">
        <f t="shared" si="58"/>
        <v>64.24662778390794</v>
      </c>
    </row>
    <row r="1687" spans="1:6" x14ac:dyDescent="0.25">
      <c r="A1687" t="s">
        <v>1204</v>
      </c>
      <c r="B1687" t="s">
        <v>706</v>
      </c>
      <c r="C1687">
        <v>3617</v>
      </c>
      <c r="D1687" t="s">
        <v>4167</v>
      </c>
      <c r="E1687">
        <v>455.21</v>
      </c>
      <c r="F1687">
        <f t="shared" si="58"/>
        <v>7.9457832648667654</v>
      </c>
    </row>
    <row r="1688" spans="1:6" x14ac:dyDescent="0.25">
      <c r="A1688" t="s">
        <v>1204</v>
      </c>
      <c r="B1688" t="s">
        <v>324</v>
      </c>
      <c r="C1688">
        <v>25619</v>
      </c>
      <c r="D1688" t="s">
        <v>4168</v>
      </c>
      <c r="E1688">
        <v>599.98</v>
      </c>
      <c r="F1688">
        <f t="shared" si="58"/>
        <v>42.69975665855528</v>
      </c>
    </row>
    <row r="1689" spans="1:6" x14ac:dyDescent="0.25">
      <c r="A1689" t="s">
        <v>1204</v>
      </c>
      <c r="B1689" t="s">
        <v>325</v>
      </c>
      <c r="C1689">
        <v>13180</v>
      </c>
      <c r="D1689" t="s">
        <v>4169</v>
      </c>
      <c r="E1689">
        <v>428.93</v>
      </c>
      <c r="F1689">
        <f t="shared" si="58"/>
        <v>30.72762455412305</v>
      </c>
    </row>
    <row r="1690" spans="1:6" x14ac:dyDescent="0.25">
      <c r="A1690" t="s">
        <v>1204</v>
      </c>
      <c r="B1690" t="s">
        <v>1224</v>
      </c>
      <c r="C1690">
        <v>16132</v>
      </c>
      <c r="D1690" t="s">
        <v>4170</v>
      </c>
      <c r="E1690">
        <v>418.87</v>
      </c>
      <c r="F1690">
        <f t="shared" si="58"/>
        <v>38.51314250244706</v>
      </c>
    </row>
    <row r="1691" spans="1:6" x14ac:dyDescent="0.25">
      <c r="A1691" t="s">
        <v>1204</v>
      </c>
      <c r="B1691" t="s">
        <v>227</v>
      </c>
      <c r="C1691">
        <v>8644</v>
      </c>
      <c r="D1691" t="s">
        <v>4171</v>
      </c>
      <c r="E1691">
        <v>670.26</v>
      </c>
      <c r="F1691">
        <f t="shared" si="58"/>
        <v>12.896487930056994</v>
      </c>
    </row>
    <row r="1692" spans="1:6" x14ac:dyDescent="0.25">
      <c r="A1692" t="s">
        <v>1204</v>
      </c>
      <c r="B1692" t="s">
        <v>228</v>
      </c>
      <c r="C1692">
        <v>11551</v>
      </c>
      <c r="D1692" t="s">
        <v>4172</v>
      </c>
      <c r="E1692">
        <v>541.97</v>
      </c>
      <c r="F1692">
        <f t="shared" si="58"/>
        <v>21.312987803752975</v>
      </c>
    </row>
    <row r="1693" spans="1:6" x14ac:dyDescent="0.25">
      <c r="A1693" t="s">
        <v>1204</v>
      </c>
      <c r="B1693" t="s">
        <v>229</v>
      </c>
      <c r="C1693">
        <v>20627</v>
      </c>
      <c r="D1693" t="s">
        <v>4173</v>
      </c>
      <c r="E1693">
        <v>613.94000000000005</v>
      </c>
      <c r="F1693">
        <f t="shared" si="58"/>
        <v>33.597745708049644</v>
      </c>
    </row>
    <row r="1694" spans="1:6" x14ac:dyDescent="0.25">
      <c r="A1694" t="s">
        <v>1204</v>
      </c>
      <c r="B1694" t="s">
        <v>1225</v>
      </c>
      <c r="C1694">
        <v>17076</v>
      </c>
      <c r="D1694" t="s">
        <v>4174</v>
      </c>
      <c r="E1694">
        <v>698.07</v>
      </c>
      <c r="F1694">
        <f t="shared" si="58"/>
        <v>24.461730198977179</v>
      </c>
    </row>
    <row r="1695" spans="1:6" x14ac:dyDescent="0.25">
      <c r="A1695" t="s">
        <v>1204</v>
      </c>
      <c r="B1695" t="s">
        <v>327</v>
      </c>
      <c r="C1695">
        <v>58236</v>
      </c>
      <c r="D1695" t="s">
        <v>4175</v>
      </c>
      <c r="E1695">
        <v>626.72</v>
      </c>
      <c r="F1695">
        <f t="shared" si="58"/>
        <v>92.921878989022204</v>
      </c>
    </row>
    <row r="1696" spans="1:6" x14ac:dyDescent="0.25">
      <c r="A1696" t="s">
        <v>1204</v>
      </c>
      <c r="B1696" t="s">
        <v>1226</v>
      </c>
      <c r="C1696">
        <v>22092</v>
      </c>
      <c r="D1696" t="s">
        <v>4176</v>
      </c>
      <c r="E1696">
        <v>877.81</v>
      </c>
      <c r="F1696">
        <f t="shared" si="58"/>
        <v>25.167177407411629</v>
      </c>
    </row>
    <row r="1697" spans="1:6" x14ac:dyDescent="0.25">
      <c r="A1697" t="s">
        <v>1204</v>
      </c>
      <c r="B1697" t="s">
        <v>1227</v>
      </c>
      <c r="C1697">
        <v>10529</v>
      </c>
      <c r="D1697" t="s">
        <v>4177</v>
      </c>
      <c r="E1697">
        <v>791.65</v>
      </c>
      <c r="F1697">
        <f t="shared" si="58"/>
        <v>13.300069475146845</v>
      </c>
    </row>
    <row r="1698" spans="1:6" x14ac:dyDescent="0.25">
      <c r="A1698" t="s">
        <v>1204</v>
      </c>
      <c r="B1698" t="s">
        <v>853</v>
      </c>
      <c r="C1698">
        <v>13615</v>
      </c>
      <c r="D1698" t="s">
        <v>4178</v>
      </c>
      <c r="E1698">
        <v>613.44000000000005</v>
      </c>
      <c r="F1698">
        <f t="shared" si="58"/>
        <v>22.194509650495565</v>
      </c>
    </row>
    <row r="1699" spans="1:6" x14ac:dyDescent="0.25">
      <c r="A1699" t="s">
        <v>1204</v>
      </c>
      <c r="B1699" t="s">
        <v>1228</v>
      </c>
      <c r="C1699">
        <v>9174</v>
      </c>
      <c r="D1699" t="s">
        <v>4179</v>
      </c>
      <c r="E1699">
        <v>755.13</v>
      </c>
      <c r="F1699">
        <f t="shared" si="58"/>
        <v>12.148901513646656</v>
      </c>
    </row>
    <row r="1700" spans="1:6" x14ac:dyDescent="0.25">
      <c r="A1700" t="s">
        <v>1204</v>
      </c>
      <c r="B1700" t="s">
        <v>1229</v>
      </c>
      <c r="C1700">
        <v>15805</v>
      </c>
      <c r="D1700" t="s">
        <v>4180</v>
      </c>
      <c r="E1700">
        <v>512.44000000000005</v>
      </c>
      <c r="F1700">
        <f t="shared" si="58"/>
        <v>30.842635235344623</v>
      </c>
    </row>
    <row r="1701" spans="1:6" x14ac:dyDescent="0.25">
      <c r="A1701" t="s">
        <v>1204</v>
      </c>
      <c r="B1701" t="s">
        <v>230</v>
      </c>
      <c r="C1701">
        <v>19136</v>
      </c>
      <c r="D1701" t="s">
        <v>4181</v>
      </c>
      <c r="E1701">
        <v>484.3</v>
      </c>
      <c r="F1701">
        <f t="shared" si="58"/>
        <v>39.512698740450134</v>
      </c>
    </row>
    <row r="1702" spans="1:6" x14ac:dyDescent="0.25">
      <c r="A1702" t="s">
        <v>1204</v>
      </c>
      <c r="B1702" t="s">
        <v>1230</v>
      </c>
      <c r="C1702">
        <v>42339</v>
      </c>
      <c r="D1702" t="s">
        <v>4182</v>
      </c>
      <c r="E1702">
        <v>686.38</v>
      </c>
      <c r="F1702">
        <f t="shared" si="58"/>
        <v>61.684489641306563</v>
      </c>
    </row>
    <row r="1703" spans="1:6" x14ac:dyDescent="0.25">
      <c r="A1703" t="s">
        <v>1204</v>
      </c>
      <c r="B1703" t="s">
        <v>1231</v>
      </c>
      <c r="C1703">
        <v>44573</v>
      </c>
      <c r="D1703" t="s">
        <v>4183</v>
      </c>
      <c r="E1703">
        <v>674.32</v>
      </c>
      <c r="F1703">
        <f t="shared" si="58"/>
        <v>66.100664372997983</v>
      </c>
    </row>
    <row r="1704" spans="1:6" x14ac:dyDescent="0.25">
      <c r="A1704" t="s">
        <v>1204</v>
      </c>
      <c r="B1704" t="s">
        <v>232</v>
      </c>
      <c r="C1704">
        <v>18302</v>
      </c>
      <c r="D1704" t="s">
        <v>4184</v>
      </c>
      <c r="E1704">
        <v>684.84</v>
      </c>
      <c r="F1704">
        <f t="shared" si="58"/>
        <v>26.724490391916358</v>
      </c>
    </row>
    <row r="1705" spans="1:6" x14ac:dyDescent="0.25">
      <c r="A1705" t="s">
        <v>1204</v>
      </c>
      <c r="B1705" t="s">
        <v>1232</v>
      </c>
      <c r="C1705">
        <v>104418</v>
      </c>
      <c r="D1705" t="s">
        <v>4185</v>
      </c>
      <c r="E1705">
        <v>427.26</v>
      </c>
      <c r="F1705">
        <f t="shared" si="58"/>
        <v>244.38983288863923</v>
      </c>
    </row>
    <row r="1706" spans="1:6" x14ac:dyDescent="0.25">
      <c r="A1706" t="s">
        <v>1204</v>
      </c>
      <c r="B1706" t="s">
        <v>331</v>
      </c>
      <c r="C1706">
        <v>32149</v>
      </c>
      <c r="D1706" t="s">
        <v>4186</v>
      </c>
      <c r="E1706">
        <v>642.51</v>
      </c>
      <c r="F1706">
        <f t="shared" si="58"/>
        <v>50.036575306220918</v>
      </c>
    </row>
    <row r="1707" spans="1:6" x14ac:dyDescent="0.25">
      <c r="A1707" t="s">
        <v>1204</v>
      </c>
      <c r="B1707" t="s">
        <v>334</v>
      </c>
      <c r="C1707">
        <v>52607</v>
      </c>
      <c r="D1707" t="s">
        <v>4187</v>
      </c>
      <c r="E1707">
        <v>551.44000000000005</v>
      </c>
      <c r="F1707">
        <f t="shared" si="58"/>
        <v>95.399318148846646</v>
      </c>
    </row>
    <row r="1708" spans="1:6" x14ac:dyDescent="0.25">
      <c r="A1708" t="s">
        <v>1204</v>
      </c>
      <c r="B1708" t="s">
        <v>512</v>
      </c>
      <c r="C1708">
        <v>4696</v>
      </c>
      <c r="D1708" t="s">
        <v>4188</v>
      </c>
      <c r="E1708">
        <v>519.70000000000005</v>
      </c>
      <c r="F1708">
        <f t="shared" si="58"/>
        <v>9.0359822974793147</v>
      </c>
    </row>
    <row r="1709" spans="1:6" x14ac:dyDescent="0.25">
      <c r="A1709" t="s">
        <v>1204</v>
      </c>
      <c r="B1709" t="s">
        <v>1233</v>
      </c>
      <c r="C1709">
        <v>10309</v>
      </c>
      <c r="D1709" t="s">
        <v>4189</v>
      </c>
      <c r="E1709">
        <v>483.84</v>
      </c>
      <c r="F1709">
        <f t="shared" si="58"/>
        <v>21.306630291005291</v>
      </c>
    </row>
    <row r="1710" spans="1:6" x14ac:dyDescent="0.25">
      <c r="A1710" t="s">
        <v>1204</v>
      </c>
      <c r="B1710" t="s">
        <v>233</v>
      </c>
      <c r="C1710">
        <v>24748</v>
      </c>
      <c r="D1710" t="s">
        <v>4190</v>
      </c>
      <c r="E1710">
        <v>487.69</v>
      </c>
      <c r="F1710">
        <f t="shared" si="58"/>
        <v>50.745350530049826</v>
      </c>
    </row>
    <row r="1711" spans="1:6" x14ac:dyDescent="0.25">
      <c r="A1711" t="s">
        <v>1204</v>
      </c>
      <c r="B1711" t="s">
        <v>1234</v>
      </c>
      <c r="C1711">
        <v>23018</v>
      </c>
      <c r="D1711" t="s">
        <v>4191</v>
      </c>
      <c r="E1711">
        <v>573.62</v>
      </c>
      <c r="F1711">
        <f t="shared" si="58"/>
        <v>40.127610613298003</v>
      </c>
    </row>
    <row r="1712" spans="1:6" x14ac:dyDescent="0.25">
      <c r="A1712" t="s">
        <v>1204</v>
      </c>
      <c r="B1712" t="s">
        <v>1235</v>
      </c>
      <c r="C1712">
        <v>6270</v>
      </c>
      <c r="D1712" t="s">
        <v>4192</v>
      </c>
      <c r="E1712">
        <v>814.47</v>
      </c>
      <c r="F1712">
        <f t="shared" si="58"/>
        <v>7.6982577627168585</v>
      </c>
    </row>
    <row r="1713" spans="1:6" x14ac:dyDescent="0.25">
      <c r="A1713" t="s">
        <v>1204</v>
      </c>
      <c r="B1713" t="s">
        <v>751</v>
      </c>
      <c r="C1713">
        <v>13288</v>
      </c>
      <c r="D1713" t="s">
        <v>4193</v>
      </c>
      <c r="E1713">
        <v>631.71</v>
      </c>
      <c r="F1713">
        <f t="shared" si="58"/>
        <v>21.034968577353531</v>
      </c>
    </row>
    <row r="1714" spans="1:6" x14ac:dyDescent="0.25">
      <c r="A1714" t="s">
        <v>1204</v>
      </c>
      <c r="B1714" t="s">
        <v>1236</v>
      </c>
      <c r="C1714">
        <v>402022</v>
      </c>
      <c r="D1714" t="s">
        <v>4194</v>
      </c>
      <c r="E1714">
        <v>593.54</v>
      </c>
      <c r="F1714">
        <f t="shared" si="58"/>
        <v>677.32924486976447</v>
      </c>
    </row>
    <row r="1715" spans="1:6" x14ac:dyDescent="0.25">
      <c r="A1715" t="s">
        <v>1204</v>
      </c>
      <c r="B1715" t="s">
        <v>235</v>
      </c>
      <c r="C1715">
        <v>9397</v>
      </c>
      <c r="D1715" t="s">
        <v>4195</v>
      </c>
      <c r="E1715">
        <v>701.95</v>
      </c>
      <c r="F1715">
        <f t="shared" si="58"/>
        <v>13.386993375596552</v>
      </c>
    </row>
    <row r="1716" spans="1:6" x14ac:dyDescent="0.25">
      <c r="A1716" t="s">
        <v>1204</v>
      </c>
      <c r="B1716" t="s">
        <v>1237</v>
      </c>
      <c r="C1716">
        <v>17894</v>
      </c>
      <c r="D1716" t="s">
        <v>4196</v>
      </c>
      <c r="E1716">
        <v>508.96</v>
      </c>
      <c r="F1716">
        <f t="shared" ref="F1716:F1779" si="59">C1716/E1716</f>
        <v>35.157969192077964</v>
      </c>
    </row>
    <row r="1717" spans="1:6" x14ac:dyDescent="0.25">
      <c r="A1717" t="s">
        <v>1204</v>
      </c>
      <c r="B1717" t="s">
        <v>1238</v>
      </c>
      <c r="C1717">
        <v>67215</v>
      </c>
      <c r="D1717" t="s">
        <v>4197</v>
      </c>
      <c r="E1717">
        <v>452.43</v>
      </c>
      <c r="F1717">
        <f t="shared" si="59"/>
        <v>148.56441880511903</v>
      </c>
    </row>
    <row r="1718" spans="1:6" x14ac:dyDescent="0.25">
      <c r="A1718" t="s">
        <v>1204</v>
      </c>
      <c r="B1718" t="s">
        <v>1153</v>
      </c>
      <c r="C1718">
        <v>994205</v>
      </c>
      <c r="D1718" t="s">
        <v>4198</v>
      </c>
      <c r="E1718">
        <v>523.61</v>
      </c>
      <c r="F1718">
        <f t="shared" si="59"/>
        <v>1898.7509787819179</v>
      </c>
    </row>
    <row r="1719" spans="1:6" x14ac:dyDescent="0.25">
      <c r="A1719" t="s">
        <v>1204</v>
      </c>
      <c r="B1719" t="s">
        <v>336</v>
      </c>
      <c r="C1719">
        <v>22761</v>
      </c>
      <c r="D1719" t="s">
        <v>4199</v>
      </c>
      <c r="E1719">
        <v>764.62</v>
      </c>
      <c r="F1719">
        <f t="shared" si="59"/>
        <v>29.767727760194607</v>
      </c>
    </row>
    <row r="1720" spans="1:6" x14ac:dyDescent="0.25">
      <c r="A1720" t="s">
        <v>1204</v>
      </c>
      <c r="B1720" t="s">
        <v>714</v>
      </c>
      <c r="C1720">
        <v>4660</v>
      </c>
      <c r="D1720" t="s">
        <v>4200</v>
      </c>
      <c r="E1720">
        <v>308.18</v>
      </c>
      <c r="F1720">
        <f t="shared" si="59"/>
        <v>15.121033162437536</v>
      </c>
    </row>
    <row r="1721" spans="1:6" x14ac:dyDescent="0.25">
      <c r="A1721" t="s">
        <v>1204</v>
      </c>
      <c r="B1721" t="s">
        <v>1239</v>
      </c>
      <c r="C1721">
        <v>4902</v>
      </c>
      <c r="D1721" t="s">
        <v>4201</v>
      </c>
      <c r="E1721">
        <v>439.29</v>
      </c>
      <c r="F1721">
        <f t="shared" si="59"/>
        <v>11.158915522775388</v>
      </c>
    </row>
    <row r="1722" spans="1:6" x14ac:dyDescent="0.25">
      <c r="A1722" t="s">
        <v>1204</v>
      </c>
      <c r="B1722" t="s">
        <v>337</v>
      </c>
      <c r="C1722">
        <v>38280</v>
      </c>
      <c r="D1722" t="s">
        <v>4202</v>
      </c>
      <c r="E1722">
        <v>426.06</v>
      </c>
      <c r="F1722">
        <f t="shared" si="59"/>
        <v>89.846500492888325</v>
      </c>
    </row>
    <row r="1723" spans="1:6" x14ac:dyDescent="0.25">
      <c r="A1723" t="s">
        <v>1204</v>
      </c>
      <c r="B1723" t="s">
        <v>1240</v>
      </c>
      <c r="C1723">
        <v>8166</v>
      </c>
      <c r="D1723" t="s">
        <v>4203</v>
      </c>
      <c r="E1723">
        <v>1004.05</v>
      </c>
      <c r="F1723">
        <f t="shared" si="59"/>
        <v>8.1330611025347341</v>
      </c>
    </row>
    <row r="1724" spans="1:6" x14ac:dyDescent="0.25">
      <c r="A1724" t="s">
        <v>1204</v>
      </c>
      <c r="B1724" t="s">
        <v>236</v>
      </c>
      <c r="C1724">
        <v>5930</v>
      </c>
      <c r="D1724" t="s">
        <v>4204</v>
      </c>
      <c r="E1724">
        <v>502.45</v>
      </c>
      <c r="F1724">
        <f t="shared" si="59"/>
        <v>11.802169370086576</v>
      </c>
    </row>
    <row r="1725" spans="1:6" x14ac:dyDescent="0.25">
      <c r="A1725" t="s">
        <v>1204</v>
      </c>
      <c r="B1725" t="s">
        <v>1241</v>
      </c>
      <c r="C1725">
        <v>29025</v>
      </c>
      <c r="D1725" t="s">
        <v>4205</v>
      </c>
      <c r="E1725">
        <v>828.99</v>
      </c>
      <c r="F1725">
        <f t="shared" si="59"/>
        <v>35.012485072196284</v>
      </c>
    </row>
    <row r="1726" spans="1:6" x14ac:dyDescent="0.25">
      <c r="A1726" t="s">
        <v>1204</v>
      </c>
      <c r="B1726" t="s">
        <v>342</v>
      </c>
      <c r="C1726">
        <v>31952</v>
      </c>
      <c r="D1726" t="s">
        <v>4206</v>
      </c>
      <c r="E1726">
        <v>510.95</v>
      </c>
      <c r="F1726">
        <f t="shared" si="59"/>
        <v>62.534494568940211</v>
      </c>
    </row>
    <row r="1727" spans="1:6" x14ac:dyDescent="0.25">
      <c r="A1727" t="s">
        <v>1204</v>
      </c>
      <c r="B1727" t="s">
        <v>757</v>
      </c>
      <c r="C1727">
        <v>6089</v>
      </c>
      <c r="D1727" t="s">
        <v>4207</v>
      </c>
      <c r="E1727">
        <v>651.48</v>
      </c>
      <c r="F1727">
        <f t="shared" si="59"/>
        <v>9.346411248234789</v>
      </c>
    </row>
    <row r="1728" spans="1:6" x14ac:dyDescent="0.25">
      <c r="A1728" t="s">
        <v>1204</v>
      </c>
      <c r="B1728" t="s">
        <v>1242</v>
      </c>
      <c r="C1728">
        <v>55928</v>
      </c>
      <c r="D1728" t="s">
        <v>4208</v>
      </c>
      <c r="E1728">
        <v>651.53</v>
      </c>
      <c r="F1728">
        <f t="shared" si="59"/>
        <v>85.841020367442795</v>
      </c>
    </row>
    <row r="1729" spans="1:7" x14ac:dyDescent="0.25">
      <c r="A1729" t="s">
        <v>1204</v>
      </c>
      <c r="B1729" t="s">
        <v>1243</v>
      </c>
      <c r="C1729">
        <v>25398</v>
      </c>
      <c r="D1729" t="s">
        <v>4209</v>
      </c>
      <c r="E1729">
        <v>1179.33</v>
      </c>
      <c r="F1729">
        <f t="shared" si="59"/>
        <v>21.535956856859404</v>
      </c>
    </row>
    <row r="1730" spans="1:7" x14ac:dyDescent="0.25">
      <c r="A1730" t="s">
        <v>1204</v>
      </c>
      <c r="B1730" t="s">
        <v>1244</v>
      </c>
      <c r="C1730">
        <v>20563</v>
      </c>
      <c r="D1730" t="s">
        <v>4210</v>
      </c>
      <c r="E1730">
        <v>837.11</v>
      </c>
      <c r="F1730">
        <f t="shared" si="59"/>
        <v>24.564274707027749</v>
      </c>
    </row>
    <row r="1731" spans="1:7" x14ac:dyDescent="0.25">
      <c r="A1731" t="s">
        <v>1204</v>
      </c>
      <c r="B1731" t="s">
        <v>624</v>
      </c>
      <c r="C1731">
        <v>35649</v>
      </c>
      <c r="D1731" t="s">
        <v>4211</v>
      </c>
      <c r="E1731">
        <v>437.76</v>
      </c>
      <c r="F1731">
        <f t="shared" si="59"/>
        <v>81.43503289473685</v>
      </c>
    </row>
    <row r="1732" spans="1:7" x14ac:dyDescent="0.25">
      <c r="A1732" t="s">
        <v>1204</v>
      </c>
      <c r="B1732" t="s">
        <v>242</v>
      </c>
      <c r="C1732">
        <v>24730</v>
      </c>
      <c r="D1732" t="s">
        <v>4212</v>
      </c>
      <c r="E1732">
        <v>762.5</v>
      </c>
      <c r="F1732">
        <f t="shared" si="59"/>
        <v>32.432786885245903</v>
      </c>
    </row>
    <row r="1733" spans="1:7" x14ac:dyDescent="0.25">
      <c r="A1733" t="s">
        <v>1204</v>
      </c>
      <c r="B1733" t="s">
        <v>625</v>
      </c>
      <c r="C1733">
        <v>12873</v>
      </c>
      <c r="D1733" t="s">
        <v>4213</v>
      </c>
      <c r="E1733">
        <v>774.13</v>
      </c>
      <c r="F1733">
        <f t="shared" si="59"/>
        <v>16.628989962926124</v>
      </c>
    </row>
    <row r="1734" spans="1:7" x14ac:dyDescent="0.25">
      <c r="A1734" t="s">
        <v>1204</v>
      </c>
      <c r="B1734" t="s">
        <v>626</v>
      </c>
      <c r="C1734">
        <v>39592</v>
      </c>
      <c r="D1734" t="s">
        <v>4214</v>
      </c>
      <c r="E1734">
        <v>593.74</v>
      </c>
      <c r="F1734">
        <f t="shared" si="59"/>
        <v>66.682386229662811</v>
      </c>
    </row>
    <row r="1735" spans="1:7" x14ac:dyDescent="0.25">
      <c r="A1735" t="s">
        <v>1204</v>
      </c>
      <c r="B1735" t="s">
        <v>631</v>
      </c>
      <c r="C1735">
        <v>2013</v>
      </c>
      <c r="D1735" t="s">
        <v>4215</v>
      </c>
      <c r="E1735">
        <v>266.77</v>
      </c>
      <c r="F1735">
        <f t="shared" si="59"/>
        <v>7.5458259924279343</v>
      </c>
    </row>
    <row r="1736" spans="1:7" x14ac:dyDescent="0.25">
      <c r="A1736" t="s">
        <v>1204</v>
      </c>
      <c r="B1736" t="s">
        <v>812</v>
      </c>
      <c r="C1736">
        <v>18289</v>
      </c>
      <c r="D1736" t="s">
        <v>4216</v>
      </c>
      <c r="E1736">
        <v>683.24</v>
      </c>
      <c r="F1736">
        <f t="shared" si="59"/>
        <v>26.768046367308706</v>
      </c>
    </row>
    <row r="1737" spans="1:7" x14ac:dyDescent="0.25">
      <c r="A1737" t="s">
        <v>1204</v>
      </c>
      <c r="B1737" t="s">
        <v>1245</v>
      </c>
      <c r="C1737">
        <v>300576</v>
      </c>
      <c r="D1737" t="s">
        <v>4217</v>
      </c>
      <c r="E1737">
        <v>66.150000000000006</v>
      </c>
      <c r="F1737">
        <f t="shared" si="59"/>
        <v>4543.8548752834467</v>
      </c>
    </row>
    <row r="1738" spans="1:7" x14ac:dyDescent="0.25">
      <c r="A1738" t="s">
        <v>159</v>
      </c>
      <c r="B1738" t="s">
        <v>159</v>
      </c>
      <c r="C1738">
        <v>1068778</v>
      </c>
      <c r="D1738" t="s">
        <v>4218</v>
      </c>
      <c r="E1738">
        <v>147046.16</v>
      </c>
      <c r="F1738">
        <f t="shared" si="59"/>
        <v>7.2683162892522999</v>
      </c>
    </row>
    <row r="1739" spans="1:7" x14ac:dyDescent="0.25">
      <c r="A1739" t="s">
        <v>159</v>
      </c>
      <c r="B1739" t="s">
        <v>1246</v>
      </c>
      <c r="C1739">
        <v>9453</v>
      </c>
      <c r="D1739" t="s">
        <v>2243</v>
      </c>
      <c r="E1739">
        <v>5572.35</v>
      </c>
      <c r="F1739">
        <f t="shared" si="59"/>
        <v>1.6964117472879485</v>
      </c>
      <c r="G1739" t="s">
        <v>5285</v>
      </c>
    </row>
    <row r="1740" spans="1:7" x14ac:dyDescent="0.25">
      <c r="A1740" t="s">
        <v>159</v>
      </c>
      <c r="B1740" t="s">
        <v>1247</v>
      </c>
      <c r="C1740">
        <v>13319</v>
      </c>
      <c r="D1740" t="s">
        <v>2244</v>
      </c>
      <c r="E1740">
        <v>5014.72</v>
      </c>
      <c r="F1740">
        <f t="shared" si="59"/>
        <v>2.6559807925467425</v>
      </c>
    </row>
    <row r="1741" spans="1:7" x14ac:dyDescent="0.25">
      <c r="A1741" t="s">
        <v>159</v>
      </c>
      <c r="B1741" t="s">
        <v>642</v>
      </c>
      <c r="C1741">
        <v>6681</v>
      </c>
      <c r="D1741" t="s">
        <v>2245</v>
      </c>
      <c r="E1741">
        <v>4238.9799999999996</v>
      </c>
      <c r="F1741">
        <f t="shared" si="59"/>
        <v>1.5760867001023833</v>
      </c>
      <c r="G1741" t="s">
        <v>5299</v>
      </c>
    </row>
    <row r="1742" spans="1:7" x14ac:dyDescent="0.25">
      <c r="A1742" t="s">
        <v>159</v>
      </c>
      <c r="B1742" t="s">
        <v>1248</v>
      </c>
      <c r="C1742">
        <v>6237</v>
      </c>
      <c r="D1742" t="s">
        <v>2246</v>
      </c>
      <c r="E1742">
        <v>1238.94</v>
      </c>
      <c r="F1742">
        <f t="shared" si="59"/>
        <v>5.0341420892052886</v>
      </c>
    </row>
    <row r="1743" spans="1:7" x14ac:dyDescent="0.25">
      <c r="A1743" t="s">
        <v>159</v>
      </c>
      <c r="B1743" t="s">
        <v>1249</v>
      </c>
      <c r="C1743">
        <v>10725</v>
      </c>
      <c r="D1743" t="s">
        <v>2247</v>
      </c>
      <c r="E1743">
        <v>2062.2600000000002</v>
      </c>
      <c r="F1743">
        <f t="shared" si="59"/>
        <v>5.2006051613278634</v>
      </c>
    </row>
    <row r="1744" spans="1:7" x14ac:dyDescent="0.25">
      <c r="A1744" t="s">
        <v>159</v>
      </c>
      <c r="B1744" t="s">
        <v>896</v>
      </c>
      <c r="C1744">
        <v>1252</v>
      </c>
      <c r="D1744" t="s">
        <v>2248</v>
      </c>
      <c r="E1744">
        <v>3348.41</v>
      </c>
      <c r="F1744">
        <f t="shared" si="59"/>
        <v>0.37390881045033314</v>
      </c>
      <c r="G1744" t="s">
        <v>5299</v>
      </c>
    </row>
    <row r="1745" spans="1:7" x14ac:dyDescent="0.25">
      <c r="A1745" t="s">
        <v>159</v>
      </c>
      <c r="B1745" t="s">
        <v>1250</v>
      </c>
      <c r="C1745">
        <v>81366</v>
      </c>
      <c r="D1745" t="s">
        <v>2249</v>
      </c>
      <c r="E1745">
        <v>2711.74</v>
      </c>
      <c r="F1745">
        <f t="shared" si="59"/>
        <v>30.005088983457117</v>
      </c>
    </row>
    <row r="1746" spans="1:7" x14ac:dyDescent="0.25">
      <c r="A1746" t="s">
        <v>159</v>
      </c>
      <c r="B1746" t="s">
        <v>1251</v>
      </c>
      <c r="C1746">
        <v>5635</v>
      </c>
      <c r="D1746" t="s">
        <v>2250</v>
      </c>
      <c r="E1746">
        <v>3997.13</v>
      </c>
      <c r="F1746">
        <f t="shared" si="59"/>
        <v>1.4097615038790332</v>
      </c>
      <c r="G1746" t="s">
        <v>5299</v>
      </c>
    </row>
    <row r="1747" spans="1:7" x14ac:dyDescent="0.25">
      <c r="A1747" t="s">
        <v>159</v>
      </c>
      <c r="B1747" t="s">
        <v>418</v>
      </c>
      <c r="C1747">
        <v>11402</v>
      </c>
      <c r="D1747" t="s">
        <v>2251</v>
      </c>
      <c r="E1747">
        <v>3793.37</v>
      </c>
      <c r="F1747">
        <f t="shared" si="59"/>
        <v>3.0057705944845878</v>
      </c>
    </row>
    <row r="1748" spans="1:7" x14ac:dyDescent="0.25">
      <c r="A1748" t="s">
        <v>159</v>
      </c>
      <c r="B1748" t="s">
        <v>1252</v>
      </c>
      <c r="C1748">
        <v>1690</v>
      </c>
      <c r="D1748" t="s">
        <v>2252</v>
      </c>
      <c r="E1748">
        <v>1426.57</v>
      </c>
      <c r="F1748">
        <f t="shared" si="59"/>
        <v>1.18465970825126</v>
      </c>
      <c r="G1748" t="s">
        <v>5304</v>
      </c>
    </row>
    <row r="1749" spans="1:7" x14ac:dyDescent="0.25">
      <c r="A1749" t="s">
        <v>159</v>
      </c>
      <c r="B1749" t="s">
        <v>554</v>
      </c>
      <c r="C1749">
        <v>8613</v>
      </c>
      <c r="D1749" t="s">
        <v>2253</v>
      </c>
      <c r="E1749">
        <v>2383.23</v>
      </c>
      <c r="F1749">
        <f t="shared" si="59"/>
        <v>3.614002844878589</v>
      </c>
    </row>
    <row r="1750" spans="1:7" x14ac:dyDescent="0.25">
      <c r="A1750" t="s">
        <v>159</v>
      </c>
      <c r="B1750" t="s">
        <v>1253</v>
      </c>
      <c r="C1750">
        <v>9140</v>
      </c>
      <c r="D1750" t="s">
        <v>2254</v>
      </c>
      <c r="E1750">
        <v>741.27</v>
      </c>
      <c r="F1750">
        <f t="shared" si="59"/>
        <v>12.330190079188419</v>
      </c>
    </row>
    <row r="1751" spans="1:7" x14ac:dyDescent="0.25">
      <c r="A1751" t="s">
        <v>159</v>
      </c>
      <c r="B1751" t="s">
        <v>1254</v>
      </c>
      <c r="C1751">
        <v>2846</v>
      </c>
      <c r="D1751" t="s">
        <v>2255</v>
      </c>
      <c r="E1751">
        <v>1623.06</v>
      </c>
      <c r="F1751">
        <f t="shared" si="59"/>
        <v>1.753477998348798</v>
      </c>
      <c r="G1751" t="s">
        <v>5303</v>
      </c>
    </row>
    <row r="1752" spans="1:7" x14ac:dyDescent="0.25">
      <c r="A1752" t="s">
        <v>159</v>
      </c>
      <c r="B1752" t="s">
        <v>1255</v>
      </c>
      <c r="C1752">
        <v>11050</v>
      </c>
      <c r="D1752" t="s">
        <v>2256</v>
      </c>
      <c r="E1752">
        <v>4350.51</v>
      </c>
      <c r="F1752">
        <f t="shared" si="59"/>
        <v>2.5399320999147226</v>
      </c>
    </row>
    <row r="1753" spans="1:7" x14ac:dyDescent="0.25">
      <c r="A1753" t="s">
        <v>159</v>
      </c>
      <c r="B1753" t="s">
        <v>1256</v>
      </c>
      <c r="C1753">
        <v>103806</v>
      </c>
      <c r="D1753" t="s">
        <v>2257</v>
      </c>
      <c r="E1753">
        <v>5256.6</v>
      </c>
      <c r="F1753">
        <f t="shared" si="59"/>
        <v>19.747745691131147</v>
      </c>
    </row>
    <row r="1754" spans="1:7" x14ac:dyDescent="0.25">
      <c r="A1754" t="s">
        <v>159</v>
      </c>
      <c r="B1754" t="s">
        <v>686</v>
      </c>
      <c r="C1754">
        <v>114434</v>
      </c>
      <c r="D1754" t="s">
        <v>2258</v>
      </c>
      <c r="E1754">
        <v>2532.73</v>
      </c>
      <c r="F1754">
        <f t="shared" si="59"/>
        <v>45.182076257635039</v>
      </c>
    </row>
    <row r="1755" spans="1:7" x14ac:dyDescent="0.25">
      <c r="A1755" t="s">
        <v>159</v>
      </c>
      <c r="B1755" t="s">
        <v>427</v>
      </c>
      <c r="C1755">
        <v>1258</v>
      </c>
      <c r="D1755" t="s">
        <v>2259</v>
      </c>
      <c r="E1755">
        <v>4847.66</v>
      </c>
      <c r="F1755">
        <f t="shared" si="59"/>
        <v>0.25950664856858774</v>
      </c>
      <c r="G1755" t="s">
        <v>5288</v>
      </c>
    </row>
    <row r="1756" spans="1:7" x14ac:dyDescent="0.25">
      <c r="A1756" t="s">
        <v>159</v>
      </c>
      <c r="B1756" t="s">
        <v>1257</v>
      </c>
      <c r="C1756">
        <v>13753</v>
      </c>
      <c r="D1756" t="s">
        <v>2260</v>
      </c>
      <c r="E1756">
        <v>3037.12</v>
      </c>
      <c r="F1756">
        <f t="shared" si="59"/>
        <v>4.5283031292803706</v>
      </c>
    </row>
    <row r="1757" spans="1:7" x14ac:dyDescent="0.25">
      <c r="A1757" t="s">
        <v>159</v>
      </c>
      <c r="B1757" t="s">
        <v>1258</v>
      </c>
      <c r="C1757">
        <v>821</v>
      </c>
      <c r="D1757" t="s">
        <v>2261</v>
      </c>
      <c r="E1757">
        <v>1176.42</v>
      </c>
      <c r="F1757">
        <f t="shared" si="59"/>
        <v>0.69788000884038004</v>
      </c>
      <c r="G1757" t="s">
        <v>5299</v>
      </c>
    </row>
    <row r="1758" spans="1:7" x14ac:dyDescent="0.25">
      <c r="A1758" t="s">
        <v>159</v>
      </c>
      <c r="B1758" t="s">
        <v>1259</v>
      </c>
      <c r="C1758">
        <v>3379</v>
      </c>
      <c r="D1758" t="s">
        <v>2262</v>
      </c>
      <c r="E1758">
        <v>1733.17</v>
      </c>
      <c r="F1758">
        <f t="shared" si="59"/>
        <v>1.9496067898705838</v>
      </c>
    </row>
    <row r="1759" spans="1:7" x14ac:dyDescent="0.25">
      <c r="A1759" t="s">
        <v>159</v>
      </c>
      <c r="B1759" t="s">
        <v>1260</v>
      </c>
      <c r="C1759">
        <v>16484</v>
      </c>
      <c r="D1759" t="s">
        <v>2263</v>
      </c>
      <c r="E1759">
        <v>2916.07</v>
      </c>
      <c r="F1759">
        <f t="shared" si="59"/>
        <v>5.6528135469999006</v>
      </c>
    </row>
    <row r="1760" spans="1:7" x14ac:dyDescent="0.25">
      <c r="A1760" t="s">
        <v>159</v>
      </c>
      <c r="B1760" t="s">
        <v>214</v>
      </c>
      <c r="C1760">
        <v>12221</v>
      </c>
      <c r="D1760" t="s">
        <v>2264</v>
      </c>
      <c r="E1760">
        <v>1658.89</v>
      </c>
      <c r="F1760">
        <f t="shared" si="59"/>
        <v>7.3669743020935679</v>
      </c>
    </row>
    <row r="1761" spans="1:7" x14ac:dyDescent="0.25">
      <c r="A1761" t="s">
        <v>159</v>
      </c>
      <c r="B1761" t="s">
        <v>1261</v>
      </c>
      <c r="C1761">
        <v>2007</v>
      </c>
      <c r="D1761" t="s">
        <v>2265</v>
      </c>
      <c r="E1761">
        <v>1870.75</v>
      </c>
      <c r="F1761">
        <f t="shared" si="59"/>
        <v>1.0728317519711346</v>
      </c>
      <c r="G1761" t="s">
        <v>5299</v>
      </c>
    </row>
    <row r="1762" spans="1:7" x14ac:dyDescent="0.25">
      <c r="A1762" t="s">
        <v>159</v>
      </c>
      <c r="B1762" t="s">
        <v>364</v>
      </c>
      <c r="C1762">
        <v>30458</v>
      </c>
      <c r="D1762" t="s">
        <v>2266</v>
      </c>
      <c r="E1762">
        <v>1653.75</v>
      </c>
      <c r="F1762">
        <f t="shared" si="59"/>
        <v>18.41753590325019</v>
      </c>
    </row>
    <row r="1763" spans="1:7" x14ac:dyDescent="0.25">
      <c r="A1763" t="s">
        <v>159</v>
      </c>
      <c r="B1763" t="s">
        <v>1262</v>
      </c>
      <c r="C1763">
        <v>69432</v>
      </c>
      <c r="D1763" t="s">
        <v>2267</v>
      </c>
      <c r="E1763">
        <v>3497.63</v>
      </c>
      <c r="F1763">
        <f t="shared" si="59"/>
        <v>19.851156354445724</v>
      </c>
    </row>
    <row r="1764" spans="1:7" x14ac:dyDescent="0.25">
      <c r="A1764" t="s">
        <v>159</v>
      </c>
      <c r="B1764" t="s">
        <v>501</v>
      </c>
      <c r="C1764">
        <v>2337</v>
      </c>
      <c r="D1764" t="s">
        <v>2268</v>
      </c>
      <c r="E1764">
        <v>1447.18</v>
      </c>
      <c r="F1764">
        <f t="shared" si="59"/>
        <v>1.6148647714866153</v>
      </c>
      <c r="G1764" t="s">
        <v>5299</v>
      </c>
    </row>
    <row r="1765" spans="1:7" x14ac:dyDescent="0.25">
      <c r="A1765" t="s">
        <v>159</v>
      </c>
      <c r="B1765" t="s">
        <v>320</v>
      </c>
      <c r="C1765">
        <v>19980</v>
      </c>
      <c r="D1765" t="s">
        <v>2269</v>
      </c>
      <c r="E1765">
        <v>3675.22</v>
      </c>
      <c r="F1765">
        <f t="shared" si="59"/>
        <v>5.4364092489701301</v>
      </c>
    </row>
    <row r="1766" spans="1:7" x14ac:dyDescent="0.25">
      <c r="A1766" t="s">
        <v>159</v>
      </c>
      <c r="B1766" t="s">
        <v>1263</v>
      </c>
      <c r="C1766">
        <v>1664</v>
      </c>
      <c r="D1766" t="s">
        <v>2270</v>
      </c>
      <c r="E1766">
        <v>2682.84</v>
      </c>
      <c r="F1766">
        <f t="shared" si="59"/>
        <v>0.62023825498352492</v>
      </c>
      <c r="G1766" t="s">
        <v>5288</v>
      </c>
    </row>
    <row r="1767" spans="1:7" x14ac:dyDescent="0.25">
      <c r="A1767" t="s">
        <v>159</v>
      </c>
      <c r="B1767" t="s">
        <v>222</v>
      </c>
      <c r="C1767">
        <v>8600</v>
      </c>
      <c r="D1767" t="s">
        <v>2271</v>
      </c>
      <c r="E1767">
        <v>3602.93</v>
      </c>
      <c r="F1767">
        <f t="shared" si="59"/>
        <v>2.3869461799146805</v>
      </c>
    </row>
    <row r="1768" spans="1:7" x14ac:dyDescent="0.25">
      <c r="A1768" t="s">
        <v>159</v>
      </c>
      <c r="B1768" t="s">
        <v>1264</v>
      </c>
      <c r="C1768">
        <v>1862</v>
      </c>
      <c r="D1768" t="s">
        <v>2272</v>
      </c>
      <c r="E1768">
        <v>2394.87</v>
      </c>
      <c r="F1768">
        <f t="shared" si="59"/>
        <v>0.77749522938614624</v>
      </c>
      <c r="G1768" t="s">
        <v>5299</v>
      </c>
    </row>
    <row r="1769" spans="1:7" x14ac:dyDescent="0.25">
      <c r="A1769" t="s">
        <v>159</v>
      </c>
      <c r="B1769" t="s">
        <v>439</v>
      </c>
      <c r="C1769">
        <v>4397</v>
      </c>
      <c r="D1769" t="s">
        <v>2273</v>
      </c>
      <c r="E1769">
        <v>1223.43</v>
      </c>
      <c r="F1769">
        <f t="shared" si="59"/>
        <v>3.5939939350841485</v>
      </c>
    </row>
    <row r="1770" spans="1:7" x14ac:dyDescent="0.25">
      <c r="A1770" t="s">
        <v>159</v>
      </c>
      <c r="B1770" t="s">
        <v>1265</v>
      </c>
      <c r="C1770">
        <v>119600</v>
      </c>
      <c r="D1770" t="s">
        <v>2274</v>
      </c>
      <c r="E1770">
        <v>2618.39</v>
      </c>
      <c r="F1770">
        <f t="shared" si="59"/>
        <v>45.676923605727183</v>
      </c>
    </row>
    <row r="1771" spans="1:7" x14ac:dyDescent="0.25">
      <c r="A1771" t="s">
        <v>159</v>
      </c>
      <c r="B1771" t="s">
        <v>1266</v>
      </c>
      <c r="C1771">
        <v>4633</v>
      </c>
      <c r="D1771" t="s">
        <v>2275</v>
      </c>
      <c r="E1771">
        <v>1870.94</v>
      </c>
      <c r="F1771">
        <f t="shared" si="59"/>
        <v>2.4762953381722554</v>
      </c>
    </row>
    <row r="1772" spans="1:7" x14ac:dyDescent="0.25">
      <c r="A1772" t="s">
        <v>159</v>
      </c>
      <c r="B1772" t="s">
        <v>445</v>
      </c>
      <c r="C1772">
        <v>16606</v>
      </c>
      <c r="D1772" t="s">
        <v>2276</v>
      </c>
      <c r="E1772">
        <v>2666.73</v>
      </c>
      <c r="F1772">
        <f t="shared" si="59"/>
        <v>6.227102106324975</v>
      </c>
    </row>
    <row r="1773" spans="1:7" x14ac:dyDescent="0.25">
      <c r="A1773" t="s">
        <v>159</v>
      </c>
      <c r="B1773" t="s">
        <v>1267</v>
      </c>
      <c r="C1773">
        <v>487</v>
      </c>
      <c r="D1773" t="s">
        <v>2277</v>
      </c>
      <c r="E1773">
        <v>1674.05</v>
      </c>
      <c r="F1773">
        <f t="shared" si="59"/>
        <v>0.29091126310444732</v>
      </c>
    </row>
    <row r="1774" spans="1:7" x14ac:dyDescent="0.25">
      <c r="A1774" t="s">
        <v>159</v>
      </c>
      <c r="B1774" t="s">
        <v>329</v>
      </c>
      <c r="C1774">
        <v>3954</v>
      </c>
      <c r="D1774" t="s">
        <v>2278</v>
      </c>
      <c r="E1774">
        <v>5212.22</v>
      </c>
      <c r="F1774">
        <f t="shared" si="59"/>
        <v>0.75860190091745927</v>
      </c>
    </row>
    <row r="1775" spans="1:7" x14ac:dyDescent="0.25">
      <c r="A1775" t="s">
        <v>159</v>
      </c>
      <c r="B1775" t="s">
        <v>1268</v>
      </c>
      <c r="C1775">
        <v>5911</v>
      </c>
      <c r="D1775" t="s">
        <v>2279</v>
      </c>
      <c r="E1775">
        <v>1639.83</v>
      </c>
      <c r="F1775">
        <f t="shared" si="59"/>
        <v>3.6046419445918176</v>
      </c>
    </row>
    <row r="1776" spans="1:7" x14ac:dyDescent="0.25">
      <c r="A1776" t="s">
        <v>159</v>
      </c>
      <c r="B1776" t="s">
        <v>1269</v>
      </c>
      <c r="C1776">
        <v>1682</v>
      </c>
      <c r="D1776" t="s">
        <v>2280</v>
      </c>
      <c r="E1776">
        <v>3298.02</v>
      </c>
      <c r="F1776">
        <f t="shared" si="59"/>
        <v>0.51000297147985763</v>
      </c>
    </row>
    <row r="1777" spans="1:7" x14ac:dyDescent="0.25">
      <c r="A1777" t="s">
        <v>159</v>
      </c>
      <c r="B1777" t="s">
        <v>928</v>
      </c>
      <c r="C1777">
        <v>6890</v>
      </c>
      <c r="D1777" t="s">
        <v>2281</v>
      </c>
      <c r="E1777">
        <v>2332.71</v>
      </c>
      <c r="F1777">
        <f t="shared" si="59"/>
        <v>2.9536461883388849</v>
      </c>
    </row>
    <row r="1778" spans="1:7" x14ac:dyDescent="0.25">
      <c r="A1778" t="s">
        <v>159</v>
      </c>
      <c r="B1778" t="s">
        <v>333</v>
      </c>
      <c r="C1778">
        <v>1077</v>
      </c>
      <c r="D1778" t="s">
        <v>2282</v>
      </c>
      <c r="E1778">
        <v>1742.61</v>
      </c>
      <c r="F1778">
        <f t="shared" si="59"/>
        <v>0.61803845955205128</v>
      </c>
    </row>
    <row r="1779" spans="1:7" x14ac:dyDescent="0.25">
      <c r="A1779" t="s">
        <v>159</v>
      </c>
      <c r="B1779" t="s">
        <v>1270</v>
      </c>
      <c r="C1779">
        <v>43806</v>
      </c>
      <c r="D1779" t="s">
        <v>2283</v>
      </c>
      <c r="E1779">
        <v>2400.39</v>
      </c>
      <c r="F1779">
        <f t="shared" si="59"/>
        <v>18.249534450651769</v>
      </c>
    </row>
    <row r="1780" spans="1:7" x14ac:dyDescent="0.25">
      <c r="A1780" t="s">
        <v>159</v>
      </c>
      <c r="B1780" t="s">
        <v>711</v>
      </c>
      <c r="C1780">
        <v>10803</v>
      </c>
      <c r="D1780" t="s">
        <v>2284</v>
      </c>
      <c r="E1780">
        <v>2103.08</v>
      </c>
      <c r="F1780">
        <f t="shared" ref="F1780:F1843" si="60">C1780/E1780</f>
        <v>5.1367518116286588</v>
      </c>
    </row>
    <row r="1781" spans="1:7" x14ac:dyDescent="0.25">
      <c r="A1781" t="s">
        <v>159</v>
      </c>
      <c r="B1781" t="s">
        <v>1271</v>
      </c>
      <c r="C1781">
        <v>11004</v>
      </c>
      <c r="D1781" t="s">
        <v>2285</v>
      </c>
      <c r="E1781">
        <v>2369.6999999999998</v>
      </c>
      <c r="F1781">
        <f t="shared" si="60"/>
        <v>4.64362577541461</v>
      </c>
    </row>
    <row r="1782" spans="1:7" x14ac:dyDescent="0.25">
      <c r="A1782" t="s">
        <v>159</v>
      </c>
      <c r="B1782" t="s">
        <v>1272</v>
      </c>
      <c r="C1782">
        <v>8937</v>
      </c>
      <c r="D1782" t="s">
        <v>2286</v>
      </c>
      <c r="E1782">
        <v>5026.96</v>
      </c>
      <c r="F1782">
        <f t="shared" si="60"/>
        <v>1.7778140267676688</v>
      </c>
      <c r="G1782" t="s">
        <v>5299</v>
      </c>
    </row>
    <row r="1783" spans="1:7" x14ac:dyDescent="0.25">
      <c r="A1783" t="s">
        <v>159</v>
      </c>
      <c r="B1783" t="s">
        <v>1273</v>
      </c>
      <c r="C1783">
        <v>12113</v>
      </c>
      <c r="D1783" t="s">
        <v>2287</v>
      </c>
      <c r="E1783">
        <v>2790.18</v>
      </c>
      <c r="F1783">
        <f t="shared" si="60"/>
        <v>4.341296977255948</v>
      </c>
    </row>
    <row r="1784" spans="1:7" x14ac:dyDescent="0.25">
      <c r="A1784" t="s">
        <v>159</v>
      </c>
      <c r="B1784" t="s">
        <v>867</v>
      </c>
      <c r="C1784">
        <v>3309</v>
      </c>
      <c r="D1784" t="s">
        <v>2288</v>
      </c>
      <c r="E1784">
        <v>1706.38</v>
      </c>
      <c r="F1784">
        <f t="shared" si="60"/>
        <v>1.9391929113093214</v>
      </c>
    </row>
    <row r="1785" spans="1:7" x14ac:dyDescent="0.25">
      <c r="A1785" t="s">
        <v>159</v>
      </c>
      <c r="B1785" t="s">
        <v>1274</v>
      </c>
      <c r="C1785">
        <v>34915</v>
      </c>
      <c r="D1785" t="s">
        <v>2289</v>
      </c>
      <c r="E1785">
        <v>718.99</v>
      </c>
      <c r="F1785">
        <f t="shared" si="60"/>
        <v>48.561176094243315</v>
      </c>
    </row>
    <row r="1786" spans="1:7" x14ac:dyDescent="0.25">
      <c r="A1786" t="s">
        <v>159</v>
      </c>
      <c r="B1786" t="s">
        <v>1275</v>
      </c>
      <c r="C1786">
        <v>9642</v>
      </c>
      <c r="D1786" t="s">
        <v>2290</v>
      </c>
      <c r="E1786">
        <v>1804.71</v>
      </c>
      <c r="F1786">
        <f t="shared" si="60"/>
        <v>5.3426866366341406</v>
      </c>
    </row>
    <row r="1787" spans="1:7" x14ac:dyDescent="0.25">
      <c r="A1787" t="s">
        <v>159</v>
      </c>
      <c r="B1787" t="s">
        <v>1276</v>
      </c>
      <c r="C1787">
        <v>3737</v>
      </c>
      <c r="D1787" t="s">
        <v>2291</v>
      </c>
      <c r="E1787">
        <v>1862.1</v>
      </c>
      <c r="F1787">
        <f t="shared" si="60"/>
        <v>2.0068739595080825</v>
      </c>
    </row>
    <row r="1788" spans="1:7" x14ac:dyDescent="0.25">
      <c r="A1788" t="s">
        <v>159</v>
      </c>
      <c r="B1788" t="s">
        <v>667</v>
      </c>
      <c r="C1788">
        <v>6147</v>
      </c>
      <c r="D1788" t="s">
        <v>2292</v>
      </c>
      <c r="E1788">
        <v>2292.5700000000002</v>
      </c>
      <c r="F1788">
        <f t="shared" si="60"/>
        <v>2.6812703646998779</v>
      </c>
    </row>
    <row r="1789" spans="1:7" x14ac:dyDescent="0.25">
      <c r="A1789" t="s">
        <v>159</v>
      </c>
      <c r="B1789" t="s">
        <v>1277</v>
      </c>
      <c r="C1789">
        <v>4736</v>
      </c>
      <c r="D1789" t="s">
        <v>2293</v>
      </c>
      <c r="E1789">
        <v>1945.82</v>
      </c>
      <c r="F1789">
        <f t="shared" si="60"/>
        <v>2.4339353074796231</v>
      </c>
    </row>
    <row r="1790" spans="1:7" x14ac:dyDescent="0.25">
      <c r="A1790" t="s">
        <v>159</v>
      </c>
      <c r="B1790" t="s">
        <v>1278</v>
      </c>
      <c r="C1790">
        <v>696</v>
      </c>
      <c r="D1790" t="s">
        <v>2294</v>
      </c>
      <c r="E1790">
        <v>984.14</v>
      </c>
      <c r="F1790">
        <f t="shared" si="60"/>
        <v>0.70721645294368685</v>
      </c>
    </row>
    <row r="1791" spans="1:7" x14ac:dyDescent="0.25">
      <c r="A1791" t="s">
        <v>159</v>
      </c>
      <c r="B1791" t="s">
        <v>669</v>
      </c>
      <c r="C1791">
        <v>7396</v>
      </c>
      <c r="D1791" t="s">
        <v>2295</v>
      </c>
      <c r="E1791">
        <v>5062.08</v>
      </c>
      <c r="F1791">
        <f t="shared" si="60"/>
        <v>1.4610594854289147</v>
      </c>
    </row>
    <row r="1792" spans="1:7" x14ac:dyDescent="0.25">
      <c r="A1792" t="s">
        <v>159</v>
      </c>
      <c r="B1792" t="s">
        <v>1279</v>
      </c>
      <c r="C1792">
        <v>2126</v>
      </c>
      <c r="D1792" t="s">
        <v>2296</v>
      </c>
      <c r="E1792">
        <v>1428.37</v>
      </c>
      <c r="F1792">
        <f t="shared" si="60"/>
        <v>1.4884098657910767</v>
      </c>
    </row>
    <row r="1793" spans="1:6" x14ac:dyDescent="0.25">
      <c r="A1793" t="s">
        <v>159</v>
      </c>
      <c r="B1793" t="s">
        <v>1280</v>
      </c>
      <c r="C1793">
        <v>969</v>
      </c>
      <c r="D1793" t="s">
        <v>2297</v>
      </c>
      <c r="E1793">
        <v>890.12</v>
      </c>
      <c r="F1793">
        <f t="shared" si="60"/>
        <v>1.0886172650878534</v>
      </c>
    </row>
    <row r="1794" spans="1:6" x14ac:dyDescent="0.25">
      <c r="A1794" t="s">
        <v>159</v>
      </c>
      <c r="B1794" t="s">
        <v>1281</v>
      </c>
      <c r="C1794">
        <v>161300</v>
      </c>
      <c r="D1794" t="s">
        <v>2298</v>
      </c>
      <c r="E1794">
        <v>2649.11</v>
      </c>
      <c r="F1794">
        <f t="shared" si="60"/>
        <v>60.888373831211233</v>
      </c>
    </row>
    <row r="1795" spans="1:6" x14ac:dyDescent="0.25">
      <c r="A1795" t="s">
        <v>1282</v>
      </c>
      <c r="B1795" t="s">
        <v>1282</v>
      </c>
      <c r="C1795">
        <v>1934408</v>
      </c>
      <c r="D1795" t="s">
        <v>4219</v>
      </c>
      <c r="E1795">
        <v>77358.399999999994</v>
      </c>
      <c r="F1795">
        <f t="shared" si="60"/>
        <v>25.005791226292168</v>
      </c>
    </row>
    <row r="1796" spans="1:6" x14ac:dyDescent="0.25">
      <c r="A1796" t="s">
        <v>1282</v>
      </c>
      <c r="B1796" t="s">
        <v>404</v>
      </c>
      <c r="C1796">
        <v>31363</v>
      </c>
      <c r="D1796" t="s">
        <v>2687</v>
      </c>
      <c r="E1796">
        <v>564.19000000000005</v>
      </c>
      <c r="F1796">
        <f t="shared" si="60"/>
        <v>55.589429093036031</v>
      </c>
    </row>
    <row r="1797" spans="1:6" x14ac:dyDescent="0.25">
      <c r="A1797" t="s">
        <v>1282</v>
      </c>
      <c r="B1797" t="s">
        <v>1283</v>
      </c>
      <c r="C1797">
        <v>6298</v>
      </c>
      <c r="D1797" t="s">
        <v>2688</v>
      </c>
      <c r="E1797">
        <v>858.49</v>
      </c>
      <c r="F1797">
        <f t="shared" si="60"/>
        <v>7.3361367051450799</v>
      </c>
    </row>
    <row r="1798" spans="1:6" x14ac:dyDescent="0.25">
      <c r="A1798" t="s">
        <v>1282</v>
      </c>
      <c r="B1798" t="s">
        <v>1284</v>
      </c>
      <c r="C1798">
        <v>463</v>
      </c>
      <c r="D1798" t="s">
        <v>2689</v>
      </c>
      <c r="E1798">
        <v>718.36</v>
      </c>
      <c r="F1798">
        <f t="shared" si="60"/>
        <v>0.64452363717356198</v>
      </c>
    </row>
    <row r="1799" spans="1:6" x14ac:dyDescent="0.25">
      <c r="A1799" t="s">
        <v>1282</v>
      </c>
      <c r="B1799" t="s">
        <v>1285</v>
      </c>
      <c r="C1799">
        <v>745</v>
      </c>
      <c r="D1799" t="s">
        <v>2690</v>
      </c>
      <c r="E1799">
        <v>746.43</v>
      </c>
      <c r="F1799">
        <f t="shared" si="60"/>
        <v>0.99808421419289162</v>
      </c>
    </row>
    <row r="1800" spans="1:6" x14ac:dyDescent="0.25">
      <c r="A1800" t="s">
        <v>1282</v>
      </c>
      <c r="B1800" t="s">
        <v>642</v>
      </c>
      <c r="C1800">
        <v>465</v>
      </c>
      <c r="D1800" t="s">
        <v>2691</v>
      </c>
      <c r="E1800">
        <v>714.39</v>
      </c>
      <c r="F1800">
        <f t="shared" si="60"/>
        <v>0.65090496787469032</v>
      </c>
    </row>
    <row r="1801" spans="1:6" x14ac:dyDescent="0.25">
      <c r="A1801" t="s">
        <v>1282</v>
      </c>
      <c r="B1801" t="s">
        <v>295</v>
      </c>
      <c r="C1801">
        <v>5192</v>
      </c>
      <c r="D1801" t="s">
        <v>2692</v>
      </c>
      <c r="E1801">
        <v>687.3</v>
      </c>
      <c r="F1801">
        <f t="shared" si="60"/>
        <v>7.554197584751928</v>
      </c>
    </row>
    <row r="1802" spans="1:6" x14ac:dyDescent="0.25">
      <c r="A1802" t="s">
        <v>1282</v>
      </c>
      <c r="B1802" t="s">
        <v>1286</v>
      </c>
      <c r="C1802">
        <v>10783</v>
      </c>
      <c r="D1802" t="s">
        <v>2693</v>
      </c>
      <c r="E1802">
        <v>1077.92</v>
      </c>
      <c r="F1802">
        <f t="shared" si="60"/>
        <v>10.003525308000594</v>
      </c>
    </row>
    <row r="1803" spans="1:6" x14ac:dyDescent="0.25">
      <c r="A1803" t="s">
        <v>1282</v>
      </c>
      <c r="B1803" t="s">
        <v>886</v>
      </c>
      <c r="C1803">
        <v>1919</v>
      </c>
      <c r="D1803" t="s">
        <v>2694</v>
      </c>
      <c r="E1803">
        <v>544.64</v>
      </c>
      <c r="F1803">
        <f t="shared" si="60"/>
        <v>3.5234283196239717</v>
      </c>
    </row>
    <row r="1804" spans="1:6" x14ac:dyDescent="0.25">
      <c r="A1804" t="s">
        <v>1282</v>
      </c>
      <c r="B1804" t="s">
        <v>673</v>
      </c>
      <c r="C1804">
        <v>2955</v>
      </c>
      <c r="D1804" t="s">
        <v>2695</v>
      </c>
      <c r="E1804">
        <v>1225.1500000000001</v>
      </c>
      <c r="F1804">
        <f t="shared" si="60"/>
        <v>2.4119495571970777</v>
      </c>
    </row>
    <row r="1805" spans="1:6" x14ac:dyDescent="0.25">
      <c r="A1805" t="s">
        <v>1282</v>
      </c>
      <c r="B1805" t="s">
        <v>1287</v>
      </c>
      <c r="C1805">
        <v>49659</v>
      </c>
      <c r="D1805" t="s">
        <v>2696</v>
      </c>
      <c r="E1805">
        <v>975.31</v>
      </c>
      <c r="F1805">
        <f t="shared" si="60"/>
        <v>50.916118977555854</v>
      </c>
    </row>
    <row r="1806" spans="1:6" x14ac:dyDescent="0.25">
      <c r="A1806" t="s">
        <v>1282</v>
      </c>
      <c r="B1806" t="s">
        <v>1288</v>
      </c>
      <c r="C1806">
        <v>6459</v>
      </c>
      <c r="D1806" t="s">
        <v>2697</v>
      </c>
      <c r="E1806">
        <v>497.12</v>
      </c>
      <c r="F1806">
        <f t="shared" si="60"/>
        <v>12.992838751206952</v>
      </c>
    </row>
    <row r="1807" spans="1:6" x14ac:dyDescent="0.25">
      <c r="A1807" t="s">
        <v>1282</v>
      </c>
      <c r="B1807" t="s">
        <v>184</v>
      </c>
      <c r="C1807">
        <v>8016</v>
      </c>
      <c r="D1807" t="s">
        <v>2698</v>
      </c>
      <c r="E1807">
        <v>584.42999999999995</v>
      </c>
      <c r="F1807">
        <f t="shared" si="60"/>
        <v>13.715928340434271</v>
      </c>
    </row>
    <row r="1808" spans="1:6" x14ac:dyDescent="0.25">
      <c r="A1808" t="s">
        <v>1282</v>
      </c>
      <c r="B1808" t="s">
        <v>675</v>
      </c>
      <c r="C1808">
        <v>26248</v>
      </c>
      <c r="D1808" t="s">
        <v>2699</v>
      </c>
      <c r="E1808">
        <v>566.27</v>
      </c>
      <c r="F1808">
        <f t="shared" si="60"/>
        <v>46.352446712698892</v>
      </c>
    </row>
    <row r="1809" spans="1:6" x14ac:dyDescent="0.25">
      <c r="A1809" t="s">
        <v>1282</v>
      </c>
      <c r="B1809" t="s">
        <v>776</v>
      </c>
      <c r="C1809">
        <v>8402</v>
      </c>
      <c r="D1809" t="s">
        <v>2700</v>
      </c>
      <c r="E1809">
        <v>745.86</v>
      </c>
      <c r="F1809">
        <f t="shared" si="60"/>
        <v>11.264848631110397</v>
      </c>
    </row>
    <row r="1810" spans="1:6" x14ac:dyDescent="0.25">
      <c r="A1810" t="s">
        <v>1282</v>
      </c>
      <c r="B1810" t="s">
        <v>819</v>
      </c>
      <c r="C1810">
        <v>3924</v>
      </c>
      <c r="D1810" t="s">
        <v>2701</v>
      </c>
      <c r="E1810">
        <v>897.67</v>
      </c>
      <c r="F1810">
        <f t="shared" si="60"/>
        <v>4.3713168536321811</v>
      </c>
    </row>
    <row r="1811" spans="1:6" x14ac:dyDescent="0.25">
      <c r="A1811" t="s">
        <v>1282</v>
      </c>
      <c r="B1811" t="s">
        <v>1289</v>
      </c>
      <c r="C1811">
        <v>5689</v>
      </c>
      <c r="D1811" t="s">
        <v>2702</v>
      </c>
      <c r="E1811">
        <v>6009.87</v>
      </c>
      <c r="F1811">
        <f t="shared" si="60"/>
        <v>0.94660949404895611</v>
      </c>
    </row>
    <row r="1812" spans="1:6" x14ac:dyDescent="0.25">
      <c r="A1812" t="s">
        <v>1282</v>
      </c>
      <c r="B1812" t="s">
        <v>413</v>
      </c>
      <c r="C1812">
        <v>8910</v>
      </c>
      <c r="D1812" t="s">
        <v>2703</v>
      </c>
      <c r="E1812">
        <v>1196.55</v>
      </c>
      <c r="F1812">
        <f t="shared" si="60"/>
        <v>7.4464084242196318</v>
      </c>
    </row>
    <row r="1813" spans="1:6" x14ac:dyDescent="0.25">
      <c r="A1813" t="s">
        <v>1282</v>
      </c>
      <c r="B1813" t="s">
        <v>191</v>
      </c>
      <c r="C1813">
        <v>6203</v>
      </c>
      <c r="D1813" t="s">
        <v>2704</v>
      </c>
      <c r="E1813">
        <v>573.55999999999995</v>
      </c>
      <c r="F1813">
        <f t="shared" si="60"/>
        <v>10.814910384266687</v>
      </c>
    </row>
    <row r="1814" spans="1:6" x14ac:dyDescent="0.25">
      <c r="A1814" t="s">
        <v>1282</v>
      </c>
      <c r="B1814" t="s">
        <v>1290</v>
      </c>
      <c r="C1814">
        <v>10709</v>
      </c>
      <c r="D1814" t="s">
        <v>2705</v>
      </c>
      <c r="E1814">
        <v>418.61</v>
      </c>
      <c r="F1814">
        <f t="shared" si="60"/>
        <v>25.582284226368216</v>
      </c>
    </row>
    <row r="1815" spans="1:6" x14ac:dyDescent="0.25">
      <c r="A1815" t="s">
        <v>1282</v>
      </c>
      <c r="B1815" t="s">
        <v>1291</v>
      </c>
      <c r="C1815">
        <v>8846</v>
      </c>
      <c r="D1815" t="s">
        <v>2706</v>
      </c>
      <c r="E1815">
        <v>574.58000000000004</v>
      </c>
      <c r="F1815">
        <f t="shared" si="60"/>
        <v>15.395593302934316</v>
      </c>
    </row>
    <row r="1816" spans="1:6" x14ac:dyDescent="0.25">
      <c r="A1816" t="s">
        <v>1282</v>
      </c>
      <c r="B1816" t="s">
        <v>418</v>
      </c>
      <c r="C1816">
        <v>10777</v>
      </c>
      <c r="D1816" t="s">
        <v>2707</v>
      </c>
      <c r="E1816">
        <v>2576.21</v>
      </c>
      <c r="F1816">
        <f t="shared" si="60"/>
        <v>4.1832769844073274</v>
      </c>
    </row>
    <row r="1817" spans="1:6" x14ac:dyDescent="0.25">
      <c r="A1817" t="s">
        <v>1282</v>
      </c>
      <c r="B1817" t="s">
        <v>1117</v>
      </c>
      <c r="C1817">
        <v>20026</v>
      </c>
      <c r="D1817" t="s">
        <v>2708</v>
      </c>
      <c r="E1817">
        <v>267.41000000000003</v>
      </c>
      <c r="F1817">
        <f t="shared" si="60"/>
        <v>74.888747616020339</v>
      </c>
    </row>
    <row r="1818" spans="1:6" x14ac:dyDescent="0.25">
      <c r="A1818" t="s">
        <v>1282</v>
      </c>
      <c r="B1818" t="s">
        <v>1292</v>
      </c>
      <c r="C1818">
        <v>8589</v>
      </c>
      <c r="D1818" t="s">
        <v>2709</v>
      </c>
      <c r="E1818">
        <v>1400.9</v>
      </c>
      <c r="F1818">
        <f t="shared" si="60"/>
        <v>6.1310586051823828</v>
      </c>
    </row>
    <row r="1819" spans="1:6" x14ac:dyDescent="0.25">
      <c r="A1819" t="s">
        <v>1282</v>
      </c>
      <c r="B1819" t="s">
        <v>554</v>
      </c>
      <c r="C1819">
        <v>23595</v>
      </c>
      <c r="D1819" t="s">
        <v>2710</v>
      </c>
      <c r="E1819">
        <v>1019.34</v>
      </c>
      <c r="F1819">
        <f t="shared" si="60"/>
        <v>23.147330625698981</v>
      </c>
    </row>
    <row r="1820" spans="1:6" x14ac:dyDescent="0.25">
      <c r="A1820" t="s">
        <v>1282</v>
      </c>
      <c r="B1820" t="s">
        <v>1293</v>
      </c>
      <c r="C1820">
        <v>1794</v>
      </c>
      <c r="D1820" t="s">
        <v>2711</v>
      </c>
      <c r="E1820">
        <v>440.83</v>
      </c>
      <c r="F1820">
        <f t="shared" si="60"/>
        <v>4.0695959893836626</v>
      </c>
    </row>
    <row r="1821" spans="1:6" x14ac:dyDescent="0.25">
      <c r="A1821" t="s">
        <v>1282</v>
      </c>
      <c r="B1821" t="s">
        <v>1294</v>
      </c>
      <c r="C1821">
        <v>5636</v>
      </c>
      <c r="D1821" t="s">
        <v>2712</v>
      </c>
      <c r="E1821">
        <v>482.75</v>
      </c>
      <c r="F1821">
        <f t="shared" si="60"/>
        <v>11.67477990678405</v>
      </c>
    </row>
    <row r="1822" spans="1:6" x14ac:dyDescent="0.25">
      <c r="A1822" t="s">
        <v>1282</v>
      </c>
      <c r="B1822" t="s">
        <v>556</v>
      </c>
      <c r="C1822">
        <v>36565</v>
      </c>
      <c r="D1822" t="s">
        <v>2713</v>
      </c>
      <c r="E1822">
        <v>543.98</v>
      </c>
      <c r="F1822">
        <f t="shared" si="60"/>
        <v>67.217544762675089</v>
      </c>
    </row>
    <row r="1823" spans="1:6" x14ac:dyDescent="0.25">
      <c r="A1823" t="s">
        <v>1282</v>
      </c>
      <c r="B1823" t="s">
        <v>422</v>
      </c>
      <c r="C1823">
        <v>571327</v>
      </c>
      <c r="D1823" t="s">
        <v>2714</v>
      </c>
      <c r="E1823">
        <v>339.65</v>
      </c>
      <c r="F1823">
        <f t="shared" si="60"/>
        <v>1682.1051081996175</v>
      </c>
    </row>
    <row r="1824" spans="1:6" x14ac:dyDescent="0.25">
      <c r="A1824" t="s">
        <v>1282</v>
      </c>
      <c r="B1824" t="s">
        <v>1295</v>
      </c>
      <c r="C1824">
        <v>1693</v>
      </c>
      <c r="D1824" t="s">
        <v>2715</v>
      </c>
      <c r="E1824">
        <v>920.84</v>
      </c>
      <c r="F1824">
        <f t="shared" si="60"/>
        <v>1.8385387255114893</v>
      </c>
    </row>
    <row r="1825" spans="1:6" x14ac:dyDescent="0.25">
      <c r="A1825" t="s">
        <v>1282</v>
      </c>
      <c r="B1825" t="s">
        <v>1119</v>
      </c>
      <c r="C1825">
        <v>5462</v>
      </c>
      <c r="D1825" t="s">
        <v>2716</v>
      </c>
      <c r="E1825">
        <v>576.66</v>
      </c>
      <c r="F1825">
        <f t="shared" si="60"/>
        <v>9.4717858009919187</v>
      </c>
    </row>
    <row r="1826" spans="1:6" x14ac:dyDescent="0.25">
      <c r="A1826" t="s">
        <v>1282</v>
      </c>
      <c r="B1826" t="s">
        <v>207</v>
      </c>
      <c r="C1826">
        <v>2979</v>
      </c>
      <c r="D1826" t="s">
        <v>2717</v>
      </c>
      <c r="E1826">
        <v>576.13</v>
      </c>
      <c r="F1826">
        <f t="shared" si="60"/>
        <v>5.1707079999305714</v>
      </c>
    </row>
    <row r="1827" spans="1:6" x14ac:dyDescent="0.25">
      <c r="A1827" t="s">
        <v>1282</v>
      </c>
      <c r="B1827" t="s">
        <v>1296</v>
      </c>
      <c r="C1827">
        <v>2627</v>
      </c>
      <c r="D1827" t="s">
        <v>2718</v>
      </c>
      <c r="E1827">
        <v>980.11</v>
      </c>
      <c r="F1827">
        <f t="shared" si="60"/>
        <v>2.6803113936190837</v>
      </c>
    </row>
    <row r="1828" spans="1:6" x14ac:dyDescent="0.25">
      <c r="A1828" t="s">
        <v>1282</v>
      </c>
      <c r="B1828" t="s">
        <v>1297</v>
      </c>
      <c r="C1828">
        <v>4676</v>
      </c>
      <c r="D1828" t="s">
        <v>2719</v>
      </c>
      <c r="E1828">
        <v>720.53</v>
      </c>
      <c r="F1828">
        <f t="shared" si="60"/>
        <v>6.4896673282167292</v>
      </c>
    </row>
    <row r="1829" spans="1:6" x14ac:dyDescent="0.25">
      <c r="A1829" t="s">
        <v>1282</v>
      </c>
      <c r="B1829" t="s">
        <v>1298</v>
      </c>
      <c r="C1829">
        <v>21513</v>
      </c>
      <c r="D1829" t="s">
        <v>2720</v>
      </c>
      <c r="E1829">
        <v>859.99</v>
      </c>
      <c r="F1829">
        <f t="shared" si="60"/>
        <v>25.015407155897162</v>
      </c>
    </row>
    <row r="1830" spans="1:6" x14ac:dyDescent="0.25">
      <c r="A1830" t="s">
        <v>1282</v>
      </c>
      <c r="B1830" t="s">
        <v>1299</v>
      </c>
      <c r="C1830">
        <v>1837</v>
      </c>
      <c r="D1830" t="s">
        <v>2721</v>
      </c>
      <c r="E1830">
        <v>1731.15</v>
      </c>
      <c r="F1830">
        <f t="shared" si="60"/>
        <v>1.061144326026052</v>
      </c>
    </row>
    <row r="1831" spans="1:6" x14ac:dyDescent="0.25">
      <c r="A1831" t="s">
        <v>1282</v>
      </c>
      <c r="B1831" t="s">
        <v>427</v>
      </c>
      <c r="C1831">
        <v>1969</v>
      </c>
      <c r="D1831" t="s">
        <v>2722</v>
      </c>
      <c r="E1831">
        <v>571.36</v>
      </c>
      <c r="F1831">
        <f t="shared" si="60"/>
        <v>3.446163539624755</v>
      </c>
    </row>
    <row r="1832" spans="1:6" x14ac:dyDescent="0.25">
      <c r="A1832" t="s">
        <v>1282</v>
      </c>
      <c r="B1832" t="s">
        <v>1300</v>
      </c>
      <c r="C1832">
        <v>1990</v>
      </c>
      <c r="D1832" t="s">
        <v>2723</v>
      </c>
      <c r="E1832">
        <v>462.77</v>
      </c>
      <c r="F1832">
        <f t="shared" si="60"/>
        <v>4.3001923201590424</v>
      </c>
    </row>
    <row r="1833" spans="1:6" x14ac:dyDescent="0.25">
      <c r="A1833" t="s">
        <v>1282</v>
      </c>
      <c r="B1833" t="s">
        <v>312</v>
      </c>
      <c r="C1833">
        <v>623</v>
      </c>
      <c r="D1833" t="s">
        <v>2724</v>
      </c>
      <c r="E1833">
        <v>783.27</v>
      </c>
      <c r="F1833">
        <f t="shared" si="60"/>
        <v>0.79538345653478371</v>
      </c>
    </row>
    <row r="1834" spans="1:6" x14ac:dyDescent="0.25">
      <c r="A1834" t="s">
        <v>1282</v>
      </c>
      <c r="B1834" t="s">
        <v>833</v>
      </c>
      <c r="C1834">
        <v>2356</v>
      </c>
      <c r="D1834" t="s">
        <v>2725</v>
      </c>
      <c r="E1834">
        <v>570.74</v>
      </c>
      <c r="F1834">
        <f t="shared" si="60"/>
        <v>4.127974208921751</v>
      </c>
    </row>
    <row r="1835" spans="1:6" x14ac:dyDescent="0.25">
      <c r="A1835" t="s">
        <v>1282</v>
      </c>
      <c r="B1835" t="s">
        <v>574</v>
      </c>
      <c r="C1835">
        <v>61353</v>
      </c>
      <c r="D1835" t="s">
        <v>2726</v>
      </c>
      <c r="E1835">
        <v>552.25</v>
      </c>
      <c r="F1835">
        <f t="shared" si="60"/>
        <v>111.09642372114079</v>
      </c>
    </row>
    <row r="1836" spans="1:6" x14ac:dyDescent="0.25">
      <c r="A1836" t="s">
        <v>1282</v>
      </c>
      <c r="B1836" t="s">
        <v>491</v>
      </c>
      <c r="C1836">
        <v>9324</v>
      </c>
      <c r="D1836" t="s">
        <v>2727</v>
      </c>
      <c r="E1836">
        <v>546.76</v>
      </c>
      <c r="F1836">
        <f t="shared" si="60"/>
        <v>17.053186041407564</v>
      </c>
    </row>
    <row r="1837" spans="1:6" x14ac:dyDescent="0.25">
      <c r="A1837" t="s">
        <v>1282</v>
      </c>
      <c r="B1837" t="s">
        <v>907</v>
      </c>
      <c r="C1837">
        <v>3380</v>
      </c>
      <c r="D1837" t="s">
        <v>2728</v>
      </c>
      <c r="E1837">
        <v>574.20000000000005</v>
      </c>
      <c r="F1837">
        <f t="shared" si="60"/>
        <v>5.8864507140369202</v>
      </c>
    </row>
    <row r="1838" spans="1:6" x14ac:dyDescent="0.25">
      <c r="A1838" t="s">
        <v>1282</v>
      </c>
      <c r="B1838" t="s">
        <v>1301</v>
      </c>
      <c r="C1838">
        <v>922</v>
      </c>
      <c r="D1838" t="s">
        <v>2729</v>
      </c>
      <c r="E1838">
        <v>713.37</v>
      </c>
      <c r="F1838">
        <f t="shared" si="60"/>
        <v>1.292456929783983</v>
      </c>
    </row>
    <row r="1839" spans="1:6" x14ac:dyDescent="0.25">
      <c r="A1839" t="s">
        <v>1282</v>
      </c>
      <c r="B1839" t="s">
        <v>1302</v>
      </c>
      <c r="C1839">
        <v>2762</v>
      </c>
      <c r="D1839" t="s">
        <v>2730</v>
      </c>
      <c r="E1839">
        <v>718.62</v>
      </c>
      <c r="F1839">
        <f t="shared" si="60"/>
        <v>3.8434777768500736</v>
      </c>
    </row>
    <row r="1840" spans="1:6" x14ac:dyDescent="0.25">
      <c r="A1840" t="s">
        <v>1282</v>
      </c>
      <c r="B1840" t="s">
        <v>1219</v>
      </c>
      <c r="C1840">
        <v>10067</v>
      </c>
      <c r="D1840" t="s">
        <v>2731</v>
      </c>
      <c r="E1840">
        <v>2417.8000000000002</v>
      </c>
      <c r="F1840">
        <f t="shared" si="60"/>
        <v>4.1637025394987175</v>
      </c>
    </row>
    <row r="1841" spans="1:6" x14ac:dyDescent="0.25">
      <c r="A1841" t="s">
        <v>1282</v>
      </c>
      <c r="B1841" t="s">
        <v>1303</v>
      </c>
      <c r="C1841">
        <v>682</v>
      </c>
      <c r="D1841" t="s">
        <v>2732</v>
      </c>
      <c r="E1841">
        <v>721.54</v>
      </c>
      <c r="F1841">
        <f t="shared" si="60"/>
        <v>0.94520054328242376</v>
      </c>
    </row>
    <row r="1842" spans="1:6" x14ac:dyDescent="0.25">
      <c r="A1842" t="s">
        <v>1282</v>
      </c>
      <c r="B1842" t="s">
        <v>315</v>
      </c>
      <c r="C1842">
        <v>6445</v>
      </c>
      <c r="D1842" t="s">
        <v>2733</v>
      </c>
      <c r="E1842">
        <v>575.77</v>
      </c>
      <c r="F1842">
        <f t="shared" si="60"/>
        <v>11.193705820032305</v>
      </c>
    </row>
    <row r="1843" spans="1:6" x14ac:dyDescent="0.25">
      <c r="A1843" t="s">
        <v>1282</v>
      </c>
      <c r="B1843" t="s">
        <v>214</v>
      </c>
      <c r="C1843">
        <v>7046</v>
      </c>
      <c r="D1843" t="s">
        <v>2734</v>
      </c>
      <c r="E1843">
        <v>575.53</v>
      </c>
      <c r="F1843">
        <f t="shared" si="60"/>
        <v>12.242628533699373</v>
      </c>
    </row>
    <row r="1844" spans="1:6" x14ac:dyDescent="0.25">
      <c r="A1844" t="s">
        <v>1282</v>
      </c>
      <c r="B1844" t="s">
        <v>318</v>
      </c>
      <c r="C1844">
        <v>5071</v>
      </c>
      <c r="D1844" t="s">
        <v>2735</v>
      </c>
      <c r="E1844">
        <v>376.84</v>
      </c>
      <c r="F1844">
        <f t="shared" ref="F1844:F1907" si="61">C1844/E1844</f>
        <v>13.456639422566607</v>
      </c>
    </row>
    <row r="1845" spans="1:6" x14ac:dyDescent="0.25">
      <c r="A1845" t="s">
        <v>1282</v>
      </c>
      <c r="B1845" t="s">
        <v>1304</v>
      </c>
      <c r="C1845">
        <v>6495</v>
      </c>
      <c r="D1845" t="s">
        <v>2736</v>
      </c>
      <c r="E1845">
        <v>516.15</v>
      </c>
      <c r="F1845">
        <f t="shared" si="61"/>
        <v>12.583551293228712</v>
      </c>
    </row>
    <row r="1846" spans="1:6" x14ac:dyDescent="0.25">
      <c r="A1846" t="s">
        <v>1282</v>
      </c>
      <c r="B1846" t="s">
        <v>1305</v>
      </c>
      <c r="C1846">
        <v>8034</v>
      </c>
      <c r="D1846" t="s">
        <v>2737</v>
      </c>
      <c r="E1846">
        <v>1109.8499999999999</v>
      </c>
      <c r="F1846">
        <f t="shared" si="61"/>
        <v>7.2388160562238149</v>
      </c>
    </row>
    <row r="1847" spans="1:6" x14ac:dyDescent="0.25">
      <c r="A1847" t="s">
        <v>1282</v>
      </c>
      <c r="B1847" t="s">
        <v>1306</v>
      </c>
      <c r="C1847">
        <v>806</v>
      </c>
      <c r="D1847" t="s">
        <v>2738</v>
      </c>
      <c r="E1847">
        <v>774.21</v>
      </c>
      <c r="F1847">
        <f t="shared" si="61"/>
        <v>1.0410612107826041</v>
      </c>
    </row>
    <row r="1848" spans="1:6" x14ac:dyDescent="0.25">
      <c r="A1848" t="s">
        <v>1282</v>
      </c>
      <c r="B1848" t="s">
        <v>1307</v>
      </c>
      <c r="C1848">
        <v>3632</v>
      </c>
      <c r="D1848" t="s">
        <v>2739</v>
      </c>
      <c r="E1848">
        <v>952.38</v>
      </c>
      <c r="F1848">
        <f t="shared" si="61"/>
        <v>3.8136038136038137</v>
      </c>
    </row>
    <row r="1849" spans="1:6" x14ac:dyDescent="0.25">
      <c r="A1849" t="s">
        <v>1282</v>
      </c>
      <c r="B1849" t="s">
        <v>696</v>
      </c>
      <c r="C1849">
        <v>8332</v>
      </c>
      <c r="D1849" t="s">
        <v>2740</v>
      </c>
      <c r="E1849">
        <v>1139.75</v>
      </c>
      <c r="F1849">
        <f t="shared" si="61"/>
        <v>7.3103750822548808</v>
      </c>
    </row>
    <row r="1850" spans="1:6" x14ac:dyDescent="0.25">
      <c r="A1850" t="s">
        <v>1282</v>
      </c>
      <c r="B1850" t="s">
        <v>1308</v>
      </c>
      <c r="C1850">
        <v>319090</v>
      </c>
      <c r="D1850" t="s">
        <v>2741</v>
      </c>
      <c r="E1850">
        <v>846.73</v>
      </c>
      <c r="F1850">
        <f t="shared" si="61"/>
        <v>376.84976320668926</v>
      </c>
    </row>
    <row r="1851" spans="1:6" x14ac:dyDescent="0.25">
      <c r="A1851" t="s">
        <v>1282</v>
      </c>
      <c r="B1851" t="s">
        <v>320</v>
      </c>
      <c r="C1851">
        <v>34914</v>
      </c>
      <c r="D1851" t="s">
        <v>2742</v>
      </c>
      <c r="E1851">
        <v>2575.27</v>
      </c>
      <c r="F1851">
        <f t="shared" si="61"/>
        <v>13.557413397430173</v>
      </c>
    </row>
    <row r="1852" spans="1:6" x14ac:dyDescent="0.25">
      <c r="A1852" t="s">
        <v>1282</v>
      </c>
      <c r="B1852" t="s">
        <v>322</v>
      </c>
      <c r="C1852">
        <v>748</v>
      </c>
      <c r="D1852" t="s">
        <v>2743</v>
      </c>
      <c r="E1852">
        <v>571.17999999999995</v>
      </c>
      <c r="F1852">
        <f t="shared" si="61"/>
        <v>1.3095696628033195</v>
      </c>
    </row>
    <row r="1853" spans="1:6" x14ac:dyDescent="0.25">
      <c r="A1853" t="s">
        <v>1282</v>
      </c>
      <c r="B1853" t="s">
        <v>1309</v>
      </c>
      <c r="C1853">
        <v>664</v>
      </c>
      <c r="D1853" t="s">
        <v>2744</v>
      </c>
      <c r="E1853">
        <v>571.05999999999995</v>
      </c>
      <c r="F1853">
        <f t="shared" si="61"/>
        <v>1.162749973733058</v>
      </c>
    </row>
    <row r="1854" spans="1:6" x14ac:dyDescent="0.25">
      <c r="A1854" t="s">
        <v>1282</v>
      </c>
      <c r="B1854" t="s">
        <v>845</v>
      </c>
      <c r="C1854">
        <v>494</v>
      </c>
      <c r="D1854" t="s">
        <v>2745</v>
      </c>
      <c r="E1854">
        <v>860.06</v>
      </c>
      <c r="F1854">
        <f t="shared" si="61"/>
        <v>0.57437853173034448</v>
      </c>
    </row>
    <row r="1855" spans="1:6" x14ac:dyDescent="0.25">
      <c r="A1855" t="s">
        <v>1282</v>
      </c>
      <c r="B1855" t="s">
        <v>222</v>
      </c>
      <c r="C1855">
        <v>35099</v>
      </c>
      <c r="D1855" t="s">
        <v>2746</v>
      </c>
      <c r="E1855">
        <v>575.09</v>
      </c>
      <c r="F1855">
        <f t="shared" si="61"/>
        <v>61.032186266497412</v>
      </c>
    </row>
    <row r="1856" spans="1:6" x14ac:dyDescent="0.25">
      <c r="A1856" t="s">
        <v>1282</v>
      </c>
      <c r="B1856" t="s">
        <v>1310</v>
      </c>
      <c r="C1856">
        <v>7755</v>
      </c>
      <c r="D1856" t="s">
        <v>2747</v>
      </c>
      <c r="E1856">
        <v>494.39</v>
      </c>
      <c r="F1856">
        <f t="shared" si="61"/>
        <v>15.685996885050264</v>
      </c>
    </row>
    <row r="1857" spans="1:6" x14ac:dyDescent="0.25">
      <c r="A1857" t="s">
        <v>1282</v>
      </c>
      <c r="B1857" t="s">
        <v>1311</v>
      </c>
      <c r="C1857">
        <v>4642</v>
      </c>
      <c r="D1857" t="s">
        <v>2748</v>
      </c>
      <c r="E1857">
        <v>1429.92</v>
      </c>
      <c r="F1857">
        <f t="shared" si="61"/>
        <v>3.2463354593263958</v>
      </c>
    </row>
    <row r="1858" spans="1:6" x14ac:dyDescent="0.25">
      <c r="A1858" t="s">
        <v>1282</v>
      </c>
      <c r="B1858" t="s">
        <v>1312</v>
      </c>
      <c r="C1858">
        <v>3519</v>
      </c>
      <c r="D1858" t="s">
        <v>2749</v>
      </c>
      <c r="E1858">
        <v>448.08</v>
      </c>
      <c r="F1858">
        <f t="shared" si="61"/>
        <v>7.8535083020889127</v>
      </c>
    </row>
    <row r="1859" spans="1:6" x14ac:dyDescent="0.25">
      <c r="A1859" t="s">
        <v>1282</v>
      </c>
      <c r="B1859" t="s">
        <v>849</v>
      </c>
      <c r="C1859">
        <v>6972</v>
      </c>
      <c r="D1859" t="s">
        <v>2750</v>
      </c>
      <c r="E1859">
        <v>411.91</v>
      </c>
      <c r="F1859">
        <f t="shared" si="61"/>
        <v>16.92602753028574</v>
      </c>
    </row>
    <row r="1860" spans="1:6" x14ac:dyDescent="0.25">
      <c r="A1860" t="s">
        <v>1282</v>
      </c>
      <c r="B1860" t="s">
        <v>1313</v>
      </c>
      <c r="C1860">
        <v>4148</v>
      </c>
      <c r="D1860" t="s">
        <v>2751</v>
      </c>
      <c r="E1860">
        <v>576</v>
      </c>
      <c r="F1860">
        <f t="shared" si="61"/>
        <v>7.2013888888888893</v>
      </c>
    </row>
    <row r="1861" spans="1:6" x14ac:dyDescent="0.25">
      <c r="A1861" t="s">
        <v>1282</v>
      </c>
      <c r="B1861" t="s">
        <v>1314</v>
      </c>
      <c r="C1861">
        <v>16012</v>
      </c>
      <c r="D1861" t="s">
        <v>2752</v>
      </c>
      <c r="E1861">
        <v>619.12</v>
      </c>
      <c r="F1861">
        <f t="shared" si="61"/>
        <v>25.862514536761854</v>
      </c>
    </row>
    <row r="1862" spans="1:6" x14ac:dyDescent="0.25">
      <c r="A1862" t="s">
        <v>1282</v>
      </c>
      <c r="B1862" t="s">
        <v>856</v>
      </c>
      <c r="C1862">
        <v>2613</v>
      </c>
      <c r="D1862" t="s">
        <v>2753</v>
      </c>
      <c r="E1862">
        <v>432.97</v>
      </c>
      <c r="F1862">
        <f t="shared" si="61"/>
        <v>6.035060165831351</v>
      </c>
    </row>
    <row r="1863" spans="1:6" x14ac:dyDescent="0.25">
      <c r="A1863" t="s">
        <v>1282</v>
      </c>
      <c r="B1863" t="s">
        <v>1315</v>
      </c>
      <c r="C1863">
        <v>2891</v>
      </c>
      <c r="D1863" t="s">
        <v>2754</v>
      </c>
      <c r="E1863">
        <v>884.33</v>
      </c>
      <c r="F1863">
        <f t="shared" si="61"/>
        <v>3.2691416100324537</v>
      </c>
    </row>
    <row r="1864" spans="1:6" x14ac:dyDescent="0.25">
      <c r="A1864" t="s">
        <v>1282</v>
      </c>
      <c r="B1864" t="s">
        <v>1231</v>
      </c>
      <c r="C1864">
        <v>9034</v>
      </c>
      <c r="D1864" t="s">
        <v>2755</v>
      </c>
      <c r="E1864">
        <v>540.62</v>
      </c>
      <c r="F1864">
        <f t="shared" si="61"/>
        <v>16.710443564795973</v>
      </c>
    </row>
    <row r="1865" spans="1:6" x14ac:dyDescent="0.25">
      <c r="A1865" t="s">
        <v>1282</v>
      </c>
      <c r="B1865" t="s">
        <v>599</v>
      </c>
      <c r="C1865">
        <v>7148</v>
      </c>
      <c r="D1865" t="s">
        <v>2756</v>
      </c>
      <c r="E1865">
        <v>575.30999999999995</v>
      </c>
      <c r="F1865">
        <f t="shared" si="61"/>
        <v>12.424605864664269</v>
      </c>
    </row>
    <row r="1866" spans="1:6" x14ac:dyDescent="0.25">
      <c r="A1866" t="s">
        <v>1282</v>
      </c>
      <c r="B1866" t="s">
        <v>1232</v>
      </c>
      <c r="C1866">
        <v>33470</v>
      </c>
      <c r="D1866" t="s">
        <v>2757</v>
      </c>
      <c r="E1866">
        <v>689.13</v>
      </c>
      <c r="F1866">
        <f t="shared" si="61"/>
        <v>48.568484901252305</v>
      </c>
    </row>
    <row r="1867" spans="1:6" x14ac:dyDescent="0.25">
      <c r="A1867" t="s">
        <v>1282</v>
      </c>
      <c r="B1867" t="s">
        <v>331</v>
      </c>
      <c r="C1867">
        <v>5213</v>
      </c>
      <c r="D1867" t="s">
        <v>2758</v>
      </c>
      <c r="E1867">
        <v>441.13</v>
      </c>
      <c r="F1867">
        <f t="shared" si="61"/>
        <v>11.817378097159567</v>
      </c>
    </row>
    <row r="1868" spans="1:6" x14ac:dyDescent="0.25">
      <c r="A1868" t="s">
        <v>1282</v>
      </c>
      <c r="B1868" t="s">
        <v>1316</v>
      </c>
      <c r="C1868">
        <v>10724</v>
      </c>
      <c r="D1868" t="s">
        <v>2759</v>
      </c>
      <c r="E1868">
        <v>718.1</v>
      </c>
      <c r="F1868">
        <f t="shared" si="61"/>
        <v>14.933853223784988</v>
      </c>
    </row>
    <row r="1869" spans="1:6" x14ac:dyDescent="0.25">
      <c r="A1869" t="s">
        <v>1282</v>
      </c>
      <c r="B1869" t="s">
        <v>1317</v>
      </c>
      <c r="C1869">
        <v>7865</v>
      </c>
      <c r="D1869" t="s">
        <v>2760</v>
      </c>
      <c r="E1869">
        <v>555.98</v>
      </c>
      <c r="F1869">
        <f t="shared" si="61"/>
        <v>14.146192309075866</v>
      </c>
    </row>
    <row r="1870" spans="1:6" x14ac:dyDescent="0.25">
      <c r="A1870" t="s">
        <v>1282</v>
      </c>
      <c r="B1870" t="s">
        <v>1151</v>
      </c>
      <c r="C1870">
        <v>1357</v>
      </c>
      <c r="D1870" t="s">
        <v>2761</v>
      </c>
      <c r="E1870">
        <v>1011.91</v>
      </c>
      <c r="F1870">
        <f t="shared" si="61"/>
        <v>1.3410283523238233</v>
      </c>
    </row>
    <row r="1871" spans="1:6" x14ac:dyDescent="0.25">
      <c r="A1871" t="s">
        <v>1282</v>
      </c>
      <c r="B1871" t="s">
        <v>336</v>
      </c>
      <c r="C1871">
        <v>14224</v>
      </c>
      <c r="D1871" t="s">
        <v>2762</v>
      </c>
      <c r="E1871">
        <v>576.08000000000004</v>
      </c>
      <c r="F1871">
        <f t="shared" si="61"/>
        <v>24.691015136786557</v>
      </c>
    </row>
    <row r="1872" spans="1:6" x14ac:dyDescent="0.25">
      <c r="A1872" t="s">
        <v>1282</v>
      </c>
      <c r="B1872" t="s">
        <v>1318</v>
      </c>
      <c r="C1872">
        <v>187196</v>
      </c>
      <c r="D1872" t="s">
        <v>2763</v>
      </c>
      <c r="E1872">
        <v>247.29</v>
      </c>
      <c r="F1872">
        <f t="shared" si="61"/>
        <v>756.98976909701162</v>
      </c>
    </row>
    <row r="1873" spans="1:6" x14ac:dyDescent="0.25">
      <c r="A1873" t="s">
        <v>1282</v>
      </c>
      <c r="B1873" t="s">
        <v>1319</v>
      </c>
      <c r="C1873">
        <v>21578</v>
      </c>
      <c r="D1873" t="s">
        <v>2764</v>
      </c>
      <c r="E1873">
        <v>758.91</v>
      </c>
      <c r="F1873">
        <f t="shared" si="61"/>
        <v>28.432884004690941</v>
      </c>
    </row>
    <row r="1874" spans="1:6" x14ac:dyDescent="0.25">
      <c r="A1874" t="s">
        <v>1282</v>
      </c>
      <c r="B1874" t="s">
        <v>1320</v>
      </c>
      <c r="C1874">
        <v>35618</v>
      </c>
      <c r="D1874" t="s">
        <v>2765</v>
      </c>
      <c r="E1874">
        <v>745.57</v>
      </c>
      <c r="F1874">
        <f t="shared" si="61"/>
        <v>47.77284493743042</v>
      </c>
    </row>
    <row r="1875" spans="1:6" x14ac:dyDescent="0.25">
      <c r="A1875" t="s">
        <v>1282</v>
      </c>
      <c r="B1875" t="s">
        <v>865</v>
      </c>
      <c r="C1875">
        <v>17284</v>
      </c>
      <c r="D1875" t="s">
        <v>2766</v>
      </c>
      <c r="E1875">
        <v>575.74</v>
      </c>
      <c r="F1875">
        <f t="shared" si="61"/>
        <v>30.020495362490013</v>
      </c>
    </row>
    <row r="1876" spans="1:6" x14ac:dyDescent="0.25">
      <c r="A1876" t="s">
        <v>1282</v>
      </c>
      <c r="B1876" t="s">
        <v>867</v>
      </c>
      <c r="C1876">
        <v>5246</v>
      </c>
      <c r="D1876" t="s">
        <v>2767</v>
      </c>
      <c r="E1876">
        <v>2470.12</v>
      </c>
      <c r="F1876">
        <f t="shared" si="61"/>
        <v>2.1237834599128789</v>
      </c>
    </row>
    <row r="1877" spans="1:6" x14ac:dyDescent="0.25">
      <c r="A1877" t="s">
        <v>1282</v>
      </c>
      <c r="B1877" t="s">
        <v>868</v>
      </c>
      <c r="C1877">
        <v>3001</v>
      </c>
      <c r="D1877" t="s">
        <v>2768</v>
      </c>
      <c r="E1877">
        <v>571.66</v>
      </c>
      <c r="F1877">
        <f t="shared" si="61"/>
        <v>5.249623902319561</v>
      </c>
    </row>
    <row r="1878" spans="1:6" x14ac:dyDescent="0.25">
      <c r="A1878" t="s">
        <v>1282</v>
      </c>
      <c r="B1878" t="s">
        <v>806</v>
      </c>
      <c r="C1878">
        <v>1166</v>
      </c>
      <c r="D1878" t="s">
        <v>2769</v>
      </c>
      <c r="E1878">
        <v>2067.4299999999998</v>
      </c>
      <c r="F1878">
        <f t="shared" si="61"/>
        <v>0.56398523771058762</v>
      </c>
    </row>
    <row r="1879" spans="1:6" x14ac:dyDescent="0.25">
      <c r="A1879" t="s">
        <v>1282</v>
      </c>
      <c r="B1879" t="s">
        <v>871</v>
      </c>
      <c r="C1879">
        <v>5920</v>
      </c>
      <c r="D1879" t="s">
        <v>2770</v>
      </c>
      <c r="E1879">
        <v>431.08</v>
      </c>
      <c r="F1879">
        <f t="shared" si="61"/>
        <v>13.732949800501068</v>
      </c>
    </row>
    <row r="1880" spans="1:6" x14ac:dyDescent="0.25">
      <c r="A1880" t="s">
        <v>1282</v>
      </c>
      <c r="B1880" t="s">
        <v>1321</v>
      </c>
      <c r="C1880">
        <v>5003</v>
      </c>
      <c r="D1880" t="s">
        <v>2771</v>
      </c>
      <c r="E1880">
        <v>575.36</v>
      </c>
      <c r="F1880">
        <f t="shared" si="61"/>
        <v>8.6954254727474964</v>
      </c>
    </row>
    <row r="1881" spans="1:6" x14ac:dyDescent="0.25">
      <c r="A1881" t="s">
        <v>1282</v>
      </c>
      <c r="B1881" t="s">
        <v>614</v>
      </c>
      <c r="C1881">
        <v>722</v>
      </c>
      <c r="D1881" t="s">
        <v>2772</v>
      </c>
      <c r="E1881">
        <v>713.69</v>
      </c>
      <c r="F1881">
        <f t="shared" si="61"/>
        <v>1.0116437108548528</v>
      </c>
    </row>
    <row r="1882" spans="1:6" x14ac:dyDescent="0.25">
      <c r="A1882" t="s">
        <v>1282</v>
      </c>
      <c r="B1882" t="s">
        <v>1322</v>
      </c>
      <c r="C1882">
        <v>7224</v>
      </c>
      <c r="D1882" t="s">
        <v>2773</v>
      </c>
      <c r="E1882">
        <v>396.27</v>
      </c>
      <c r="F1882">
        <f t="shared" si="61"/>
        <v>18.229994700582935</v>
      </c>
    </row>
    <row r="1883" spans="1:6" x14ac:dyDescent="0.25">
      <c r="A1883" t="s">
        <v>1282</v>
      </c>
      <c r="B1883" t="s">
        <v>669</v>
      </c>
      <c r="C1883">
        <v>4158</v>
      </c>
      <c r="D1883" t="s">
        <v>2774</v>
      </c>
      <c r="E1883">
        <v>570.54</v>
      </c>
      <c r="F1883">
        <f t="shared" si="61"/>
        <v>7.2878325796613739</v>
      </c>
    </row>
    <row r="1884" spans="1:6" x14ac:dyDescent="0.25">
      <c r="A1884" t="s">
        <v>1282</v>
      </c>
      <c r="B1884" t="s">
        <v>242</v>
      </c>
      <c r="C1884">
        <v>20729</v>
      </c>
      <c r="D1884" t="s">
        <v>2775</v>
      </c>
      <c r="E1884">
        <v>393.79</v>
      </c>
      <c r="F1884">
        <f t="shared" si="61"/>
        <v>52.639731836765783</v>
      </c>
    </row>
    <row r="1885" spans="1:6" x14ac:dyDescent="0.25">
      <c r="A1885" t="s">
        <v>1282</v>
      </c>
      <c r="B1885" t="s">
        <v>625</v>
      </c>
      <c r="C1885">
        <v>9385</v>
      </c>
      <c r="D1885" t="s">
        <v>2776</v>
      </c>
      <c r="E1885">
        <v>443.52</v>
      </c>
      <c r="F1885">
        <f t="shared" si="61"/>
        <v>21.160263347763347</v>
      </c>
    </row>
    <row r="1886" spans="1:6" x14ac:dyDescent="0.25">
      <c r="A1886" t="s">
        <v>1282</v>
      </c>
      <c r="B1886" t="s">
        <v>626</v>
      </c>
      <c r="C1886">
        <v>3487</v>
      </c>
      <c r="D1886" t="s">
        <v>2777</v>
      </c>
      <c r="E1886">
        <v>575.04</v>
      </c>
      <c r="F1886">
        <f t="shared" si="61"/>
        <v>6.0639259877573739</v>
      </c>
    </row>
    <row r="1887" spans="1:6" x14ac:dyDescent="0.25">
      <c r="A1887" t="s">
        <v>1282</v>
      </c>
      <c r="B1887" t="s">
        <v>627</v>
      </c>
      <c r="C1887">
        <v>783</v>
      </c>
      <c r="D1887" t="s">
        <v>2778</v>
      </c>
      <c r="E1887">
        <v>575.61</v>
      </c>
      <c r="F1887">
        <f t="shared" si="61"/>
        <v>1.3602960337728671</v>
      </c>
    </row>
    <row r="1888" spans="1:6" x14ac:dyDescent="0.25">
      <c r="A1888" t="s">
        <v>1282</v>
      </c>
      <c r="B1888" t="s">
        <v>1012</v>
      </c>
      <c r="C1888">
        <v>13679</v>
      </c>
      <c r="D1888" t="s">
        <v>2779</v>
      </c>
      <c r="E1888">
        <v>576.04</v>
      </c>
      <c r="F1888">
        <f t="shared" si="61"/>
        <v>23.746614818415388</v>
      </c>
    </row>
    <row r="1889" spans="1:6" x14ac:dyDescent="0.25">
      <c r="A1889" t="s">
        <v>155</v>
      </c>
      <c r="B1889" t="s">
        <v>155</v>
      </c>
      <c r="C1889">
        <v>3080156</v>
      </c>
      <c r="D1889" t="s">
        <v>4220</v>
      </c>
      <c r="E1889">
        <v>110566.91</v>
      </c>
      <c r="F1889">
        <f t="shared" si="61"/>
        <v>27.857846438866744</v>
      </c>
    </row>
    <row r="1890" spans="1:6" x14ac:dyDescent="0.25">
      <c r="A1890" t="s">
        <v>155</v>
      </c>
      <c r="B1890" t="s">
        <v>1323</v>
      </c>
      <c r="C1890">
        <v>24909</v>
      </c>
      <c r="D1890" t="s">
        <v>2401</v>
      </c>
      <c r="E1890">
        <v>5023.6499999999996</v>
      </c>
      <c r="F1890">
        <f t="shared" si="61"/>
        <v>4.9583470186020131</v>
      </c>
    </row>
    <row r="1891" spans="1:6" x14ac:dyDescent="0.25">
      <c r="A1891" t="s">
        <v>155</v>
      </c>
      <c r="B1891" t="s">
        <v>299</v>
      </c>
      <c r="C1891">
        <v>2266715</v>
      </c>
      <c r="D1891" t="s">
        <v>2402</v>
      </c>
      <c r="E1891">
        <v>8091.05</v>
      </c>
      <c r="F1891">
        <f t="shared" si="61"/>
        <v>280.1509074841955</v>
      </c>
    </row>
    <row r="1892" spans="1:6" x14ac:dyDescent="0.25">
      <c r="A1892" t="s">
        <v>155</v>
      </c>
      <c r="B1892" t="s">
        <v>422</v>
      </c>
      <c r="C1892">
        <v>48905</v>
      </c>
      <c r="D1892" t="s">
        <v>2403</v>
      </c>
      <c r="E1892">
        <v>737.67</v>
      </c>
      <c r="F1892">
        <f t="shared" si="61"/>
        <v>66.296582482681956</v>
      </c>
    </row>
    <row r="1893" spans="1:6" x14ac:dyDescent="0.25">
      <c r="A1893" t="s">
        <v>155</v>
      </c>
      <c r="B1893" t="s">
        <v>1324</v>
      </c>
      <c r="C1893">
        <v>52778</v>
      </c>
      <c r="D1893" t="s">
        <v>2404</v>
      </c>
      <c r="E1893">
        <v>17204.04</v>
      </c>
      <c r="F1893">
        <f t="shared" si="61"/>
        <v>3.067767803376416</v>
      </c>
    </row>
    <row r="1894" spans="1:6" x14ac:dyDescent="0.25">
      <c r="A1894" t="s">
        <v>155</v>
      </c>
      <c r="B1894" t="s">
        <v>1325</v>
      </c>
      <c r="C1894">
        <v>873</v>
      </c>
      <c r="D1894" t="s">
        <v>2405</v>
      </c>
      <c r="E1894">
        <v>3589.19</v>
      </c>
      <c r="F1894">
        <f t="shared" si="61"/>
        <v>0.24323036674012799</v>
      </c>
    </row>
    <row r="1895" spans="1:6" x14ac:dyDescent="0.25">
      <c r="A1895" t="s">
        <v>155</v>
      </c>
      <c r="B1895" t="s">
        <v>1326</v>
      </c>
      <c r="C1895">
        <v>2029</v>
      </c>
      <c r="D1895" t="s">
        <v>2406</v>
      </c>
      <c r="E1895">
        <v>4180.25</v>
      </c>
      <c r="F1895">
        <f t="shared" si="61"/>
        <v>0.48537766879971295</v>
      </c>
    </row>
    <row r="1896" spans="1:6" x14ac:dyDescent="0.25">
      <c r="A1896" t="s">
        <v>155</v>
      </c>
      <c r="B1896" t="s">
        <v>359</v>
      </c>
      <c r="C1896">
        <v>16831</v>
      </c>
      <c r="D1896" t="s">
        <v>2407</v>
      </c>
      <c r="E1896">
        <v>9658.42</v>
      </c>
      <c r="F1896">
        <f t="shared" si="61"/>
        <v>1.7426245700642549</v>
      </c>
    </row>
    <row r="1897" spans="1:6" x14ac:dyDescent="0.25">
      <c r="A1897" t="s">
        <v>155</v>
      </c>
      <c r="B1897" t="s">
        <v>1327</v>
      </c>
      <c r="C1897">
        <v>5532</v>
      </c>
      <c r="D1897" t="s">
        <v>2408</v>
      </c>
      <c r="E1897">
        <v>5519.64</v>
      </c>
      <c r="F1897">
        <f t="shared" si="61"/>
        <v>1.0022392764745527</v>
      </c>
    </row>
    <row r="1898" spans="1:6" x14ac:dyDescent="0.25">
      <c r="A1898" t="s">
        <v>155</v>
      </c>
      <c r="B1898" t="s">
        <v>320</v>
      </c>
      <c r="C1898">
        <v>5183</v>
      </c>
      <c r="D1898" t="s">
        <v>2409</v>
      </c>
      <c r="E1898">
        <v>10637.44</v>
      </c>
      <c r="F1898">
        <f t="shared" si="61"/>
        <v>0.4872412911377173</v>
      </c>
    </row>
    <row r="1899" spans="1:6" x14ac:dyDescent="0.25">
      <c r="A1899" t="s">
        <v>155</v>
      </c>
      <c r="B1899" t="s">
        <v>792</v>
      </c>
      <c r="C1899">
        <v>57510</v>
      </c>
      <c r="D1899" t="s">
        <v>2410</v>
      </c>
      <c r="E1899">
        <v>2016.49</v>
      </c>
      <c r="F1899">
        <f t="shared" si="61"/>
        <v>28.519853805374687</v>
      </c>
    </row>
    <row r="1900" spans="1:6" x14ac:dyDescent="0.25">
      <c r="A1900" t="s">
        <v>155</v>
      </c>
      <c r="B1900" t="s">
        <v>439</v>
      </c>
      <c r="C1900">
        <v>4505</v>
      </c>
      <c r="D1900" t="s">
        <v>2411</v>
      </c>
      <c r="E1900">
        <v>3813.17</v>
      </c>
      <c r="F1900">
        <f t="shared" si="61"/>
        <v>1.1814317221629247</v>
      </c>
    </row>
    <row r="1901" spans="1:6" x14ac:dyDescent="0.25">
      <c r="A1901" t="s">
        <v>155</v>
      </c>
      <c r="B1901" t="s">
        <v>1328</v>
      </c>
      <c r="C1901">
        <v>46523</v>
      </c>
      <c r="D1901" t="s">
        <v>2412</v>
      </c>
      <c r="E1901">
        <v>18159.71</v>
      </c>
      <c r="F1901">
        <f t="shared" si="61"/>
        <v>2.5618801181296398</v>
      </c>
    </row>
    <row r="1902" spans="1:6" x14ac:dyDescent="0.25">
      <c r="A1902" t="s">
        <v>155</v>
      </c>
      <c r="B1902" t="s">
        <v>1329</v>
      </c>
      <c r="C1902">
        <v>6725</v>
      </c>
      <c r="D1902" t="s">
        <v>2413</v>
      </c>
      <c r="E1902">
        <v>6067.89</v>
      </c>
      <c r="F1902">
        <f t="shared" si="61"/>
        <v>1.1082929980602811</v>
      </c>
    </row>
    <row r="1903" spans="1:6" x14ac:dyDescent="0.25">
      <c r="A1903" t="s">
        <v>155</v>
      </c>
      <c r="B1903" t="s">
        <v>1330</v>
      </c>
      <c r="C1903">
        <v>4123</v>
      </c>
      <c r="D1903" t="s">
        <v>2414</v>
      </c>
      <c r="E1903">
        <v>263.81</v>
      </c>
      <c r="F1903">
        <f t="shared" si="61"/>
        <v>15.628672150411282</v>
      </c>
    </row>
    <row r="1904" spans="1:6" x14ac:dyDescent="0.25">
      <c r="A1904" t="s">
        <v>155</v>
      </c>
      <c r="B1904" t="s">
        <v>1331</v>
      </c>
      <c r="C1904">
        <v>471519</v>
      </c>
      <c r="D1904" t="s">
        <v>2415</v>
      </c>
      <c r="E1904">
        <v>6551.48</v>
      </c>
      <c r="F1904">
        <f t="shared" si="61"/>
        <v>71.971371354258892</v>
      </c>
    </row>
    <row r="1905" spans="1:7" x14ac:dyDescent="0.25">
      <c r="A1905" t="s">
        <v>155</v>
      </c>
      <c r="B1905" t="s">
        <v>1332</v>
      </c>
      <c r="C1905">
        <v>9580</v>
      </c>
      <c r="D1905" t="s">
        <v>2416</v>
      </c>
      <c r="E1905">
        <v>8897.17</v>
      </c>
      <c r="F1905">
        <f t="shared" si="61"/>
        <v>1.0767468756919334</v>
      </c>
      <c r="G1905" t="s">
        <v>5299</v>
      </c>
    </row>
    <row r="1906" spans="1:7" x14ac:dyDescent="0.25">
      <c r="A1906" t="s">
        <v>155</v>
      </c>
      <c r="B1906" t="s">
        <v>1333</v>
      </c>
      <c r="C1906">
        <v>55916</v>
      </c>
      <c r="D1906" t="s">
        <v>2417</v>
      </c>
      <c r="E1906">
        <v>155.85</v>
      </c>
      <c r="F1906">
        <f t="shared" si="61"/>
        <v>358.78087905036898</v>
      </c>
    </row>
    <row r="1907" spans="1:7" x14ac:dyDescent="0.25">
      <c r="A1907" t="s">
        <v>1334</v>
      </c>
      <c r="B1907" t="s">
        <v>1334</v>
      </c>
      <c r="C1907">
        <v>1359711</v>
      </c>
      <c r="D1907" t="s">
        <v>4221</v>
      </c>
      <c r="E1907">
        <v>9350.93</v>
      </c>
      <c r="F1907">
        <f t="shared" si="61"/>
        <v>145.40917320523198</v>
      </c>
    </row>
    <row r="1908" spans="1:7" x14ac:dyDescent="0.25">
      <c r="A1908" t="s">
        <v>1334</v>
      </c>
      <c r="B1908" t="s">
        <v>1335</v>
      </c>
      <c r="C1908">
        <v>61303</v>
      </c>
      <c r="D1908" t="s">
        <v>4222</v>
      </c>
      <c r="E1908">
        <v>468.59</v>
      </c>
      <c r="F1908">
        <f t="shared" ref="F1908:F1971" si="62">C1908/E1908</f>
        <v>130.8243880577904</v>
      </c>
    </row>
    <row r="1909" spans="1:7" x14ac:dyDescent="0.25">
      <c r="A1909" t="s">
        <v>1334</v>
      </c>
      <c r="B1909" t="s">
        <v>297</v>
      </c>
      <c r="C1909">
        <v>48910</v>
      </c>
      <c r="D1909" t="s">
        <v>4223</v>
      </c>
      <c r="E1909">
        <v>992.32</v>
      </c>
      <c r="F1909">
        <f t="shared" si="62"/>
        <v>49.288535956143178</v>
      </c>
    </row>
    <row r="1910" spans="1:7" x14ac:dyDescent="0.25">
      <c r="A1910" t="s">
        <v>1334</v>
      </c>
      <c r="B1910" t="s">
        <v>1336</v>
      </c>
      <c r="C1910">
        <v>76085</v>
      </c>
      <c r="D1910" t="s">
        <v>4224</v>
      </c>
      <c r="E1910">
        <v>729.21</v>
      </c>
      <c r="F1910">
        <f t="shared" si="62"/>
        <v>104.33894214286693</v>
      </c>
    </row>
    <row r="1911" spans="1:7" x14ac:dyDescent="0.25">
      <c r="A1911" t="s">
        <v>1334</v>
      </c>
      <c r="B1911" t="s">
        <v>1337</v>
      </c>
      <c r="C1911">
        <v>31563</v>
      </c>
      <c r="D1911" t="s">
        <v>4225</v>
      </c>
      <c r="E1911">
        <v>1831.72</v>
      </c>
      <c r="F1911">
        <f t="shared" si="62"/>
        <v>17.231345402135698</v>
      </c>
    </row>
    <row r="1912" spans="1:7" x14ac:dyDescent="0.25">
      <c r="A1912" t="s">
        <v>1334</v>
      </c>
      <c r="B1912" t="s">
        <v>1338</v>
      </c>
      <c r="C1912">
        <v>89886</v>
      </c>
      <c r="D1912" t="s">
        <v>4226</v>
      </c>
      <c r="E1912">
        <v>1750.3</v>
      </c>
      <c r="F1912">
        <f t="shared" si="62"/>
        <v>51.354624921442038</v>
      </c>
    </row>
    <row r="1913" spans="1:7" x14ac:dyDescent="0.25">
      <c r="A1913" t="s">
        <v>1334</v>
      </c>
      <c r="B1913" t="s">
        <v>496</v>
      </c>
      <c r="C1913">
        <v>417025</v>
      </c>
      <c r="D1913" t="s">
        <v>4227</v>
      </c>
      <c r="E1913">
        <v>892.28</v>
      </c>
      <c r="F1913">
        <f t="shared" si="62"/>
        <v>467.37010803783568</v>
      </c>
    </row>
    <row r="1914" spans="1:7" x14ac:dyDescent="0.25">
      <c r="A1914" t="s">
        <v>1334</v>
      </c>
      <c r="B1914" t="s">
        <v>1339</v>
      </c>
      <c r="C1914">
        <v>151391</v>
      </c>
      <c r="D1914" t="s">
        <v>4228</v>
      </c>
      <c r="E1914">
        <v>956.56</v>
      </c>
      <c r="F1914">
        <f t="shared" si="62"/>
        <v>158.26607844777118</v>
      </c>
    </row>
    <row r="1915" spans="1:7" x14ac:dyDescent="0.25">
      <c r="A1915" t="s">
        <v>1334</v>
      </c>
      <c r="B1915" t="s">
        <v>1340</v>
      </c>
      <c r="C1915">
        <v>309769</v>
      </c>
      <c r="D1915" t="s">
        <v>4229</v>
      </c>
      <c r="E1915">
        <v>794.04</v>
      </c>
      <c r="F1915">
        <f t="shared" si="62"/>
        <v>390.11762631605461</v>
      </c>
    </row>
    <row r="1916" spans="1:7" x14ac:dyDescent="0.25">
      <c r="A1916" t="s">
        <v>1334</v>
      </c>
      <c r="B1916" t="s">
        <v>1341</v>
      </c>
      <c r="C1916">
        <v>130633</v>
      </c>
      <c r="D1916" t="s">
        <v>4230</v>
      </c>
      <c r="E1916">
        <v>383.95</v>
      </c>
      <c r="F1916">
        <f t="shared" si="62"/>
        <v>340.23440552155228</v>
      </c>
    </row>
    <row r="1917" spans="1:7" x14ac:dyDescent="0.25">
      <c r="A1917" t="s">
        <v>1334</v>
      </c>
      <c r="B1917" t="s">
        <v>757</v>
      </c>
      <c r="C1917">
        <v>43146</v>
      </c>
      <c r="D1917" t="s">
        <v>4231</v>
      </c>
      <c r="E1917">
        <v>551.98</v>
      </c>
      <c r="F1917">
        <f t="shared" si="62"/>
        <v>78.165875575201994</v>
      </c>
    </row>
    <row r="1918" spans="1:7" x14ac:dyDescent="0.25">
      <c r="A1918" t="s">
        <v>1342</v>
      </c>
      <c r="B1918" t="s">
        <v>1342</v>
      </c>
      <c r="C1918">
        <v>8882190</v>
      </c>
      <c r="D1918" t="s">
        <v>4232</v>
      </c>
      <c r="E1918">
        <v>8721.9500000000007</v>
      </c>
      <c r="F1918">
        <f t="shared" si="62"/>
        <v>1018.3720383629807</v>
      </c>
    </row>
    <row r="1919" spans="1:7" x14ac:dyDescent="0.25">
      <c r="A1919" t="s">
        <v>1342</v>
      </c>
      <c r="B1919" t="s">
        <v>1343</v>
      </c>
      <c r="C1919">
        <v>263670</v>
      </c>
      <c r="D1919" t="s">
        <v>4233</v>
      </c>
      <c r="E1919">
        <v>671.47</v>
      </c>
      <c r="F1919">
        <f t="shared" si="62"/>
        <v>392.67577106944464</v>
      </c>
    </row>
    <row r="1920" spans="1:7" x14ac:dyDescent="0.25">
      <c r="A1920" t="s">
        <v>1342</v>
      </c>
      <c r="B1920" t="s">
        <v>1344</v>
      </c>
      <c r="C1920">
        <v>932202</v>
      </c>
      <c r="D1920" t="s">
        <v>4234</v>
      </c>
      <c r="E1920">
        <v>246.82</v>
      </c>
      <c r="F1920">
        <f t="shared" si="62"/>
        <v>3776.8495259703427</v>
      </c>
    </row>
    <row r="1921" spans="1:6" x14ac:dyDescent="0.25">
      <c r="A1921" t="s">
        <v>1342</v>
      </c>
      <c r="B1921" t="s">
        <v>1345</v>
      </c>
      <c r="C1921">
        <v>445349</v>
      </c>
      <c r="D1921" t="s">
        <v>4235</v>
      </c>
      <c r="E1921">
        <v>819.48</v>
      </c>
      <c r="F1921">
        <f t="shared" si="62"/>
        <v>543.45316542197486</v>
      </c>
    </row>
    <row r="1922" spans="1:6" x14ac:dyDescent="0.25">
      <c r="A1922" t="s">
        <v>1342</v>
      </c>
      <c r="B1922" t="s">
        <v>539</v>
      </c>
      <c r="C1922">
        <v>506471</v>
      </c>
      <c r="D1922" t="s">
        <v>4236</v>
      </c>
      <c r="E1922">
        <v>227.59</v>
      </c>
      <c r="F1922">
        <f t="shared" si="62"/>
        <v>2225.3657893580562</v>
      </c>
    </row>
    <row r="1923" spans="1:6" x14ac:dyDescent="0.25">
      <c r="A1923" t="s">
        <v>1342</v>
      </c>
      <c r="B1923" t="s">
        <v>1346</v>
      </c>
      <c r="C1923">
        <v>92039</v>
      </c>
      <c r="D1923" t="s">
        <v>4237</v>
      </c>
      <c r="E1923">
        <v>620.29</v>
      </c>
      <c r="F1923">
        <f t="shared" si="62"/>
        <v>148.38059617275792</v>
      </c>
    </row>
    <row r="1924" spans="1:6" x14ac:dyDescent="0.25">
      <c r="A1924" t="s">
        <v>1342</v>
      </c>
      <c r="B1924" t="s">
        <v>680</v>
      </c>
      <c r="C1924">
        <v>149527</v>
      </c>
      <c r="D1924" t="s">
        <v>4238</v>
      </c>
      <c r="E1924">
        <v>676.57</v>
      </c>
      <c r="F1924">
        <f t="shared" si="62"/>
        <v>221.00743455961688</v>
      </c>
    </row>
    <row r="1925" spans="1:6" x14ac:dyDescent="0.25">
      <c r="A1925" t="s">
        <v>1342</v>
      </c>
      <c r="B1925" t="s">
        <v>1036</v>
      </c>
      <c r="C1925">
        <v>798975</v>
      </c>
      <c r="D1925" t="s">
        <v>4239</v>
      </c>
      <c r="E1925">
        <v>129.59</v>
      </c>
      <c r="F1925">
        <f t="shared" si="62"/>
        <v>6165.406281348869</v>
      </c>
    </row>
    <row r="1926" spans="1:6" x14ac:dyDescent="0.25">
      <c r="A1926" t="s">
        <v>1342</v>
      </c>
      <c r="B1926" t="s">
        <v>1347</v>
      </c>
      <c r="C1926">
        <v>291636</v>
      </c>
      <c r="D1926" t="s">
        <v>4240</v>
      </c>
      <c r="E1926">
        <v>337</v>
      </c>
      <c r="F1926">
        <f t="shared" si="62"/>
        <v>865.38872403560833</v>
      </c>
    </row>
    <row r="1927" spans="1:6" x14ac:dyDescent="0.25">
      <c r="A1927" t="s">
        <v>1342</v>
      </c>
      <c r="B1927" t="s">
        <v>1348</v>
      </c>
      <c r="C1927">
        <v>672391</v>
      </c>
      <c r="D1927" t="s">
        <v>4241</v>
      </c>
      <c r="E1927">
        <v>62.26</v>
      </c>
      <c r="F1927">
        <f t="shared" si="62"/>
        <v>10799.726951493736</v>
      </c>
    </row>
    <row r="1928" spans="1:6" x14ac:dyDescent="0.25">
      <c r="A1928" t="s">
        <v>1342</v>
      </c>
      <c r="B1928" t="s">
        <v>1349</v>
      </c>
      <c r="C1928">
        <v>124371</v>
      </c>
      <c r="D1928" t="s">
        <v>4242</v>
      </c>
      <c r="E1928">
        <v>437.85</v>
      </c>
      <c r="F1928">
        <f t="shared" si="62"/>
        <v>284.04933196300101</v>
      </c>
    </row>
    <row r="1929" spans="1:6" x14ac:dyDescent="0.25">
      <c r="A1929" t="s">
        <v>1342</v>
      </c>
      <c r="B1929" t="s">
        <v>706</v>
      </c>
      <c r="C1929">
        <v>367430</v>
      </c>
      <c r="D1929" t="s">
        <v>4243</v>
      </c>
      <c r="E1929">
        <v>228.87</v>
      </c>
      <c r="F1929">
        <f t="shared" si="62"/>
        <v>1605.4091842530695</v>
      </c>
    </row>
    <row r="1930" spans="1:6" x14ac:dyDescent="0.25">
      <c r="A1930" t="s">
        <v>1342</v>
      </c>
      <c r="B1930" t="s">
        <v>463</v>
      </c>
      <c r="C1930">
        <v>825062</v>
      </c>
      <c r="D1930" t="s">
        <v>4244</v>
      </c>
      <c r="E1930">
        <v>322.64999999999998</v>
      </c>
      <c r="F1930">
        <f t="shared" si="62"/>
        <v>2557.1424143809081</v>
      </c>
    </row>
    <row r="1931" spans="1:6" x14ac:dyDescent="0.25">
      <c r="A1931" t="s">
        <v>1342</v>
      </c>
      <c r="B1931" t="s">
        <v>1350</v>
      </c>
      <c r="C1931">
        <v>618795</v>
      </c>
      <c r="D1931" t="s">
        <v>4245</v>
      </c>
      <c r="E1931">
        <v>665.34</v>
      </c>
      <c r="F1931">
        <f t="shared" si="62"/>
        <v>930.04328613941743</v>
      </c>
    </row>
    <row r="1932" spans="1:6" x14ac:dyDescent="0.25">
      <c r="A1932" t="s">
        <v>1342</v>
      </c>
      <c r="B1932" t="s">
        <v>847</v>
      </c>
      <c r="C1932">
        <v>491845</v>
      </c>
      <c r="D1932" t="s">
        <v>4246</v>
      </c>
      <c r="E1932">
        <v>481.36</v>
      </c>
      <c r="F1932">
        <f t="shared" si="62"/>
        <v>1021.7820342363303</v>
      </c>
    </row>
    <row r="1933" spans="1:6" x14ac:dyDescent="0.25">
      <c r="A1933" t="s">
        <v>1342</v>
      </c>
      <c r="B1933" t="s">
        <v>1351</v>
      </c>
      <c r="C1933">
        <v>607186</v>
      </c>
      <c r="D1933" t="s">
        <v>4247</v>
      </c>
      <c r="E1933">
        <v>915.9</v>
      </c>
      <c r="F1933">
        <f t="shared" si="62"/>
        <v>662.9391855006005</v>
      </c>
    </row>
    <row r="1934" spans="1:6" x14ac:dyDescent="0.25">
      <c r="A1934" t="s">
        <v>1342</v>
      </c>
      <c r="B1934" t="s">
        <v>1352</v>
      </c>
      <c r="C1934">
        <v>501826</v>
      </c>
      <c r="D1934" t="s">
        <v>4248</v>
      </c>
      <c r="E1934">
        <v>197.07</v>
      </c>
      <c r="F1934">
        <f t="shared" si="62"/>
        <v>2546.4352768051963</v>
      </c>
    </row>
    <row r="1935" spans="1:6" x14ac:dyDescent="0.25">
      <c r="A1935" t="s">
        <v>1342</v>
      </c>
      <c r="B1935" t="s">
        <v>1353</v>
      </c>
      <c r="C1935">
        <v>62385</v>
      </c>
      <c r="D1935" t="s">
        <v>4249</v>
      </c>
      <c r="E1935">
        <v>372.54</v>
      </c>
      <c r="F1935">
        <f t="shared" si="62"/>
        <v>167.4585279433081</v>
      </c>
    </row>
    <row r="1936" spans="1:6" x14ac:dyDescent="0.25">
      <c r="A1936" t="s">
        <v>1342</v>
      </c>
      <c r="B1936" t="s">
        <v>1010</v>
      </c>
      <c r="C1936">
        <v>328934</v>
      </c>
      <c r="D1936" t="s">
        <v>4250</v>
      </c>
      <c r="E1936">
        <v>305.07</v>
      </c>
      <c r="F1936">
        <f t="shared" si="62"/>
        <v>1078.2246697479268</v>
      </c>
    </row>
    <row r="1937" spans="1:7" x14ac:dyDescent="0.25">
      <c r="A1937" t="s">
        <v>1342</v>
      </c>
      <c r="B1937" t="s">
        <v>471</v>
      </c>
      <c r="C1937">
        <v>140488</v>
      </c>
      <c r="D1937" t="s">
        <v>4251</v>
      </c>
      <c r="E1937">
        <v>535.96</v>
      </c>
      <c r="F1937">
        <f t="shared" si="62"/>
        <v>262.12403910739607</v>
      </c>
    </row>
    <row r="1938" spans="1:7" x14ac:dyDescent="0.25">
      <c r="A1938" t="s">
        <v>1342</v>
      </c>
      <c r="B1938" t="s">
        <v>343</v>
      </c>
      <c r="C1938">
        <v>556341</v>
      </c>
      <c r="D1938" t="s">
        <v>4252</v>
      </c>
      <c r="E1938">
        <v>105.46</v>
      </c>
      <c r="F1938">
        <f t="shared" si="62"/>
        <v>5275.3745495922631</v>
      </c>
    </row>
    <row r="1939" spans="1:7" x14ac:dyDescent="0.25">
      <c r="A1939" t="s">
        <v>1342</v>
      </c>
      <c r="B1939" t="s">
        <v>624</v>
      </c>
      <c r="C1939">
        <v>105267</v>
      </c>
      <c r="D1939" t="s">
        <v>4253</v>
      </c>
      <c r="E1939">
        <v>362.78</v>
      </c>
      <c r="F1939">
        <f t="shared" si="62"/>
        <v>290.16759468548435</v>
      </c>
    </row>
    <row r="1940" spans="1:7" x14ac:dyDescent="0.25">
      <c r="A1940" t="s">
        <v>1354</v>
      </c>
      <c r="B1940" t="s">
        <v>1354</v>
      </c>
      <c r="C1940">
        <v>2096829</v>
      </c>
      <c r="D1940" t="s">
        <v>4254</v>
      </c>
      <c r="E1940">
        <v>121598.23</v>
      </c>
      <c r="F1940">
        <f t="shared" si="62"/>
        <v>17.24391054047415</v>
      </c>
    </row>
    <row r="1941" spans="1:7" x14ac:dyDescent="0.25">
      <c r="A1941" t="s">
        <v>1354</v>
      </c>
      <c r="B1941" t="s">
        <v>1355</v>
      </c>
      <c r="C1941">
        <v>679121</v>
      </c>
      <c r="D1941" t="s">
        <v>2210</v>
      </c>
      <c r="E1941">
        <v>1168.77</v>
      </c>
      <c r="F1941">
        <f t="shared" si="62"/>
        <v>581.05615304978744</v>
      </c>
    </row>
    <row r="1942" spans="1:7" x14ac:dyDescent="0.25">
      <c r="A1942" t="s">
        <v>1354</v>
      </c>
      <c r="B1942" t="s">
        <v>1356</v>
      </c>
      <c r="C1942">
        <v>3527</v>
      </c>
      <c r="D1942" t="s">
        <v>2211</v>
      </c>
      <c r="E1942">
        <v>6929.49</v>
      </c>
      <c r="F1942">
        <f t="shared" si="62"/>
        <v>0.5089840666484835</v>
      </c>
      <c r="G1942" t="s">
        <v>5285</v>
      </c>
    </row>
    <row r="1943" spans="1:7" x14ac:dyDescent="0.25">
      <c r="A1943" t="s">
        <v>1354</v>
      </c>
      <c r="B1943" t="s">
        <v>1357</v>
      </c>
      <c r="C1943">
        <v>64615</v>
      </c>
      <c r="D1943" t="s">
        <v>2212</v>
      </c>
      <c r="E1943">
        <v>6075.6</v>
      </c>
      <c r="F1943">
        <f t="shared" si="62"/>
        <v>10.635163605240635</v>
      </c>
    </row>
    <row r="1944" spans="1:7" x14ac:dyDescent="0.25">
      <c r="A1944" t="s">
        <v>1354</v>
      </c>
      <c r="B1944" t="s">
        <v>1358</v>
      </c>
      <c r="C1944">
        <v>26675</v>
      </c>
      <c r="D1944" t="s">
        <v>2213</v>
      </c>
      <c r="E1944">
        <v>4542.07</v>
      </c>
      <c r="F1944">
        <f t="shared" si="62"/>
        <v>5.8728729411920115</v>
      </c>
    </row>
    <row r="1945" spans="1:7" x14ac:dyDescent="0.25">
      <c r="A1945" t="s">
        <v>1354</v>
      </c>
      <c r="B1945" t="s">
        <v>1290</v>
      </c>
      <c r="C1945">
        <v>11941</v>
      </c>
      <c r="D1945" t="s">
        <v>2214</v>
      </c>
      <c r="E1945">
        <v>3768.29</v>
      </c>
      <c r="F1945">
        <f t="shared" si="62"/>
        <v>3.1688113176002908</v>
      </c>
      <c r="G1945" t="s">
        <v>5285</v>
      </c>
    </row>
    <row r="1946" spans="1:7" x14ac:dyDescent="0.25">
      <c r="A1946" t="s">
        <v>1354</v>
      </c>
      <c r="B1946" t="s">
        <v>1359</v>
      </c>
      <c r="C1946">
        <v>48954</v>
      </c>
      <c r="D1946" t="s">
        <v>2215</v>
      </c>
      <c r="E1946">
        <v>1407.78</v>
      </c>
      <c r="F1946">
        <f t="shared" si="62"/>
        <v>34.773899330861354</v>
      </c>
    </row>
    <row r="1947" spans="1:7" x14ac:dyDescent="0.25">
      <c r="A1947" t="s">
        <v>1354</v>
      </c>
      <c r="B1947" t="s">
        <v>1360</v>
      </c>
      <c r="C1947">
        <v>1748</v>
      </c>
      <c r="D1947" t="s">
        <v>2216</v>
      </c>
      <c r="E1947">
        <v>2334.02</v>
      </c>
      <c r="F1947">
        <f t="shared" si="62"/>
        <v>0.74892245996178264</v>
      </c>
    </row>
    <row r="1948" spans="1:7" x14ac:dyDescent="0.25">
      <c r="A1948" t="s">
        <v>1354</v>
      </c>
      <c r="B1948" t="s">
        <v>1361</v>
      </c>
      <c r="C1948">
        <v>218195</v>
      </c>
      <c r="D1948" t="s">
        <v>2217</v>
      </c>
      <c r="E1948">
        <v>3814.88</v>
      </c>
      <c r="F1948">
        <f t="shared" si="62"/>
        <v>57.195770247032669</v>
      </c>
    </row>
    <row r="1949" spans="1:7" x14ac:dyDescent="0.25">
      <c r="A1949" t="s">
        <v>1354</v>
      </c>
      <c r="B1949" t="s">
        <v>1362</v>
      </c>
      <c r="C1949">
        <v>58460</v>
      </c>
      <c r="D1949" t="s">
        <v>2218</v>
      </c>
      <c r="E1949">
        <v>4197.8</v>
      </c>
      <c r="F1949">
        <f t="shared" si="62"/>
        <v>13.926342369812758</v>
      </c>
    </row>
    <row r="1950" spans="1:7" x14ac:dyDescent="0.25">
      <c r="A1950" t="s">
        <v>1354</v>
      </c>
      <c r="B1950" t="s">
        <v>312</v>
      </c>
      <c r="C1950">
        <v>26998</v>
      </c>
      <c r="D1950" t="s">
        <v>2219</v>
      </c>
      <c r="E1950">
        <v>3967.79</v>
      </c>
      <c r="F1950">
        <f t="shared" si="62"/>
        <v>6.8042915577689342</v>
      </c>
    </row>
    <row r="1951" spans="1:7" x14ac:dyDescent="0.25">
      <c r="A1951" t="s">
        <v>1354</v>
      </c>
      <c r="B1951" t="s">
        <v>1363</v>
      </c>
      <c r="C1951">
        <v>4300</v>
      </c>
      <c r="D1951" t="s">
        <v>2220</v>
      </c>
      <c r="E1951">
        <v>3031.81</v>
      </c>
      <c r="F1951">
        <f t="shared" si="62"/>
        <v>1.4182946820546143</v>
      </c>
    </row>
    <row r="1952" spans="1:7" x14ac:dyDescent="0.25">
      <c r="A1952" t="s">
        <v>1354</v>
      </c>
      <c r="B1952" t="s">
        <v>1364</v>
      </c>
      <c r="C1952">
        <v>625</v>
      </c>
      <c r="D1952" t="s">
        <v>2221</v>
      </c>
      <c r="E1952">
        <v>2126.1</v>
      </c>
      <c r="F1952">
        <f t="shared" si="62"/>
        <v>0.29396547669441703</v>
      </c>
    </row>
    <row r="1953" spans="1:7" x14ac:dyDescent="0.25">
      <c r="A1953" t="s">
        <v>1354</v>
      </c>
      <c r="B1953" t="s">
        <v>1365</v>
      </c>
      <c r="C1953">
        <v>4198</v>
      </c>
      <c r="D1953" t="s">
        <v>2222</v>
      </c>
      <c r="E1953">
        <v>3446.2</v>
      </c>
      <c r="F1953">
        <f t="shared" si="62"/>
        <v>1.2181533283036388</v>
      </c>
    </row>
    <row r="1954" spans="1:7" x14ac:dyDescent="0.25">
      <c r="A1954" t="s">
        <v>1354</v>
      </c>
      <c r="B1954" t="s">
        <v>1366</v>
      </c>
      <c r="C1954">
        <v>71070</v>
      </c>
      <c r="D1954" t="s">
        <v>2223</v>
      </c>
      <c r="E1954">
        <v>4394.33</v>
      </c>
      <c r="F1954">
        <f t="shared" si="62"/>
        <v>16.173113990073574</v>
      </c>
    </row>
    <row r="1955" spans="1:7" x14ac:dyDescent="0.25">
      <c r="A1955" t="s">
        <v>1354</v>
      </c>
      <c r="B1955" t="s">
        <v>320</v>
      </c>
      <c r="C1955">
        <v>19572</v>
      </c>
      <c r="D1955" t="s">
        <v>2224</v>
      </c>
      <c r="E1955">
        <v>4831.6400000000003</v>
      </c>
      <c r="F1955">
        <f t="shared" si="62"/>
        <v>4.0507984866422166</v>
      </c>
    </row>
    <row r="1956" spans="1:7" x14ac:dyDescent="0.25">
      <c r="A1956" t="s">
        <v>1354</v>
      </c>
      <c r="B1956" t="s">
        <v>1367</v>
      </c>
      <c r="C1956">
        <v>19369</v>
      </c>
      <c r="D1956" t="s">
        <v>2225</v>
      </c>
      <c r="E1956">
        <v>109.35</v>
      </c>
      <c r="F1956">
        <f t="shared" si="62"/>
        <v>177.12848651120257</v>
      </c>
      <c r="G1956" t="s">
        <v>5285</v>
      </c>
    </row>
    <row r="1957" spans="1:7" x14ac:dyDescent="0.25">
      <c r="A1957" t="s">
        <v>1354</v>
      </c>
      <c r="B1957" t="s">
        <v>1368</v>
      </c>
      <c r="C1957">
        <v>23709</v>
      </c>
      <c r="D1957" t="s">
        <v>2226</v>
      </c>
      <c r="E1957">
        <v>2965.5</v>
      </c>
      <c r="F1957">
        <f t="shared" si="62"/>
        <v>7.9949418310571572</v>
      </c>
    </row>
    <row r="1958" spans="1:7" x14ac:dyDescent="0.25">
      <c r="A1958" t="s">
        <v>1354</v>
      </c>
      <c r="B1958" t="s">
        <v>1369</v>
      </c>
      <c r="C1958">
        <v>71367</v>
      </c>
      <c r="D1958" t="s">
        <v>2227</v>
      </c>
      <c r="E1958">
        <v>5455.62</v>
      </c>
      <c r="F1958">
        <f t="shared" si="62"/>
        <v>13.081372969525004</v>
      </c>
    </row>
    <row r="1959" spans="1:7" x14ac:dyDescent="0.25">
      <c r="A1959" t="s">
        <v>1354</v>
      </c>
      <c r="B1959" t="s">
        <v>1370</v>
      </c>
      <c r="C1959">
        <v>4521</v>
      </c>
      <c r="D1959" t="s">
        <v>2228</v>
      </c>
      <c r="E1959">
        <v>1933.6</v>
      </c>
      <c r="F1959">
        <f t="shared" si="62"/>
        <v>2.3381257757550684</v>
      </c>
      <c r="G1959" t="s">
        <v>5285</v>
      </c>
    </row>
    <row r="1960" spans="1:7" x14ac:dyDescent="0.25">
      <c r="A1960" t="s">
        <v>1354</v>
      </c>
      <c r="B1960" t="s">
        <v>443</v>
      </c>
      <c r="C1960">
        <v>67490</v>
      </c>
      <c r="D1960" t="s">
        <v>2229</v>
      </c>
      <c r="E1960">
        <v>6627.84</v>
      </c>
      <c r="F1960">
        <f t="shared" si="62"/>
        <v>10.182804654306683</v>
      </c>
    </row>
    <row r="1961" spans="1:7" x14ac:dyDescent="0.25">
      <c r="A1961" t="s">
        <v>1354</v>
      </c>
      <c r="B1961" t="s">
        <v>1371</v>
      </c>
      <c r="C1961">
        <v>8253</v>
      </c>
      <c r="D1961" t="s">
        <v>2230</v>
      </c>
      <c r="E1961">
        <v>2881.98</v>
      </c>
      <c r="F1961">
        <f t="shared" si="62"/>
        <v>2.8636562363375178</v>
      </c>
    </row>
    <row r="1962" spans="1:7" x14ac:dyDescent="0.25">
      <c r="A1962" t="s">
        <v>1354</v>
      </c>
      <c r="B1962" t="s">
        <v>1372</v>
      </c>
      <c r="C1962">
        <v>38921</v>
      </c>
      <c r="D1962" t="s">
        <v>2231</v>
      </c>
      <c r="E1962">
        <v>5896.53</v>
      </c>
      <c r="F1962">
        <f t="shared" si="62"/>
        <v>6.6006617451280674</v>
      </c>
      <c r="G1962" t="s">
        <v>5285</v>
      </c>
    </row>
    <row r="1963" spans="1:7" x14ac:dyDescent="0.25">
      <c r="A1963" t="s">
        <v>1354</v>
      </c>
      <c r="B1963" t="s">
        <v>1271</v>
      </c>
      <c r="C1963">
        <v>18500</v>
      </c>
      <c r="D1963" t="s">
        <v>2232</v>
      </c>
      <c r="E1963">
        <v>2455.08</v>
      </c>
      <c r="F1963">
        <f t="shared" si="62"/>
        <v>7.535395995242518</v>
      </c>
    </row>
    <row r="1964" spans="1:7" x14ac:dyDescent="0.25">
      <c r="A1964" t="s">
        <v>1354</v>
      </c>
      <c r="B1964" t="s">
        <v>1373</v>
      </c>
      <c r="C1964">
        <v>146748</v>
      </c>
      <c r="D1964" t="s">
        <v>2233</v>
      </c>
      <c r="E1964">
        <v>3714.65</v>
      </c>
      <c r="F1964">
        <f t="shared" si="62"/>
        <v>39.505202374382513</v>
      </c>
    </row>
    <row r="1965" spans="1:7" x14ac:dyDescent="0.25">
      <c r="A1965" t="s">
        <v>1354</v>
      </c>
      <c r="B1965" t="s">
        <v>453</v>
      </c>
      <c r="C1965">
        <v>123958</v>
      </c>
      <c r="D1965" t="s">
        <v>2234</v>
      </c>
      <c r="E1965">
        <v>5538.71</v>
      </c>
      <c r="F1965">
        <f t="shared" si="62"/>
        <v>22.380301550361004</v>
      </c>
    </row>
    <row r="1966" spans="1:7" x14ac:dyDescent="0.25">
      <c r="A1966" t="s">
        <v>1354</v>
      </c>
      <c r="B1966" t="s">
        <v>454</v>
      </c>
      <c r="C1966">
        <v>27277</v>
      </c>
      <c r="D1966" t="s">
        <v>2235</v>
      </c>
      <c r="E1966">
        <v>4736</v>
      </c>
      <c r="F1966">
        <f t="shared" si="62"/>
        <v>5.7595016891891895</v>
      </c>
    </row>
    <row r="1967" spans="1:7" x14ac:dyDescent="0.25">
      <c r="A1967" t="s">
        <v>1354</v>
      </c>
      <c r="B1967" t="s">
        <v>1374</v>
      </c>
      <c r="C1967">
        <v>150358</v>
      </c>
      <c r="D1967" t="s">
        <v>2236</v>
      </c>
      <c r="E1967">
        <v>1910.95</v>
      </c>
      <c r="F1967">
        <f t="shared" si="62"/>
        <v>78.68233077788534</v>
      </c>
    </row>
    <row r="1968" spans="1:7" x14ac:dyDescent="0.25">
      <c r="A1968" t="s">
        <v>1354</v>
      </c>
      <c r="B1968" t="s">
        <v>391</v>
      </c>
      <c r="C1968">
        <v>10791</v>
      </c>
      <c r="D1968" t="s">
        <v>2237</v>
      </c>
      <c r="E1968">
        <v>4236.59</v>
      </c>
      <c r="F1968">
        <f t="shared" si="62"/>
        <v>2.5470956594808558</v>
      </c>
    </row>
    <row r="1969" spans="1:7" x14ac:dyDescent="0.25">
      <c r="A1969" t="s">
        <v>1354</v>
      </c>
      <c r="B1969" t="s">
        <v>1375</v>
      </c>
      <c r="C1969">
        <v>16637</v>
      </c>
      <c r="D1969" t="s">
        <v>2238</v>
      </c>
      <c r="E1969">
        <v>6649.06</v>
      </c>
      <c r="F1969">
        <f t="shared" si="62"/>
        <v>2.5021581998056868</v>
      </c>
    </row>
    <row r="1970" spans="1:7" x14ac:dyDescent="0.25">
      <c r="A1970" t="s">
        <v>1354</v>
      </c>
      <c r="B1970" t="s">
        <v>1376</v>
      </c>
      <c r="C1970">
        <v>32723</v>
      </c>
      <c r="D1970" t="s">
        <v>2239</v>
      </c>
      <c r="E1970">
        <v>2204.77</v>
      </c>
      <c r="F1970">
        <f t="shared" si="62"/>
        <v>14.84191094762719</v>
      </c>
      <c r="G1970" t="s">
        <v>5285</v>
      </c>
    </row>
    <row r="1971" spans="1:7" x14ac:dyDescent="0.25">
      <c r="A1971" t="s">
        <v>1354</v>
      </c>
      <c r="B1971" t="s">
        <v>1377</v>
      </c>
      <c r="C1971">
        <v>15461</v>
      </c>
      <c r="D1971" t="s">
        <v>2240</v>
      </c>
      <c r="E1971">
        <v>3346.1</v>
      </c>
      <c r="F1971">
        <f t="shared" si="62"/>
        <v>4.6206030901646695</v>
      </c>
    </row>
    <row r="1972" spans="1:7" x14ac:dyDescent="0.25">
      <c r="A1972" t="s">
        <v>1354</v>
      </c>
      <c r="B1972" t="s">
        <v>343</v>
      </c>
      <c r="C1972">
        <v>4059</v>
      </c>
      <c r="D1972" t="s">
        <v>2241</v>
      </c>
      <c r="E1972">
        <v>3831</v>
      </c>
      <c r="F1972">
        <f t="shared" ref="F1972:F2035" si="63">C1972/E1972</f>
        <v>1.0595144870790916</v>
      </c>
    </row>
    <row r="1973" spans="1:7" x14ac:dyDescent="0.25">
      <c r="A1973" t="s">
        <v>1354</v>
      </c>
      <c r="B1973" t="s">
        <v>1378</v>
      </c>
      <c r="C1973">
        <v>76688</v>
      </c>
      <c r="D1973" t="s">
        <v>2242</v>
      </c>
      <c r="E1973">
        <v>1068.29</v>
      </c>
      <c r="F1973">
        <f t="shared" si="63"/>
        <v>71.785751060105412</v>
      </c>
    </row>
    <row r="1974" spans="1:7" x14ac:dyDescent="0.25">
      <c r="A1974" t="s">
        <v>1379</v>
      </c>
      <c r="B1974" t="s">
        <v>1379</v>
      </c>
      <c r="C1974">
        <v>19453561</v>
      </c>
      <c r="D1974" t="s">
        <v>4255</v>
      </c>
      <c r="E1974">
        <v>54474.559999999998</v>
      </c>
      <c r="F1974">
        <f t="shared" si="63"/>
        <v>357.11276970387649</v>
      </c>
    </row>
    <row r="1975" spans="1:7" x14ac:dyDescent="0.25">
      <c r="A1975" t="s">
        <v>1379</v>
      </c>
      <c r="B1975" t="s">
        <v>1380</v>
      </c>
      <c r="C1975">
        <v>305506</v>
      </c>
      <c r="D1975" t="s">
        <v>4256</v>
      </c>
      <c r="E1975">
        <v>533.47</v>
      </c>
      <c r="F1975">
        <f t="shared" si="63"/>
        <v>572.67700151836084</v>
      </c>
    </row>
    <row r="1976" spans="1:7" x14ac:dyDescent="0.25">
      <c r="A1976" t="s">
        <v>1379</v>
      </c>
      <c r="B1976" t="s">
        <v>1014</v>
      </c>
      <c r="C1976">
        <v>46091</v>
      </c>
      <c r="D1976" t="s">
        <v>4257</v>
      </c>
      <c r="E1976">
        <v>1034.48</v>
      </c>
      <c r="F1976">
        <f t="shared" si="63"/>
        <v>44.554752146005725</v>
      </c>
    </row>
    <row r="1977" spans="1:7" x14ac:dyDescent="0.25">
      <c r="A1977" t="s">
        <v>1379</v>
      </c>
      <c r="B1977" t="s">
        <v>1381</v>
      </c>
      <c r="C1977">
        <v>1418207</v>
      </c>
      <c r="D1977" t="s">
        <v>4258</v>
      </c>
      <c r="E1977">
        <v>57.42</v>
      </c>
      <c r="F1977">
        <f t="shared" si="63"/>
        <v>24698.833159177986</v>
      </c>
    </row>
    <row r="1978" spans="1:7" x14ac:dyDescent="0.25">
      <c r="A1978" t="s">
        <v>1379</v>
      </c>
      <c r="B1978" t="s">
        <v>1382</v>
      </c>
      <c r="C1978">
        <v>190488</v>
      </c>
      <c r="D1978" t="s">
        <v>4259</v>
      </c>
      <c r="E1978">
        <v>715.5</v>
      </c>
      <c r="F1978">
        <f t="shared" si="63"/>
        <v>266.230607966457</v>
      </c>
    </row>
    <row r="1979" spans="1:7" x14ac:dyDescent="0.25">
      <c r="A1979" t="s">
        <v>1379</v>
      </c>
      <c r="B1979" t="s">
        <v>1383</v>
      </c>
      <c r="C1979">
        <v>76117</v>
      </c>
      <c r="D1979" t="s">
        <v>4260</v>
      </c>
      <c r="E1979">
        <v>1322.33</v>
      </c>
      <c r="F1979">
        <f t="shared" si="63"/>
        <v>57.562786898883033</v>
      </c>
    </row>
    <row r="1980" spans="1:7" x14ac:dyDescent="0.25">
      <c r="A1980" t="s">
        <v>1379</v>
      </c>
      <c r="B1980" t="s">
        <v>1384</v>
      </c>
      <c r="C1980">
        <v>76576</v>
      </c>
      <c r="D1980" t="s">
        <v>4261</v>
      </c>
      <c r="E1980">
        <v>778.93</v>
      </c>
      <c r="F1980">
        <f t="shared" si="63"/>
        <v>98.309219056911417</v>
      </c>
    </row>
    <row r="1981" spans="1:7" x14ac:dyDescent="0.25">
      <c r="A1981" t="s">
        <v>1379</v>
      </c>
      <c r="B1981" t="s">
        <v>820</v>
      </c>
      <c r="C1981">
        <v>126903</v>
      </c>
      <c r="D1981" t="s">
        <v>4262</v>
      </c>
      <c r="E1981">
        <v>1500.19</v>
      </c>
      <c r="F1981">
        <f t="shared" si="63"/>
        <v>84.591285103886833</v>
      </c>
    </row>
    <row r="1982" spans="1:7" x14ac:dyDescent="0.25">
      <c r="A1982" t="s">
        <v>1379</v>
      </c>
      <c r="B1982" t="s">
        <v>1385</v>
      </c>
      <c r="C1982">
        <v>83456</v>
      </c>
      <c r="D1982" t="s">
        <v>4263</v>
      </c>
      <c r="E1982">
        <v>410.81</v>
      </c>
      <c r="F1982">
        <f t="shared" si="63"/>
        <v>203.14987463791047</v>
      </c>
    </row>
    <row r="1983" spans="1:7" x14ac:dyDescent="0.25">
      <c r="A1983" t="s">
        <v>1379</v>
      </c>
      <c r="B1983" t="s">
        <v>1386</v>
      </c>
      <c r="C1983">
        <v>47207</v>
      </c>
      <c r="D1983" t="s">
        <v>4264</v>
      </c>
      <c r="E1983">
        <v>898.76</v>
      </c>
      <c r="F1983">
        <f t="shared" si="63"/>
        <v>52.524589434331745</v>
      </c>
    </row>
    <row r="1984" spans="1:7" x14ac:dyDescent="0.25">
      <c r="A1984" t="s">
        <v>1379</v>
      </c>
      <c r="B1984" t="s">
        <v>678</v>
      </c>
      <c r="C1984">
        <v>80485</v>
      </c>
      <c r="D1984" t="s">
        <v>4265</v>
      </c>
      <c r="E1984">
        <v>1117.68</v>
      </c>
      <c r="F1984">
        <f t="shared" si="63"/>
        <v>72.010772314079162</v>
      </c>
    </row>
    <row r="1985" spans="1:6" x14ac:dyDescent="0.25">
      <c r="A1985" t="s">
        <v>1379</v>
      </c>
      <c r="B1985" t="s">
        <v>301</v>
      </c>
      <c r="C1985">
        <v>59461</v>
      </c>
      <c r="D1985" t="s">
        <v>4266</v>
      </c>
      <c r="E1985">
        <v>648.32000000000005</v>
      </c>
      <c r="F1985">
        <f t="shared" si="63"/>
        <v>91.715510858835131</v>
      </c>
    </row>
    <row r="1986" spans="1:6" x14ac:dyDescent="0.25">
      <c r="A1986" t="s">
        <v>1379</v>
      </c>
      <c r="B1986" t="s">
        <v>1387</v>
      </c>
      <c r="C1986">
        <v>47581</v>
      </c>
      <c r="D1986" t="s">
        <v>4267</v>
      </c>
      <c r="E1986">
        <v>501.55</v>
      </c>
      <c r="F1986">
        <f t="shared" si="63"/>
        <v>94.867909480610109</v>
      </c>
    </row>
    <row r="1987" spans="1:6" x14ac:dyDescent="0.25">
      <c r="A1987" t="s">
        <v>1379</v>
      </c>
      <c r="B1987" t="s">
        <v>731</v>
      </c>
      <c r="C1987">
        <v>44135</v>
      </c>
      <c r="D1987" t="s">
        <v>4268</v>
      </c>
      <c r="E1987">
        <v>1468.11</v>
      </c>
      <c r="F1987">
        <f t="shared" si="63"/>
        <v>30.062461259714873</v>
      </c>
    </row>
    <row r="1988" spans="1:6" x14ac:dyDescent="0.25">
      <c r="A1988" t="s">
        <v>1379</v>
      </c>
      <c r="B1988" t="s">
        <v>1388</v>
      </c>
      <c r="C1988">
        <v>294218</v>
      </c>
      <c r="D1988" t="s">
        <v>4269</v>
      </c>
      <c r="E1988">
        <v>825.43</v>
      </c>
      <c r="F1988">
        <f t="shared" si="63"/>
        <v>356.44209684649218</v>
      </c>
    </row>
    <row r="1989" spans="1:6" x14ac:dyDescent="0.25">
      <c r="A1989" t="s">
        <v>1379</v>
      </c>
      <c r="B1989" t="s">
        <v>1389</v>
      </c>
      <c r="C1989">
        <v>918702</v>
      </c>
      <c r="D1989" t="s">
        <v>4270</v>
      </c>
      <c r="E1989">
        <v>1226.97</v>
      </c>
      <c r="F1989">
        <f t="shared" si="63"/>
        <v>748.75669331768506</v>
      </c>
    </row>
    <row r="1990" spans="1:6" x14ac:dyDescent="0.25">
      <c r="A1990" t="s">
        <v>1379</v>
      </c>
      <c r="B1990" t="s">
        <v>1036</v>
      </c>
      <c r="C1990">
        <v>36885</v>
      </c>
      <c r="D1990" t="s">
        <v>4271</v>
      </c>
      <c r="E1990">
        <v>1916.62</v>
      </c>
      <c r="F1990">
        <f t="shared" si="63"/>
        <v>19.244816395529632</v>
      </c>
    </row>
    <row r="1991" spans="1:6" x14ac:dyDescent="0.25">
      <c r="A1991" t="s">
        <v>1379</v>
      </c>
      <c r="B1991" t="s">
        <v>207</v>
      </c>
      <c r="C1991">
        <v>50022</v>
      </c>
      <c r="D1991" t="s">
        <v>4272</v>
      </c>
      <c r="E1991">
        <v>1697.54</v>
      </c>
      <c r="F1991">
        <f t="shared" si="63"/>
        <v>29.46734686664232</v>
      </c>
    </row>
    <row r="1992" spans="1:6" x14ac:dyDescent="0.25">
      <c r="A1992" t="s">
        <v>1379</v>
      </c>
      <c r="B1992" t="s">
        <v>310</v>
      </c>
      <c r="C1992">
        <v>53383</v>
      </c>
      <c r="D1992" t="s">
        <v>4273</v>
      </c>
      <c r="E1992">
        <v>532.94000000000005</v>
      </c>
      <c r="F1992">
        <f t="shared" si="63"/>
        <v>100.16699816114384</v>
      </c>
    </row>
    <row r="1993" spans="1:6" x14ac:dyDescent="0.25">
      <c r="A1993" t="s">
        <v>1379</v>
      </c>
      <c r="B1993" t="s">
        <v>1058</v>
      </c>
      <c r="C1993">
        <v>57280</v>
      </c>
      <c r="D1993" t="s">
        <v>4274</v>
      </c>
      <c r="E1993">
        <v>495.37</v>
      </c>
      <c r="F1993">
        <f t="shared" si="63"/>
        <v>115.63074065849769</v>
      </c>
    </row>
    <row r="1994" spans="1:6" x14ac:dyDescent="0.25">
      <c r="A1994" t="s">
        <v>1379</v>
      </c>
      <c r="B1994" t="s">
        <v>209</v>
      </c>
      <c r="C1994">
        <v>47188</v>
      </c>
      <c r="D1994" t="s">
        <v>4275</v>
      </c>
      <c r="E1994">
        <v>658.19</v>
      </c>
      <c r="F1994">
        <f t="shared" si="63"/>
        <v>71.693583919536906</v>
      </c>
    </row>
    <row r="1995" spans="1:6" x14ac:dyDescent="0.25">
      <c r="A1995" t="s">
        <v>1379</v>
      </c>
      <c r="B1995" t="s">
        <v>491</v>
      </c>
      <c r="C1995">
        <v>4416</v>
      </c>
      <c r="D1995" t="s">
        <v>4276</v>
      </c>
      <c r="E1995">
        <v>1807.9</v>
      </c>
      <c r="F1995">
        <f t="shared" si="63"/>
        <v>2.442612976381437</v>
      </c>
    </row>
    <row r="1996" spans="1:6" x14ac:dyDescent="0.25">
      <c r="A1996" t="s">
        <v>1379</v>
      </c>
      <c r="B1996" t="s">
        <v>1390</v>
      </c>
      <c r="C1996">
        <v>61319</v>
      </c>
      <c r="D1996" t="s">
        <v>4277</v>
      </c>
      <c r="E1996">
        <v>1458.46</v>
      </c>
      <c r="F1996">
        <f t="shared" si="63"/>
        <v>42.043662493314862</v>
      </c>
    </row>
    <row r="1997" spans="1:6" x14ac:dyDescent="0.25">
      <c r="A1997" t="s">
        <v>1379</v>
      </c>
      <c r="B1997" t="s">
        <v>214</v>
      </c>
      <c r="C1997">
        <v>109834</v>
      </c>
      <c r="D1997" t="s">
        <v>4278</v>
      </c>
      <c r="E1997">
        <v>1857.35</v>
      </c>
      <c r="F1997">
        <f t="shared" si="63"/>
        <v>59.134788812017121</v>
      </c>
    </row>
    <row r="1998" spans="1:6" x14ac:dyDescent="0.25">
      <c r="A1998" t="s">
        <v>1379</v>
      </c>
      <c r="B1998" t="s">
        <v>363</v>
      </c>
      <c r="C1998">
        <v>2559903</v>
      </c>
      <c r="D1998" t="s">
        <v>4279</v>
      </c>
      <c r="E1998">
        <v>96.87</v>
      </c>
      <c r="F1998">
        <f t="shared" si="63"/>
        <v>26426.169092598328</v>
      </c>
    </row>
    <row r="1999" spans="1:6" x14ac:dyDescent="0.25">
      <c r="A1999" t="s">
        <v>1379</v>
      </c>
      <c r="B1999" t="s">
        <v>659</v>
      </c>
      <c r="C1999">
        <v>26296</v>
      </c>
      <c r="D1999" t="s">
        <v>4280</v>
      </c>
      <c r="E1999">
        <v>1289.99</v>
      </c>
      <c r="F1999">
        <f t="shared" si="63"/>
        <v>20.384654144605772</v>
      </c>
    </row>
    <row r="2000" spans="1:6" x14ac:dyDescent="0.25">
      <c r="A2000" t="s">
        <v>1379</v>
      </c>
      <c r="B2000" t="s">
        <v>698</v>
      </c>
      <c r="C2000">
        <v>62914</v>
      </c>
      <c r="D2000" t="s">
        <v>4281</v>
      </c>
      <c r="E2000">
        <v>640.49</v>
      </c>
      <c r="F2000">
        <f t="shared" si="63"/>
        <v>98.227919249324728</v>
      </c>
    </row>
    <row r="2001" spans="1:6" x14ac:dyDescent="0.25">
      <c r="A2001" t="s">
        <v>1379</v>
      </c>
      <c r="B2001" t="s">
        <v>222</v>
      </c>
      <c r="C2001">
        <v>70941</v>
      </c>
      <c r="D2001" t="s">
        <v>4282</v>
      </c>
      <c r="E2001">
        <v>661.56</v>
      </c>
      <c r="F2001">
        <f t="shared" si="63"/>
        <v>107.23290404498459</v>
      </c>
    </row>
    <row r="2002" spans="1:6" x14ac:dyDescent="0.25">
      <c r="A2002" t="s">
        <v>1379</v>
      </c>
      <c r="B2002" t="s">
        <v>227</v>
      </c>
      <c r="C2002">
        <v>741770</v>
      </c>
      <c r="D2002" t="s">
        <v>4283</v>
      </c>
      <c r="E2002">
        <v>1365.95</v>
      </c>
      <c r="F2002">
        <f t="shared" si="63"/>
        <v>543.04330319557812</v>
      </c>
    </row>
    <row r="2003" spans="1:6" x14ac:dyDescent="0.25">
      <c r="A2003" t="s">
        <v>1379</v>
      </c>
      <c r="B2003" t="s">
        <v>228</v>
      </c>
      <c r="C2003">
        <v>49221</v>
      </c>
      <c r="D2003" t="s">
        <v>4284</v>
      </c>
      <c r="E2003">
        <v>410.35</v>
      </c>
      <c r="F2003">
        <f t="shared" si="63"/>
        <v>119.94882417448518</v>
      </c>
    </row>
    <row r="2004" spans="1:6" x14ac:dyDescent="0.25">
      <c r="A2004" t="s">
        <v>1379</v>
      </c>
      <c r="B2004" t="s">
        <v>505</v>
      </c>
      <c r="C2004">
        <v>1356924</v>
      </c>
      <c r="D2004" t="s">
        <v>4285</v>
      </c>
      <c r="E2004">
        <v>453.32</v>
      </c>
      <c r="F2004">
        <f t="shared" si="63"/>
        <v>2993.3027441983586</v>
      </c>
    </row>
    <row r="2005" spans="1:6" x14ac:dyDescent="0.25">
      <c r="A2005" t="s">
        <v>1379</v>
      </c>
      <c r="B2005" t="s">
        <v>1391</v>
      </c>
      <c r="C2005">
        <v>1628706</v>
      </c>
      <c r="D2005" t="s">
        <v>4286</v>
      </c>
      <c r="E2005">
        <v>33.68</v>
      </c>
      <c r="F2005">
        <f t="shared" si="63"/>
        <v>48358.254156769595</v>
      </c>
    </row>
    <row r="2006" spans="1:6" x14ac:dyDescent="0.25">
      <c r="A2006" t="s">
        <v>1379</v>
      </c>
      <c r="B2006" t="s">
        <v>1392</v>
      </c>
      <c r="C2006">
        <v>209281</v>
      </c>
      <c r="D2006" t="s">
        <v>4287</v>
      </c>
      <c r="E2006">
        <v>1139.8900000000001</v>
      </c>
      <c r="F2006">
        <f t="shared" si="63"/>
        <v>183.5975401135197</v>
      </c>
    </row>
    <row r="2007" spans="1:6" x14ac:dyDescent="0.25">
      <c r="A2007" t="s">
        <v>1379</v>
      </c>
      <c r="B2007" t="s">
        <v>662</v>
      </c>
      <c r="C2007">
        <v>228671</v>
      </c>
      <c r="D2007" t="s">
        <v>4288</v>
      </c>
      <c r="E2007">
        <v>1257.1600000000001</v>
      </c>
      <c r="F2007">
        <f t="shared" si="63"/>
        <v>181.89490597855482</v>
      </c>
    </row>
    <row r="2008" spans="1:6" x14ac:dyDescent="0.25">
      <c r="A2008" t="s">
        <v>1379</v>
      </c>
      <c r="B2008" t="s">
        <v>1393</v>
      </c>
      <c r="C2008">
        <v>460528</v>
      </c>
      <c r="D2008" t="s">
        <v>4289</v>
      </c>
      <c r="E2008">
        <v>805.73</v>
      </c>
      <c r="F2008">
        <f t="shared" si="63"/>
        <v>571.56615739763936</v>
      </c>
    </row>
    <row r="2009" spans="1:6" x14ac:dyDescent="0.25">
      <c r="A2009" t="s">
        <v>1379</v>
      </c>
      <c r="B2009" t="s">
        <v>1394</v>
      </c>
      <c r="C2009">
        <v>109777</v>
      </c>
      <c r="D2009" t="s">
        <v>4290</v>
      </c>
      <c r="E2009">
        <v>662.46</v>
      </c>
      <c r="F2009">
        <f t="shared" si="63"/>
        <v>165.7111372762129</v>
      </c>
    </row>
    <row r="2010" spans="1:6" x14ac:dyDescent="0.25">
      <c r="A2010" t="s">
        <v>1379</v>
      </c>
      <c r="B2010" t="s">
        <v>376</v>
      </c>
      <c r="C2010">
        <v>384940</v>
      </c>
      <c r="D2010" t="s">
        <v>4291</v>
      </c>
      <c r="E2010">
        <v>838.58</v>
      </c>
      <c r="F2010">
        <f t="shared" si="63"/>
        <v>459.03789739798231</v>
      </c>
    </row>
    <row r="2011" spans="1:6" x14ac:dyDescent="0.25">
      <c r="A2011" t="s">
        <v>1379</v>
      </c>
      <c r="B2011" t="s">
        <v>1395</v>
      </c>
      <c r="C2011">
        <v>40352</v>
      </c>
      <c r="D2011" t="s">
        <v>4292</v>
      </c>
      <c r="E2011">
        <v>817.53</v>
      </c>
      <c r="F2011">
        <f t="shared" si="63"/>
        <v>49.358433329663747</v>
      </c>
    </row>
    <row r="2012" spans="1:6" x14ac:dyDescent="0.25">
      <c r="A2012" t="s">
        <v>1379</v>
      </c>
      <c r="B2012" t="s">
        <v>1396</v>
      </c>
      <c r="C2012">
        <v>117124</v>
      </c>
      <c r="D2012" t="s">
        <v>4293</v>
      </c>
      <c r="E2012">
        <v>1312.22</v>
      </c>
      <c r="F2012">
        <f t="shared" si="63"/>
        <v>89.256374693267901</v>
      </c>
    </row>
    <row r="2013" spans="1:6" x14ac:dyDescent="0.25">
      <c r="A2013" t="s">
        <v>1379</v>
      </c>
      <c r="B2013" t="s">
        <v>1095</v>
      </c>
      <c r="C2013">
        <v>59493</v>
      </c>
      <c r="D2013" t="s">
        <v>4294</v>
      </c>
      <c r="E2013">
        <v>1015.24</v>
      </c>
      <c r="F2013">
        <f t="shared" si="63"/>
        <v>58.599936960718644</v>
      </c>
    </row>
    <row r="2014" spans="1:6" x14ac:dyDescent="0.25">
      <c r="A2014" t="s">
        <v>1379</v>
      </c>
      <c r="B2014" t="s">
        <v>512</v>
      </c>
      <c r="C2014">
        <v>98320</v>
      </c>
      <c r="D2014" t="s">
        <v>4295</v>
      </c>
      <c r="E2014">
        <v>246.27</v>
      </c>
      <c r="F2014">
        <f t="shared" si="63"/>
        <v>399.23661022455025</v>
      </c>
    </row>
    <row r="2015" spans="1:6" x14ac:dyDescent="0.25">
      <c r="A2015" t="s">
        <v>1379</v>
      </c>
      <c r="B2015" t="s">
        <v>1397</v>
      </c>
      <c r="C2015">
        <v>2253858</v>
      </c>
      <c r="D2015" t="s">
        <v>4296</v>
      </c>
      <c r="E2015">
        <v>177.35</v>
      </c>
      <c r="F2015">
        <f t="shared" si="63"/>
        <v>12708.531153087117</v>
      </c>
    </row>
    <row r="2016" spans="1:6" x14ac:dyDescent="0.25">
      <c r="A2016" t="s">
        <v>1379</v>
      </c>
      <c r="B2016" t="s">
        <v>1398</v>
      </c>
      <c r="C2016">
        <v>158714</v>
      </c>
      <c r="D2016" t="s">
        <v>4297</v>
      </c>
      <c r="E2016">
        <v>665.46</v>
      </c>
      <c r="F2016">
        <f t="shared" si="63"/>
        <v>238.50268986866226</v>
      </c>
    </row>
    <row r="2017" spans="1:6" x14ac:dyDescent="0.25">
      <c r="A2017" t="s">
        <v>1379</v>
      </c>
      <c r="B2017" t="s">
        <v>602</v>
      </c>
      <c r="C2017">
        <v>476143</v>
      </c>
      <c r="D2017" t="s">
        <v>4298</v>
      </c>
      <c r="E2017">
        <v>102.62</v>
      </c>
      <c r="F2017">
        <f t="shared" si="63"/>
        <v>4639.8655232898072</v>
      </c>
    </row>
    <row r="2018" spans="1:6" x14ac:dyDescent="0.25">
      <c r="A2018" t="s">
        <v>1379</v>
      </c>
      <c r="B2018" t="s">
        <v>1399</v>
      </c>
      <c r="C2018">
        <v>325789</v>
      </c>
      <c r="D2018" t="s">
        <v>4299</v>
      </c>
      <c r="E2018">
        <v>199.36</v>
      </c>
      <c r="F2018">
        <f t="shared" si="63"/>
        <v>1634.1743579454253</v>
      </c>
    </row>
    <row r="2019" spans="1:6" x14ac:dyDescent="0.25">
      <c r="A2019" t="s">
        <v>1379</v>
      </c>
      <c r="B2019" t="s">
        <v>1400</v>
      </c>
      <c r="C2019">
        <v>107740</v>
      </c>
      <c r="D2019" t="s">
        <v>4300</v>
      </c>
      <c r="E2019">
        <v>2821.61</v>
      </c>
      <c r="F2019">
        <f t="shared" si="63"/>
        <v>38.183873745840138</v>
      </c>
    </row>
    <row r="2020" spans="1:6" x14ac:dyDescent="0.25">
      <c r="A2020" t="s">
        <v>1379</v>
      </c>
      <c r="B2020" t="s">
        <v>1401</v>
      </c>
      <c r="C2020">
        <v>229863</v>
      </c>
      <c r="D2020" t="s">
        <v>4301</v>
      </c>
      <c r="E2020">
        <v>843.78</v>
      </c>
      <c r="F2020">
        <f t="shared" si="63"/>
        <v>272.42053615871436</v>
      </c>
    </row>
    <row r="2021" spans="1:6" x14ac:dyDescent="0.25">
      <c r="A2021" t="s">
        <v>1379</v>
      </c>
      <c r="B2021" t="s">
        <v>1402</v>
      </c>
      <c r="C2021">
        <v>155299</v>
      </c>
      <c r="D2021" t="s">
        <v>4302</v>
      </c>
      <c r="E2021">
        <v>209.64</v>
      </c>
      <c r="F2021">
        <f t="shared" si="63"/>
        <v>740.78897157031111</v>
      </c>
    </row>
    <row r="2022" spans="1:6" x14ac:dyDescent="0.25">
      <c r="A2022" t="s">
        <v>1379</v>
      </c>
      <c r="B2022" t="s">
        <v>1403</v>
      </c>
      <c r="C2022">
        <v>30999</v>
      </c>
      <c r="D2022" t="s">
        <v>4303</v>
      </c>
      <c r="E2022">
        <v>626.17999999999995</v>
      </c>
      <c r="F2022">
        <f t="shared" si="63"/>
        <v>49.504934683317899</v>
      </c>
    </row>
    <row r="2023" spans="1:6" x14ac:dyDescent="0.25">
      <c r="A2023" t="s">
        <v>1379</v>
      </c>
      <c r="B2023" t="s">
        <v>714</v>
      </c>
      <c r="C2023">
        <v>17807</v>
      </c>
      <c r="D2023" t="s">
        <v>4304</v>
      </c>
      <c r="E2023">
        <v>346.16</v>
      </c>
      <c r="F2023">
        <f t="shared" si="63"/>
        <v>51.441529928356829</v>
      </c>
    </row>
    <row r="2024" spans="1:6" x14ac:dyDescent="0.25">
      <c r="A2024" t="s">
        <v>1379</v>
      </c>
      <c r="B2024" t="s">
        <v>1404</v>
      </c>
      <c r="C2024">
        <v>34016</v>
      </c>
      <c r="D2024" t="s">
        <v>4305</v>
      </c>
      <c r="E2024">
        <v>390.53</v>
      </c>
      <c r="F2024">
        <f t="shared" si="63"/>
        <v>87.102143241236277</v>
      </c>
    </row>
    <row r="2025" spans="1:6" x14ac:dyDescent="0.25">
      <c r="A2025" t="s">
        <v>1379</v>
      </c>
      <c r="B2025" t="s">
        <v>756</v>
      </c>
      <c r="C2025">
        <v>95379</v>
      </c>
      <c r="D2025" t="s">
        <v>4306</v>
      </c>
      <c r="E2025">
        <v>1404.17</v>
      </c>
      <c r="F2025">
        <f t="shared" si="63"/>
        <v>67.925536081813448</v>
      </c>
    </row>
    <row r="2026" spans="1:6" x14ac:dyDescent="0.25">
      <c r="A2026" t="s">
        <v>1379</v>
      </c>
      <c r="B2026" t="s">
        <v>1041</v>
      </c>
      <c r="C2026">
        <v>1476601</v>
      </c>
      <c r="D2026" t="s">
        <v>4307</v>
      </c>
      <c r="E2026">
        <v>2373.39</v>
      </c>
      <c r="F2026">
        <f t="shared" si="63"/>
        <v>622.14848802767358</v>
      </c>
    </row>
    <row r="2027" spans="1:6" x14ac:dyDescent="0.25">
      <c r="A2027" t="s">
        <v>1379</v>
      </c>
      <c r="B2027" t="s">
        <v>757</v>
      </c>
      <c r="C2027">
        <v>75432</v>
      </c>
      <c r="D2027" t="s">
        <v>4308</v>
      </c>
      <c r="E2027">
        <v>996.93</v>
      </c>
      <c r="F2027">
        <f t="shared" si="63"/>
        <v>75.664289368360869</v>
      </c>
    </row>
    <row r="2028" spans="1:6" x14ac:dyDescent="0.25">
      <c r="A2028" t="s">
        <v>1379</v>
      </c>
      <c r="B2028" t="s">
        <v>1405</v>
      </c>
      <c r="C2028">
        <v>48203</v>
      </c>
      <c r="D2028" t="s">
        <v>4309</v>
      </c>
      <c r="E2028">
        <v>522.94000000000005</v>
      </c>
      <c r="F2028">
        <f t="shared" si="63"/>
        <v>92.176922782728411</v>
      </c>
    </row>
    <row r="2029" spans="1:6" x14ac:dyDescent="0.25">
      <c r="A2029" t="s">
        <v>1379</v>
      </c>
      <c r="B2029" t="s">
        <v>1406</v>
      </c>
      <c r="C2029">
        <v>102180</v>
      </c>
      <c r="D2029" t="s">
        <v>4310</v>
      </c>
      <c r="E2029">
        <v>491.65</v>
      </c>
      <c r="F2029">
        <f t="shared" si="63"/>
        <v>207.83077392453981</v>
      </c>
    </row>
    <row r="2030" spans="1:6" x14ac:dyDescent="0.25">
      <c r="A2030" t="s">
        <v>1379</v>
      </c>
      <c r="B2030" t="s">
        <v>1407</v>
      </c>
      <c r="C2030">
        <v>177573</v>
      </c>
      <c r="D2030" t="s">
        <v>4311</v>
      </c>
      <c r="E2030">
        <v>1160.82</v>
      </c>
      <c r="F2030">
        <f t="shared" si="63"/>
        <v>152.97203700832171</v>
      </c>
    </row>
    <row r="2031" spans="1:6" x14ac:dyDescent="0.25">
      <c r="A2031" t="s">
        <v>1379</v>
      </c>
      <c r="B2031" t="s">
        <v>624</v>
      </c>
      <c r="C2031">
        <v>63944</v>
      </c>
      <c r="D2031" t="s">
        <v>4312</v>
      </c>
      <c r="E2031">
        <v>931.73</v>
      </c>
      <c r="F2031">
        <f t="shared" si="63"/>
        <v>68.629323945778282</v>
      </c>
    </row>
    <row r="2032" spans="1:6" x14ac:dyDescent="0.25">
      <c r="A2032" t="s">
        <v>1379</v>
      </c>
      <c r="B2032" t="s">
        <v>242</v>
      </c>
      <c r="C2032">
        <v>61204</v>
      </c>
      <c r="D2032" t="s">
        <v>4313</v>
      </c>
      <c r="E2032">
        <v>845.91</v>
      </c>
      <c r="F2032">
        <f t="shared" si="63"/>
        <v>72.352850776087294</v>
      </c>
    </row>
    <row r="2033" spans="1:6" x14ac:dyDescent="0.25">
      <c r="A2033" t="s">
        <v>1379</v>
      </c>
      <c r="B2033" t="s">
        <v>625</v>
      </c>
      <c r="C2033">
        <v>89918</v>
      </c>
      <c r="D2033" t="s">
        <v>4314</v>
      </c>
      <c r="E2033">
        <v>1384.18</v>
      </c>
      <c r="F2033">
        <f t="shared" si="63"/>
        <v>64.961204467627041</v>
      </c>
    </row>
    <row r="2034" spans="1:6" x14ac:dyDescent="0.25">
      <c r="A2034" t="s">
        <v>1379</v>
      </c>
      <c r="B2034" t="s">
        <v>1408</v>
      </c>
      <c r="C2034">
        <v>967506</v>
      </c>
      <c r="D2034" t="s">
        <v>4315</v>
      </c>
      <c r="E2034">
        <v>500.21</v>
      </c>
      <c r="F2034">
        <f t="shared" si="63"/>
        <v>1934.1996361528159</v>
      </c>
    </row>
    <row r="2035" spans="1:6" x14ac:dyDescent="0.25">
      <c r="A2035" t="s">
        <v>1379</v>
      </c>
      <c r="B2035" t="s">
        <v>1409</v>
      </c>
      <c r="C2035">
        <v>39859</v>
      </c>
      <c r="D2035" t="s">
        <v>4316</v>
      </c>
      <c r="E2035">
        <v>596.48</v>
      </c>
      <c r="F2035">
        <f t="shared" si="63"/>
        <v>66.823699034334766</v>
      </c>
    </row>
    <row r="2036" spans="1:6" x14ac:dyDescent="0.25">
      <c r="A2036" t="s">
        <v>1379</v>
      </c>
      <c r="B2036" t="s">
        <v>1410</v>
      </c>
      <c r="C2036">
        <v>24913</v>
      </c>
      <c r="D2036" t="s">
        <v>4317</v>
      </c>
      <c r="E2036">
        <v>371.85</v>
      </c>
      <c r="F2036">
        <f t="shared" ref="F2036:F2099" si="64">C2036/E2036</f>
        <v>66.997445206400428</v>
      </c>
    </row>
    <row r="2037" spans="1:6" x14ac:dyDescent="0.25">
      <c r="A2037" t="s">
        <v>1411</v>
      </c>
      <c r="B2037" t="s">
        <v>1411</v>
      </c>
      <c r="C2037">
        <v>10488084</v>
      </c>
      <c r="D2037" t="s">
        <v>4318</v>
      </c>
      <c r="E2037">
        <v>53821.35</v>
      </c>
      <c r="F2037">
        <f t="shared" si="64"/>
        <v>194.86846762483663</v>
      </c>
    </row>
    <row r="2038" spans="1:6" x14ac:dyDescent="0.25">
      <c r="A2038" t="s">
        <v>1411</v>
      </c>
      <c r="B2038" t="s">
        <v>1412</v>
      </c>
      <c r="C2038">
        <v>169509</v>
      </c>
      <c r="D2038" t="s">
        <v>4319</v>
      </c>
      <c r="E2038">
        <v>434.8</v>
      </c>
      <c r="F2038">
        <f t="shared" si="64"/>
        <v>389.85510579576817</v>
      </c>
    </row>
    <row r="2039" spans="1:6" x14ac:dyDescent="0.25">
      <c r="A2039" t="s">
        <v>1411</v>
      </c>
      <c r="B2039" t="s">
        <v>671</v>
      </c>
      <c r="C2039">
        <v>37497</v>
      </c>
      <c r="D2039" t="s">
        <v>4320</v>
      </c>
      <c r="E2039">
        <v>263.29000000000002</v>
      </c>
      <c r="F2039">
        <f t="shared" si="64"/>
        <v>142.41710661248052</v>
      </c>
    </row>
    <row r="2040" spans="1:6" x14ac:dyDescent="0.25">
      <c r="A2040" t="s">
        <v>1411</v>
      </c>
      <c r="B2040" t="s">
        <v>1413</v>
      </c>
      <c r="C2040">
        <v>11137</v>
      </c>
      <c r="D2040" t="s">
        <v>4321</v>
      </c>
      <c r="E2040">
        <v>235.52</v>
      </c>
      <c r="F2040">
        <f t="shared" si="64"/>
        <v>47.286854619565219</v>
      </c>
    </row>
    <row r="2041" spans="1:6" x14ac:dyDescent="0.25">
      <c r="A2041" t="s">
        <v>1411</v>
      </c>
      <c r="B2041" t="s">
        <v>1414</v>
      </c>
      <c r="C2041">
        <v>24446</v>
      </c>
      <c r="D2041" t="s">
        <v>4322</v>
      </c>
      <c r="E2041">
        <v>537.16999999999996</v>
      </c>
      <c r="F2041">
        <f t="shared" si="64"/>
        <v>45.508870562391799</v>
      </c>
    </row>
    <row r="2042" spans="1:6" x14ac:dyDescent="0.25">
      <c r="A2042" t="s">
        <v>1411</v>
      </c>
      <c r="B2042" t="s">
        <v>1415</v>
      </c>
      <c r="C2042">
        <v>27203</v>
      </c>
      <c r="D2042" t="s">
        <v>4323</v>
      </c>
      <c r="E2042">
        <v>426.81</v>
      </c>
      <c r="F2042">
        <f t="shared" si="64"/>
        <v>63.73562006513437</v>
      </c>
    </row>
    <row r="2043" spans="1:6" x14ac:dyDescent="0.25">
      <c r="A2043" t="s">
        <v>1411</v>
      </c>
      <c r="B2043" t="s">
        <v>1416</v>
      </c>
      <c r="C2043">
        <v>17557</v>
      </c>
      <c r="D2043" t="s">
        <v>4324</v>
      </c>
      <c r="E2043">
        <v>247.22</v>
      </c>
      <c r="F2043">
        <f t="shared" si="64"/>
        <v>71.01771701318664</v>
      </c>
    </row>
    <row r="2044" spans="1:6" x14ac:dyDescent="0.25">
      <c r="A2044" t="s">
        <v>1411</v>
      </c>
      <c r="B2044" t="s">
        <v>1417</v>
      </c>
      <c r="C2044">
        <v>46994</v>
      </c>
      <c r="D2044" t="s">
        <v>4325</v>
      </c>
      <c r="E2044">
        <v>958</v>
      </c>
      <c r="F2044">
        <f t="shared" si="64"/>
        <v>49.054279749478077</v>
      </c>
    </row>
    <row r="2045" spans="1:6" x14ac:dyDescent="0.25">
      <c r="A2045" t="s">
        <v>1411</v>
      </c>
      <c r="B2045" t="s">
        <v>1418</v>
      </c>
      <c r="C2045">
        <v>18947</v>
      </c>
      <c r="D2045" t="s">
        <v>4326</v>
      </c>
      <c r="E2045">
        <v>741.22</v>
      </c>
      <c r="F2045">
        <f t="shared" si="64"/>
        <v>25.561911443296186</v>
      </c>
    </row>
    <row r="2046" spans="1:6" x14ac:dyDescent="0.25">
      <c r="A2046" t="s">
        <v>1411</v>
      </c>
      <c r="B2046" t="s">
        <v>1419</v>
      </c>
      <c r="C2046">
        <v>32722</v>
      </c>
      <c r="D2046" t="s">
        <v>4327</v>
      </c>
      <c r="E2046">
        <v>887.15</v>
      </c>
      <c r="F2046">
        <f t="shared" si="64"/>
        <v>36.884405117511129</v>
      </c>
    </row>
    <row r="2047" spans="1:6" x14ac:dyDescent="0.25">
      <c r="A2047" t="s">
        <v>1411</v>
      </c>
      <c r="B2047" t="s">
        <v>1420</v>
      </c>
      <c r="C2047">
        <v>142820</v>
      </c>
      <c r="D2047" t="s">
        <v>4328</v>
      </c>
      <c r="E2047">
        <v>1050.06</v>
      </c>
      <c r="F2047">
        <f t="shared" si="64"/>
        <v>136.01127554615928</v>
      </c>
    </row>
    <row r="2048" spans="1:6" x14ac:dyDescent="0.25">
      <c r="A2048" t="s">
        <v>1411</v>
      </c>
      <c r="B2048" t="s">
        <v>1421</v>
      </c>
      <c r="C2048">
        <v>261191</v>
      </c>
      <c r="D2048" t="s">
        <v>4329</v>
      </c>
      <c r="E2048">
        <v>660.05</v>
      </c>
      <c r="F2048">
        <f t="shared" si="64"/>
        <v>395.71396106355581</v>
      </c>
    </row>
    <row r="2049" spans="1:6" x14ac:dyDescent="0.25">
      <c r="A2049" t="s">
        <v>1411</v>
      </c>
      <c r="B2049" t="s">
        <v>537</v>
      </c>
      <c r="C2049">
        <v>90485</v>
      </c>
      <c r="D2049" t="s">
        <v>4330</v>
      </c>
      <c r="E2049">
        <v>514.91</v>
      </c>
      <c r="F2049">
        <f t="shared" si="64"/>
        <v>175.72973917772038</v>
      </c>
    </row>
    <row r="2050" spans="1:6" x14ac:dyDescent="0.25">
      <c r="A2050" t="s">
        <v>1411</v>
      </c>
      <c r="B2050" t="s">
        <v>1422</v>
      </c>
      <c r="C2050">
        <v>216453</v>
      </c>
      <c r="D2050" t="s">
        <v>4331</v>
      </c>
      <c r="E2050">
        <v>365.02</v>
      </c>
      <c r="F2050">
        <f t="shared" si="64"/>
        <v>592.98942523697337</v>
      </c>
    </row>
    <row r="2051" spans="1:6" x14ac:dyDescent="0.25">
      <c r="A2051" t="s">
        <v>1411</v>
      </c>
      <c r="B2051" t="s">
        <v>892</v>
      </c>
      <c r="C2051">
        <v>82178</v>
      </c>
      <c r="D2051" t="s">
        <v>4332</v>
      </c>
      <c r="E2051">
        <v>474.32</v>
      </c>
      <c r="F2051">
        <f t="shared" si="64"/>
        <v>173.25434305953786</v>
      </c>
    </row>
    <row r="2052" spans="1:6" x14ac:dyDescent="0.25">
      <c r="A2052" t="s">
        <v>1411</v>
      </c>
      <c r="B2052" t="s">
        <v>539</v>
      </c>
      <c r="C2052">
        <v>10867</v>
      </c>
      <c r="D2052" t="s">
        <v>4333</v>
      </c>
      <c r="E2052">
        <v>305.72000000000003</v>
      </c>
      <c r="F2052">
        <f t="shared" si="64"/>
        <v>35.54559727855554</v>
      </c>
    </row>
    <row r="2053" spans="1:6" x14ac:dyDescent="0.25">
      <c r="A2053" t="s">
        <v>1411</v>
      </c>
      <c r="B2053" t="s">
        <v>1423</v>
      </c>
      <c r="C2053">
        <v>69473</v>
      </c>
      <c r="D2053" t="s">
        <v>4334</v>
      </c>
      <c r="E2053">
        <v>1351.57</v>
      </c>
      <c r="F2053">
        <f t="shared" si="64"/>
        <v>51.40170320442153</v>
      </c>
    </row>
    <row r="2054" spans="1:6" x14ac:dyDescent="0.25">
      <c r="A2054" t="s">
        <v>1411</v>
      </c>
      <c r="B2054" t="s">
        <v>1424</v>
      </c>
      <c r="C2054">
        <v>22604</v>
      </c>
      <c r="D2054" t="s">
        <v>4335</v>
      </c>
      <c r="E2054">
        <v>428.47</v>
      </c>
      <c r="F2054">
        <f t="shared" si="64"/>
        <v>52.755152052652456</v>
      </c>
    </row>
    <row r="2055" spans="1:6" x14ac:dyDescent="0.25">
      <c r="A2055" t="s">
        <v>1411</v>
      </c>
      <c r="B2055" t="s">
        <v>1425</v>
      </c>
      <c r="C2055">
        <v>159551</v>
      </c>
      <c r="D2055" t="s">
        <v>4336</v>
      </c>
      <c r="E2055">
        <v>413.52</v>
      </c>
      <c r="F2055">
        <f t="shared" si="64"/>
        <v>385.8362352485974</v>
      </c>
    </row>
    <row r="2056" spans="1:6" x14ac:dyDescent="0.25">
      <c r="A2056" t="s">
        <v>1411</v>
      </c>
      <c r="B2056" t="s">
        <v>543</v>
      </c>
      <c r="C2056">
        <v>74470</v>
      </c>
      <c r="D2056" t="s">
        <v>4337</v>
      </c>
      <c r="E2056">
        <v>709.18</v>
      </c>
      <c r="F2056">
        <f t="shared" si="64"/>
        <v>105.00860148340337</v>
      </c>
    </row>
    <row r="2057" spans="1:6" x14ac:dyDescent="0.25">
      <c r="A2057" t="s">
        <v>1411</v>
      </c>
      <c r="B2057" t="s">
        <v>187</v>
      </c>
      <c r="C2057">
        <v>28612</v>
      </c>
      <c r="D2057" t="s">
        <v>4338</v>
      </c>
      <c r="E2057">
        <v>466.69</v>
      </c>
      <c r="F2057">
        <f t="shared" si="64"/>
        <v>61.308363153270911</v>
      </c>
    </row>
    <row r="2058" spans="1:6" x14ac:dyDescent="0.25">
      <c r="A2058" t="s">
        <v>1411</v>
      </c>
      <c r="B2058" t="s">
        <v>1426</v>
      </c>
      <c r="C2058">
        <v>13943</v>
      </c>
      <c r="D2058" t="s">
        <v>4339</v>
      </c>
      <c r="E2058">
        <v>233.32</v>
      </c>
      <c r="F2058">
        <f t="shared" si="64"/>
        <v>59.759129093091033</v>
      </c>
    </row>
    <row r="2059" spans="1:6" x14ac:dyDescent="0.25">
      <c r="A2059" t="s">
        <v>1411</v>
      </c>
      <c r="B2059" t="s">
        <v>191</v>
      </c>
      <c r="C2059">
        <v>11231</v>
      </c>
      <c r="D2059" t="s">
        <v>4340</v>
      </c>
      <c r="E2059">
        <v>220.6</v>
      </c>
      <c r="F2059">
        <f t="shared" si="64"/>
        <v>50.911151405258387</v>
      </c>
    </row>
    <row r="2060" spans="1:6" x14ac:dyDescent="0.25">
      <c r="A2060" t="s">
        <v>1411</v>
      </c>
      <c r="B2060" t="s">
        <v>300</v>
      </c>
      <c r="C2060">
        <v>97947</v>
      </c>
      <c r="D2060" t="s">
        <v>4341</v>
      </c>
      <c r="E2060">
        <v>468.31</v>
      </c>
      <c r="F2060">
        <f t="shared" si="64"/>
        <v>209.14992206017382</v>
      </c>
    </row>
    <row r="2061" spans="1:6" x14ac:dyDescent="0.25">
      <c r="A2061" t="s">
        <v>1411</v>
      </c>
      <c r="B2061" t="s">
        <v>1427</v>
      </c>
      <c r="C2061">
        <v>55508</v>
      </c>
      <c r="D2061" t="s">
        <v>4342</v>
      </c>
      <c r="E2061">
        <v>953.64</v>
      </c>
      <c r="F2061">
        <f t="shared" si="64"/>
        <v>58.206451071683233</v>
      </c>
    </row>
    <row r="2062" spans="1:6" x14ac:dyDescent="0.25">
      <c r="A2062" t="s">
        <v>1411</v>
      </c>
      <c r="B2062" t="s">
        <v>1428</v>
      </c>
      <c r="C2062">
        <v>102139</v>
      </c>
      <c r="D2062" t="s">
        <v>4343</v>
      </c>
      <c r="E2062">
        <v>761.82</v>
      </c>
      <c r="F2062">
        <f t="shared" si="64"/>
        <v>134.07235304927673</v>
      </c>
    </row>
    <row r="2063" spans="1:6" x14ac:dyDescent="0.25">
      <c r="A2063" t="s">
        <v>1411</v>
      </c>
      <c r="B2063" t="s">
        <v>680</v>
      </c>
      <c r="C2063">
        <v>335509</v>
      </c>
      <c r="D2063" t="s">
        <v>4344</v>
      </c>
      <c r="E2063">
        <v>658.5</v>
      </c>
      <c r="F2063">
        <f t="shared" si="64"/>
        <v>509.50493545937735</v>
      </c>
    </row>
    <row r="2064" spans="1:6" x14ac:dyDescent="0.25">
      <c r="A2064" t="s">
        <v>1411</v>
      </c>
      <c r="B2064" t="s">
        <v>1429</v>
      </c>
      <c r="C2064">
        <v>27763</v>
      </c>
      <c r="D2064" t="s">
        <v>4345</v>
      </c>
      <c r="E2064">
        <v>525.67999999999995</v>
      </c>
      <c r="F2064">
        <f t="shared" si="64"/>
        <v>52.813498706437379</v>
      </c>
    </row>
    <row r="2065" spans="1:6" x14ac:dyDescent="0.25">
      <c r="A2065" t="s">
        <v>1411</v>
      </c>
      <c r="B2065" t="s">
        <v>1430</v>
      </c>
      <c r="C2065">
        <v>37009</v>
      </c>
      <c r="D2065" t="s">
        <v>4346</v>
      </c>
      <c r="E2065">
        <v>1561.59</v>
      </c>
      <c r="F2065">
        <f t="shared" si="64"/>
        <v>23.699562625272961</v>
      </c>
    </row>
    <row r="2066" spans="1:6" x14ac:dyDescent="0.25">
      <c r="A2066" t="s">
        <v>1411</v>
      </c>
      <c r="B2066" t="s">
        <v>1431</v>
      </c>
      <c r="C2066">
        <v>167609</v>
      </c>
      <c r="D2066" t="s">
        <v>4347</v>
      </c>
      <c r="E2066">
        <v>566.80999999999995</v>
      </c>
      <c r="F2066">
        <f t="shared" si="64"/>
        <v>295.7057920643602</v>
      </c>
    </row>
    <row r="2067" spans="1:6" x14ac:dyDescent="0.25">
      <c r="A2067" t="s">
        <v>1411</v>
      </c>
      <c r="B2067" t="s">
        <v>1432</v>
      </c>
      <c r="C2067">
        <v>42846</v>
      </c>
      <c r="D2067" t="s">
        <v>4348</v>
      </c>
      <c r="E2067">
        <v>266.89</v>
      </c>
      <c r="F2067">
        <f t="shared" si="64"/>
        <v>160.53804938364121</v>
      </c>
    </row>
    <row r="2068" spans="1:6" x14ac:dyDescent="0.25">
      <c r="A2068" t="s">
        <v>1411</v>
      </c>
      <c r="B2068" t="s">
        <v>1433</v>
      </c>
      <c r="C2068">
        <v>58741</v>
      </c>
      <c r="D2068" t="s">
        <v>4349</v>
      </c>
      <c r="E2068">
        <v>819.15</v>
      </c>
      <c r="F2068">
        <f t="shared" si="64"/>
        <v>71.70969907831288</v>
      </c>
    </row>
    <row r="2069" spans="1:6" x14ac:dyDescent="0.25">
      <c r="A2069" t="s">
        <v>1411</v>
      </c>
      <c r="B2069" t="s">
        <v>1434</v>
      </c>
      <c r="C2069">
        <v>321488</v>
      </c>
      <c r="D2069" t="s">
        <v>4350</v>
      </c>
      <c r="E2069">
        <v>298.12</v>
      </c>
      <c r="F2069">
        <f t="shared" si="64"/>
        <v>1078.3845431369919</v>
      </c>
    </row>
    <row r="2070" spans="1:6" x14ac:dyDescent="0.25">
      <c r="A2070" t="s">
        <v>1411</v>
      </c>
      <c r="B2070" t="s">
        <v>1435</v>
      </c>
      <c r="C2070">
        <v>51472</v>
      </c>
      <c r="D2070" t="s">
        <v>4351</v>
      </c>
      <c r="E2070">
        <v>506.61</v>
      </c>
      <c r="F2070">
        <f t="shared" si="64"/>
        <v>101.60083693570991</v>
      </c>
    </row>
    <row r="2071" spans="1:6" x14ac:dyDescent="0.25">
      <c r="A2071" t="s">
        <v>1411</v>
      </c>
      <c r="B2071" t="s">
        <v>566</v>
      </c>
      <c r="C2071">
        <v>382295</v>
      </c>
      <c r="D2071" t="s">
        <v>4352</v>
      </c>
      <c r="E2071">
        <v>412.91</v>
      </c>
      <c r="F2071">
        <f t="shared" si="64"/>
        <v>925.85551330798478</v>
      </c>
    </row>
    <row r="2072" spans="1:6" x14ac:dyDescent="0.25">
      <c r="A2072" t="s">
        <v>1411</v>
      </c>
      <c r="B2072" t="s">
        <v>207</v>
      </c>
      <c r="C2072">
        <v>69685</v>
      </c>
      <c r="D2072" t="s">
        <v>4353</v>
      </c>
      <c r="E2072">
        <v>494.14</v>
      </c>
      <c r="F2072">
        <f t="shared" si="64"/>
        <v>141.02278706439472</v>
      </c>
    </row>
    <row r="2073" spans="1:6" x14ac:dyDescent="0.25">
      <c r="A2073" t="s">
        <v>1411</v>
      </c>
      <c r="B2073" t="s">
        <v>1436</v>
      </c>
      <c r="C2073">
        <v>224529</v>
      </c>
      <c r="D2073" t="s">
        <v>4354</v>
      </c>
      <c r="E2073">
        <v>363.85</v>
      </c>
      <c r="F2073">
        <f t="shared" si="64"/>
        <v>617.09220832760752</v>
      </c>
    </row>
    <row r="2074" spans="1:6" x14ac:dyDescent="0.25">
      <c r="A2074" t="s">
        <v>1411</v>
      </c>
      <c r="B2074" t="s">
        <v>1437</v>
      </c>
      <c r="C2074">
        <v>11562</v>
      </c>
      <c r="D2074" t="s">
        <v>4355</v>
      </c>
      <c r="E2074">
        <v>345.63</v>
      </c>
      <c r="F2074">
        <f t="shared" si="64"/>
        <v>33.451957295373667</v>
      </c>
    </row>
    <row r="2075" spans="1:6" x14ac:dyDescent="0.25">
      <c r="A2075" t="s">
        <v>1411</v>
      </c>
      <c r="B2075" t="s">
        <v>279</v>
      </c>
      <c r="C2075">
        <v>8441</v>
      </c>
      <c r="D2075" t="s">
        <v>4356</v>
      </c>
      <c r="E2075">
        <v>301.61</v>
      </c>
      <c r="F2075">
        <f t="shared" si="64"/>
        <v>27.986472597062431</v>
      </c>
    </row>
    <row r="2076" spans="1:6" x14ac:dyDescent="0.25">
      <c r="A2076" t="s">
        <v>1411</v>
      </c>
      <c r="B2076" t="s">
        <v>1438</v>
      </c>
      <c r="C2076">
        <v>60443</v>
      </c>
      <c r="D2076" t="s">
        <v>4357</v>
      </c>
      <c r="E2076">
        <v>536.6</v>
      </c>
      <c r="F2076">
        <f t="shared" si="64"/>
        <v>112.6407007081625</v>
      </c>
    </row>
    <row r="2077" spans="1:6" x14ac:dyDescent="0.25">
      <c r="A2077" t="s">
        <v>1411</v>
      </c>
      <c r="B2077" t="s">
        <v>209</v>
      </c>
      <c r="C2077">
        <v>21069</v>
      </c>
      <c r="D2077" t="s">
        <v>4358</v>
      </c>
      <c r="E2077">
        <v>265.91000000000003</v>
      </c>
      <c r="F2077">
        <f t="shared" si="64"/>
        <v>79.233575269828137</v>
      </c>
    </row>
    <row r="2078" spans="1:6" x14ac:dyDescent="0.25">
      <c r="A2078" t="s">
        <v>1411</v>
      </c>
      <c r="B2078" t="s">
        <v>1439</v>
      </c>
      <c r="C2078">
        <v>537174</v>
      </c>
      <c r="D2078" t="s">
        <v>4359</v>
      </c>
      <c r="E2078">
        <v>657.73</v>
      </c>
      <c r="F2078">
        <f t="shared" si="64"/>
        <v>816.70898392957599</v>
      </c>
    </row>
    <row r="2079" spans="1:6" x14ac:dyDescent="0.25">
      <c r="A2079" t="s">
        <v>1411</v>
      </c>
      <c r="B2079" t="s">
        <v>1440</v>
      </c>
      <c r="C2079">
        <v>50010</v>
      </c>
      <c r="D2079" t="s">
        <v>4360</v>
      </c>
      <c r="E2079">
        <v>730.97</v>
      </c>
      <c r="F2079">
        <f t="shared" si="64"/>
        <v>68.415940462672879</v>
      </c>
    </row>
    <row r="2080" spans="1:6" x14ac:dyDescent="0.25">
      <c r="A2080" t="s">
        <v>1411</v>
      </c>
      <c r="B2080" t="s">
        <v>1441</v>
      </c>
      <c r="C2080">
        <v>135976</v>
      </c>
      <c r="D2080" t="s">
        <v>4361</v>
      </c>
      <c r="E2080">
        <v>601.29999999999995</v>
      </c>
      <c r="F2080">
        <f t="shared" si="64"/>
        <v>226.13670380841512</v>
      </c>
    </row>
    <row r="2081" spans="1:6" x14ac:dyDescent="0.25">
      <c r="A2081" t="s">
        <v>1411</v>
      </c>
      <c r="B2081" t="s">
        <v>1442</v>
      </c>
      <c r="C2081">
        <v>62317</v>
      </c>
      <c r="D2081" t="s">
        <v>4362</v>
      </c>
      <c r="E2081">
        <v>554.85</v>
      </c>
      <c r="F2081">
        <f t="shared" si="64"/>
        <v>112.31323781202126</v>
      </c>
    </row>
    <row r="2082" spans="1:6" x14ac:dyDescent="0.25">
      <c r="A2082" t="s">
        <v>1411</v>
      </c>
      <c r="B2082" t="s">
        <v>689</v>
      </c>
      <c r="C2082">
        <v>117417</v>
      </c>
      <c r="D2082" t="s">
        <v>4363</v>
      </c>
      <c r="E2082">
        <v>374.85</v>
      </c>
      <c r="F2082">
        <f t="shared" si="64"/>
        <v>313.23729491796718</v>
      </c>
    </row>
    <row r="2083" spans="1:6" x14ac:dyDescent="0.25">
      <c r="A2083" t="s">
        <v>1411</v>
      </c>
      <c r="B2083" t="s">
        <v>1443</v>
      </c>
      <c r="C2083">
        <v>23677</v>
      </c>
      <c r="D2083" t="s">
        <v>4364</v>
      </c>
      <c r="E2083">
        <v>360.83</v>
      </c>
      <c r="F2083">
        <f t="shared" si="64"/>
        <v>65.618158135410027</v>
      </c>
    </row>
    <row r="2084" spans="1:6" x14ac:dyDescent="0.25">
      <c r="A2084" t="s">
        <v>1411</v>
      </c>
      <c r="B2084" t="s">
        <v>1444</v>
      </c>
      <c r="C2084">
        <v>55234</v>
      </c>
      <c r="D2084" t="s">
        <v>4365</v>
      </c>
      <c r="E2084">
        <v>392.37</v>
      </c>
      <c r="F2084">
        <f t="shared" si="64"/>
        <v>140.77019140097357</v>
      </c>
    </row>
    <row r="2085" spans="1:6" x14ac:dyDescent="0.25">
      <c r="A2085" t="s">
        <v>1411</v>
      </c>
      <c r="B2085" t="s">
        <v>1445</v>
      </c>
      <c r="C2085">
        <v>4937</v>
      </c>
      <c r="D2085" t="s">
        <v>4366</v>
      </c>
      <c r="E2085">
        <v>1424</v>
      </c>
      <c r="F2085">
        <f t="shared" si="64"/>
        <v>3.466994382022472</v>
      </c>
    </row>
    <row r="2086" spans="1:6" x14ac:dyDescent="0.25">
      <c r="A2086" t="s">
        <v>1411</v>
      </c>
      <c r="B2086" t="s">
        <v>1446</v>
      </c>
      <c r="C2086">
        <v>181806</v>
      </c>
      <c r="D2086" t="s">
        <v>4367</v>
      </c>
      <c r="E2086">
        <v>593.41999999999996</v>
      </c>
      <c r="F2086">
        <f t="shared" si="64"/>
        <v>306.36985608843656</v>
      </c>
    </row>
    <row r="2087" spans="1:6" x14ac:dyDescent="0.25">
      <c r="A2087" t="s">
        <v>1411</v>
      </c>
      <c r="B2087" t="s">
        <v>213</v>
      </c>
      <c r="C2087">
        <v>43938</v>
      </c>
      <c r="D2087" t="s">
        <v>4368</v>
      </c>
      <c r="E2087">
        <v>494.36</v>
      </c>
      <c r="F2087">
        <f t="shared" si="64"/>
        <v>88.878550044501978</v>
      </c>
    </row>
    <row r="2088" spans="1:6" x14ac:dyDescent="0.25">
      <c r="A2088" t="s">
        <v>1411</v>
      </c>
      <c r="B2088" t="s">
        <v>1447</v>
      </c>
      <c r="C2088">
        <v>209339</v>
      </c>
      <c r="D2088" t="s">
        <v>4369</v>
      </c>
      <c r="E2088">
        <v>795.9</v>
      </c>
      <c r="F2088">
        <f t="shared" si="64"/>
        <v>263.0217363990451</v>
      </c>
    </row>
    <row r="2089" spans="1:6" x14ac:dyDescent="0.25">
      <c r="A2089" t="s">
        <v>1411</v>
      </c>
      <c r="B2089" t="s">
        <v>584</v>
      </c>
      <c r="C2089">
        <v>9419</v>
      </c>
      <c r="D2089" t="s">
        <v>4370</v>
      </c>
      <c r="E2089">
        <v>474.74</v>
      </c>
      <c r="F2089">
        <f t="shared" si="64"/>
        <v>19.840333656317142</v>
      </c>
    </row>
    <row r="2090" spans="1:6" x14ac:dyDescent="0.25">
      <c r="A2090" t="s">
        <v>1411</v>
      </c>
      <c r="B2090" t="s">
        <v>218</v>
      </c>
      <c r="C2090">
        <v>61779</v>
      </c>
      <c r="D2090" t="s">
        <v>4371</v>
      </c>
      <c r="E2090">
        <v>259.36</v>
      </c>
      <c r="F2090">
        <f t="shared" si="64"/>
        <v>238.19787168414558</v>
      </c>
    </row>
    <row r="2091" spans="1:6" x14ac:dyDescent="0.25">
      <c r="A2091" t="s">
        <v>1411</v>
      </c>
      <c r="B2091" t="s">
        <v>1448</v>
      </c>
      <c r="C2091">
        <v>55949</v>
      </c>
      <c r="D2091" t="s">
        <v>4372</v>
      </c>
      <c r="E2091">
        <v>402.11</v>
      </c>
      <c r="F2091">
        <f t="shared" si="64"/>
        <v>139.13854417945339</v>
      </c>
    </row>
    <row r="2092" spans="1:6" x14ac:dyDescent="0.25">
      <c r="A2092" t="s">
        <v>1411</v>
      </c>
      <c r="B2092" t="s">
        <v>320</v>
      </c>
      <c r="C2092">
        <v>86111</v>
      </c>
      <c r="D2092" t="s">
        <v>4373</v>
      </c>
      <c r="E2092">
        <v>307.06</v>
      </c>
      <c r="F2092">
        <f t="shared" si="64"/>
        <v>280.4370481339152</v>
      </c>
    </row>
    <row r="2093" spans="1:6" x14ac:dyDescent="0.25">
      <c r="A2093" t="s">
        <v>1411</v>
      </c>
      <c r="B2093" t="s">
        <v>1449</v>
      </c>
      <c r="C2093">
        <v>45756</v>
      </c>
      <c r="D2093" t="s">
        <v>4374</v>
      </c>
      <c r="E2093">
        <v>446.43</v>
      </c>
      <c r="F2093">
        <f t="shared" si="64"/>
        <v>102.49311202204153</v>
      </c>
    </row>
    <row r="2094" spans="1:6" x14ac:dyDescent="0.25">
      <c r="A2094" t="s">
        <v>1411</v>
      </c>
      <c r="B2094" t="s">
        <v>221</v>
      </c>
      <c r="C2094">
        <v>35858</v>
      </c>
      <c r="D2094" t="s">
        <v>4375</v>
      </c>
      <c r="E2094">
        <v>519.44000000000005</v>
      </c>
      <c r="F2094">
        <f t="shared" si="64"/>
        <v>69.032034498690891</v>
      </c>
    </row>
    <row r="2095" spans="1:6" x14ac:dyDescent="0.25">
      <c r="A2095" t="s">
        <v>1411</v>
      </c>
      <c r="B2095" t="s">
        <v>222</v>
      </c>
      <c r="C2095">
        <v>21755</v>
      </c>
      <c r="D2095" t="s">
        <v>4376</v>
      </c>
      <c r="E2095">
        <v>451.61</v>
      </c>
      <c r="F2095">
        <f t="shared" si="64"/>
        <v>48.172095392041804</v>
      </c>
    </row>
    <row r="2096" spans="1:6" x14ac:dyDescent="0.25">
      <c r="A2096" t="s">
        <v>1411</v>
      </c>
      <c r="B2096" t="s">
        <v>503</v>
      </c>
      <c r="C2096">
        <v>22440</v>
      </c>
      <c r="D2096" t="s">
        <v>4377</v>
      </c>
      <c r="E2096">
        <v>462.9</v>
      </c>
      <c r="F2096">
        <f t="shared" si="64"/>
        <v>48.476992871030461</v>
      </c>
    </row>
    <row r="2097" spans="1:6" x14ac:dyDescent="0.25">
      <c r="A2097" t="s">
        <v>1411</v>
      </c>
      <c r="B2097" t="s">
        <v>1450</v>
      </c>
      <c r="C2097">
        <v>1110356</v>
      </c>
      <c r="D2097" t="s">
        <v>4378</v>
      </c>
      <c r="E2097">
        <v>549.74</v>
      </c>
      <c r="F2097">
        <f t="shared" si="64"/>
        <v>2019.7838978426164</v>
      </c>
    </row>
    <row r="2098" spans="1:6" x14ac:dyDescent="0.25">
      <c r="A2098" t="s">
        <v>1411</v>
      </c>
      <c r="B2098" t="s">
        <v>592</v>
      </c>
      <c r="C2098">
        <v>14964</v>
      </c>
      <c r="D2098" t="s">
        <v>4379</v>
      </c>
      <c r="E2098">
        <v>222.15</v>
      </c>
      <c r="F2098">
        <f t="shared" si="64"/>
        <v>67.35989196488859</v>
      </c>
    </row>
    <row r="2099" spans="1:6" x14ac:dyDescent="0.25">
      <c r="A2099" t="s">
        <v>1411</v>
      </c>
      <c r="B2099" t="s">
        <v>228</v>
      </c>
      <c r="C2099">
        <v>27173</v>
      </c>
      <c r="D2099" t="s">
        <v>4380</v>
      </c>
      <c r="E2099">
        <v>501.1</v>
      </c>
      <c r="F2099">
        <f t="shared" si="64"/>
        <v>54.226701257234083</v>
      </c>
    </row>
    <row r="2100" spans="1:6" x14ac:dyDescent="0.25">
      <c r="A2100" t="s">
        <v>1411</v>
      </c>
      <c r="B2100" t="s">
        <v>1451</v>
      </c>
      <c r="C2100">
        <v>100880</v>
      </c>
      <c r="D2100" t="s">
        <v>4381</v>
      </c>
      <c r="E2100">
        <v>706.29</v>
      </c>
      <c r="F2100">
        <f t="shared" ref="F2100:F2163" si="65">C2100/E2100</f>
        <v>142.83084851831401</v>
      </c>
    </row>
    <row r="2101" spans="1:6" x14ac:dyDescent="0.25">
      <c r="A2101" t="s">
        <v>1411</v>
      </c>
      <c r="B2101" t="s">
        <v>1452</v>
      </c>
      <c r="C2101">
        <v>94298</v>
      </c>
      <c r="D2101" t="s">
        <v>4382</v>
      </c>
      <c r="E2101">
        <v>542.72</v>
      </c>
      <c r="F2101">
        <f t="shared" si="65"/>
        <v>173.75073702830187</v>
      </c>
    </row>
    <row r="2102" spans="1:6" x14ac:dyDescent="0.25">
      <c r="A2102" t="s">
        <v>1411</v>
      </c>
      <c r="B2102" t="s">
        <v>1453</v>
      </c>
      <c r="C2102">
        <v>234473</v>
      </c>
      <c r="D2102" t="s">
        <v>4383</v>
      </c>
      <c r="E2102">
        <v>327.93</v>
      </c>
      <c r="F2102">
        <f t="shared" si="65"/>
        <v>715.00930076540726</v>
      </c>
    </row>
    <row r="2103" spans="1:6" x14ac:dyDescent="0.25">
      <c r="A2103" t="s">
        <v>1411</v>
      </c>
      <c r="B2103" t="s">
        <v>1454</v>
      </c>
      <c r="C2103">
        <v>19483</v>
      </c>
      <c r="D2103" t="s">
        <v>4384</v>
      </c>
      <c r="E2103">
        <v>550.26</v>
      </c>
      <c r="F2103">
        <f t="shared" si="65"/>
        <v>35.406898557045764</v>
      </c>
    </row>
    <row r="2104" spans="1:6" x14ac:dyDescent="0.25">
      <c r="A2104" t="s">
        <v>1411</v>
      </c>
      <c r="B2104" t="s">
        <v>1455</v>
      </c>
      <c r="C2104">
        <v>197938</v>
      </c>
      <c r="D2104" t="s">
        <v>4385</v>
      </c>
      <c r="E2104">
        <v>908.46</v>
      </c>
      <c r="F2104">
        <f t="shared" si="65"/>
        <v>217.8830108095018</v>
      </c>
    </row>
    <row r="2105" spans="1:6" x14ac:dyDescent="0.25">
      <c r="A2105" t="s">
        <v>1411</v>
      </c>
      <c r="B2105" t="s">
        <v>376</v>
      </c>
      <c r="C2105">
        <v>148476</v>
      </c>
      <c r="D2105" t="s">
        <v>4386</v>
      </c>
      <c r="E2105">
        <v>401.15</v>
      </c>
      <c r="F2105">
        <f t="shared" si="65"/>
        <v>370.12588807179361</v>
      </c>
    </row>
    <row r="2106" spans="1:6" x14ac:dyDescent="0.25">
      <c r="A2106" t="s">
        <v>1411</v>
      </c>
      <c r="B2106" t="s">
        <v>1456</v>
      </c>
      <c r="C2106">
        <v>12726</v>
      </c>
      <c r="D2106" t="s">
        <v>4387</v>
      </c>
      <c r="E2106">
        <v>566.24</v>
      </c>
      <c r="F2106">
        <f t="shared" si="65"/>
        <v>22.474569087312801</v>
      </c>
    </row>
    <row r="2107" spans="1:6" x14ac:dyDescent="0.25">
      <c r="A2107" t="s">
        <v>1411</v>
      </c>
      <c r="B2107" t="s">
        <v>1457</v>
      </c>
      <c r="C2107">
        <v>39824</v>
      </c>
      <c r="D2107" t="s">
        <v>4388</v>
      </c>
      <c r="E2107">
        <v>289.45</v>
      </c>
      <c r="F2107">
        <f t="shared" si="65"/>
        <v>137.58507514251167</v>
      </c>
    </row>
    <row r="2108" spans="1:6" x14ac:dyDescent="0.25">
      <c r="A2108" t="s">
        <v>1411</v>
      </c>
      <c r="B2108" t="s">
        <v>1458</v>
      </c>
      <c r="C2108">
        <v>63060</v>
      </c>
      <c r="D2108" t="s">
        <v>4389</v>
      </c>
      <c r="E2108">
        <v>932.69</v>
      </c>
      <c r="F2108">
        <f t="shared" si="65"/>
        <v>67.610888934158183</v>
      </c>
    </row>
    <row r="2109" spans="1:6" x14ac:dyDescent="0.25">
      <c r="A2109" t="s">
        <v>1411</v>
      </c>
      <c r="B2109" t="s">
        <v>1459</v>
      </c>
      <c r="C2109">
        <v>13463</v>
      </c>
      <c r="D2109" t="s">
        <v>4390</v>
      </c>
      <c r="E2109">
        <v>328.95</v>
      </c>
      <c r="F2109">
        <f t="shared" si="65"/>
        <v>40.927192582459341</v>
      </c>
    </row>
    <row r="2110" spans="1:6" x14ac:dyDescent="0.25">
      <c r="A2110" t="s">
        <v>1411</v>
      </c>
      <c r="B2110" t="s">
        <v>1460</v>
      </c>
      <c r="C2110">
        <v>39490</v>
      </c>
      <c r="D2110" t="s">
        <v>4391</v>
      </c>
      <c r="E2110">
        <v>404.1</v>
      </c>
      <c r="F2110">
        <f t="shared" si="65"/>
        <v>97.723335807968326</v>
      </c>
    </row>
    <row r="2111" spans="1:6" x14ac:dyDescent="0.25">
      <c r="A2111" t="s">
        <v>1411</v>
      </c>
      <c r="B2111" t="s">
        <v>1461</v>
      </c>
      <c r="C2111">
        <v>180742</v>
      </c>
      <c r="D2111" t="s">
        <v>4392</v>
      </c>
      <c r="E2111">
        <v>654.80999999999995</v>
      </c>
      <c r="F2111">
        <f t="shared" si="65"/>
        <v>276.02205219834764</v>
      </c>
    </row>
    <row r="2112" spans="1:6" x14ac:dyDescent="0.25">
      <c r="A2112" t="s">
        <v>1411</v>
      </c>
      <c r="B2112" t="s">
        <v>331</v>
      </c>
      <c r="C2112">
        <v>20724</v>
      </c>
      <c r="D2112" t="s">
        <v>4393</v>
      </c>
      <c r="E2112">
        <v>238.58</v>
      </c>
      <c r="F2112">
        <f t="shared" si="65"/>
        <v>86.863945007963778</v>
      </c>
    </row>
    <row r="2113" spans="1:6" x14ac:dyDescent="0.25">
      <c r="A2113" t="s">
        <v>1411</v>
      </c>
      <c r="B2113" t="s">
        <v>233</v>
      </c>
      <c r="C2113">
        <v>143667</v>
      </c>
      <c r="D2113" t="s">
        <v>4394</v>
      </c>
      <c r="E2113">
        <v>789.97</v>
      </c>
      <c r="F2113">
        <f t="shared" si="65"/>
        <v>181.86386824816131</v>
      </c>
    </row>
    <row r="2114" spans="1:6" x14ac:dyDescent="0.25">
      <c r="A2114" t="s">
        <v>1411</v>
      </c>
      <c r="B2114" t="s">
        <v>602</v>
      </c>
      <c r="C2114">
        <v>44829</v>
      </c>
      <c r="D2114" t="s">
        <v>4395</v>
      </c>
      <c r="E2114">
        <v>479.64</v>
      </c>
      <c r="F2114">
        <f t="shared" si="65"/>
        <v>93.463847885914433</v>
      </c>
    </row>
    <row r="2115" spans="1:6" x14ac:dyDescent="0.25">
      <c r="A2115" t="s">
        <v>1411</v>
      </c>
      <c r="B2115" t="s">
        <v>1462</v>
      </c>
      <c r="C2115">
        <v>130625</v>
      </c>
      <c r="D2115" t="s">
        <v>4396</v>
      </c>
      <c r="E2115">
        <v>951.07</v>
      </c>
      <c r="F2115">
        <f t="shared" si="65"/>
        <v>137.3453058134522</v>
      </c>
    </row>
    <row r="2116" spans="1:6" x14ac:dyDescent="0.25">
      <c r="A2116" t="s">
        <v>1411</v>
      </c>
      <c r="B2116" t="s">
        <v>1340</v>
      </c>
      <c r="C2116">
        <v>91010</v>
      </c>
      <c r="D2116" t="s">
        <v>4397</v>
      </c>
      <c r="E2116">
        <v>572.35</v>
      </c>
      <c r="F2116">
        <f t="shared" si="65"/>
        <v>159.01109460994147</v>
      </c>
    </row>
    <row r="2117" spans="1:6" x14ac:dyDescent="0.25">
      <c r="A2117" t="s">
        <v>1411</v>
      </c>
      <c r="B2117" t="s">
        <v>931</v>
      </c>
      <c r="C2117">
        <v>142088</v>
      </c>
      <c r="D2117" t="s">
        <v>4398</v>
      </c>
      <c r="E2117">
        <v>523.89</v>
      </c>
      <c r="F2117">
        <f t="shared" si="65"/>
        <v>271.21724026036003</v>
      </c>
    </row>
    <row r="2118" spans="1:6" x14ac:dyDescent="0.25">
      <c r="A2118" t="s">
        <v>1411</v>
      </c>
      <c r="B2118" t="s">
        <v>1463</v>
      </c>
      <c r="C2118">
        <v>67029</v>
      </c>
      <c r="D2118" t="s">
        <v>4399</v>
      </c>
      <c r="E2118">
        <v>565.98</v>
      </c>
      <c r="F2118">
        <f t="shared" si="65"/>
        <v>118.42997985794551</v>
      </c>
    </row>
    <row r="2119" spans="1:6" x14ac:dyDescent="0.25">
      <c r="A2119" t="s">
        <v>1411</v>
      </c>
      <c r="B2119" t="s">
        <v>1464</v>
      </c>
      <c r="C2119">
        <v>63531</v>
      </c>
      <c r="D2119" t="s">
        <v>4400</v>
      </c>
      <c r="E2119">
        <v>947.51</v>
      </c>
      <c r="F2119">
        <f t="shared" si="65"/>
        <v>67.050479678314744</v>
      </c>
    </row>
    <row r="2120" spans="1:6" x14ac:dyDescent="0.25">
      <c r="A2120" t="s">
        <v>1411</v>
      </c>
      <c r="B2120" t="s">
        <v>1239</v>
      </c>
      <c r="C2120">
        <v>34823</v>
      </c>
      <c r="D2120" t="s">
        <v>4401</v>
      </c>
      <c r="E2120">
        <v>320.64999999999998</v>
      </c>
      <c r="F2120">
        <f t="shared" si="65"/>
        <v>108.60127865273664</v>
      </c>
    </row>
    <row r="2121" spans="1:6" x14ac:dyDescent="0.25">
      <c r="A2121" t="s">
        <v>1411</v>
      </c>
      <c r="B2121" t="s">
        <v>1465</v>
      </c>
      <c r="C2121">
        <v>62806</v>
      </c>
      <c r="D2121" t="s">
        <v>4402</v>
      </c>
      <c r="E2121">
        <v>404.3</v>
      </c>
      <c r="F2121">
        <f t="shared" si="65"/>
        <v>155.34504081127875</v>
      </c>
    </row>
    <row r="2122" spans="1:6" x14ac:dyDescent="0.25">
      <c r="A2122" t="s">
        <v>1411</v>
      </c>
      <c r="B2122" t="s">
        <v>1466</v>
      </c>
      <c r="C2122">
        <v>45591</v>
      </c>
      <c r="D2122" t="s">
        <v>4403</v>
      </c>
      <c r="E2122">
        <v>455.9</v>
      </c>
      <c r="F2122">
        <f t="shared" si="65"/>
        <v>100.00219346347883</v>
      </c>
    </row>
    <row r="2123" spans="1:6" x14ac:dyDescent="0.25">
      <c r="A2123" t="s">
        <v>1411</v>
      </c>
      <c r="B2123" t="s">
        <v>1467</v>
      </c>
      <c r="C2123">
        <v>71783</v>
      </c>
      <c r="D2123" t="s">
        <v>4404</v>
      </c>
      <c r="E2123">
        <v>537.80999999999995</v>
      </c>
      <c r="F2123">
        <f t="shared" si="65"/>
        <v>133.47278778750862</v>
      </c>
    </row>
    <row r="2124" spans="1:6" x14ac:dyDescent="0.25">
      <c r="A2124" t="s">
        <v>1411</v>
      </c>
      <c r="B2124" t="s">
        <v>1468</v>
      </c>
      <c r="C2124">
        <v>14271</v>
      </c>
      <c r="D2124" t="s">
        <v>4405</v>
      </c>
      <c r="E2124">
        <v>540.65</v>
      </c>
      <c r="F2124">
        <f t="shared" si="65"/>
        <v>26.396004809026174</v>
      </c>
    </row>
    <row r="2125" spans="1:6" x14ac:dyDescent="0.25">
      <c r="A2125" t="s">
        <v>1411</v>
      </c>
      <c r="B2125" t="s">
        <v>1469</v>
      </c>
      <c r="C2125">
        <v>34385</v>
      </c>
      <c r="D2125" t="s">
        <v>4406</v>
      </c>
      <c r="E2125">
        <v>380.57</v>
      </c>
      <c r="F2125">
        <f t="shared" si="65"/>
        <v>90.351315132564309</v>
      </c>
    </row>
    <row r="2126" spans="1:6" x14ac:dyDescent="0.25">
      <c r="A2126" t="s">
        <v>1411</v>
      </c>
      <c r="B2126" t="s">
        <v>1470</v>
      </c>
      <c r="C2126">
        <v>4016</v>
      </c>
      <c r="D2126" t="s">
        <v>4407</v>
      </c>
      <c r="E2126">
        <v>600.32000000000005</v>
      </c>
      <c r="F2126">
        <f t="shared" si="65"/>
        <v>6.6897654584221744</v>
      </c>
    </row>
    <row r="2127" spans="1:6" x14ac:dyDescent="0.25">
      <c r="A2127" t="s">
        <v>1411</v>
      </c>
      <c r="B2127" t="s">
        <v>343</v>
      </c>
      <c r="C2127">
        <v>239859</v>
      </c>
      <c r="D2127" t="s">
        <v>4408</v>
      </c>
      <c r="E2127">
        <v>639.64</v>
      </c>
      <c r="F2127">
        <f t="shared" si="65"/>
        <v>374.99061972359453</v>
      </c>
    </row>
    <row r="2128" spans="1:6" x14ac:dyDescent="0.25">
      <c r="A2128" t="s">
        <v>1411</v>
      </c>
      <c r="B2128" t="s">
        <v>1471</v>
      </c>
      <c r="C2128">
        <v>44535</v>
      </c>
      <c r="D2128" t="s">
        <v>4409</v>
      </c>
      <c r="E2128">
        <v>269.85000000000002</v>
      </c>
      <c r="F2128">
        <f t="shared" si="65"/>
        <v>165.0361311839911</v>
      </c>
    </row>
    <row r="2129" spans="1:6" x14ac:dyDescent="0.25">
      <c r="A2129" t="s">
        <v>1411</v>
      </c>
      <c r="B2129" t="s">
        <v>1472</v>
      </c>
      <c r="C2129">
        <v>1111761</v>
      </c>
      <c r="D2129" t="s">
        <v>4410</v>
      </c>
      <c r="E2129">
        <v>857.5</v>
      </c>
      <c r="F2129">
        <f t="shared" si="65"/>
        <v>1296.5142857142857</v>
      </c>
    </row>
    <row r="2130" spans="1:6" x14ac:dyDescent="0.25">
      <c r="A2130" t="s">
        <v>1411</v>
      </c>
      <c r="B2130" t="s">
        <v>624</v>
      </c>
      <c r="C2130">
        <v>19731</v>
      </c>
      <c r="D2130" t="s">
        <v>4411</v>
      </c>
      <c r="E2130">
        <v>443.83</v>
      </c>
      <c r="F2130">
        <f t="shared" si="65"/>
        <v>44.456210711308387</v>
      </c>
    </row>
    <row r="2131" spans="1:6" x14ac:dyDescent="0.25">
      <c r="A2131" t="s">
        <v>1411</v>
      </c>
      <c r="B2131" t="s">
        <v>242</v>
      </c>
      <c r="C2131">
        <v>11580</v>
      </c>
      <c r="D2131" t="s">
        <v>4412</v>
      </c>
      <c r="E2131">
        <v>424.26</v>
      </c>
      <c r="F2131">
        <f t="shared" si="65"/>
        <v>27.294583510111725</v>
      </c>
    </row>
    <row r="2132" spans="1:6" x14ac:dyDescent="0.25">
      <c r="A2132" t="s">
        <v>1411</v>
      </c>
      <c r="B2132" t="s">
        <v>1473</v>
      </c>
      <c r="C2132">
        <v>56177</v>
      </c>
      <c r="D2132" t="s">
        <v>4413</v>
      </c>
      <c r="E2132">
        <v>312.76</v>
      </c>
      <c r="F2132">
        <f t="shared" si="65"/>
        <v>179.61695869036961</v>
      </c>
    </row>
    <row r="2133" spans="1:6" x14ac:dyDescent="0.25">
      <c r="A2133" t="s">
        <v>1411</v>
      </c>
      <c r="B2133" t="s">
        <v>625</v>
      </c>
      <c r="C2133">
        <v>123131</v>
      </c>
      <c r="D2133" t="s">
        <v>4414</v>
      </c>
      <c r="E2133">
        <v>556.72</v>
      </c>
      <c r="F2133">
        <f t="shared" si="65"/>
        <v>221.17222302054893</v>
      </c>
    </row>
    <row r="2134" spans="1:6" x14ac:dyDescent="0.25">
      <c r="A2134" t="s">
        <v>1411</v>
      </c>
      <c r="B2134" t="s">
        <v>629</v>
      </c>
      <c r="C2134">
        <v>68412</v>
      </c>
      <c r="D2134" t="s">
        <v>4415</v>
      </c>
      <c r="E2134">
        <v>759.96</v>
      </c>
      <c r="F2134">
        <f t="shared" si="65"/>
        <v>90.020527396178736</v>
      </c>
    </row>
    <row r="2135" spans="1:6" x14ac:dyDescent="0.25">
      <c r="A2135" t="s">
        <v>1411</v>
      </c>
      <c r="B2135" t="s">
        <v>878</v>
      </c>
      <c r="C2135">
        <v>81801</v>
      </c>
      <c r="D2135" t="s">
        <v>4416</v>
      </c>
      <c r="E2135">
        <v>374.29</v>
      </c>
      <c r="F2135">
        <f t="shared" si="65"/>
        <v>218.54978759785192</v>
      </c>
    </row>
    <row r="2136" spans="1:6" x14ac:dyDescent="0.25">
      <c r="A2136" t="s">
        <v>1411</v>
      </c>
      <c r="B2136" t="s">
        <v>1474</v>
      </c>
      <c r="C2136">
        <v>37667</v>
      </c>
      <c r="D2136" t="s">
        <v>4417</v>
      </c>
      <c r="E2136">
        <v>337.53</v>
      </c>
      <c r="F2136">
        <f t="shared" si="65"/>
        <v>111.59600628092319</v>
      </c>
    </row>
    <row r="2137" spans="1:6" x14ac:dyDescent="0.25">
      <c r="A2137" t="s">
        <v>1411</v>
      </c>
      <c r="B2137" t="s">
        <v>1475</v>
      </c>
      <c r="C2137">
        <v>18069</v>
      </c>
      <c r="D2137" t="s">
        <v>4418</v>
      </c>
      <c r="E2137">
        <v>313.13</v>
      </c>
      <c r="F2137">
        <f t="shared" si="65"/>
        <v>57.704467792929456</v>
      </c>
    </row>
    <row r="2138" spans="1:6" x14ac:dyDescent="0.25">
      <c r="A2138" t="s">
        <v>1476</v>
      </c>
      <c r="B2138" t="s">
        <v>1476</v>
      </c>
      <c r="C2138">
        <v>762062</v>
      </c>
      <c r="D2138" t="s">
        <v>4419</v>
      </c>
      <c r="E2138">
        <v>70703.83</v>
      </c>
      <c r="F2138">
        <f t="shared" si="65"/>
        <v>10.778227996984038</v>
      </c>
    </row>
    <row r="2139" spans="1:6" x14ac:dyDescent="0.25">
      <c r="A2139" t="s">
        <v>1476</v>
      </c>
      <c r="B2139" t="s">
        <v>404</v>
      </c>
      <c r="C2139">
        <v>2216</v>
      </c>
      <c r="D2139" t="s">
        <v>4420</v>
      </c>
      <c r="E2139">
        <v>988.89</v>
      </c>
      <c r="F2139">
        <f t="shared" si="65"/>
        <v>2.2408963585434174</v>
      </c>
    </row>
    <row r="2140" spans="1:6" x14ac:dyDescent="0.25">
      <c r="A2140" t="s">
        <v>1476</v>
      </c>
      <c r="B2140" t="s">
        <v>1477</v>
      </c>
      <c r="C2140">
        <v>10415</v>
      </c>
      <c r="D2140" t="s">
        <v>4421</v>
      </c>
      <c r="E2140">
        <v>1513.34</v>
      </c>
      <c r="F2140">
        <f t="shared" si="65"/>
        <v>6.8821282725626762</v>
      </c>
    </row>
    <row r="2141" spans="1:6" x14ac:dyDescent="0.25">
      <c r="A2141" t="s">
        <v>1476</v>
      </c>
      <c r="B2141" t="s">
        <v>1478</v>
      </c>
      <c r="C2141">
        <v>6832</v>
      </c>
      <c r="D2141" t="s">
        <v>4422</v>
      </c>
      <c r="E2141">
        <v>1439.39</v>
      </c>
      <c r="F2141">
        <f t="shared" si="65"/>
        <v>4.7464550955613136</v>
      </c>
    </row>
    <row r="2142" spans="1:6" x14ac:dyDescent="0.25">
      <c r="A2142" t="s">
        <v>1476</v>
      </c>
      <c r="B2142" t="s">
        <v>1479</v>
      </c>
      <c r="C2142">
        <v>928</v>
      </c>
      <c r="D2142" t="s">
        <v>4423</v>
      </c>
      <c r="E2142">
        <v>1153.47</v>
      </c>
      <c r="F2142">
        <f t="shared" si="65"/>
        <v>0.80452894310211798</v>
      </c>
    </row>
    <row r="2143" spans="1:6" x14ac:dyDescent="0.25">
      <c r="A2143" t="s">
        <v>1476</v>
      </c>
      <c r="B2143" t="s">
        <v>1480</v>
      </c>
      <c r="C2143">
        <v>6282</v>
      </c>
      <c r="D2143" t="s">
        <v>4424</v>
      </c>
      <c r="E2143">
        <v>1697.83</v>
      </c>
      <c r="F2143">
        <f t="shared" si="65"/>
        <v>3.7000170806264467</v>
      </c>
    </row>
    <row r="2144" spans="1:6" x14ac:dyDescent="0.25">
      <c r="A2144" t="s">
        <v>1476</v>
      </c>
      <c r="B2144" t="s">
        <v>1481</v>
      </c>
      <c r="C2144">
        <v>3024</v>
      </c>
      <c r="D2144" t="s">
        <v>4425</v>
      </c>
      <c r="E2144">
        <v>1167.03</v>
      </c>
      <c r="F2144">
        <f t="shared" si="65"/>
        <v>2.5911930284568521</v>
      </c>
    </row>
    <row r="2145" spans="1:6" x14ac:dyDescent="0.25">
      <c r="A2145" t="s">
        <v>1476</v>
      </c>
      <c r="B2145" t="s">
        <v>537</v>
      </c>
      <c r="C2145">
        <v>2115</v>
      </c>
      <c r="D2145" t="s">
        <v>4426</v>
      </c>
      <c r="E2145">
        <v>1129.33</v>
      </c>
      <c r="F2145">
        <f t="shared" si="65"/>
        <v>1.8727918323253612</v>
      </c>
    </row>
    <row r="2146" spans="1:6" x14ac:dyDescent="0.25">
      <c r="A2146" t="s">
        <v>1476</v>
      </c>
      <c r="B2146" t="s">
        <v>1482</v>
      </c>
      <c r="C2146">
        <v>95626</v>
      </c>
      <c r="D2146" t="s">
        <v>4427</v>
      </c>
      <c r="E2146">
        <v>1668.12</v>
      </c>
      <c r="F2146">
        <f t="shared" si="65"/>
        <v>57.325612066278211</v>
      </c>
    </row>
    <row r="2147" spans="1:6" x14ac:dyDescent="0.25">
      <c r="A2147" t="s">
        <v>1476</v>
      </c>
      <c r="B2147" t="s">
        <v>675</v>
      </c>
      <c r="C2147">
        <v>181923</v>
      </c>
      <c r="D2147" t="s">
        <v>4428</v>
      </c>
      <c r="E2147">
        <v>1768</v>
      </c>
      <c r="F2147">
        <f t="shared" si="65"/>
        <v>102.89762443438914</v>
      </c>
    </row>
    <row r="2148" spans="1:6" x14ac:dyDescent="0.25">
      <c r="A2148" t="s">
        <v>1476</v>
      </c>
      <c r="B2148" t="s">
        <v>1483</v>
      </c>
      <c r="C2148">
        <v>3762</v>
      </c>
      <c r="D2148" t="s">
        <v>4429</v>
      </c>
      <c r="E2148">
        <v>1510.22</v>
      </c>
      <c r="F2148">
        <f t="shared" si="65"/>
        <v>2.4910277972745694</v>
      </c>
    </row>
    <row r="2149" spans="1:6" x14ac:dyDescent="0.25">
      <c r="A2149" t="s">
        <v>1476</v>
      </c>
      <c r="B2149" t="s">
        <v>1484</v>
      </c>
      <c r="C2149">
        <v>4872</v>
      </c>
      <c r="D2149" t="s">
        <v>4430</v>
      </c>
      <c r="E2149">
        <v>1141.76</v>
      </c>
      <c r="F2149">
        <f t="shared" si="65"/>
        <v>4.2670964125560538</v>
      </c>
    </row>
    <row r="2150" spans="1:6" x14ac:dyDescent="0.25">
      <c r="A2150" t="s">
        <v>1476</v>
      </c>
      <c r="B2150" t="s">
        <v>1485</v>
      </c>
      <c r="C2150">
        <v>2264</v>
      </c>
      <c r="D2150" t="s">
        <v>4431</v>
      </c>
      <c r="E2150">
        <v>1294.24</v>
      </c>
      <c r="F2150">
        <f t="shared" si="65"/>
        <v>1.74928915811596</v>
      </c>
    </row>
    <row r="2151" spans="1:6" x14ac:dyDescent="0.25">
      <c r="A2151" t="s">
        <v>1476</v>
      </c>
      <c r="B2151" t="s">
        <v>1486</v>
      </c>
      <c r="C2151">
        <v>4424</v>
      </c>
      <c r="D2151" t="s">
        <v>4432</v>
      </c>
      <c r="E2151">
        <v>2082.38</v>
      </c>
      <c r="F2151">
        <f t="shared" si="65"/>
        <v>2.1244921676159008</v>
      </c>
    </row>
    <row r="2152" spans="1:6" x14ac:dyDescent="0.25">
      <c r="A2152" t="s">
        <v>1476</v>
      </c>
      <c r="B2152" t="s">
        <v>1362</v>
      </c>
      <c r="C2152">
        <v>2287</v>
      </c>
      <c r="D2152" t="s">
        <v>4433</v>
      </c>
      <c r="E2152">
        <v>644.26</v>
      </c>
      <c r="F2152">
        <f t="shared" si="65"/>
        <v>3.5498090832893552</v>
      </c>
    </row>
    <row r="2153" spans="1:6" x14ac:dyDescent="0.25">
      <c r="A2153" t="s">
        <v>1476</v>
      </c>
      <c r="B2153" t="s">
        <v>1487</v>
      </c>
      <c r="C2153">
        <v>3241</v>
      </c>
      <c r="D2153" t="s">
        <v>4434</v>
      </c>
      <c r="E2153">
        <v>1554.82</v>
      </c>
      <c r="F2153">
        <f t="shared" si="65"/>
        <v>2.084485663935375</v>
      </c>
    </row>
    <row r="2154" spans="1:6" x14ac:dyDescent="0.25">
      <c r="A2154" t="s">
        <v>1476</v>
      </c>
      <c r="B2154" t="s">
        <v>1488</v>
      </c>
      <c r="C2154">
        <v>3210</v>
      </c>
      <c r="D2154" t="s">
        <v>4435</v>
      </c>
      <c r="E2154">
        <v>646.75</v>
      </c>
      <c r="F2154">
        <f t="shared" si="65"/>
        <v>4.9632779281020483</v>
      </c>
    </row>
    <row r="2155" spans="1:6" x14ac:dyDescent="0.25">
      <c r="A2155" t="s">
        <v>1476</v>
      </c>
      <c r="B2155" t="s">
        <v>1258</v>
      </c>
      <c r="C2155">
        <v>1761</v>
      </c>
      <c r="D2155" t="s">
        <v>4436</v>
      </c>
      <c r="E2155">
        <v>1002.4</v>
      </c>
      <c r="F2155">
        <f t="shared" si="65"/>
        <v>1.7567837190742219</v>
      </c>
    </row>
    <row r="2156" spans="1:6" x14ac:dyDescent="0.25">
      <c r="A2156" t="s">
        <v>1476</v>
      </c>
      <c r="B2156" t="s">
        <v>1489</v>
      </c>
      <c r="C2156">
        <v>69451</v>
      </c>
      <c r="D2156" t="s">
        <v>4437</v>
      </c>
      <c r="E2156">
        <v>1439.91</v>
      </c>
      <c r="F2156">
        <f t="shared" si="65"/>
        <v>48.232875665840226</v>
      </c>
    </row>
    <row r="2157" spans="1:6" x14ac:dyDescent="0.25">
      <c r="A2157" t="s">
        <v>1476</v>
      </c>
      <c r="B2157" t="s">
        <v>312</v>
      </c>
      <c r="C2157">
        <v>2274</v>
      </c>
      <c r="D2157" t="s">
        <v>4438</v>
      </c>
      <c r="E2157">
        <v>1666.02</v>
      </c>
      <c r="F2157">
        <f t="shared" si="65"/>
        <v>1.3649295926819607</v>
      </c>
    </row>
    <row r="2158" spans="1:6" x14ac:dyDescent="0.25">
      <c r="A2158" t="s">
        <v>1476</v>
      </c>
      <c r="B2158" t="s">
        <v>1490</v>
      </c>
      <c r="C2158">
        <v>2231</v>
      </c>
      <c r="D2158" t="s">
        <v>4439</v>
      </c>
      <c r="E2158">
        <v>716.21</v>
      </c>
      <c r="F2158">
        <f t="shared" si="65"/>
        <v>3.1150081679954202</v>
      </c>
    </row>
    <row r="2159" spans="1:6" x14ac:dyDescent="0.25">
      <c r="A2159" t="s">
        <v>1476</v>
      </c>
      <c r="B2159" t="s">
        <v>1491</v>
      </c>
      <c r="C2159">
        <v>2499</v>
      </c>
      <c r="D2159" t="s">
        <v>4440</v>
      </c>
      <c r="E2159">
        <v>1133.78</v>
      </c>
      <c r="F2159">
        <f t="shared" si="65"/>
        <v>2.2041313129531304</v>
      </c>
    </row>
    <row r="2160" spans="1:6" x14ac:dyDescent="0.25">
      <c r="A2160" t="s">
        <v>1476</v>
      </c>
      <c r="B2160" t="s">
        <v>1492</v>
      </c>
      <c r="C2160">
        <v>2480</v>
      </c>
      <c r="D2160" t="s">
        <v>4441</v>
      </c>
      <c r="E2160">
        <v>1433.3</v>
      </c>
      <c r="F2160">
        <f t="shared" si="65"/>
        <v>1.7302727970417917</v>
      </c>
    </row>
    <row r="2161" spans="1:6" x14ac:dyDescent="0.25">
      <c r="A2161" t="s">
        <v>1476</v>
      </c>
      <c r="B2161" t="s">
        <v>1493</v>
      </c>
      <c r="C2161">
        <v>4046</v>
      </c>
      <c r="D2161" t="s">
        <v>4442</v>
      </c>
      <c r="E2161">
        <v>1150.8599999999999</v>
      </c>
      <c r="F2161">
        <f t="shared" si="65"/>
        <v>3.5156317884017172</v>
      </c>
    </row>
    <row r="2162" spans="1:6" x14ac:dyDescent="0.25">
      <c r="A2162" t="s">
        <v>1476</v>
      </c>
      <c r="B2162" t="s">
        <v>322</v>
      </c>
      <c r="C2162">
        <v>1850</v>
      </c>
      <c r="D2162" t="s">
        <v>4443</v>
      </c>
      <c r="E2162">
        <v>1011.14</v>
      </c>
      <c r="F2162">
        <f t="shared" si="65"/>
        <v>1.8296180548687619</v>
      </c>
    </row>
    <row r="2163" spans="1:6" x14ac:dyDescent="0.25">
      <c r="A2163" t="s">
        <v>1476</v>
      </c>
      <c r="B2163" t="s">
        <v>700</v>
      </c>
      <c r="C2163">
        <v>5745</v>
      </c>
      <c r="D2163" t="s">
        <v>4444</v>
      </c>
      <c r="E2163">
        <v>1911.83</v>
      </c>
      <c r="F2163">
        <f t="shared" si="65"/>
        <v>3.0049742916472701</v>
      </c>
    </row>
    <row r="2164" spans="1:6" x14ac:dyDescent="0.25">
      <c r="A2164" t="s">
        <v>1476</v>
      </c>
      <c r="B2164" t="s">
        <v>590</v>
      </c>
      <c r="C2164">
        <v>2497</v>
      </c>
      <c r="D2164" t="s">
        <v>4445</v>
      </c>
      <c r="E2164">
        <v>995.12</v>
      </c>
      <c r="F2164">
        <f t="shared" ref="F2164:F2227" si="66">C2164/E2164</f>
        <v>2.5092451161668943</v>
      </c>
    </row>
    <row r="2165" spans="1:6" x14ac:dyDescent="0.25">
      <c r="A2165" t="s">
        <v>1476</v>
      </c>
      <c r="B2165" t="s">
        <v>1494</v>
      </c>
      <c r="C2165">
        <v>15024</v>
      </c>
      <c r="D2165" t="s">
        <v>4446</v>
      </c>
      <c r="E2165">
        <v>2861.05</v>
      </c>
      <c r="F2165">
        <f t="shared" si="66"/>
        <v>5.2512189580748325</v>
      </c>
    </row>
    <row r="2166" spans="1:6" x14ac:dyDescent="0.25">
      <c r="A2166" t="s">
        <v>1476</v>
      </c>
      <c r="B2166" t="s">
        <v>701</v>
      </c>
      <c r="C2166">
        <v>9450</v>
      </c>
      <c r="D2166" t="s">
        <v>4447</v>
      </c>
      <c r="E2166">
        <v>2328.27</v>
      </c>
      <c r="F2166">
        <f t="shared" si="66"/>
        <v>4.0588076125191668</v>
      </c>
    </row>
    <row r="2167" spans="1:6" x14ac:dyDescent="0.25">
      <c r="A2167" t="s">
        <v>1476</v>
      </c>
      <c r="B2167" t="s">
        <v>706</v>
      </c>
      <c r="C2167">
        <v>8187</v>
      </c>
      <c r="D2167" t="s">
        <v>4448</v>
      </c>
      <c r="E2167">
        <v>1112.49</v>
      </c>
      <c r="F2167">
        <f t="shared" si="66"/>
        <v>7.3591672734136937</v>
      </c>
    </row>
    <row r="2168" spans="1:6" x14ac:dyDescent="0.25">
      <c r="A2168" t="s">
        <v>1476</v>
      </c>
      <c r="B2168" t="s">
        <v>848</v>
      </c>
      <c r="C2168">
        <v>31364</v>
      </c>
      <c r="D2168" t="s">
        <v>4449</v>
      </c>
      <c r="E2168">
        <v>1945.39</v>
      </c>
      <c r="F2168">
        <f t="shared" si="66"/>
        <v>16.122217138979845</v>
      </c>
    </row>
    <row r="2169" spans="1:6" x14ac:dyDescent="0.25">
      <c r="A2169" t="s">
        <v>1476</v>
      </c>
      <c r="B2169" t="s">
        <v>1495</v>
      </c>
      <c r="C2169">
        <v>10545</v>
      </c>
      <c r="D2169" t="s">
        <v>4450</v>
      </c>
      <c r="E2169">
        <v>1941.16</v>
      </c>
      <c r="F2169">
        <f t="shared" si="66"/>
        <v>5.4323188196748333</v>
      </c>
    </row>
    <row r="2170" spans="1:6" x14ac:dyDescent="0.25">
      <c r="A2170" t="s">
        <v>1476</v>
      </c>
      <c r="B2170" t="s">
        <v>923</v>
      </c>
      <c r="C2170">
        <v>2879</v>
      </c>
      <c r="D2170" t="s">
        <v>4451</v>
      </c>
      <c r="E2170">
        <v>1008.8</v>
      </c>
      <c r="F2170">
        <f t="shared" si="66"/>
        <v>2.8538858049167328</v>
      </c>
    </row>
    <row r="2171" spans="1:6" x14ac:dyDescent="0.25">
      <c r="A2171" t="s">
        <v>1476</v>
      </c>
      <c r="B2171" t="s">
        <v>1496</v>
      </c>
      <c r="C2171">
        <v>1959</v>
      </c>
      <c r="D2171" t="s">
        <v>4452</v>
      </c>
      <c r="E2171">
        <v>731.23</v>
      </c>
      <c r="F2171">
        <f t="shared" si="66"/>
        <v>2.6790476320719883</v>
      </c>
    </row>
    <row r="2172" spans="1:6" x14ac:dyDescent="0.25">
      <c r="A2172" t="s">
        <v>1476</v>
      </c>
      <c r="B2172" t="s">
        <v>1497</v>
      </c>
      <c r="C2172">
        <v>6801</v>
      </c>
      <c r="D2172" t="s">
        <v>4453</v>
      </c>
      <c r="E2172">
        <v>1121.78</v>
      </c>
      <c r="F2172">
        <f t="shared" si="66"/>
        <v>6.0626860881812838</v>
      </c>
    </row>
    <row r="2173" spans="1:6" x14ac:dyDescent="0.25">
      <c r="A2173" t="s">
        <v>1476</v>
      </c>
      <c r="B2173" t="s">
        <v>599</v>
      </c>
      <c r="C2173">
        <v>3975</v>
      </c>
      <c r="D2173" t="s">
        <v>4454</v>
      </c>
      <c r="E2173">
        <v>1082.26</v>
      </c>
      <c r="F2173">
        <f t="shared" si="66"/>
        <v>3.672869735553379</v>
      </c>
    </row>
    <row r="2174" spans="1:6" x14ac:dyDescent="0.25">
      <c r="A2174" t="s">
        <v>1476</v>
      </c>
      <c r="B2174" t="s">
        <v>1147</v>
      </c>
      <c r="C2174">
        <v>11519</v>
      </c>
      <c r="D2174" t="s">
        <v>4455</v>
      </c>
      <c r="E2174">
        <v>1300.93</v>
      </c>
      <c r="F2174">
        <f t="shared" si="66"/>
        <v>8.8544349042607973</v>
      </c>
    </row>
    <row r="2175" spans="1:6" x14ac:dyDescent="0.25">
      <c r="A2175" t="s">
        <v>1476</v>
      </c>
      <c r="B2175" t="s">
        <v>1498</v>
      </c>
      <c r="C2175">
        <v>5218</v>
      </c>
      <c r="D2175" t="s">
        <v>4456</v>
      </c>
      <c r="E2175">
        <v>864.18</v>
      </c>
      <c r="F2175">
        <f t="shared" si="66"/>
        <v>6.0380939156194318</v>
      </c>
    </row>
    <row r="2176" spans="1:6" x14ac:dyDescent="0.25">
      <c r="A2176" t="s">
        <v>1476</v>
      </c>
      <c r="B2176" t="s">
        <v>1150</v>
      </c>
      <c r="C2176">
        <v>2327</v>
      </c>
      <c r="D2176" t="s">
        <v>4457</v>
      </c>
      <c r="E2176">
        <v>892.11</v>
      </c>
      <c r="F2176">
        <f t="shared" si="66"/>
        <v>2.6084227281389065</v>
      </c>
    </row>
    <row r="2177" spans="1:6" x14ac:dyDescent="0.25">
      <c r="A2177" t="s">
        <v>1476</v>
      </c>
      <c r="B2177" t="s">
        <v>711</v>
      </c>
      <c r="C2177">
        <v>16177</v>
      </c>
      <c r="D2177" t="s">
        <v>4458</v>
      </c>
      <c r="E2177">
        <v>1445.8</v>
      </c>
      <c r="F2177">
        <f t="shared" si="66"/>
        <v>11.188961128786831</v>
      </c>
    </row>
    <row r="2178" spans="1:6" x14ac:dyDescent="0.25">
      <c r="A2178" t="s">
        <v>1476</v>
      </c>
      <c r="B2178" t="s">
        <v>1499</v>
      </c>
      <c r="C2178">
        <v>14176</v>
      </c>
      <c r="D2178" t="s">
        <v>4459</v>
      </c>
      <c r="E2178">
        <v>939.4</v>
      </c>
      <c r="F2178">
        <f t="shared" si="66"/>
        <v>15.090483287204599</v>
      </c>
    </row>
    <row r="2179" spans="1:6" x14ac:dyDescent="0.25">
      <c r="A2179" t="s">
        <v>1476</v>
      </c>
      <c r="B2179" t="s">
        <v>1500</v>
      </c>
      <c r="C2179">
        <v>3898</v>
      </c>
      <c r="D2179" t="s">
        <v>4460</v>
      </c>
      <c r="E2179">
        <v>867.15</v>
      </c>
      <c r="F2179">
        <f t="shared" si="66"/>
        <v>4.4951853773856891</v>
      </c>
    </row>
    <row r="2180" spans="1:6" x14ac:dyDescent="0.25">
      <c r="A2180" t="s">
        <v>1476</v>
      </c>
      <c r="B2180" t="s">
        <v>867</v>
      </c>
      <c r="C2180">
        <v>1315</v>
      </c>
      <c r="D2180" t="s">
        <v>4461</v>
      </c>
      <c r="E2180">
        <v>1005.83</v>
      </c>
      <c r="F2180">
        <f t="shared" si="66"/>
        <v>1.3073779863396398</v>
      </c>
    </row>
    <row r="2181" spans="1:6" x14ac:dyDescent="0.25">
      <c r="A2181" t="s">
        <v>1476</v>
      </c>
      <c r="B2181" t="s">
        <v>806</v>
      </c>
      <c r="C2181">
        <v>4230</v>
      </c>
      <c r="D2181" t="s">
        <v>4462</v>
      </c>
      <c r="E2181">
        <v>1128.3699999999999</v>
      </c>
      <c r="F2181">
        <f t="shared" si="66"/>
        <v>3.7487703501511032</v>
      </c>
    </row>
    <row r="2182" spans="1:6" x14ac:dyDescent="0.25">
      <c r="A2182" t="s">
        <v>1476</v>
      </c>
      <c r="B2182" t="s">
        <v>1501</v>
      </c>
      <c r="C2182">
        <v>750</v>
      </c>
      <c r="D2182" t="s">
        <v>4463</v>
      </c>
      <c r="E2182">
        <v>1219.27</v>
      </c>
      <c r="F2182">
        <f t="shared" si="66"/>
        <v>0.61512216326162372</v>
      </c>
    </row>
    <row r="2183" spans="1:6" x14ac:dyDescent="0.25">
      <c r="A2183" t="s">
        <v>1476</v>
      </c>
      <c r="B2183" t="s">
        <v>715</v>
      </c>
      <c r="C2183">
        <v>31489</v>
      </c>
      <c r="D2183" t="s">
        <v>4464</v>
      </c>
      <c r="E2183">
        <v>1340.55</v>
      </c>
      <c r="F2183">
        <f t="shared" si="66"/>
        <v>23.489612472492635</v>
      </c>
    </row>
    <row r="2184" spans="1:6" x14ac:dyDescent="0.25">
      <c r="A2184" t="s">
        <v>1476</v>
      </c>
      <c r="B2184" t="s">
        <v>1157</v>
      </c>
      <c r="C2184">
        <v>1890</v>
      </c>
      <c r="D2184" t="s">
        <v>4465</v>
      </c>
      <c r="E2184">
        <v>715.54</v>
      </c>
      <c r="F2184">
        <f t="shared" si="66"/>
        <v>2.6413617687341029</v>
      </c>
    </row>
    <row r="2185" spans="1:6" x14ac:dyDescent="0.25">
      <c r="A2185" t="s">
        <v>1476</v>
      </c>
      <c r="B2185" t="s">
        <v>1502</v>
      </c>
      <c r="C2185">
        <v>20704</v>
      </c>
      <c r="D2185" t="s">
        <v>4466</v>
      </c>
      <c r="E2185">
        <v>2298.36</v>
      </c>
      <c r="F2185">
        <f t="shared" si="66"/>
        <v>9.0081623418437484</v>
      </c>
    </row>
    <row r="2186" spans="1:6" x14ac:dyDescent="0.25">
      <c r="A2186" t="s">
        <v>1476</v>
      </c>
      <c r="B2186" t="s">
        <v>1503</v>
      </c>
      <c r="C2186">
        <v>2189</v>
      </c>
      <c r="D2186" t="s">
        <v>4467</v>
      </c>
      <c r="E2186">
        <v>1041.6099999999999</v>
      </c>
      <c r="F2186">
        <f t="shared" si="66"/>
        <v>2.1015543245552561</v>
      </c>
    </row>
    <row r="2187" spans="1:6" x14ac:dyDescent="0.25">
      <c r="A2187" t="s">
        <v>1476</v>
      </c>
      <c r="B2187" t="s">
        <v>1504</v>
      </c>
      <c r="C2187">
        <v>8036</v>
      </c>
      <c r="D2187" t="s">
        <v>4468</v>
      </c>
      <c r="E2187">
        <v>862.59</v>
      </c>
      <c r="F2187">
        <f t="shared" si="66"/>
        <v>9.3161293314320819</v>
      </c>
    </row>
    <row r="2188" spans="1:6" x14ac:dyDescent="0.25">
      <c r="A2188" t="s">
        <v>1476</v>
      </c>
      <c r="B2188" t="s">
        <v>1505</v>
      </c>
      <c r="C2188">
        <v>10641</v>
      </c>
      <c r="D2188" t="s">
        <v>4469</v>
      </c>
      <c r="E2188">
        <v>1294.17</v>
      </c>
      <c r="F2188">
        <f t="shared" si="66"/>
        <v>8.2222582813695251</v>
      </c>
    </row>
    <row r="2189" spans="1:6" x14ac:dyDescent="0.25">
      <c r="A2189" t="s">
        <v>1476</v>
      </c>
      <c r="B2189" t="s">
        <v>1506</v>
      </c>
      <c r="C2189">
        <v>67641</v>
      </c>
      <c r="D2189" t="s">
        <v>4470</v>
      </c>
      <c r="E2189">
        <v>2056.36</v>
      </c>
      <c r="F2189">
        <f t="shared" si="66"/>
        <v>32.893559493473902</v>
      </c>
    </row>
    <row r="2190" spans="1:6" x14ac:dyDescent="0.25">
      <c r="A2190" t="s">
        <v>1476</v>
      </c>
      <c r="B2190" t="s">
        <v>765</v>
      </c>
      <c r="C2190">
        <v>3834</v>
      </c>
      <c r="D2190" t="s">
        <v>4471</v>
      </c>
      <c r="E2190">
        <v>1290.7</v>
      </c>
      <c r="F2190">
        <f t="shared" si="66"/>
        <v>2.9704811342682262</v>
      </c>
    </row>
    <row r="2191" spans="1:6" x14ac:dyDescent="0.25">
      <c r="A2191" t="s">
        <v>1476</v>
      </c>
      <c r="B2191" t="s">
        <v>1507</v>
      </c>
      <c r="C2191">
        <v>37589</v>
      </c>
      <c r="D2191" t="s">
        <v>4472</v>
      </c>
      <c r="E2191">
        <v>2148.08</v>
      </c>
      <c r="F2191">
        <f t="shared" si="66"/>
        <v>17.498882723176045</v>
      </c>
    </row>
    <row r="2192" spans="1:6" x14ac:dyDescent="0.25">
      <c r="A2192" t="s">
        <v>1508</v>
      </c>
      <c r="B2192" t="s">
        <v>1508</v>
      </c>
      <c r="C2192">
        <v>11689100</v>
      </c>
      <c r="D2192" t="s">
        <v>4473</v>
      </c>
      <c r="E2192">
        <v>44827.53</v>
      </c>
      <c r="F2192">
        <f t="shared" si="66"/>
        <v>260.75717310322472</v>
      </c>
    </row>
    <row r="2193" spans="1:6" x14ac:dyDescent="0.25">
      <c r="A2193" t="s">
        <v>1508</v>
      </c>
      <c r="B2193" t="s">
        <v>404</v>
      </c>
      <c r="C2193">
        <v>27698</v>
      </c>
      <c r="D2193" t="s">
        <v>4474</v>
      </c>
      <c r="E2193">
        <v>585.83000000000004</v>
      </c>
      <c r="F2193">
        <f t="shared" si="66"/>
        <v>47.279927624054757</v>
      </c>
    </row>
    <row r="2194" spans="1:6" x14ac:dyDescent="0.25">
      <c r="A2194" t="s">
        <v>1508</v>
      </c>
      <c r="B2194" t="s">
        <v>726</v>
      </c>
      <c r="C2194">
        <v>102351</v>
      </c>
      <c r="D2194" t="s">
        <v>4475</v>
      </c>
      <c r="E2194">
        <v>406.92</v>
      </c>
      <c r="F2194">
        <f t="shared" si="66"/>
        <v>251.52609849601888</v>
      </c>
    </row>
    <row r="2195" spans="1:6" x14ac:dyDescent="0.25">
      <c r="A2195" t="s">
        <v>1508</v>
      </c>
      <c r="B2195" t="s">
        <v>1509</v>
      </c>
      <c r="C2195">
        <v>53484</v>
      </c>
      <c r="D2195" t="s">
        <v>4476</v>
      </c>
      <c r="E2195">
        <v>426.86</v>
      </c>
      <c r="F2195">
        <f t="shared" si="66"/>
        <v>125.29635009136484</v>
      </c>
    </row>
    <row r="2196" spans="1:6" x14ac:dyDescent="0.25">
      <c r="A2196" t="s">
        <v>1508</v>
      </c>
      <c r="B2196" t="s">
        <v>1510</v>
      </c>
      <c r="C2196">
        <v>97241</v>
      </c>
      <c r="D2196" t="s">
        <v>4477</v>
      </c>
      <c r="E2196">
        <v>1368.76</v>
      </c>
      <c r="F2196">
        <f t="shared" si="66"/>
        <v>71.043133931441602</v>
      </c>
    </row>
    <row r="2197" spans="1:6" x14ac:dyDescent="0.25">
      <c r="A2197" t="s">
        <v>1508</v>
      </c>
      <c r="B2197" t="s">
        <v>1511</v>
      </c>
      <c r="C2197">
        <v>65327</v>
      </c>
      <c r="D2197" t="s">
        <v>4478</v>
      </c>
      <c r="E2197">
        <v>508.58</v>
      </c>
      <c r="F2197">
        <f t="shared" si="66"/>
        <v>128.44980140784145</v>
      </c>
    </row>
    <row r="2198" spans="1:6" x14ac:dyDescent="0.25">
      <c r="A2198" t="s">
        <v>1508</v>
      </c>
      <c r="B2198" t="s">
        <v>1512</v>
      </c>
      <c r="C2198">
        <v>45656</v>
      </c>
      <c r="D2198" t="s">
        <v>4479</v>
      </c>
      <c r="E2198">
        <v>401.74</v>
      </c>
      <c r="F2198">
        <f t="shared" si="66"/>
        <v>113.64564145965052</v>
      </c>
    </row>
    <row r="2199" spans="1:6" x14ac:dyDescent="0.25">
      <c r="A2199" t="s">
        <v>1508</v>
      </c>
      <c r="B2199" t="s">
        <v>1513</v>
      </c>
      <c r="C2199">
        <v>67006</v>
      </c>
      <c r="D2199" t="s">
        <v>4480</v>
      </c>
      <c r="E2199">
        <v>541.41</v>
      </c>
      <c r="F2199">
        <f t="shared" si="66"/>
        <v>123.76202877671267</v>
      </c>
    </row>
    <row r="2200" spans="1:6" x14ac:dyDescent="0.25">
      <c r="A2200" t="s">
        <v>1508</v>
      </c>
      <c r="B2200" t="s">
        <v>673</v>
      </c>
      <c r="C2200">
        <v>43432</v>
      </c>
      <c r="D2200" t="s">
        <v>4481</v>
      </c>
      <c r="E2200">
        <v>495.26</v>
      </c>
      <c r="F2200">
        <f t="shared" si="66"/>
        <v>87.695351936356658</v>
      </c>
    </row>
    <row r="2201" spans="1:6" x14ac:dyDescent="0.25">
      <c r="A2201" t="s">
        <v>1508</v>
      </c>
      <c r="B2201" t="s">
        <v>184</v>
      </c>
      <c r="C2201">
        <v>383134</v>
      </c>
      <c r="D2201" t="s">
        <v>4482</v>
      </c>
      <c r="E2201">
        <v>470.24</v>
      </c>
      <c r="F2201">
        <f t="shared" si="66"/>
        <v>814.7626743790405</v>
      </c>
    </row>
    <row r="2202" spans="1:6" x14ac:dyDescent="0.25">
      <c r="A2202" t="s">
        <v>1508</v>
      </c>
      <c r="B2202" t="s">
        <v>297</v>
      </c>
      <c r="C2202">
        <v>26914</v>
      </c>
      <c r="D2202" t="s">
        <v>4483</v>
      </c>
      <c r="E2202">
        <v>399.02</v>
      </c>
      <c r="F2202">
        <f t="shared" si="66"/>
        <v>67.450253120144353</v>
      </c>
    </row>
    <row r="2203" spans="1:6" x14ac:dyDescent="0.25">
      <c r="A2203" t="s">
        <v>1508</v>
      </c>
      <c r="B2203" t="s">
        <v>676</v>
      </c>
      <c r="C2203">
        <v>38885</v>
      </c>
      <c r="D2203" t="s">
        <v>4484</v>
      </c>
      <c r="E2203">
        <v>429.74</v>
      </c>
      <c r="F2203">
        <f t="shared" si="66"/>
        <v>90.484944384976956</v>
      </c>
    </row>
    <row r="2204" spans="1:6" x14ac:dyDescent="0.25">
      <c r="A2204" t="s">
        <v>1508</v>
      </c>
      <c r="B2204" t="s">
        <v>299</v>
      </c>
      <c r="C2204">
        <v>134083</v>
      </c>
      <c r="D2204" t="s">
        <v>4485</v>
      </c>
      <c r="E2204">
        <v>403.83</v>
      </c>
      <c r="F2204">
        <f t="shared" si="66"/>
        <v>332.02832875219769</v>
      </c>
    </row>
    <row r="2205" spans="1:6" x14ac:dyDescent="0.25">
      <c r="A2205" t="s">
        <v>1508</v>
      </c>
      <c r="B2205" t="s">
        <v>1514</v>
      </c>
      <c r="C2205">
        <v>206428</v>
      </c>
      <c r="D2205" t="s">
        <v>4486</v>
      </c>
      <c r="E2205">
        <v>457.74</v>
      </c>
      <c r="F2205">
        <f t="shared" si="66"/>
        <v>450.97216760606454</v>
      </c>
    </row>
    <row r="2206" spans="1:6" x14ac:dyDescent="0.25">
      <c r="A2206" t="s">
        <v>1508</v>
      </c>
      <c r="B2206" t="s">
        <v>678</v>
      </c>
      <c r="C2206">
        <v>41968</v>
      </c>
      <c r="D2206" t="s">
        <v>4487</v>
      </c>
      <c r="E2206">
        <v>412.31</v>
      </c>
      <c r="F2206">
        <f t="shared" si="66"/>
        <v>101.78748999539182</v>
      </c>
    </row>
    <row r="2207" spans="1:6" x14ac:dyDescent="0.25">
      <c r="A2207" t="s">
        <v>1508</v>
      </c>
      <c r="B2207" t="s">
        <v>1515</v>
      </c>
      <c r="C2207">
        <v>101883</v>
      </c>
      <c r="D2207" t="s">
        <v>4488</v>
      </c>
      <c r="E2207">
        <v>535.22</v>
      </c>
      <c r="F2207">
        <f t="shared" si="66"/>
        <v>190.35723627667127</v>
      </c>
    </row>
    <row r="2208" spans="1:6" x14ac:dyDescent="0.25">
      <c r="A2208" t="s">
        <v>1508</v>
      </c>
      <c r="B2208" t="s">
        <v>1516</v>
      </c>
      <c r="C2208">
        <v>36600</v>
      </c>
      <c r="D2208" t="s">
        <v>4489</v>
      </c>
      <c r="E2208">
        <v>567.61</v>
      </c>
      <c r="F2208">
        <f t="shared" si="66"/>
        <v>64.480893571290139</v>
      </c>
    </row>
    <row r="2209" spans="1:6" x14ac:dyDescent="0.25">
      <c r="A2209" t="s">
        <v>1508</v>
      </c>
      <c r="B2209" t="s">
        <v>304</v>
      </c>
      <c r="C2209">
        <v>41494</v>
      </c>
      <c r="D2209" t="s">
        <v>4490</v>
      </c>
      <c r="E2209">
        <v>402.85</v>
      </c>
      <c r="F2209">
        <f t="shared" si="66"/>
        <v>103.00111704108228</v>
      </c>
    </row>
    <row r="2210" spans="1:6" x14ac:dyDescent="0.25">
      <c r="A2210" t="s">
        <v>1508</v>
      </c>
      <c r="B2210" t="s">
        <v>1517</v>
      </c>
      <c r="C2210">
        <v>1235072</v>
      </c>
      <c r="D2210" t="s">
        <v>4491</v>
      </c>
      <c r="E2210">
        <v>1245.6199999999999</v>
      </c>
      <c r="F2210">
        <f t="shared" si="66"/>
        <v>991.53192787527507</v>
      </c>
    </row>
    <row r="2211" spans="1:6" x14ac:dyDescent="0.25">
      <c r="A2211" t="s">
        <v>1508</v>
      </c>
      <c r="B2211" t="s">
        <v>1518</v>
      </c>
      <c r="C2211">
        <v>51113</v>
      </c>
      <c r="D2211" t="s">
        <v>4492</v>
      </c>
      <c r="E2211">
        <v>600.38</v>
      </c>
      <c r="F2211">
        <f t="shared" si="66"/>
        <v>85.134414870581963</v>
      </c>
    </row>
    <row r="2212" spans="1:6" x14ac:dyDescent="0.25">
      <c r="A2212" t="s">
        <v>1508</v>
      </c>
      <c r="B2212" t="s">
        <v>1519</v>
      </c>
      <c r="C2212">
        <v>38087</v>
      </c>
      <c r="D2212" t="s">
        <v>4493</v>
      </c>
      <c r="E2212">
        <v>414.21</v>
      </c>
      <c r="F2212">
        <f t="shared" si="66"/>
        <v>91.950942758504141</v>
      </c>
    </row>
    <row r="2213" spans="1:6" x14ac:dyDescent="0.25">
      <c r="A2213" t="s">
        <v>1508</v>
      </c>
      <c r="B2213" t="s">
        <v>731</v>
      </c>
      <c r="C2213">
        <v>209177</v>
      </c>
      <c r="D2213" t="s">
        <v>4494</v>
      </c>
      <c r="E2213">
        <v>455.99</v>
      </c>
      <c r="F2213">
        <f t="shared" si="66"/>
        <v>458.73155113050723</v>
      </c>
    </row>
    <row r="2214" spans="1:6" x14ac:dyDescent="0.25">
      <c r="A2214" t="s">
        <v>1508</v>
      </c>
      <c r="B2214" t="s">
        <v>1389</v>
      </c>
      <c r="C2214">
        <v>74266</v>
      </c>
      <c r="D2214" t="s">
        <v>4495</v>
      </c>
      <c r="E2214">
        <v>625.78</v>
      </c>
      <c r="F2214">
        <f t="shared" si="66"/>
        <v>118.67749049186615</v>
      </c>
    </row>
    <row r="2215" spans="1:6" x14ac:dyDescent="0.25">
      <c r="A2215" t="s">
        <v>1508</v>
      </c>
      <c r="B2215" t="s">
        <v>460</v>
      </c>
      <c r="C2215">
        <v>157574</v>
      </c>
      <c r="D2215" t="s">
        <v>4496</v>
      </c>
      <c r="E2215">
        <v>508.58</v>
      </c>
      <c r="F2215">
        <f t="shared" si="66"/>
        <v>309.83129497817453</v>
      </c>
    </row>
    <row r="2216" spans="1:6" x14ac:dyDescent="0.25">
      <c r="A2216" t="s">
        <v>1508</v>
      </c>
      <c r="B2216" t="s">
        <v>206</v>
      </c>
      <c r="C2216">
        <v>28525</v>
      </c>
      <c r="D2216" t="s">
        <v>4497</v>
      </c>
      <c r="E2216">
        <v>407.11</v>
      </c>
      <c r="F2216">
        <f t="shared" si="66"/>
        <v>70.067058043280682</v>
      </c>
    </row>
    <row r="2217" spans="1:6" x14ac:dyDescent="0.25">
      <c r="A2217" t="s">
        <v>1508</v>
      </c>
      <c r="B2217" t="s">
        <v>207</v>
      </c>
      <c r="C2217">
        <v>1316756</v>
      </c>
      <c r="D2217" t="s">
        <v>4498</v>
      </c>
      <c r="E2217">
        <v>543.35</v>
      </c>
      <c r="F2217">
        <f t="shared" si="66"/>
        <v>2423.4029630992914</v>
      </c>
    </row>
    <row r="2218" spans="1:6" x14ac:dyDescent="0.25">
      <c r="A2218" t="s">
        <v>1508</v>
      </c>
      <c r="B2218" t="s">
        <v>310</v>
      </c>
      <c r="C2218">
        <v>42126</v>
      </c>
      <c r="D2218" t="s">
        <v>4499</v>
      </c>
      <c r="E2218">
        <v>407.36</v>
      </c>
      <c r="F2218">
        <f t="shared" si="66"/>
        <v>103.41221523959152</v>
      </c>
    </row>
    <row r="2219" spans="1:6" x14ac:dyDescent="0.25">
      <c r="A2219" t="s">
        <v>1508</v>
      </c>
      <c r="B2219" t="s">
        <v>1520</v>
      </c>
      <c r="C2219">
        <v>29898</v>
      </c>
      <c r="D2219" t="s">
        <v>4500</v>
      </c>
      <c r="E2219">
        <v>471.16</v>
      </c>
      <c r="F2219">
        <f t="shared" si="66"/>
        <v>63.456150776806176</v>
      </c>
    </row>
    <row r="2220" spans="1:6" x14ac:dyDescent="0.25">
      <c r="A2220" t="s">
        <v>1508</v>
      </c>
      <c r="B2220" t="s">
        <v>1521</v>
      </c>
      <c r="C2220">
        <v>93649</v>
      </c>
      <c r="D2220" t="s">
        <v>4501</v>
      </c>
      <c r="E2220">
        <v>408.71</v>
      </c>
      <c r="F2220">
        <f t="shared" si="66"/>
        <v>229.13312617748528</v>
      </c>
    </row>
    <row r="2221" spans="1:6" x14ac:dyDescent="0.25">
      <c r="A2221" t="s">
        <v>1508</v>
      </c>
      <c r="B2221" t="s">
        <v>209</v>
      </c>
      <c r="C2221">
        <v>168937</v>
      </c>
      <c r="D2221" t="s">
        <v>4502</v>
      </c>
      <c r="E2221">
        <v>416.24</v>
      </c>
      <c r="F2221">
        <f t="shared" si="66"/>
        <v>405.86440515087446</v>
      </c>
    </row>
    <row r="2222" spans="1:6" x14ac:dyDescent="0.25">
      <c r="A2222" t="s">
        <v>1508</v>
      </c>
      <c r="B2222" t="s">
        <v>1522</v>
      </c>
      <c r="C2222">
        <v>38875</v>
      </c>
      <c r="D2222" t="s">
        <v>4503</v>
      </c>
      <c r="E2222">
        <v>528.33000000000004</v>
      </c>
      <c r="F2222">
        <f t="shared" si="66"/>
        <v>73.580905873223173</v>
      </c>
    </row>
    <row r="2223" spans="1:6" x14ac:dyDescent="0.25">
      <c r="A2223" t="s">
        <v>1508</v>
      </c>
      <c r="B2223" t="s">
        <v>491</v>
      </c>
      <c r="C2223">
        <v>817473</v>
      </c>
      <c r="D2223" t="s">
        <v>4504</v>
      </c>
      <c r="E2223">
        <v>412.81</v>
      </c>
      <c r="F2223">
        <f t="shared" si="66"/>
        <v>1980.2645284755699</v>
      </c>
    </row>
    <row r="2224" spans="1:6" x14ac:dyDescent="0.25">
      <c r="A2224" t="s">
        <v>1508</v>
      </c>
      <c r="B2224" t="s">
        <v>575</v>
      </c>
      <c r="C2224">
        <v>75783</v>
      </c>
      <c r="D2224" t="s">
        <v>4505</v>
      </c>
      <c r="E2224">
        <v>533.64</v>
      </c>
      <c r="F2224">
        <f t="shared" si="66"/>
        <v>142.01146840566673</v>
      </c>
    </row>
    <row r="2225" spans="1:6" x14ac:dyDescent="0.25">
      <c r="A2225" t="s">
        <v>1508</v>
      </c>
      <c r="B2225" t="s">
        <v>688</v>
      </c>
      <c r="C2225">
        <v>31365</v>
      </c>
      <c r="D2225" t="s">
        <v>4506</v>
      </c>
      <c r="E2225">
        <v>470.55</v>
      </c>
      <c r="F2225">
        <f t="shared" si="66"/>
        <v>66.656040803315264</v>
      </c>
    </row>
    <row r="2226" spans="1:6" x14ac:dyDescent="0.25">
      <c r="A2226" t="s">
        <v>1508</v>
      </c>
      <c r="B2226" t="s">
        <v>736</v>
      </c>
      <c r="C2226">
        <v>15040</v>
      </c>
      <c r="D2226" t="s">
        <v>4507</v>
      </c>
      <c r="E2226">
        <v>410.81</v>
      </c>
      <c r="F2226">
        <f t="shared" si="66"/>
        <v>36.610598573549815</v>
      </c>
    </row>
    <row r="2227" spans="1:6" x14ac:dyDescent="0.25">
      <c r="A2227" t="s">
        <v>1508</v>
      </c>
      <c r="B2227" t="s">
        <v>211</v>
      </c>
      <c r="C2227">
        <v>27006</v>
      </c>
      <c r="D2227" t="s">
        <v>4508</v>
      </c>
      <c r="E2227">
        <v>420</v>
      </c>
      <c r="F2227">
        <f t="shared" si="66"/>
        <v>64.3</v>
      </c>
    </row>
    <row r="2228" spans="1:6" x14ac:dyDescent="0.25">
      <c r="A2228" t="s">
        <v>1508</v>
      </c>
      <c r="B2228" t="s">
        <v>1523</v>
      </c>
      <c r="C2228">
        <v>43161</v>
      </c>
      <c r="D2228" t="s">
        <v>4509</v>
      </c>
      <c r="E2228">
        <v>557.89</v>
      </c>
      <c r="F2228">
        <f t="shared" ref="F2228:F2291" si="67">C2228/E2228</f>
        <v>77.364713473982334</v>
      </c>
    </row>
    <row r="2229" spans="1:6" x14ac:dyDescent="0.25">
      <c r="A2229" t="s">
        <v>1508</v>
      </c>
      <c r="B2229" t="s">
        <v>1524</v>
      </c>
      <c r="C2229">
        <v>28264</v>
      </c>
      <c r="D2229" t="s">
        <v>4510</v>
      </c>
      <c r="E2229">
        <v>423.62</v>
      </c>
      <c r="F2229">
        <f t="shared" si="67"/>
        <v>66.720173740616588</v>
      </c>
    </row>
    <row r="2230" spans="1:6" x14ac:dyDescent="0.25">
      <c r="A2230" t="s">
        <v>1508</v>
      </c>
      <c r="B2230" t="s">
        <v>497</v>
      </c>
      <c r="C2230">
        <v>43960</v>
      </c>
      <c r="D2230" t="s">
        <v>4511</v>
      </c>
      <c r="E2230">
        <v>424.04</v>
      </c>
      <c r="F2230">
        <f t="shared" si="67"/>
        <v>103.66946514479766</v>
      </c>
    </row>
    <row r="2231" spans="1:6" x14ac:dyDescent="0.25">
      <c r="A2231" t="s">
        <v>1508</v>
      </c>
      <c r="B2231" t="s">
        <v>1065</v>
      </c>
      <c r="C2231">
        <v>58266</v>
      </c>
      <c r="D2231" t="s">
        <v>4512</v>
      </c>
      <c r="E2231">
        <v>494.94</v>
      </c>
      <c r="F2231">
        <f t="shared" si="67"/>
        <v>117.7233604073221</v>
      </c>
    </row>
    <row r="2232" spans="1:6" x14ac:dyDescent="0.25">
      <c r="A2232" t="s">
        <v>1508</v>
      </c>
      <c r="B2232" t="s">
        <v>213</v>
      </c>
      <c r="C2232">
        <v>32413</v>
      </c>
      <c r="D2232" t="s">
        <v>4513</v>
      </c>
      <c r="E2232">
        <v>421.52</v>
      </c>
      <c r="F2232">
        <f t="shared" si="67"/>
        <v>76.895520971721396</v>
      </c>
    </row>
    <row r="2233" spans="1:6" x14ac:dyDescent="0.25">
      <c r="A2233" t="s">
        <v>1508</v>
      </c>
      <c r="B2233" t="s">
        <v>214</v>
      </c>
      <c r="C2233">
        <v>65325</v>
      </c>
      <c r="D2233" t="s">
        <v>4514</v>
      </c>
      <c r="E2233">
        <v>410.89</v>
      </c>
      <c r="F2233">
        <f t="shared" si="67"/>
        <v>158.98415634354694</v>
      </c>
    </row>
    <row r="2234" spans="1:6" x14ac:dyDescent="0.25">
      <c r="A2234" t="s">
        <v>1508</v>
      </c>
      <c r="B2234" t="s">
        <v>696</v>
      </c>
      <c r="C2234">
        <v>62322</v>
      </c>
      <c r="D2234" t="s">
        <v>4515</v>
      </c>
      <c r="E2234">
        <v>529.55999999999995</v>
      </c>
      <c r="F2234">
        <f t="shared" si="67"/>
        <v>117.68638114661229</v>
      </c>
    </row>
    <row r="2235" spans="1:6" x14ac:dyDescent="0.25">
      <c r="A2235" t="s">
        <v>1508</v>
      </c>
      <c r="B2235" t="s">
        <v>364</v>
      </c>
      <c r="C2235">
        <v>230149</v>
      </c>
      <c r="D2235" t="s">
        <v>4516</v>
      </c>
      <c r="E2235">
        <v>979.02</v>
      </c>
      <c r="F2235">
        <f t="shared" si="67"/>
        <v>235.08099936671366</v>
      </c>
    </row>
    <row r="2236" spans="1:6" x14ac:dyDescent="0.25">
      <c r="A2236" t="s">
        <v>1508</v>
      </c>
      <c r="B2236" t="s">
        <v>217</v>
      </c>
      <c r="C2236">
        <v>59463</v>
      </c>
      <c r="D2236" t="s">
        <v>4517</v>
      </c>
      <c r="E2236">
        <v>457.3</v>
      </c>
      <c r="F2236">
        <f t="shared" si="67"/>
        <v>130.03061447627377</v>
      </c>
    </row>
    <row r="2237" spans="1:6" x14ac:dyDescent="0.25">
      <c r="A2237" t="s">
        <v>1508</v>
      </c>
      <c r="B2237" t="s">
        <v>1525</v>
      </c>
      <c r="C2237">
        <v>176862</v>
      </c>
      <c r="D2237" t="s">
        <v>4518</v>
      </c>
      <c r="E2237">
        <v>688.39</v>
      </c>
      <c r="F2237">
        <f t="shared" si="67"/>
        <v>256.92122198172547</v>
      </c>
    </row>
    <row r="2238" spans="1:6" x14ac:dyDescent="0.25">
      <c r="A2238" t="s">
        <v>1508</v>
      </c>
      <c r="B2238" t="s">
        <v>322</v>
      </c>
      <c r="C2238">
        <v>45672</v>
      </c>
      <c r="D2238" t="s">
        <v>4519</v>
      </c>
      <c r="E2238">
        <v>466.81</v>
      </c>
      <c r="F2238">
        <f t="shared" si="67"/>
        <v>97.838521025684969</v>
      </c>
    </row>
    <row r="2239" spans="1:6" x14ac:dyDescent="0.25">
      <c r="A2239" t="s">
        <v>1508</v>
      </c>
      <c r="B2239" t="s">
        <v>1526</v>
      </c>
      <c r="C2239">
        <v>309833</v>
      </c>
      <c r="D2239" t="s">
        <v>4520</v>
      </c>
      <c r="E2239">
        <v>923.09</v>
      </c>
      <c r="F2239">
        <f t="shared" si="67"/>
        <v>335.64766165812648</v>
      </c>
    </row>
    <row r="2240" spans="1:6" x14ac:dyDescent="0.25">
      <c r="A2240" t="s">
        <v>1508</v>
      </c>
      <c r="B2240" t="s">
        <v>791</v>
      </c>
      <c r="C2240">
        <v>428348</v>
      </c>
      <c r="D2240" t="s">
        <v>4521</v>
      </c>
      <c r="E2240">
        <v>560.64</v>
      </c>
      <c r="F2240">
        <f t="shared" si="67"/>
        <v>764.03396118721469</v>
      </c>
    </row>
    <row r="2241" spans="1:6" x14ac:dyDescent="0.25">
      <c r="A2241" t="s">
        <v>1508</v>
      </c>
      <c r="B2241" t="s">
        <v>222</v>
      </c>
      <c r="C2241">
        <v>44731</v>
      </c>
      <c r="D2241" t="s">
        <v>4522</v>
      </c>
      <c r="E2241">
        <v>465.97</v>
      </c>
      <c r="F2241">
        <f t="shared" si="67"/>
        <v>95.995450350880958</v>
      </c>
    </row>
    <row r="2242" spans="1:6" x14ac:dyDescent="0.25">
      <c r="A2242" t="s">
        <v>1508</v>
      </c>
      <c r="B2242" t="s">
        <v>1527</v>
      </c>
      <c r="C2242">
        <v>228683</v>
      </c>
      <c r="D2242" t="s">
        <v>4523</v>
      </c>
      <c r="E2242">
        <v>423.4</v>
      </c>
      <c r="F2242">
        <f t="shared" si="67"/>
        <v>540.11100614076531</v>
      </c>
    </row>
    <row r="2243" spans="1:6" x14ac:dyDescent="0.25">
      <c r="A2243" t="s">
        <v>1508</v>
      </c>
      <c r="B2243" t="s">
        <v>224</v>
      </c>
      <c r="C2243">
        <v>65093</v>
      </c>
      <c r="D2243" t="s">
        <v>4524</v>
      </c>
      <c r="E2243">
        <v>404.17</v>
      </c>
      <c r="F2243">
        <f t="shared" si="67"/>
        <v>161.05351708439517</v>
      </c>
    </row>
    <row r="2244" spans="1:6" x14ac:dyDescent="0.25">
      <c r="A2244" t="s">
        <v>1508</v>
      </c>
      <c r="B2244" t="s">
        <v>1528</v>
      </c>
      <c r="C2244">
        <v>179746</v>
      </c>
      <c r="D2244" t="s">
        <v>4525</v>
      </c>
      <c r="E2244">
        <v>423.13</v>
      </c>
      <c r="F2244">
        <f t="shared" si="67"/>
        <v>424.80088861579185</v>
      </c>
    </row>
    <row r="2245" spans="1:6" x14ac:dyDescent="0.25">
      <c r="A2245" t="s">
        <v>1508</v>
      </c>
      <c r="B2245" t="s">
        <v>1529</v>
      </c>
      <c r="C2245">
        <v>22907</v>
      </c>
      <c r="D2245" t="s">
        <v>4526</v>
      </c>
      <c r="E2245">
        <v>432.41</v>
      </c>
      <c r="F2245">
        <f t="shared" si="67"/>
        <v>52.975185587752364</v>
      </c>
    </row>
    <row r="2246" spans="1:6" x14ac:dyDescent="0.25">
      <c r="A2246" t="s">
        <v>1508</v>
      </c>
      <c r="B2246" t="s">
        <v>706</v>
      </c>
      <c r="C2246">
        <v>41172</v>
      </c>
      <c r="D2246" t="s">
        <v>4527</v>
      </c>
      <c r="E2246">
        <v>473.32</v>
      </c>
      <c r="F2246">
        <f t="shared" si="67"/>
        <v>86.985548888701089</v>
      </c>
    </row>
    <row r="2247" spans="1:6" x14ac:dyDescent="0.25">
      <c r="A2247" t="s">
        <v>1508</v>
      </c>
      <c r="B2247" t="s">
        <v>744</v>
      </c>
      <c r="C2247">
        <v>106987</v>
      </c>
      <c r="D2247" t="s">
        <v>4528</v>
      </c>
      <c r="E2247">
        <v>409.19</v>
      </c>
      <c r="F2247">
        <f t="shared" si="67"/>
        <v>261.46044624746452</v>
      </c>
    </row>
    <row r="2248" spans="1:6" x14ac:dyDescent="0.25">
      <c r="A2248" t="s">
        <v>1508</v>
      </c>
      <c r="B2248" t="s">
        <v>227</v>
      </c>
      <c r="C2248">
        <v>13654</v>
      </c>
      <c r="D2248" t="s">
        <v>4529</v>
      </c>
      <c r="E2248">
        <v>457.48</v>
      </c>
      <c r="F2248">
        <f t="shared" si="67"/>
        <v>29.846113491300166</v>
      </c>
    </row>
    <row r="2249" spans="1:6" x14ac:dyDescent="0.25">
      <c r="A2249" t="s">
        <v>1508</v>
      </c>
      <c r="B2249" t="s">
        <v>228</v>
      </c>
      <c r="C2249">
        <v>531687</v>
      </c>
      <c r="D2249" t="s">
        <v>4530</v>
      </c>
      <c r="E2249">
        <v>464.39</v>
      </c>
      <c r="F2249">
        <f t="shared" si="67"/>
        <v>1144.9148345140939</v>
      </c>
    </row>
    <row r="2250" spans="1:6" x14ac:dyDescent="0.25">
      <c r="A2250" t="s">
        <v>1508</v>
      </c>
      <c r="B2250" t="s">
        <v>229</v>
      </c>
      <c r="C2250">
        <v>14508</v>
      </c>
      <c r="D2250" t="s">
        <v>4531</v>
      </c>
      <c r="E2250">
        <v>421.88</v>
      </c>
      <c r="F2250">
        <f t="shared" si="67"/>
        <v>34.388925760879872</v>
      </c>
    </row>
    <row r="2251" spans="1:6" x14ac:dyDescent="0.25">
      <c r="A2251" t="s">
        <v>1508</v>
      </c>
      <c r="B2251" t="s">
        <v>1530</v>
      </c>
      <c r="C2251">
        <v>35328</v>
      </c>
      <c r="D2251" t="s">
        <v>4532</v>
      </c>
      <c r="E2251">
        <v>407.38</v>
      </c>
      <c r="F2251">
        <f t="shared" si="67"/>
        <v>86.720015710147777</v>
      </c>
    </row>
    <row r="2252" spans="1:6" x14ac:dyDescent="0.25">
      <c r="A2252" t="s">
        <v>1508</v>
      </c>
      <c r="B2252" t="s">
        <v>1531</v>
      </c>
      <c r="C2252">
        <v>86215</v>
      </c>
      <c r="D2252" t="s">
        <v>4533</v>
      </c>
      <c r="E2252">
        <v>672.61</v>
      </c>
      <c r="F2252">
        <f t="shared" si="67"/>
        <v>128.17977728549977</v>
      </c>
    </row>
    <row r="2253" spans="1:6" x14ac:dyDescent="0.25">
      <c r="A2253" t="s">
        <v>1508</v>
      </c>
      <c r="B2253" t="s">
        <v>745</v>
      </c>
      <c r="C2253">
        <v>14424</v>
      </c>
      <c r="D2253" t="s">
        <v>4534</v>
      </c>
      <c r="E2253">
        <v>404.6</v>
      </c>
      <c r="F2253">
        <f t="shared" si="67"/>
        <v>35.650024715768659</v>
      </c>
    </row>
    <row r="2254" spans="1:6" x14ac:dyDescent="0.25">
      <c r="A2254" t="s">
        <v>1508</v>
      </c>
      <c r="B2254" t="s">
        <v>855</v>
      </c>
      <c r="C2254">
        <v>40525</v>
      </c>
      <c r="D2254" t="s">
        <v>4535</v>
      </c>
      <c r="E2254">
        <v>620.41</v>
      </c>
      <c r="F2254">
        <f t="shared" si="67"/>
        <v>65.319707935075201</v>
      </c>
    </row>
    <row r="2255" spans="1:6" x14ac:dyDescent="0.25">
      <c r="A2255" t="s">
        <v>1508</v>
      </c>
      <c r="B2255" t="s">
        <v>597</v>
      </c>
      <c r="C2255">
        <v>18672</v>
      </c>
      <c r="D2255" t="s">
        <v>4536</v>
      </c>
      <c r="E2255">
        <v>418.92</v>
      </c>
      <c r="F2255">
        <f t="shared" si="67"/>
        <v>44.571755943855628</v>
      </c>
    </row>
    <row r="2256" spans="1:6" x14ac:dyDescent="0.25">
      <c r="A2256" t="s">
        <v>1508</v>
      </c>
      <c r="B2256" t="s">
        <v>230</v>
      </c>
      <c r="C2256">
        <v>36134</v>
      </c>
      <c r="D2256" t="s">
        <v>4537</v>
      </c>
      <c r="E2256">
        <v>412.62</v>
      </c>
      <c r="F2256">
        <f t="shared" si="67"/>
        <v>87.57210023750666</v>
      </c>
    </row>
    <row r="2257" spans="1:6" x14ac:dyDescent="0.25">
      <c r="A2257" t="s">
        <v>1508</v>
      </c>
      <c r="B2257" t="s">
        <v>1532</v>
      </c>
      <c r="C2257">
        <v>58457</v>
      </c>
      <c r="D2257" t="s">
        <v>4538</v>
      </c>
      <c r="E2257">
        <v>506.84</v>
      </c>
      <c r="F2257">
        <f t="shared" si="67"/>
        <v>115.33620077341962</v>
      </c>
    </row>
    <row r="2258" spans="1:6" x14ac:dyDescent="0.25">
      <c r="A2258" t="s">
        <v>1508</v>
      </c>
      <c r="B2258" t="s">
        <v>232</v>
      </c>
      <c r="C2258">
        <v>27772</v>
      </c>
      <c r="D2258" t="s">
        <v>4539</v>
      </c>
      <c r="E2258">
        <v>443.98</v>
      </c>
      <c r="F2258">
        <f t="shared" si="67"/>
        <v>62.552367223748817</v>
      </c>
    </row>
    <row r="2259" spans="1:6" x14ac:dyDescent="0.25">
      <c r="A2259" t="s">
        <v>1508</v>
      </c>
      <c r="B2259" t="s">
        <v>1533</v>
      </c>
      <c r="C2259">
        <v>162466</v>
      </c>
      <c r="D2259" t="s">
        <v>4540</v>
      </c>
      <c r="E2259">
        <v>507.14</v>
      </c>
      <c r="F2259">
        <f t="shared" si="67"/>
        <v>320.35729778759315</v>
      </c>
    </row>
    <row r="2260" spans="1:6" x14ac:dyDescent="0.25">
      <c r="A2260" t="s">
        <v>1508</v>
      </c>
      <c r="B2260" t="s">
        <v>1534</v>
      </c>
      <c r="C2260">
        <v>40882</v>
      </c>
      <c r="D2260" t="s">
        <v>4541</v>
      </c>
      <c r="E2260">
        <v>426.35</v>
      </c>
      <c r="F2260">
        <f t="shared" si="67"/>
        <v>95.888354638208043</v>
      </c>
    </row>
    <row r="2261" spans="1:6" x14ac:dyDescent="0.25">
      <c r="A2261" t="s">
        <v>1508</v>
      </c>
      <c r="B2261" t="s">
        <v>512</v>
      </c>
      <c r="C2261">
        <v>33861</v>
      </c>
      <c r="D2261" t="s">
        <v>4542</v>
      </c>
      <c r="E2261">
        <v>484.28</v>
      </c>
      <c r="F2261">
        <f t="shared" si="67"/>
        <v>69.920294044767488</v>
      </c>
    </row>
    <row r="2262" spans="1:6" x14ac:dyDescent="0.25">
      <c r="A2262" t="s">
        <v>1508</v>
      </c>
      <c r="B2262" t="s">
        <v>711</v>
      </c>
      <c r="C2262">
        <v>121154</v>
      </c>
      <c r="D2262" t="s">
        <v>4543</v>
      </c>
      <c r="E2262">
        <v>500.36</v>
      </c>
      <c r="F2262">
        <f t="shared" si="67"/>
        <v>242.13366376209129</v>
      </c>
    </row>
    <row r="2263" spans="1:6" x14ac:dyDescent="0.25">
      <c r="A2263" t="s">
        <v>1508</v>
      </c>
      <c r="B2263" t="s">
        <v>1535</v>
      </c>
      <c r="C2263">
        <v>76666</v>
      </c>
      <c r="D2263" t="s">
        <v>4544</v>
      </c>
      <c r="E2263">
        <v>693</v>
      </c>
      <c r="F2263">
        <f t="shared" si="67"/>
        <v>110.62914862914863</v>
      </c>
    </row>
    <row r="2264" spans="1:6" x14ac:dyDescent="0.25">
      <c r="A2264" t="s">
        <v>1508</v>
      </c>
      <c r="B2264" t="s">
        <v>1536</v>
      </c>
      <c r="C2264">
        <v>58518</v>
      </c>
      <c r="D2264" t="s">
        <v>4545</v>
      </c>
      <c r="E2264">
        <v>417.8</v>
      </c>
      <c r="F2264">
        <f t="shared" si="67"/>
        <v>140.06223073240784</v>
      </c>
    </row>
    <row r="2265" spans="1:6" x14ac:dyDescent="0.25">
      <c r="A2265" t="s">
        <v>1508</v>
      </c>
      <c r="B2265" t="s">
        <v>1537</v>
      </c>
      <c r="C2265">
        <v>75314</v>
      </c>
      <c r="D2265" t="s">
        <v>4546</v>
      </c>
      <c r="E2265">
        <v>616.12</v>
      </c>
      <c r="F2265">
        <f t="shared" si="67"/>
        <v>122.23917418684671</v>
      </c>
    </row>
    <row r="2266" spans="1:6" x14ac:dyDescent="0.25">
      <c r="A2266" t="s">
        <v>1508</v>
      </c>
      <c r="B2266" t="s">
        <v>1404</v>
      </c>
      <c r="C2266">
        <v>55178</v>
      </c>
      <c r="D2266" t="s">
        <v>4547</v>
      </c>
      <c r="E2266">
        <v>552.41</v>
      </c>
      <c r="F2266">
        <f t="shared" si="67"/>
        <v>99.885954273094271</v>
      </c>
    </row>
    <row r="2267" spans="1:6" x14ac:dyDescent="0.25">
      <c r="A2267" t="s">
        <v>1508</v>
      </c>
      <c r="B2267" t="s">
        <v>236</v>
      </c>
      <c r="C2267">
        <v>48590</v>
      </c>
      <c r="D2267" t="s">
        <v>4548</v>
      </c>
      <c r="E2267">
        <v>411.06</v>
      </c>
      <c r="F2267">
        <f t="shared" si="67"/>
        <v>118.20658784605654</v>
      </c>
    </row>
    <row r="2268" spans="1:6" x14ac:dyDescent="0.25">
      <c r="A2268" t="s">
        <v>1508</v>
      </c>
      <c r="B2268" t="s">
        <v>715</v>
      </c>
      <c r="C2268">
        <v>370606</v>
      </c>
      <c r="D2268" t="s">
        <v>4549</v>
      </c>
      <c r="E2268">
        <v>580.94000000000005</v>
      </c>
      <c r="F2268">
        <f t="shared" si="67"/>
        <v>637.94195614004877</v>
      </c>
    </row>
    <row r="2269" spans="1:6" x14ac:dyDescent="0.25">
      <c r="A2269" t="s">
        <v>1508</v>
      </c>
      <c r="B2269" t="s">
        <v>456</v>
      </c>
      <c r="C2269">
        <v>541013</v>
      </c>
      <c r="D2269" t="s">
        <v>4550</v>
      </c>
      <c r="E2269">
        <v>420.1</v>
      </c>
      <c r="F2269">
        <f t="shared" si="67"/>
        <v>1287.8195667698167</v>
      </c>
    </row>
    <row r="2270" spans="1:6" x14ac:dyDescent="0.25">
      <c r="A2270" t="s">
        <v>1508</v>
      </c>
      <c r="B2270" t="s">
        <v>1538</v>
      </c>
      <c r="C2270">
        <v>197974</v>
      </c>
      <c r="D2270" t="s">
        <v>4551</v>
      </c>
      <c r="E2270">
        <v>634.08000000000004</v>
      </c>
      <c r="F2270">
        <f t="shared" si="67"/>
        <v>312.22243250063082</v>
      </c>
    </row>
    <row r="2271" spans="1:6" x14ac:dyDescent="0.25">
      <c r="A2271" t="s">
        <v>1508</v>
      </c>
      <c r="B2271" t="s">
        <v>1539</v>
      </c>
      <c r="C2271">
        <v>91987</v>
      </c>
      <c r="D2271" t="s">
        <v>4552</v>
      </c>
      <c r="E2271">
        <v>571.53</v>
      </c>
      <c r="F2271">
        <f t="shared" si="67"/>
        <v>160.94868160901441</v>
      </c>
    </row>
    <row r="2272" spans="1:6" x14ac:dyDescent="0.25">
      <c r="A2272" t="s">
        <v>1508</v>
      </c>
      <c r="B2272" t="s">
        <v>343</v>
      </c>
      <c r="C2272">
        <v>58988</v>
      </c>
      <c r="D2272" t="s">
        <v>4553</v>
      </c>
      <c r="E2272">
        <v>437</v>
      </c>
      <c r="F2272">
        <f t="shared" si="67"/>
        <v>134.98398169336383</v>
      </c>
    </row>
    <row r="2273" spans="1:6" x14ac:dyDescent="0.25">
      <c r="A2273" t="s">
        <v>1508</v>
      </c>
      <c r="B2273" t="s">
        <v>1540</v>
      </c>
      <c r="C2273">
        <v>28275</v>
      </c>
      <c r="D2273" t="s">
        <v>4554</v>
      </c>
      <c r="E2273">
        <v>410.51</v>
      </c>
      <c r="F2273">
        <f t="shared" si="67"/>
        <v>68.877737448539619</v>
      </c>
    </row>
    <row r="2274" spans="1:6" x14ac:dyDescent="0.25">
      <c r="A2274" t="s">
        <v>1508</v>
      </c>
      <c r="B2274" t="s">
        <v>1541</v>
      </c>
      <c r="C2274">
        <v>13085</v>
      </c>
      <c r="D2274" t="s">
        <v>4555</v>
      </c>
      <c r="E2274">
        <v>414.99</v>
      </c>
      <c r="F2274">
        <f t="shared" si="67"/>
        <v>31.530880262174993</v>
      </c>
    </row>
    <row r="2275" spans="1:6" x14ac:dyDescent="0.25">
      <c r="A2275" t="s">
        <v>1508</v>
      </c>
      <c r="B2275" t="s">
        <v>624</v>
      </c>
      <c r="C2275">
        <v>234602</v>
      </c>
      <c r="D2275" t="s">
        <v>4556</v>
      </c>
      <c r="E2275">
        <v>407.14</v>
      </c>
      <c r="F2275">
        <f t="shared" si="67"/>
        <v>576.2194822419807</v>
      </c>
    </row>
    <row r="2276" spans="1:6" x14ac:dyDescent="0.25">
      <c r="A2276" t="s">
        <v>1508</v>
      </c>
      <c r="B2276" t="s">
        <v>242</v>
      </c>
      <c r="C2276">
        <v>59911</v>
      </c>
      <c r="D2276" t="s">
        <v>4557</v>
      </c>
      <c r="E2276">
        <v>640.17999999999995</v>
      </c>
      <c r="F2276">
        <f t="shared" si="67"/>
        <v>93.584616826517546</v>
      </c>
    </row>
    <row r="2277" spans="1:6" x14ac:dyDescent="0.25">
      <c r="A2277" t="s">
        <v>1508</v>
      </c>
      <c r="B2277" t="s">
        <v>625</v>
      </c>
      <c r="C2277">
        <v>115710</v>
      </c>
      <c r="D2277" t="s">
        <v>4558</v>
      </c>
      <c r="E2277">
        <v>556.34</v>
      </c>
      <c r="F2277">
        <f t="shared" si="67"/>
        <v>207.98432613150231</v>
      </c>
    </row>
    <row r="2278" spans="1:6" x14ac:dyDescent="0.25">
      <c r="A2278" t="s">
        <v>1508</v>
      </c>
      <c r="B2278" t="s">
        <v>1507</v>
      </c>
      <c r="C2278">
        <v>36692</v>
      </c>
      <c r="D2278" t="s">
        <v>4559</v>
      </c>
      <c r="E2278">
        <v>423.08</v>
      </c>
      <c r="F2278">
        <f t="shared" si="67"/>
        <v>86.72591472062021</v>
      </c>
    </row>
    <row r="2279" spans="1:6" x14ac:dyDescent="0.25">
      <c r="A2279" t="s">
        <v>1508</v>
      </c>
      <c r="B2279" t="s">
        <v>1542</v>
      </c>
      <c r="C2279">
        <v>130817</v>
      </c>
      <c r="D2279" t="s">
        <v>4560</v>
      </c>
      <c r="E2279">
        <v>620.58000000000004</v>
      </c>
      <c r="F2279">
        <f t="shared" si="67"/>
        <v>210.79796319572011</v>
      </c>
    </row>
    <row r="2280" spans="1:6" x14ac:dyDescent="0.25">
      <c r="A2280" t="s">
        <v>1508</v>
      </c>
      <c r="B2280" t="s">
        <v>1543</v>
      </c>
      <c r="C2280">
        <v>21772</v>
      </c>
      <c r="D2280" t="s">
        <v>4561</v>
      </c>
      <c r="E2280">
        <v>407.65</v>
      </c>
      <c r="F2280">
        <f t="shared" si="67"/>
        <v>53.408561265791739</v>
      </c>
    </row>
    <row r="2281" spans="1:6" x14ac:dyDescent="0.25">
      <c r="A2281" t="s">
        <v>1544</v>
      </c>
      <c r="B2281" t="s">
        <v>1544</v>
      </c>
      <c r="C2281">
        <v>3956971</v>
      </c>
      <c r="D2281" t="s">
        <v>4562</v>
      </c>
      <c r="E2281">
        <v>69902.899999999994</v>
      </c>
      <c r="F2281">
        <f t="shared" si="67"/>
        <v>56.606678692872549</v>
      </c>
    </row>
    <row r="2282" spans="1:6" x14ac:dyDescent="0.25">
      <c r="A2282" t="s">
        <v>1544</v>
      </c>
      <c r="B2282" t="s">
        <v>768</v>
      </c>
      <c r="C2282">
        <v>22194</v>
      </c>
      <c r="D2282" t="s">
        <v>4563</v>
      </c>
      <c r="E2282">
        <v>577.05999999999995</v>
      </c>
      <c r="F2282">
        <f t="shared" si="67"/>
        <v>38.460472047967286</v>
      </c>
    </row>
    <row r="2283" spans="1:6" x14ac:dyDescent="0.25">
      <c r="A2283" t="s">
        <v>1544</v>
      </c>
      <c r="B2283" t="s">
        <v>1545</v>
      </c>
      <c r="C2283">
        <v>5702</v>
      </c>
      <c r="D2283" t="s">
        <v>4564</v>
      </c>
      <c r="E2283">
        <v>881.5</v>
      </c>
      <c r="F2283">
        <f t="shared" si="67"/>
        <v>6.4685195689166193</v>
      </c>
    </row>
    <row r="2284" spans="1:6" x14ac:dyDescent="0.25">
      <c r="A2284" t="s">
        <v>1544</v>
      </c>
      <c r="B2284" t="s">
        <v>1546</v>
      </c>
      <c r="C2284">
        <v>13758</v>
      </c>
      <c r="D2284" t="s">
        <v>4565</v>
      </c>
      <c r="E2284">
        <v>990.05</v>
      </c>
      <c r="F2284">
        <f t="shared" si="67"/>
        <v>13.896267865259331</v>
      </c>
    </row>
    <row r="2285" spans="1:6" x14ac:dyDescent="0.25">
      <c r="A2285" t="s">
        <v>1544</v>
      </c>
      <c r="B2285" t="s">
        <v>1547</v>
      </c>
      <c r="C2285">
        <v>5311</v>
      </c>
      <c r="D2285" t="s">
        <v>4566</v>
      </c>
      <c r="E2285">
        <v>1817.68</v>
      </c>
      <c r="F2285">
        <f t="shared" si="67"/>
        <v>2.9218564323753355</v>
      </c>
    </row>
    <row r="2286" spans="1:6" x14ac:dyDescent="0.25">
      <c r="A2286" t="s">
        <v>1544</v>
      </c>
      <c r="B2286" t="s">
        <v>1548</v>
      </c>
      <c r="C2286">
        <v>21859</v>
      </c>
      <c r="D2286" t="s">
        <v>4567</v>
      </c>
      <c r="E2286">
        <v>904.19</v>
      </c>
      <c r="F2286">
        <f t="shared" si="67"/>
        <v>24.175228657693626</v>
      </c>
    </row>
    <row r="2287" spans="1:6" x14ac:dyDescent="0.25">
      <c r="A2287" t="s">
        <v>1544</v>
      </c>
      <c r="B2287" t="s">
        <v>642</v>
      </c>
      <c r="C2287">
        <v>9429</v>
      </c>
      <c r="D2287" t="s">
        <v>4568</v>
      </c>
      <c r="E2287">
        <v>938.94</v>
      </c>
      <c r="F2287">
        <f t="shared" si="67"/>
        <v>10.042175218863825</v>
      </c>
    </row>
    <row r="2288" spans="1:6" x14ac:dyDescent="0.25">
      <c r="A2288" t="s">
        <v>1544</v>
      </c>
      <c r="B2288" t="s">
        <v>535</v>
      </c>
      <c r="C2288">
        <v>47995</v>
      </c>
      <c r="D2288" t="s">
        <v>4569</v>
      </c>
      <c r="E2288">
        <v>943.49</v>
      </c>
      <c r="F2288">
        <f t="shared" si="67"/>
        <v>50.869643557430393</v>
      </c>
    </row>
    <row r="2289" spans="1:6" x14ac:dyDescent="0.25">
      <c r="A2289" t="s">
        <v>1544</v>
      </c>
      <c r="B2289" t="s">
        <v>1549</v>
      </c>
      <c r="C2289">
        <v>28762</v>
      </c>
      <c r="D2289" t="s">
        <v>4570</v>
      </c>
      <c r="E2289">
        <v>1290.4100000000001</v>
      </c>
      <c r="F2289">
        <f t="shared" si="67"/>
        <v>22.289039917545583</v>
      </c>
    </row>
    <row r="2290" spans="1:6" x14ac:dyDescent="0.25">
      <c r="A2290" t="s">
        <v>1544</v>
      </c>
      <c r="B2290" t="s">
        <v>1550</v>
      </c>
      <c r="C2290">
        <v>148306</v>
      </c>
      <c r="D2290" t="s">
        <v>4571</v>
      </c>
      <c r="E2290">
        <v>905.25</v>
      </c>
      <c r="F2290">
        <f t="shared" si="67"/>
        <v>163.82877658105497</v>
      </c>
    </row>
    <row r="2291" spans="1:6" x14ac:dyDescent="0.25">
      <c r="A2291" t="s">
        <v>1544</v>
      </c>
      <c r="B2291" t="s">
        <v>896</v>
      </c>
      <c r="C2291">
        <v>48111</v>
      </c>
      <c r="D2291" t="s">
        <v>4572</v>
      </c>
      <c r="E2291">
        <v>833.78</v>
      </c>
      <c r="F2291">
        <f t="shared" si="67"/>
        <v>57.70227158243182</v>
      </c>
    </row>
    <row r="2292" spans="1:6" x14ac:dyDescent="0.25">
      <c r="A2292" t="s">
        <v>1544</v>
      </c>
      <c r="B2292" t="s">
        <v>187</v>
      </c>
      <c r="C2292">
        <v>48657</v>
      </c>
      <c r="D2292" t="s">
        <v>4573</v>
      </c>
      <c r="E2292">
        <v>776.45</v>
      </c>
      <c r="F2292">
        <f t="shared" ref="F2292:F2355" si="68">C2292/E2292</f>
        <v>62.665979779766886</v>
      </c>
    </row>
    <row r="2293" spans="1:6" x14ac:dyDescent="0.25">
      <c r="A2293" t="s">
        <v>1544</v>
      </c>
      <c r="B2293" t="s">
        <v>189</v>
      </c>
      <c r="C2293">
        <v>14672</v>
      </c>
      <c r="D2293" t="s">
        <v>4574</v>
      </c>
      <c r="E2293">
        <v>800.72</v>
      </c>
      <c r="F2293">
        <f t="shared" si="68"/>
        <v>18.323508842042163</v>
      </c>
    </row>
    <row r="2294" spans="1:6" x14ac:dyDescent="0.25">
      <c r="A2294" t="s">
        <v>1544</v>
      </c>
      <c r="B2294" t="s">
        <v>1551</v>
      </c>
      <c r="C2294">
        <v>2137</v>
      </c>
      <c r="D2294" t="s">
        <v>4575</v>
      </c>
      <c r="E2294">
        <v>1841.27</v>
      </c>
      <c r="F2294">
        <f t="shared" si="68"/>
        <v>1.1606119689127614</v>
      </c>
    </row>
    <row r="2295" spans="1:6" x14ac:dyDescent="0.25">
      <c r="A2295" t="s">
        <v>1544</v>
      </c>
      <c r="B2295" t="s">
        <v>300</v>
      </c>
      <c r="C2295">
        <v>284014</v>
      </c>
      <c r="D2295" t="s">
        <v>4576</v>
      </c>
      <c r="E2295">
        <v>558.39</v>
      </c>
      <c r="F2295">
        <f t="shared" si="68"/>
        <v>508.63016887838251</v>
      </c>
    </row>
    <row r="2296" spans="1:6" x14ac:dyDescent="0.25">
      <c r="A2296" t="s">
        <v>1544</v>
      </c>
      <c r="B2296" t="s">
        <v>1552</v>
      </c>
      <c r="C2296">
        <v>5495</v>
      </c>
      <c r="D2296" t="s">
        <v>4577</v>
      </c>
      <c r="E2296">
        <v>521.32000000000005</v>
      </c>
      <c r="F2296">
        <f t="shared" si="68"/>
        <v>10.540550909230413</v>
      </c>
    </row>
    <row r="2297" spans="1:6" x14ac:dyDescent="0.25">
      <c r="A2297" t="s">
        <v>1544</v>
      </c>
      <c r="B2297" t="s">
        <v>823</v>
      </c>
      <c r="C2297">
        <v>120749</v>
      </c>
      <c r="D2297" t="s">
        <v>4578</v>
      </c>
      <c r="E2297">
        <v>1083.9100000000001</v>
      </c>
      <c r="F2297">
        <f t="shared" si="68"/>
        <v>111.40131560738436</v>
      </c>
    </row>
    <row r="2298" spans="1:6" x14ac:dyDescent="0.25">
      <c r="A2298" t="s">
        <v>1544</v>
      </c>
      <c r="B2298" t="s">
        <v>1553</v>
      </c>
      <c r="C2298">
        <v>5666</v>
      </c>
      <c r="D2298" t="s">
        <v>4579</v>
      </c>
      <c r="E2298">
        <v>641.99</v>
      </c>
      <c r="F2298">
        <f t="shared" si="68"/>
        <v>8.825682643031822</v>
      </c>
    </row>
    <row r="2299" spans="1:6" x14ac:dyDescent="0.25">
      <c r="A2299" t="s">
        <v>1544</v>
      </c>
      <c r="B2299" t="s">
        <v>1554</v>
      </c>
      <c r="C2299">
        <v>14142</v>
      </c>
      <c r="D2299" t="s">
        <v>4580</v>
      </c>
      <c r="E2299">
        <v>762.78</v>
      </c>
      <c r="F2299">
        <f t="shared" si="68"/>
        <v>18.540077086446946</v>
      </c>
    </row>
    <row r="2300" spans="1:6" x14ac:dyDescent="0.25">
      <c r="A2300" t="s">
        <v>1544</v>
      </c>
      <c r="B2300" t="s">
        <v>1555</v>
      </c>
      <c r="C2300">
        <v>71522</v>
      </c>
      <c r="D2300" t="s">
        <v>4581</v>
      </c>
      <c r="E2300">
        <v>969.82</v>
      </c>
      <c r="F2300">
        <f t="shared" si="68"/>
        <v>73.747705759831717</v>
      </c>
    </row>
    <row r="2301" spans="1:6" x14ac:dyDescent="0.25">
      <c r="A2301" t="s">
        <v>1544</v>
      </c>
      <c r="B2301" t="s">
        <v>418</v>
      </c>
      <c r="C2301">
        <v>29003</v>
      </c>
      <c r="D2301" t="s">
        <v>4582</v>
      </c>
      <c r="E2301">
        <v>1002.07</v>
      </c>
      <c r="F2301">
        <f t="shared" si="68"/>
        <v>28.94308780823695</v>
      </c>
    </row>
    <row r="2302" spans="1:6" x14ac:dyDescent="0.25">
      <c r="A2302" t="s">
        <v>1544</v>
      </c>
      <c r="B2302" t="s">
        <v>731</v>
      </c>
      <c r="C2302">
        <v>43009</v>
      </c>
      <c r="D2302" t="s">
        <v>4583</v>
      </c>
      <c r="E2302">
        <v>792.37</v>
      </c>
      <c r="F2302">
        <f t="shared" si="68"/>
        <v>54.27893534586115</v>
      </c>
    </row>
    <row r="2303" spans="1:6" x14ac:dyDescent="0.25">
      <c r="A2303" t="s">
        <v>1544</v>
      </c>
      <c r="B2303" t="s">
        <v>1556</v>
      </c>
      <c r="C2303">
        <v>4891</v>
      </c>
      <c r="D2303" t="s">
        <v>4584</v>
      </c>
      <c r="E2303">
        <v>1008.34</v>
      </c>
      <c r="F2303">
        <f t="shared" si="68"/>
        <v>4.8505464426681471</v>
      </c>
    </row>
    <row r="2304" spans="1:6" x14ac:dyDescent="0.25">
      <c r="A2304" t="s">
        <v>1544</v>
      </c>
      <c r="B2304" t="s">
        <v>827</v>
      </c>
      <c r="C2304">
        <v>3859</v>
      </c>
      <c r="D2304" t="s">
        <v>4585</v>
      </c>
      <c r="E2304">
        <v>1231.94</v>
      </c>
      <c r="F2304">
        <f t="shared" si="68"/>
        <v>3.1324577495657255</v>
      </c>
    </row>
    <row r="2305" spans="1:6" x14ac:dyDescent="0.25">
      <c r="A2305" t="s">
        <v>1544</v>
      </c>
      <c r="B2305" t="s">
        <v>427</v>
      </c>
      <c r="C2305">
        <v>61056</v>
      </c>
      <c r="D2305" t="s">
        <v>4586</v>
      </c>
      <c r="E2305">
        <v>1060</v>
      </c>
      <c r="F2305">
        <f t="shared" si="68"/>
        <v>57.6</v>
      </c>
    </row>
    <row r="2306" spans="1:6" x14ac:dyDescent="0.25">
      <c r="A2306" t="s">
        <v>1544</v>
      </c>
      <c r="B2306" t="s">
        <v>1557</v>
      </c>
      <c r="C2306">
        <v>27711</v>
      </c>
      <c r="D2306" t="s">
        <v>4587</v>
      </c>
      <c r="E2306">
        <v>813.73</v>
      </c>
      <c r="F2306">
        <f t="shared" si="68"/>
        <v>34.054293193073867</v>
      </c>
    </row>
    <row r="2307" spans="1:6" x14ac:dyDescent="0.25">
      <c r="A2307" t="s">
        <v>1544</v>
      </c>
      <c r="B2307" t="s">
        <v>571</v>
      </c>
      <c r="C2307">
        <v>55834</v>
      </c>
      <c r="D2307" t="s">
        <v>4588</v>
      </c>
      <c r="E2307">
        <v>1105.3800000000001</v>
      </c>
      <c r="F2307">
        <f t="shared" si="68"/>
        <v>50.511136441766624</v>
      </c>
    </row>
    <row r="2308" spans="1:6" x14ac:dyDescent="0.25">
      <c r="A2308" t="s">
        <v>1544</v>
      </c>
      <c r="B2308" t="s">
        <v>312</v>
      </c>
      <c r="C2308">
        <v>4333</v>
      </c>
      <c r="D2308" t="s">
        <v>4589</v>
      </c>
      <c r="E2308">
        <v>1003.67</v>
      </c>
      <c r="F2308">
        <f t="shared" si="68"/>
        <v>4.3171560373429516</v>
      </c>
    </row>
    <row r="2309" spans="1:6" x14ac:dyDescent="0.25">
      <c r="A2309" t="s">
        <v>1544</v>
      </c>
      <c r="B2309" t="s">
        <v>1558</v>
      </c>
      <c r="C2309">
        <v>5712</v>
      </c>
      <c r="D2309" t="s">
        <v>4590</v>
      </c>
      <c r="E2309">
        <v>643.71</v>
      </c>
      <c r="F2309">
        <f t="shared" si="68"/>
        <v>8.8735610756396515</v>
      </c>
    </row>
    <row r="2310" spans="1:6" x14ac:dyDescent="0.25">
      <c r="A2310" t="s">
        <v>1544</v>
      </c>
      <c r="B2310" t="s">
        <v>1559</v>
      </c>
      <c r="C2310">
        <v>2653</v>
      </c>
      <c r="D2310" t="s">
        <v>4591</v>
      </c>
      <c r="E2310">
        <v>538.6</v>
      </c>
      <c r="F2310">
        <f t="shared" si="68"/>
        <v>4.9257333828444114</v>
      </c>
    </row>
    <row r="2311" spans="1:6" x14ac:dyDescent="0.25">
      <c r="A2311" t="s">
        <v>1544</v>
      </c>
      <c r="B2311" t="s">
        <v>835</v>
      </c>
      <c r="C2311">
        <v>3688</v>
      </c>
      <c r="D2311" t="s">
        <v>4592</v>
      </c>
      <c r="E2311">
        <v>1041.02</v>
      </c>
      <c r="F2311">
        <f t="shared" si="68"/>
        <v>3.5426792953065265</v>
      </c>
    </row>
    <row r="2312" spans="1:6" x14ac:dyDescent="0.25">
      <c r="A2312" t="s">
        <v>1544</v>
      </c>
      <c r="B2312" t="s">
        <v>837</v>
      </c>
      <c r="C2312">
        <v>12627</v>
      </c>
      <c r="D2312" t="s">
        <v>4593</v>
      </c>
      <c r="E2312">
        <v>625.29</v>
      </c>
      <c r="F2312">
        <f t="shared" si="68"/>
        <v>20.193830062850839</v>
      </c>
    </row>
    <row r="2313" spans="1:6" x14ac:dyDescent="0.25">
      <c r="A2313" t="s">
        <v>1544</v>
      </c>
      <c r="B2313" t="s">
        <v>1560</v>
      </c>
      <c r="C2313">
        <v>13279</v>
      </c>
      <c r="D2313" t="s">
        <v>4594</v>
      </c>
      <c r="E2313">
        <v>814.69</v>
      </c>
      <c r="F2313">
        <f t="shared" si="68"/>
        <v>16.299451325043879</v>
      </c>
    </row>
    <row r="2314" spans="1:6" x14ac:dyDescent="0.25">
      <c r="A2314" t="s">
        <v>1544</v>
      </c>
      <c r="B2314" t="s">
        <v>213</v>
      </c>
      <c r="C2314">
        <v>24530</v>
      </c>
      <c r="D2314" t="s">
        <v>4595</v>
      </c>
      <c r="E2314">
        <v>804.22</v>
      </c>
      <c r="F2314">
        <f t="shared" si="68"/>
        <v>30.501604038695877</v>
      </c>
    </row>
    <row r="2315" spans="1:6" x14ac:dyDescent="0.25">
      <c r="A2315" t="s">
        <v>1544</v>
      </c>
      <c r="B2315" t="s">
        <v>214</v>
      </c>
      <c r="C2315">
        <v>6002</v>
      </c>
      <c r="D2315" t="s">
        <v>4596</v>
      </c>
      <c r="E2315">
        <v>773.88</v>
      </c>
      <c r="F2315">
        <f t="shared" si="68"/>
        <v>7.7557244017160283</v>
      </c>
    </row>
    <row r="2316" spans="1:6" x14ac:dyDescent="0.25">
      <c r="A2316" t="s">
        <v>1544</v>
      </c>
      <c r="B2316" t="s">
        <v>1447</v>
      </c>
      <c r="C2316">
        <v>11085</v>
      </c>
      <c r="D2316" t="s">
        <v>4597</v>
      </c>
      <c r="E2316">
        <v>658.33</v>
      </c>
      <c r="F2316">
        <f t="shared" si="68"/>
        <v>16.838059939543996</v>
      </c>
    </row>
    <row r="2317" spans="1:6" x14ac:dyDescent="0.25">
      <c r="A2317" t="s">
        <v>1544</v>
      </c>
      <c r="B2317" t="s">
        <v>1561</v>
      </c>
      <c r="C2317">
        <v>43538</v>
      </c>
      <c r="D2317" t="s">
        <v>4598</v>
      </c>
      <c r="E2317">
        <v>945.2</v>
      </c>
      <c r="F2317">
        <f t="shared" si="68"/>
        <v>46.062209056284381</v>
      </c>
    </row>
    <row r="2318" spans="1:6" x14ac:dyDescent="0.25">
      <c r="A2318" t="s">
        <v>1544</v>
      </c>
      <c r="B2318" t="s">
        <v>1562</v>
      </c>
      <c r="C2318">
        <v>15765</v>
      </c>
      <c r="D2318" t="s">
        <v>4599</v>
      </c>
      <c r="E2318">
        <v>906.03</v>
      </c>
      <c r="F2318">
        <f t="shared" si="68"/>
        <v>17.400086089864576</v>
      </c>
    </row>
    <row r="2319" spans="1:6" x14ac:dyDescent="0.25">
      <c r="A2319" t="s">
        <v>1544</v>
      </c>
      <c r="B2319" t="s">
        <v>433</v>
      </c>
      <c r="C2319">
        <v>8708</v>
      </c>
      <c r="D2319" t="s">
        <v>4600</v>
      </c>
      <c r="E2319">
        <v>1030.74</v>
      </c>
      <c r="F2319">
        <f t="shared" si="68"/>
        <v>8.4482992801288397</v>
      </c>
    </row>
    <row r="2320" spans="1:6" x14ac:dyDescent="0.25">
      <c r="A2320" t="s">
        <v>1544</v>
      </c>
      <c r="B2320" t="s">
        <v>1563</v>
      </c>
      <c r="C2320">
        <v>10073</v>
      </c>
      <c r="D2320" t="s">
        <v>4601</v>
      </c>
      <c r="E2320">
        <v>729.16</v>
      </c>
      <c r="F2320">
        <f t="shared" si="68"/>
        <v>13.814526304240497</v>
      </c>
    </row>
    <row r="2321" spans="1:6" x14ac:dyDescent="0.25">
      <c r="A2321" t="s">
        <v>1544</v>
      </c>
      <c r="B2321" t="s">
        <v>1564</v>
      </c>
      <c r="C2321">
        <v>49853</v>
      </c>
      <c r="D2321" t="s">
        <v>4602</v>
      </c>
      <c r="E2321">
        <v>1608.14</v>
      </c>
      <c r="F2321">
        <f t="shared" si="68"/>
        <v>31.000410412028803</v>
      </c>
    </row>
    <row r="2322" spans="1:6" x14ac:dyDescent="0.25">
      <c r="A2322" t="s">
        <v>1544</v>
      </c>
      <c r="B2322" t="s">
        <v>320</v>
      </c>
      <c r="C2322">
        <v>34877</v>
      </c>
      <c r="D2322" t="s">
        <v>4603</v>
      </c>
      <c r="E2322">
        <v>965.68</v>
      </c>
      <c r="F2322">
        <f t="shared" si="68"/>
        <v>36.116518929666142</v>
      </c>
    </row>
    <row r="2323" spans="1:6" x14ac:dyDescent="0.25">
      <c r="A2323" t="s">
        <v>1544</v>
      </c>
      <c r="B2323" t="s">
        <v>322</v>
      </c>
      <c r="C2323">
        <v>48011</v>
      </c>
      <c r="D2323" t="s">
        <v>4604</v>
      </c>
      <c r="E2323">
        <v>748.98</v>
      </c>
      <c r="F2323">
        <f t="shared" si="68"/>
        <v>64.101845176106167</v>
      </c>
    </row>
    <row r="2324" spans="1:6" x14ac:dyDescent="0.25">
      <c r="A2324" t="s">
        <v>1544</v>
      </c>
      <c r="B2324" t="s">
        <v>1565</v>
      </c>
      <c r="C2324">
        <v>10253</v>
      </c>
      <c r="D2324" t="s">
        <v>4605</v>
      </c>
      <c r="E2324">
        <v>531.99</v>
      </c>
      <c r="F2324">
        <f t="shared" si="68"/>
        <v>19.27291866388466</v>
      </c>
    </row>
    <row r="2325" spans="1:6" x14ac:dyDescent="0.25">
      <c r="A2325" t="s">
        <v>1544</v>
      </c>
      <c r="B2325" t="s">
        <v>1566</v>
      </c>
      <c r="C2325">
        <v>40474</v>
      </c>
      <c r="D2325" t="s">
        <v>4606</v>
      </c>
      <c r="E2325">
        <v>580.17999999999995</v>
      </c>
      <c r="F2325">
        <f t="shared" si="68"/>
        <v>69.761108621462313</v>
      </c>
    </row>
    <row r="2326" spans="1:6" x14ac:dyDescent="0.25">
      <c r="A2326" t="s">
        <v>1544</v>
      </c>
      <c r="B2326" t="s">
        <v>1567</v>
      </c>
      <c r="C2326">
        <v>32832</v>
      </c>
      <c r="D2326" t="s">
        <v>4607</v>
      </c>
      <c r="E2326">
        <v>1901.45</v>
      </c>
      <c r="F2326">
        <f t="shared" si="68"/>
        <v>17.266822687948672</v>
      </c>
    </row>
    <row r="2327" spans="1:6" x14ac:dyDescent="0.25">
      <c r="A2327" t="s">
        <v>1544</v>
      </c>
      <c r="B2327" t="s">
        <v>590</v>
      </c>
      <c r="C2327">
        <v>19596</v>
      </c>
      <c r="D2327" t="s">
        <v>4608</v>
      </c>
      <c r="E2327">
        <v>712.49</v>
      </c>
      <c r="F2327">
        <f t="shared" si="68"/>
        <v>27.503543909388203</v>
      </c>
    </row>
    <row r="2328" spans="1:6" x14ac:dyDescent="0.25">
      <c r="A2328" t="s">
        <v>1544</v>
      </c>
      <c r="B2328" t="s">
        <v>1568</v>
      </c>
      <c r="C2328">
        <v>7629</v>
      </c>
      <c r="D2328" t="s">
        <v>4609</v>
      </c>
      <c r="E2328">
        <v>957.92</v>
      </c>
      <c r="F2328">
        <f t="shared" si="68"/>
        <v>7.9641306163353933</v>
      </c>
    </row>
    <row r="2329" spans="1:6" x14ac:dyDescent="0.25">
      <c r="A2329" t="s">
        <v>1544</v>
      </c>
      <c r="B2329" t="s">
        <v>225</v>
      </c>
      <c r="C2329">
        <v>16931</v>
      </c>
      <c r="D2329" t="s">
        <v>4610</v>
      </c>
      <c r="E2329">
        <v>426.98</v>
      </c>
      <c r="F2329">
        <f t="shared" si="68"/>
        <v>39.652911143379079</v>
      </c>
    </row>
    <row r="2330" spans="1:6" x14ac:dyDescent="0.25">
      <c r="A2330" t="s">
        <v>1544</v>
      </c>
      <c r="B2330" t="s">
        <v>1569</v>
      </c>
      <c r="C2330">
        <v>41100</v>
      </c>
      <c r="D2330" t="s">
        <v>4611</v>
      </c>
      <c r="E2330">
        <v>683.55</v>
      </c>
      <c r="F2330">
        <f t="shared" si="68"/>
        <v>60.127276717138471</v>
      </c>
    </row>
    <row r="2331" spans="1:6" x14ac:dyDescent="0.25">
      <c r="A2331" t="s">
        <v>1544</v>
      </c>
      <c r="B2331" t="s">
        <v>593</v>
      </c>
      <c r="C2331">
        <v>14073</v>
      </c>
      <c r="D2331" t="s">
        <v>4612</v>
      </c>
      <c r="E2331">
        <v>424.95</v>
      </c>
      <c r="F2331">
        <f t="shared" si="68"/>
        <v>33.116837274973527</v>
      </c>
    </row>
    <row r="2332" spans="1:6" x14ac:dyDescent="0.25">
      <c r="A2332" t="s">
        <v>1544</v>
      </c>
      <c r="B2332" t="s">
        <v>1570</v>
      </c>
      <c r="C2332">
        <v>67997</v>
      </c>
      <c r="D2332" t="s">
        <v>4613</v>
      </c>
      <c r="E2332">
        <v>839.01</v>
      </c>
      <c r="F2332">
        <f t="shared" si="68"/>
        <v>81.044326050940995</v>
      </c>
    </row>
    <row r="2333" spans="1:6" x14ac:dyDescent="0.25">
      <c r="A2333" t="s">
        <v>1544</v>
      </c>
      <c r="B2333" t="s">
        <v>745</v>
      </c>
      <c r="C2333">
        <v>11131</v>
      </c>
      <c r="D2333" t="s">
        <v>4614</v>
      </c>
      <c r="E2333">
        <v>742.5</v>
      </c>
      <c r="F2333">
        <f t="shared" si="68"/>
        <v>14.991245791245792</v>
      </c>
    </row>
    <row r="2334" spans="1:6" x14ac:dyDescent="0.25">
      <c r="A2334" t="s">
        <v>1544</v>
      </c>
      <c r="B2334" t="s">
        <v>1571</v>
      </c>
      <c r="C2334">
        <v>10076</v>
      </c>
      <c r="D2334" t="s">
        <v>4615</v>
      </c>
      <c r="E2334">
        <v>580.92999999999995</v>
      </c>
      <c r="F2334">
        <f t="shared" si="68"/>
        <v>17.344602619937</v>
      </c>
    </row>
    <row r="2335" spans="1:6" x14ac:dyDescent="0.25">
      <c r="A2335" t="s">
        <v>1544</v>
      </c>
      <c r="B2335" t="s">
        <v>1572</v>
      </c>
      <c r="C2335">
        <v>11993</v>
      </c>
      <c r="D2335" t="s">
        <v>4616</v>
      </c>
      <c r="E2335">
        <v>628.94000000000005</v>
      </c>
      <c r="F2335">
        <f t="shared" si="68"/>
        <v>19.068591598562659</v>
      </c>
    </row>
    <row r="2336" spans="1:6" x14ac:dyDescent="0.25">
      <c r="A2336" t="s">
        <v>1544</v>
      </c>
      <c r="B2336" t="s">
        <v>1573</v>
      </c>
      <c r="C2336">
        <v>797434</v>
      </c>
      <c r="D2336" t="s">
        <v>4617</v>
      </c>
      <c r="E2336">
        <v>718.38</v>
      </c>
      <c r="F2336">
        <f t="shared" si="68"/>
        <v>1110.044823074139</v>
      </c>
    </row>
    <row r="2337" spans="1:6" x14ac:dyDescent="0.25">
      <c r="A2337" t="s">
        <v>1544</v>
      </c>
      <c r="B2337" t="s">
        <v>1574</v>
      </c>
      <c r="C2337">
        <v>38465</v>
      </c>
      <c r="D2337" t="s">
        <v>4618</v>
      </c>
      <c r="E2337">
        <v>702.36</v>
      </c>
      <c r="F2337">
        <f t="shared" si="68"/>
        <v>54.76536249216926</v>
      </c>
    </row>
    <row r="2338" spans="1:6" x14ac:dyDescent="0.25">
      <c r="A2338" t="s">
        <v>1544</v>
      </c>
      <c r="B2338" t="s">
        <v>853</v>
      </c>
      <c r="C2338">
        <v>46963</v>
      </c>
      <c r="D2338" t="s">
        <v>4619</v>
      </c>
      <c r="E2338">
        <v>2303.94</v>
      </c>
      <c r="F2338">
        <f t="shared" si="68"/>
        <v>20.383777355313072</v>
      </c>
    </row>
    <row r="2339" spans="1:6" x14ac:dyDescent="0.25">
      <c r="A2339" t="s">
        <v>1544</v>
      </c>
      <c r="B2339" t="s">
        <v>855</v>
      </c>
      <c r="C2339">
        <v>31127</v>
      </c>
      <c r="D2339" t="s">
        <v>4620</v>
      </c>
      <c r="E2339">
        <v>484.77</v>
      </c>
      <c r="F2339">
        <f t="shared" si="68"/>
        <v>64.209831466468643</v>
      </c>
    </row>
    <row r="2340" spans="1:6" x14ac:dyDescent="0.25">
      <c r="A2340" t="s">
        <v>1544</v>
      </c>
      <c r="B2340" t="s">
        <v>856</v>
      </c>
      <c r="C2340">
        <v>16376</v>
      </c>
      <c r="D2340" t="s">
        <v>4621</v>
      </c>
      <c r="E2340">
        <v>594.91999999999996</v>
      </c>
      <c r="F2340">
        <f t="shared" si="68"/>
        <v>27.526390102870977</v>
      </c>
    </row>
    <row r="2341" spans="1:6" x14ac:dyDescent="0.25">
      <c r="A2341" t="s">
        <v>1544</v>
      </c>
      <c r="B2341" t="s">
        <v>1575</v>
      </c>
      <c r="C2341">
        <v>81784</v>
      </c>
      <c r="D2341" t="s">
        <v>4622</v>
      </c>
      <c r="E2341">
        <v>697.18</v>
      </c>
      <c r="F2341">
        <f t="shared" si="68"/>
        <v>117.30686479818699</v>
      </c>
    </row>
    <row r="2342" spans="1:6" x14ac:dyDescent="0.25">
      <c r="A2342" t="s">
        <v>1544</v>
      </c>
      <c r="B2342" t="s">
        <v>1576</v>
      </c>
      <c r="C2342">
        <v>43654</v>
      </c>
      <c r="D2342" t="s">
        <v>4623</v>
      </c>
      <c r="E2342">
        <v>1377.92</v>
      </c>
      <c r="F2342">
        <f t="shared" si="68"/>
        <v>31.681084533209475</v>
      </c>
    </row>
    <row r="2343" spans="1:6" x14ac:dyDescent="0.25">
      <c r="A2343" t="s">
        <v>1544</v>
      </c>
      <c r="B2343" t="s">
        <v>1191</v>
      </c>
      <c r="C2343">
        <v>38284</v>
      </c>
      <c r="D2343" t="s">
        <v>4624</v>
      </c>
      <c r="E2343">
        <v>725.5</v>
      </c>
      <c r="F2343">
        <f t="shared" si="68"/>
        <v>52.769124741557548</v>
      </c>
    </row>
    <row r="2344" spans="1:6" x14ac:dyDescent="0.25">
      <c r="A2344" t="s">
        <v>1544</v>
      </c>
      <c r="B2344" t="s">
        <v>857</v>
      </c>
      <c r="C2344">
        <v>72592</v>
      </c>
      <c r="D2344" t="s">
        <v>4625</v>
      </c>
      <c r="E2344">
        <v>793.39</v>
      </c>
      <c r="F2344">
        <f t="shared" si="68"/>
        <v>91.49598558086187</v>
      </c>
    </row>
    <row r="2345" spans="1:6" x14ac:dyDescent="0.25">
      <c r="A2345" t="s">
        <v>1544</v>
      </c>
      <c r="B2345" t="s">
        <v>1577</v>
      </c>
      <c r="C2345">
        <v>11096</v>
      </c>
      <c r="D2345" t="s">
        <v>4626</v>
      </c>
      <c r="E2345">
        <v>1422.86</v>
      </c>
      <c r="F2345">
        <f t="shared" si="68"/>
        <v>7.798377914903786</v>
      </c>
    </row>
    <row r="2346" spans="1:6" x14ac:dyDescent="0.25">
      <c r="A2346" t="s">
        <v>1544</v>
      </c>
      <c r="B2346" t="s">
        <v>1578</v>
      </c>
      <c r="C2346">
        <v>3583</v>
      </c>
      <c r="D2346" t="s">
        <v>4627</v>
      </c>
      <c r="E2346">
        <v>1146.53</v>
      </c>
      <c r="F2346">
        <f t="shared" si="68"/>
        <v>3.1250817684665906</v>
      </c>
    </row>
    <row r="2347" spans="1:6" x14ac:dyDescent="0.25">
      <c r="A2347" t="s">
        <v>1544</v>
      </c>
      <c r="B2347" t="s">
        <v>1579</v>
      </c>
      <c r="C2347">
        <v>92459</v>
      </c>
      <c r="D2347" t="s">
        <v>4628</v>
      </c>
      <c r="E2347">
        <v>711.49</v>
      </c>
      <c r="F2347">
        <f t="shared" si="68"/>
        <v>129.95122911073943</v>
      </c>
    </row>
    <row r="2348" spans="1:6" x14ac:dyDescent="0.25">
      <c r="A2348" t="s">
        <v>1544</v>
      </c>
      <c r="B2348" t="s">
        <v>517</v>
      </c>
      <c r="C2348">
        <v>24258</v>
      </c>
      <c r="D2348" t="s">
        <v>4629</v>
      </c>
      <c r="E2348">
        <v>640.54999999999995</v>
      </c>
      <c r="F2348">
        <f t="shared" si="68"/>
        <v>37.870579970337992</v>
      </c>
    </row>
    <row r="2349" spans="1:6" x14ac:dyDescent="0.25">
      <c r="A2349" t="s">
        <v>1544</v>
      </c>
      <c r="B2349" t="s">
        <v>1580</v>
      </c>
      <c r="C2349">
        <v>41569</v>
      </c>
      <c r="D2349" t="s">
        <v>4630</v>
      </c>
      <c r="E2349">
        <v>714.93</v>
      </c>
      <c r="F2349">
        <f t="shared" si="68"/>
        <v>58.144153973116254</v>
      </c>
    </row>
    <row r="2350" spans="1:6" x14ac:dyDescent="0.25">
      <c r="A2350" t="s">
        <v>1544</v>
      </c>
      <c r="B2350" t="s">
        <v>607</v>
      </c>
      <c r="C2350">
        <v>43143</v>
      </c>
      <c r="D2350" t="s">
        <v>4631</v>
      </c>
      <c r="E2350">
        <v>891.19</v>
      </c>
      <c r="F2350">
        <f t="shared" si="68"/>
        <v>48.41055218303616</v>
      </c>
    </row>
    <row r="2351" spans="1:6" x14ac:dyDescent="0.25">
      <c r="A2351" t="s">
        <v>1544</v>
      </c>
      <c r="B2351" t="s">
        <v>1243</v>
      </c>
      <c r="C2351">
        <v>19983</v>
      </c>
      <c r="D2351" t="s">
        <v>4632</v>
      </c>
      <c r="E2351">
        <v>2048.9699999999998</v>
      </c>
      <c r="F2351">
        <f t="shared" si="68"/>
        <v>9.7527050176430112</v>
      </c>
    </row>
    <row r="2352" spans="1:6" x14ac:dyDescent="0.25">
      <c r="A2352" t="s">
        <v>1544</v>
      </c>
      <c r="B2352" t="s">
        <v>1581</v>
      </c>
      <c r="C2352">
        <v>7250</v>
      </c>
      <c r="D2352" t="s">
        <v>4633</v>
      </c>
      <c r="E2352">
        <v>879.29</v>
      </c>
      <c r="F2352">
        <f t="shared" si="68"/>
        <v>8.2452888125646826</v>
      </c>
    </row>
    <row r="2353" spans="1:6" x14ac:dyDescent="0.25">
      <c r="A2353" t="s">
        <v>1544</v>
      </c>
      <c r="B2353" t="s">
        <v>1582</v>
      </c>
      <c r="C2353">
        <v>651552</v>
      </c>
      <c r="D2353" t="s">
        <v>4634</v>
      </c>
      <c r="E2353">
        <v>587.04999999999995</v>
      </c>
      <c r="F2353">
        <f t="shared" si="68"/>
        <v>1109.8747977174007</v>
      </c>
    </row>
    <row r="2354" spans="1:6" x14ac:dyDescent="0.25">
      <c r="A2354" t="s">
        <v>1544</v>
      </c>
      <c r="B2354" t="s">
        <v>1583</v>
      </c>
      <c r="C2354">
        <v>81289</v>
      </c>
      <c r="D2354" t="s">
        <v>4635</v>
      </c>
      <c r="E2354">
        <v>591.01</v>
      </c>
      <c r="F2354">
        <f t="shared" si="68"/>
        <v>137.54251197103264</v>
      </c>
    </row>
    <row r="2355" spans="1:6" x14ac:dyDescent="0.25">
      <c r="A2355" t="s">
        <v>1544</v>
      </c>
      <c r="B2355" t="s">
        <v>242</v>
      </c>
      <c r="C2355">
        <v>51527</v>
      </c>
      <c r="D2355" t="s">
        <v>4636</v>
      </c>
      <c r="E2355">
        <v>424.19</v>
      </c>
      <c r="F2355">
        <f t="shared" si="68"/>
        <v>121.47151040807185</v>
      </c>
    </row>
    <row r="2356" spans="1:6" x14ac:dyDescent="0.25">
      <c r="A2356" t="s">
        <v>1544</v>
      </c>
      <c r="B2356" t="s">
        <v>1584</v>
      </c>
      <c r="C2356">
        <v>10916</v>
      </c>
      <c r="D2356" t="s">
        <v>4637</v>
      </c>
      <c r="E2356">
        <v>1009.14</v>
      </c>
      <c r="F2356">
        <f t="shared" ref="F2356:F2419" si="69">C2356/E2356</f>
        <v>10.817131418831877</v>
      </c>
    </row>
    <row r="2357" spans="1:6" x14ac:dyDescent="0.25">
      <c r="A2357" t="s">
        <v>1544</v>
      </c>
      <c r="B2357" t="s">
        <v>1585</v>
      </c>
      <c r="C2357">
        <v>8793</v>
      </c>
      <c r="D2357" t="s">
        <v>4638</v>
      </c>
      <c r="E2357">
        <v>1290.1400000000001</v>
      </c>
      <c r="F2357">
        <f t="shared" si="69"/>
        <v>6.8155393988249333</v>
      </c>
    </row>
    <row r="2358" spans="1:6" x14ac:dyDescent="0.25">
      <c r="A2358" t="s">
        <v>1544</v>
      </c>
      <c r="B2358" t="s">
        <v>1586</v>
      </c>
      <c r="C2358">
        <v>20211</v>
      </c>
      <c r="D2358" t="s">
        <v>4639</v>
      </c>
      <c r="E2358">
        <v>1246.0899999999999</v>
      </c>
      <c r="F2358">
        <f t="shared" si="69"/>
        <v>16.219534704555851</v>
      </c>
    </row>
    <row r="2359" spans="1:6" x14ac:dyDescent="0.25">
      <c r="A2359" t="s">
        <v>162</v>
      </c>
      <c r="B2359" t="s">
        <v>162</v>
      </c>
      <c r="C2359">
        <v>4217737</v>
      </c>
      <c r="D2359" t="s">
        <v>4640</v>
      </c>
      <c r="E2359">
        <v>98385.75</v>
      </c>
      <c r="F2359">
        <f t="shared" si="69"/>
        <v>42.869389113769017</v>
      </c>
    </row>
    <row r="2360" spans="1:6" x14ac:dyDescent="0.25">
      <c r="A2360" t="s">
        <v>162</v>
      </c>
      <c r="B2360" t="s">
        <v>475</v>
      </c>
      <c r="C2360">
        <v>16124</v>
      </c>
      <c r="D2360" t="s">
        <v>4641</v>
      </c>
      <c r="E2360">
        <v>3088.61</v>
      </c>
      <c r="F2360">
        <f t="shared" si="69"/>
        <v>5.2204713447149365</v>
      </c>
    </row>
    <row r="2361" spans="1:6" x14ac:dyDescent="0.25">
      <c r="A2361" t="s">
        <v>162</v>
      </c>
      <c r="B2361" t="s">
        <v>294</v>
      </c>
      <c r="C2361">
        <v>93053</v>
      </c>
      <c r="D2361" t="s">
        <v>4642</v>
      </c>
      <c r="E2361">
        <v>679.01</v>
      </c>
      <c r="F2361">
        <f t="shared" si="69"/>
        <v>137.04216432747677</v>
      </c>
    </row>
    <row r="2362" spans="1:6" x14ac:dyDescent="0.25">
      <c r="A2362" t="s">
        <v>162</v>
      </c>
      <c r="B2362" t="s">
        <v>1587</v>
      </c>
      <c r="C2362">
        <v>418187</v>
      </c>
      <c r="D2362" t="s">
        <v>4643</v>
      </c>
      <c r="E2362">
        <v>1879.13</v>
      </c>
      <c r="F2362">
        <f t="shared" si="69"/>
        <v>222.54287888544167</v>
      </c>
    </row>
    <row r="2363" spans="1:6" x14ac:dyDescent="0.25">
      <c r="A2363" t="s">
        <v>162</v>
      </c>
      <c r="B2363" t="s">
        <v>1588</v>
      </c>
      <c r="C2363">
        <v>40224</v>
      </c>
      <c r="D2363" t="s">
        <v>4644</v>
      </c>
      <c r="E2363">
        <v>1084.8</v>
      </c>
      <c r="F2363">
        <f t="shared" si="69"/>
        <v>37.079646017699119</v>
      </c>
    </row>
    <row r="2364" spans="1:6" x14ac:dyDescent="0.25">
      <c r="A2364" t="s">
        <v>162</v>
      </c>
      <c r="B2364" t="s">
        <v>301</v>
      </c>
      <c r="C2364">
        <v>52354</v>
      </c>
      <c r="D2364" t="s">
        <v>4645</v>
      </c>
      <c r="E2364">
        <v>688.37</v>
      </c>
      <c r="F2364">
        <f t="shared" si="69"/>
        <v>76.055028545694896</v>
      </c>
    </row>
    <row r="2365" spans="1:6" x14ac:dyDescent="0.25">
      <c r="A2365" t="s">
        <v>162</v>
      </c>
      <c r="B2365" t="s">
        <v>1337</v>
      </c>
      <c r="C2365">
        <v>64487</v>
      </c>
      <c r="D2365" t="s">
        <v>4646</v>
      </c>
      <c r="E2365">
        <v>1806.45</v>
      </c>
      <c r="F2365">
        <f t="shared" si="69"/>
        <v>35.698192587671954</v>
      </c>
    </row>
    <row r="2366" spans="1:6" x14ac:dyDescent="0.25">
      <c r="A2366" t="s">
        <v>162</v>
      </c>
      <c r="B2366" t="s">
        <v>1589</v>
      </c>
      <c r="C2366">
        <v>24404</v>
      </c>
      <c r="D2366" t="s">
        <v>4647</v>
      </c>
      <c r="E2366">
        <v>2987.55</v>
      </c>
      <c r="F2366">
        <f t="shared" si="69"/>
        <v>8.1685662164649955</v>
      </c>
    </row>
    <row r="2367" spans="1:6" x14ac:dyDescent="0.25">
      <c r="A2367" t="s">
        <v>162</v>
      </c>
      <c r="B2367" t="s">
        <v>1359</v>
      </c>
      <c r="C2367">
        <v>22925</v>
      </c>
      <c r="D2367" t="s">
        <v>4648</v>
      </c>
      <c r="E2367">
        <v>1988.64</v>
      </c>
      <c r="F2367">
        <f t="shared" si="69"/>
        <v>11.527978920267117</v>
      </c>
    </row>
    <row r="2368" spans="1:6" x14ac:dyDescent="0.25">
      <c r="A2368" t="s">
        <v>162</v>
      </c>
      <c r="B2368" t="s">
        <v>1590</v>
      </c>
      <c r="C2368">
        <v>197692</v>
      </c>
      <c r="D2368" t="s">
        <v>4649</v>
      </c>
      <c r="E2368">
        <v>3054.96</v>
      </c>
      <c r="F2368">
        <f t="shared" si="69"/>
        <v>64.711812920627438</v>
      </c>
    </row>
    <row r="2369" spans="1:6" x14ac:dyDescent="0.25">
      <c r="A2369" t="s">
        <v>162</v>
      </c>
      <c r="B2369" t="s">
        <v>422</v>
      </c>
      <c r="C2369">
        <v>110980</v>
      </c>
      <c r="D2369" t="s">
        <v>4650</v>
      </c>
      <c r="E2369">
        <v>5134.0600000000004</v>
      </c>
      <c r="F2369">
        <f t="shared" si="69"/>
        <v>21.616420532677839</v>
      </c>
    </row>
    <row r="2370" spans="1:6" x14ac:dyDescent="0.25">
      <c r="A2370" t="s">
        <v>162</v>
      </c>
      <c r="B2370" t="s">
        <v>1591</v>
      </c>
      <c r="C2370">
        <v>1912</v>
      </c>
      <c r="D2370" t="s">
        <v>4651</v>
      </c>
      <c r="E2370">
        <v>1222.9100000000001</v>
      </c>
      <c r="F2370">
        <f t="shared" si="69"/>
        <v>1.5634838213768796</v>
      </c>
    </row>
    <row r="2371" spans="1:6" x14ac:dyDescent="0.25">
      <c r="A2371" t="s">
        <v>162</v>
      </c>
      <c r="B2371" t="s">
        <v>312</v>
      </c>
      <c r="C2371">
        <v>7199</v>
      </c>
      <c r="D2371" t="s">
        <v>4652</v>
      </c>
      <c r="E2371">
        <v>4529.53</v>
      </c>
      <c r="F2371">
        <f t="shared" si="69"/>
        <v>1.5893481222113552</v>
      </c>
    </row>
    <row r="2372" spans="1:6" x14ac:dyDescent="0.25">
      <c r="A2372" t="s">
        <v>162</v>
      </c>
      <c r="B2372" t="s">
        <v>1592</v>
      </c>
      <c r="C2372">
        <v>7393</v>
      </c>
      <c r="D2372" t="s">
        <v>4653</v>
      </c>
      <c r="E2372">
        <v>10227.049999999999</v>
      </c>
      <c r="F2372">
        <f t="shared" si="69"/>
        <v>0.72288685398037567</v>
      </c>
    </row>
    <row r="2373" spans="1:6" x14ac:dyDescent="0.25">
      <c r="A2373" t="s">
        <v>162</v>
      </c>
      <c r="B2373" t="s">
        <v>1593</v>
      </c>
      <c r="C2373">
        <v>23382</v>
      </c>
      <c r="D2373" t="s">
        <v>4654</v>
      </c>
      <c r="E2373">
        <v>533.6</v>
      </c>
      <c r="F2373">
        <f t="shared" si="69"/>
        <v>43.819340329835079</v>
      </c>
    </row>
    <row r="2374" spans="1:6" x14ac:dyDescent="0.25">
      <c r="A2374" t="s">
        <v>162</v>
      </c>
      <c r="B2374" t="s">
        <v>213</v>
      </c>
      <c r="C2374">
        <v>220944</v>
      </c>
      <c r="D2374" t="s">
        <v>4655</v>
      </c>
      <c r="E2374">
        <v>2801.94</v>
      </c>
      <c r="F2374">
        <f t="shared" si="69"/>
        <v>78.853936915137368</v>
      </c>
    </row>
    <row r="2375" spans="1:6" x14ac:dyDescent="0.25">
      <c r="A2375" t="s">
        <v>162</v>
      </c>
      <c r="B2375" t="s">
        <v>214</v>
      </c>
      <c r="C2375">
        <v>24658</v>
      </c>
      <c r="D2375" t="s">
        <v>4656</v>
      </c>
      <c r="E2375">
        <v>1791.27</v>
      </c>
      <c r="F2375">
        <f t="shared" si="69"/>
        <v>13.765652302556287</v>
      </c>
    </row>
    <row r="2376" spans="1:6" x14ac:dyDescent="0.25">
      <c r="A2376" t="s">
        <v>162</v>
      </c>
      <c r="B2376" t="s">
        <v>1594</v>
      </c>
      <c r="C2376">
        <v>87487</v>
      </c>
      <c r="D2376" t="s">
        <v>4657</v>
      </c>
      <c r="E2376">
        <v>1641.66</v>
      </c>
      <c r="F2376">
        <f t="shared" si="69"/>
        <v>53.291790017421391</v>
      </c>
    </row>
    <row r="2377" spans="1:6" x14ac:dyDescent="0.25">
      <c r="A2377" t="s">
        <v>162</v>
      </c>
      <c r="B2377" t="s">
        <v>1595</v>
      </c>
      <c r="C2377">
        <v>68238</v>
      </c>
      <c r="D2377" t="s">
        <v>4658</v>
      </c>
      <c r="E2377">
        <v>6136.19</v>
      </c>
      <c r="F2377">
        <f t="shared" si="69"/>
        <v>11.120581337931192</v>
      </c>
    </row>
    <row r="2378" spans="1:6" x14ac:dyDescent="0.25">
      <c r="A2378" t="s">
        <v>162</v>
      </c>
      <c r="B2378" t="s">
        <v>364</v>
      </c>
      <c r="C2378">
        <v>7869</v>
      </c>
      <c r="D2378" t="s">
        <v>4659</v>
      </c>
      <c r="E2378">
        <v>8359.0300000000007</v>
      </c>
      <c r="F2378">
        <f t="shared" si="69"/>
        <v>0.94137716936055971</v>
      </c>
    </row>
    <row r="2379" spans="1:6" x14ac:dyDescent="0.25">
      <c r="A2379" t="s">
        <v>162</v>
      </c>
      <c r="B2379" t="s">
        <v>843</v>
      </c>
      <c r="C2379">
        <v>382067</v>
      </c>
      <c r="D2379" t="s">
        <v>4660</v>
      </c>
      <c r="E2379">
        <v>4721.95</v>
      </c>
      <c r="F2379">
        <f t="shared" si="69"/>
        <v>80.912970277110091</v>
      </c>
    </row>
    <row r="2380" spans="1:6" x14ac:dyDescent="0.25">
      <c r="A2380" t="s">
        <v>162</v>
      </c>
      <c r="B2380" t="s">
        <v>320</v>
      </c>
      <c r="C2380">
        <v>49962</v>
      </c>
      <c r="D2380" t="s">
        <v>4661</v>
      </c>
      <c r="E2380">
        <v>1193.8900000000001</v>
      </c>
      <c r="F2380">
        <f t="shared" si="69"/>
        <v>41.848076455954903</v>
      </c>
    </row>
    <row r="2381" spans="1:6" x14ac:dyDescent="0.25">
      <c r="A2381" t="s">
        <v>162</v>
      </c>
      <c r="B2381" t="s">
        <v>789</v>
      </c>
      <c r="C2381">
        <v>129749</v>
      </c>
      <c r="D2381" t="s">
        <v>4662</v>
      </c>
      <c r="E2381">
        <v>2309.3000000000002</v>
      </c>
      <c r="F2381">
        <f t="shared" si="69"/>
        <v>56.185424154505689</v>
      </c>
    </row>
    <row r="2382" spans="1:6" x14ac:dyDescent="0.25">
      <c r="A2382" t="s">
        <v>162</v>
      </c>
      <c r="B2382" t="s">
        <v>1596</v>
      </c>
      <c r="C2382">
        <v>30571</v>
      </c>
      <c r="D2382" t="s">
        <v>4663</v>
      </c>
      <c r="E2382">
        <v>9930.51</v>
      </c>
      <c r="F2382">
        <f t="shared" si="69"/>
        <v>3.0784924439933095</v>
      </c>
    </row>
    <row r="2383" spans="1:6" x14ac:dyDescent="0.25">
      <c r="A2383" t="s">
        <v>162</v>
      </c>
      <c r="B2383" t="s">
        <v>224</v>
      </c>
      <c r="C2383">
        <v>347818</v>
      </c>
      <c r="D2383" t="s">
        <v>4664</v>
      </c>
      <c r="E2383">
        <v>1195.2</v>
      </c>
      <c r="F2383">
        <f t="shared" si="69"/>
        <v>291.01238286479247</v>
      </c>
    </row>
    <row r="2384" spans="1:6" x14ac:dyDescent="0.25">
      <c r="A2384" t="s">
        <v>162</v>
      </c>
      <c r="B2384" t="s">
        <v>1530</v>
      </c>
      <c r="C2384">
        <v>11603</v>
      </c>
      <c r="D2384" t="s">
        <v>4665</v>
      </c>
      <c r="E2384">
        <v>2048.6799999999998</v>
      </c>
      <c r="F2384">
        <f t="shared" si="69"/>
        <v>5.6636468360114813</v>
      </c>
    </row>
    <row r="2385" spans="1:6" x14ac:dyDescent="0.25">
      <c r="A2385" t="s">
        <v>162</v>
      </c>
      <c r="B2385" t="s">
        <v>1597</v>
      </c>
      <c r="C2385">
        <v>812855</v>
      </c>
      <c r="D2385" t="s">
        <v>4666</v>
      </c>
      <c r="E2385">
        <v>465.7</v>
      </c>
      <c r="F2385">
        <f t="shared" si="69"/>
        <v>1745.4477131200345</v>
      </c>
    </row>
    <row r="2386" spans="1:6" x14ac:dyDescent="0.25">
      <c r="A2386" t="s">
        <v>162</v>
      </c>
      <c r="B2386" t="s">
        <v>331</v>
      </c>
      <c r="C2386">
        <v>86085</v>
      </c>
      <c r="D2386" t="s">
        <v>4667</v>
      </c>
      <c r="E2386">
        <v>744.21</v>
      </c>
      <c r="F2386">
        <f t="shared" si="69"/>
        <v>115.67299552545651</v>
      </c>
    </row>
    <row r="2387" spans="1:6" x14ac:dyDescent="0.25">
      <c r="A2387" t="s">
        <v>162</v>
      </c>
      <c r="B2387" t="s">
        <v>868</v>
      </c>
      <c r="C2387">
        <v>1780</v>
      </c>
      <c r="D2387" t="s">
        <v>4668</v>
      </c>
      <c r="E2387">
        <v>831.29</v>
      </c>
      <c r="F2387">
        <f t="shared" si="69"/>
        <v>2.1412503458480194</v>
      </c>
    </row>
    <row r="2388" spans="1:6" x14ac:dyDescent="0.25">
      <c r="A2388" t="s">
        <v>162</v>
      </c>
      <c r="B2388" t="s">
        <v>1598</v>
      </c>
      <c r="C2388">
        <v>27036</v>
      </c>
      <c r="D2388" t="s">
        <v>4669</v>
      </c>
      <c r="E2388">
        <v>1332.86</v>
      </c>
      <c r="F2388">
        <f t="shared" si="69"/>
        <v>20.28420089131642</v>
      </c>
    </row>
    <row r="2389" spans="1:6" x14ac:dyDescent="0.25">
      <c r="A2389" t="s">
        <v>162</v>
      </c>
      <c r="B2389" t="s">
        <v>1599</v>
      </c>
      <c r="C2389">
        <v>77950</v>
      </c>
      <c r="D2389" t="s">
        <v>4670</v>
      </c>
      <c r="E2389">
        <v>3231.34</v>
      </c>
      <c r="F2389">
        <f t="shared" si="69"/>
        <v>24.123119201322051</v>
      </c>
    </row>
    <row r="2390" spans="1:6" x14ac:dyDescent="0.25">
      <c r="A2390" t="s">
        <v>162</v>
      </c>
      <c r="B2390" t="s">
        <v>343</v>
      </c>
      <c r="C2390">
        <v>26835</v>
      </c>
      <c r="D2390" t="s">
        <v>4671</v>
      </c>
      <c r="E2390">
        <v>2038.4</v>
      </c>
      <c r="F2390">
        <f t="shared" si="69"/>
        <v>13.16473704866562</v>
      </c>
    </row>
    <row r="2391" spans="1:6" x14ac:dyDescent="0.25">
      <c r="A2391" t="s">
        <v>162</v>
      </c>
      <c r="B2391" t="s">
        <v>1600</v>
      </c>
      <c r="C2391">
        <v>7208</v>
      </c>
      <c r="D2391" t="s">
        <v>4672</v>
      </c>
      <c r="E2391">
        <v>3151.78</v>
      </c>
      <c r="F2391">
        <f t="shared" si="69"/>
        <v>2.2869616534148958</v>
      </c>
    </row>
    <row r="2392" spans="1:6" x14ac:dyDescent="0.25">
      <c r="A2392" t="s">
        <v>162</v>
      </c>
      <c r="B2392" t="s">
        <v>1601</v>
      </c>
      <c r="C2392">
        <v>26682</v>
      </c>
      <c r="D2392" t="s">
        <v>4673</v>
      </c>
      <c r="E2392">
        <v>2395.46</v>
      </c>
      <c r="F2392">
        <f t="shared" si="69"/>
        <v>11.13857046245815</v>
      </c>
    </row>
    <row r="2393" spans="1:6" x14ac:dyDescent="0.25">
      <c r="A2393" t="s">
        <v>162</v>
      </c>
      <c r="B2393" t="s">
        <v>242</v>
      </c>
      <c r="C2393">
        <v>601592</v>
      </c>
      <c r="D2393" t="s">
        <v>4674</v>
      </c>
      <c r="E2393">
        <v>726.43</v>
      </c>
      <c r="F2393">
        <f t="shared" si="69"/>
        <v>828.14861721019236</v>
      </c>
    </row>
    <row r="2394" spans="1:6" x14ac:dyDescent="0.25">
      <c r="A2394" t="s">
        <v>162</v>
      </c>
      <c r="B2394" t="s">
        <v>627</v>
      </c>
      <c r="C2394">
        <v>1332</v>
      </c>
      <c r="D2394" t="s">
        <v>4675</v>
      </c>
      <c r="E2394">
        <v>1715.55</v>
      </c>
      <c r="F2394">
        <f t="shared" si="69"/>
        <v>0.77642738480370732</v>
      </c>
    </row>
    <row r="2395" spans="1:6" x14ac:dyDescent="0.25">
      <c r="A2395" t="s">
        <v>162</v>
      </c>
      <c r="B2395" t="s">
        <v>1602</v>
      </c>
      <c r="C2395">
        <v>107100</v>
      </c>
      <c r="D2395" t="s">
        <v>4676</v>
      </c>
      <c r="E2395">
        <v>718.41</v>
      </c>
      <c r="F2395">
        <f t="shared" si="69"/>
        <v>149.07921660333236</v>
      </c>
    </row>
    <row r="2396" spans="1:6" x14ac:dyDescent="0.25">
      <c r="A2396" t="s">
        <v>1603</v>
      </c>
      <c r="B2396" t="s">
        <v>1603</v>
      </c>
      <c r="C2396">
        <v>12801989</v>
      </c>
      <c r="D2396" t="s">
        <v>4677</v>
      </c>
      <c r="E2396">
        <v>46058.239999999998</v>
      </c>
      <c r="F2396">
        <f t="shared" si="69"/>
        <v>277.95219704443764</v>
      </c>
    </row>
    <row r="2397" spans="1:6" x14ac:dyDescent="0.25">
      <c r="A2397" t="s">
        <v>1603</v>
      </c>
      <c r="B2397" t="s">
        <v>404</v>
      </c>
      <c r="C2397">
        <v>103009</v>
      </c>
      <c r="D2397" t="s">
        <v>4678</v>
      </c>
      <c r="E2397">
        <v>521.55999999999995</v>
      </c>
      <c r="F2397">
        <f t="shared" si="69"/>
        <v>197.50172559245343</v>
      </c>
    </row>
    <row r="2398" spans="1:6" x14ac:dyDescent="0.25">
      <c r="A2398" t="s">
        <v>1603</v>
      </c>
      <c r="B2398" t="s">
        <v>1604</v>
      </c>
      <c r="C2398">
        <v>1216045</v>
      </c>
      <c r="D2398" t="s">
        <v>4679</v>
      </c>
      <c r="E2398">
        <v>744.73</v>
      </c>
      <c r="F2398">
        <f t="shared" si="69"/>
        <v>1632.8669450673399</v>
      </c>
    </row>
    <row r="2399" spans="1:6" x14ac:dyDescent="0.25">
      <c r="A2399" t="s">
        <v>1603</v>
      </c>
      <c r="B2399" t="s">
        <v>1605</v>
      </c>
      <c r="C2399">
        <v>64735</v>
      </c>
      <c r="D2399" t="s">
        <v>4680</v>
      </c>
      <c r="E2399">
        <v>664.48</v>
      </c>
      <c r="F2399">
        <f t="shared" si="69"/>
        <v>97.42204430532145</v>
      </c>
    </row>
    <row r="2400" spans="1:6" x14ac:dyDescent="0.25">
      <c r="A2400" t="s">
        <v>1603</v>
      </c>
      <c r="B2400" t="s">
        <v>1547</v>
      </c>
      <c r="C2400">
        <v>163929</v>
      </c>
      <c r="D2400" t="s">
        <v>4681</v>
      </c>
      <c r="E2400">
        <v>443.94</v>
      </c>
      <c r="F2400">
        <f t="shared" si="69"/>
        <v>369.25935937288824</v>
      </c>
    </row>
    <row r="2401" spans="1:6" x14ac:dyDescent="0.25">
      <c r="A2401" t="s">
        <v>1603</v>
      </c>
      <c r="B2401" t="s">
        <v>1606</v>
      </c>
      <c r="C2401">
        <v>47888</v>
      </c>
      <c r="D2401" t="s">
        <v>4682</v>
      </c>
      <c r="E2401">
        <v>1017.49</v>
      </c>
      <c r="F2401">
        <f t="shared" si="69"/>
        <v>47.064836018044403</v>
      </c>
    </row>
    <row r="2402" spans="1:6" x14ac:dyDescent="0.25">
      <c r="A2402" t="s">
        <v>1603</v>
      </c>
      <c r="B2402" t="s">
        <v>1607</v>
      </c>
      <c r="C2402">
        <v>421164</v>
      </c>
      <c r="D2402" t="s">
        <v>4683</v>
      </c>
      <c r="E2402">
        <v>865.68</v>
      </c>
      <c r="F2402">
        <f t="shared" si="69"/>
        <v>486.51233712226229</v>
      </c>
    </row>
    <row r="2403" spans="1:6" x14ac:dyDescent="0.25">
      <c r="A2403" t="s">
        <v>1603</v>
      </c>
      <c r="B2403" t="s">
        <v>1608</v>
      </c>
      <c r="C2403">
        <v>121829</v>
      </c>
      <c r="D2403" t="s">
        <v>4684</v>
      </c>
      <c r="E2403">
        <v>527.16999999999996</v>
      </c>
      <c r="F2403">
        <f t="shared" si="69"/>
        <v>231.10002465997687</v>
      </c>
    </row>
    <row r="2404" spans="1:6" x14ac:dyDescent="0.25">
      <c r="A2404" t="s">
        <v>1603</v>
      </c>
      <c r="B2404" t="s">
        <v>477</v>
      </c>
      <c r="C2404">
        <v>60323</v>
      </c>
      <c r="D2404" t="s">
        <v>4685</v>
      </c>
      <c r="E2404">
        <v>1161.0899999999999</v>
      </c>
      <c r="F2404">
        <f t="shared" si="69"/>
        <v>51.953767580463186</v>
      </c>
    </row>
    <row r="2405" spans="1:6" x14ac:dyDescent="0.25">
      <c r="A2405" t="s">
        <v>1603</v>
      </c>
      <c r="B2405" t="s">
        <v>1609</v>
      </c>
      <c r="C2405">
        <v>628270</v>
      </c>
      <c r="D2405" t="s">
        <v>4686</v>
      </c>
      <c r="E2405">
        <v>622.15</v>
      </c>
      <c r="F2405">
        <f t="shared" si="69"/>
        <v>1009.8368560636503</v>
      </c>
    </row>
    <row r="2406" spans="1:6" x14ac:dyDescent="0.25">
      <c r="A2406" t="s">
        <v>1603</v>
      </c>
      <c r="B2406" t="s">
        <v>184</v>
      </c>
      <c r="C2406">
        <v>187853</v>
      </c>
      <c r="D2406" t="s">
        <v>4687</v>
      </c>
      <c r="E2406">
        <v>794.85</v>
      </c>
      <c r="F2406">
        <f t="shared" si="69"/>
        <v>236.33767377492609</v>
      </c>
    </row>
    <row r="2407" spans="1:6" x14ac:dyDescent="0.25">
      <c r="A2407" t="s">
        <v>1603</v>
      </c>
      <c r="B2407" t="s">
        <v>1610</v>
      </c>
      <c r="C2407">
        <v>130192</v>
      </c>
      <c r="D2407" t="s">
        <v>4688</v>
      </c>
      <c r="E2407">
        <v>693.48</v>
      </c>
      <c r="F2407">
        <f t="shared" si="69"/>
        <v>187.73720943646535</v>
      </c>
    </row>
    <row r="2408" spans="1:6" x14ac:dyDescent="0.25">
      <c r="A2408" t="s">
        <v>1603</v>
      </c>
      <c r="B2408" t="s">
        <v>1611</v>
      </c>
      <c r="C2408">
        <v>4447</v>
      </c>
      <c r="D2408" t="s">
        <v>4689</v>
      </c>
      <c r="E2408">
        <v>398.61</v>
      </c>
      <c r="F2408">
        <f t="shared" si="69"/>
        <v>11.156268031409146</v>
      </c>
    </row>
    <row r="2409" spans="1:6" x14ac:dyDescent="0.25">
      <c r="A2409" t="s">
        <v>1603</v>
      </c>
      <c r="B2409" t="s">
        <v>1249</v>
      </c>
      <c r="C2409">
        <v>64182</v>
      </c>
      <c r="D2409" t="s">
        <v>4690</v>
      </c>
      <c r="E2409">
        <v>388.79</v>
      </c>
      <c r="F2409">
        <f t="shared" si="69"/>
        <v>165.08140641477402</v>
      </c>
    </row>
    <row r="2410" spans="1:6" x14ac:dyDescent="0.25">
      <c r="A2410" t="s">
        <v>1603</v>
      </c>
      <c r="B2410" t="s">
        <v>1612</v>
      </c>
      <c r="C2410">
        <v>162385</v>
      </c>
      <c r="D2410" t="s">
        <v>4691</v>
      </c>
      <c r="E2410">
        <v>1111.93</v>
      </c>
      <c r="F2410">
        <f t="shared" si="69"/>
        <v>146.03886935328663</v>
      </c>
    </row>
    <row r="2411" spans="1:6" x14ac:dyDescent="0.25">
      <c r="A2411" t="s">
        <v>1603</v>
      </c>
      <c r="B2411" t="s">
        <v>1613</v>
      </c>
      <c r="C2411">
        <v>524989</v>
      </c>
      <c r="D2411" t="s">
        <v>4692</v>
      </c>
      <c r="E2411">
        <v>759.86</v>
      </c>
      <c r="F2411">
        <f t="shared" si="69"/>
        <v>690.90227147106043</v>
      </c>
    </row>
    <row r="2412" spans="1:6" x14ac:dyDescent="0.25">
      <c r="A2412" t="s">
        <v>1603</v>
      </c>
      <c r="B2412" t="s">
        <v>1614</v>
      </c>
      <c r="C2412">
        <v>38438</v>
      </c>
      <c r="D2412" t="s">
        <v>4693</v>
      </c>
      <c r="E2412">
        <v>608.99</v>
      </c>
      <c r="F2412">
        <f t="shared" si="69"/>
        <v>63.117620978998012</v>
      </c>
    </row>
    <row r="2413" spans="1:6" x14ac:dyDescent="0.25">
      <c r="A2413" t="s">
        <v>1603</v>
      </c>
      <c r="B2413" t="s">
        <v>1615</v>
      </c>
      <c r="C2413">
        <v>79255</v>
      </c>
      <c r="D2413" t="s">
        <v>4694</v>
      </c>
      <c r="E2413">
        <v>1153.8699999999999</v>
      </c>
      <c r="F2413">
        <f t="shared" si="69"/>
        <v>68.686247150892228</v>
      </c>
    </row>
    <row r="2414" spans="1:6" x14ac:dyDescent="0.25">
      <c r="A2414" t="s">
        <v>1603</v>
      </c>
      <c r="B2414" t="s">
        <v>678</v>
      </c>
      <c r="C2414">
        <v>38632</v>
      </c>
      <c r="D2414" t="s">
        <v>4695</v>
      </c>
      <c r="E2414">
        <v>898.12</v>
      </c>
      <c r="F2414">
        <f t="shared" si="69"/>
        <v>43.014296530530444</v>
      </c>
    </row>
    <row r="2415" spans="1:6" x14ac:dyDescent="0.25">
      <c r="A2415" t="s">
        <v>1603</v>
      </c>
      <c r="B2415" t="s">
        <v>301</v>
      </c>
      <c r="C2415">
        <v>64964</v>
      </c>
      <c r="D2415" t="s">
        <v>4696</v>
      </c>
      <c r="E2415">
        <v>489.81</v>
      </c>
      <c r="F2415">
        <f t="shared" si="69"/>
        <v>132.63102019150281</v>
      </c>
    </row>
    <row r="2416" spans="1:6" x14ac:dyDescent="0.25">
      <c r="A2416" t="s">
        <v>1603</v>
      </c>
      <c r="B2416" t="s">
        <v>304</v>
      </c>
      <c r="C2416">
        <v>84629</v>
      </c>
      <c r="D2416" t="s">
        <v>4697</v>
      </c>
      <c r="E2416">
        <v>1037.82</v>
      </c>
      <c r="F2416">
        <f t="shared" si="69"/>
        <v>81.544969262492543</v>
      </c>
    </row>
    <row r="2417" spans="1:6" x14ac:dyDescent="0.25">
      <c r="A2417" t="s">
        <v>1603</v>
      </c>
      <c r="B2417" t="s">
        <v>680</v>
      </c>
      <c r="C2417">
        <v>253370</v>
      </c>
      <c r="D2417" t="s">
        <v>4698</v>
      </c>
      <c r="E2417">
        <v>551.20000000000005</v>
      </c>
      <c r="F2417">
        <f t="shared" si="69"/>
        <v>459.66981132075466</v>
      </c>
    </row>
    <row r="2418" spans="1:6" x14ac:dyDescent="0.25">
      <c r="A2418" t="s">
        <v>1603</v>
      </c>
      <c r="B2418" t="s">
        <v>1616</v>
      </c>
      <c r="C2418">
        <v>278299</v>
      </c>
      <c r="D2418" t="s">
        <v>4699</v>
      </c>
      <c r="E2418">
        <v>557.57000000000005</v>
      </c>
      <c r="F2418">
        <f t="shared" si="69"/>
        <v>499.12836056459275</v>
      </c>
    </row>
    <row r="2419" spans="1:6" x14ac:dyDescent="0.25">
      <c r="A2419" t="s">
        <v>1603</v>
      </c>
      <c r="B2419" t="s">
        <v>731</v>
      </c>
      <c r="C2419">
        <v>566747</v>
      </c>
      <c r="D2419" t="s">
        <v>4700</v>
      </c>
      <c r="E2419">
        <v>190.77</v>
      </c>
      <c r="F2419">
        <f t="shared" si="69"/>
        <v>2970.8392304869735</v>
      </c>
    </row>
    <row r="2420" spans="1:6" x14ac:dyDescent="0.25">
      <c r="A2420" t="s">
        <v>1603</v>
      </c>
      <c r="B2420" t="s">
        <v>826</v>
      </c>
      <c r="C2420">
        <v>29910</v>
      </c>
      <c r="D2420" t="s">
        <v>4701</v>
      </c>
      <c r="E2420">
        <v>832.27</v>
      </c>
      <c r="F2420">
        <f t="shared" ref="F2420:F2483" si="70">C2420/E2420</f>
        <v>35.937856705155781</v>
      </c>
    </row>
    <row r="2421" spans="1:6" x14ac:dyDescent="0.25">
      <c r="A2421" t="s">
        <v>1603</v>
      </c>
      <c r="B2421" t="s">
        <v>1389</v>
      </c>
      <c r="C2421">
        <v>269728</v>
      </c>
      <c r="D2421" t="s">
        <v>4702</v>
      </c>
      <c r="E2421">
        <v>1558.49</v>
      </c>
      <c r="F2421">
        <f t="shared" si="70"/>
        <v>173.07008707146019</v>
      </c>
    </row>
    <row r="2422" spans="1:6" x14ac:dyDescent="0.25">
      <c r="A2422" t="s">
        <v>1603</v>
      </c>
      <c r="B2422" t="s">
        <v>206</v>
      </c>
      <c r="C2422">
        <v>129274</v>
      </c>
      <c r="D2422" t="s">
        <v>4703</v>
      </c>
      <c r="E2422">
        <v>797.99</v>
      </c>
      <c r="F2422">
        <f t="shared" si="70"/>
        <v>161.99952380355643</v>
      </c>
    </row>
    <row r="2423" spans="1:6" x14ac:dyDescent="0.25">
      <c r="A2423" t="s">
        <v>1603</v>
      </c>
      <c r="B2423" t="s">
        <v>1617</v>
      </c>
      <c r="C2423">
        <v>7247</v>
      </c>
      <c r="D2423" t="s">
        <v>4704</v>
      </c>
      <c r="E2423">
        <v>431.42</v>
      </c>
      <c r="F2423">
        <f t="shared" si="70"/>
        <v>16.798015854619628</v>
      </c>
    </row>
    <row r="2424" spans="1:6" x14ac:dyDescent="0.25">
      <c r="A2424" t="s">
        <v>1603</v>
      </c>
      <c r="B2424" t="s">
        <v>207</v>
      </c>
      <c r="C2424">
        <v>155027</v>
      </c>
      <c r="D2424" t="s">
        <v>4705</v>
      </c>
      <c r="E2424">
        <v>772.69</v>
      </c>
      <c r="F2424">
        <f t="shared" si="70"/>
        <v>200.63285405531323</v>
      </c>
    </row>
    <row r="2425" spans="1:6" x14ac:dyDescent="0.25">
      <c r="A2425" t="s">
        <v>1603</v>
      </c>
      <c r="B2425" t="s">
        <v>310</v>
      </c>
      <c r="C2425">
        <v>14530</v>
      </c>
      <c r="D2425" t="s">
        <v>4706</v>
      </c>
      <c r="E2425">
        <v>438.06</v>
      </c>
      <c r="F2425">
        <f t="shared" si="70"/>
        <v>33.168972286901337</v>
      </c>
    </row>
    <row r="2426" spans="1:6" x14ac:dyDescent="0.25">
      <c r="A2426" t="s">
        <v>1603</v>
      </c>
      <c r="B2426" t="s">
        <v>209</v>
      </c>
      <c r="C2426">
        <v>36233</v>
      </c>
      <c r="D2426" t="s">
        <v>4707</v>
      </c>
      <c r="E2426">
        <v>577.99</v>
      </c>
      <c r="F2426">
        <f t="shared" si="70"/>
        <v>62.687935777435598</v>
      </c>
    </row>
    <row r="2427" spans="1:6" x14ac:dyDescent="0.25">
      <c r="A2427" t="s">
        <v>1603</v>
      </c>
      <c r="B2427" t="s">
        <v>1618</v>
      </c>
      <c r="C2427">
        <v>45144</v>
      </c>
      <c r="D2427" t="s">
        <v>4708</v>
      </c>
      <c r="E2427">
        <v>890.3</v>
      </c>
      <c r="F2427">
        <f t="shared" si="70"/>
        <v>50.706503425811526</v>
      </c>
    </row>
    <row r="2428" spans="1:6" x14ac:dyDescent="0.25">
      <c r="A2428" t="s">
        <v>1603</v>
      </c>
      <c r="B2428" t="s">
        <v>1619</v>
      </c>
      <c r="C2428">
        <v>84073</v>
      </c>
      <c r="D2428" t="s">
        <v>4709</v>
      </c>
      <c r="E2428">
        <v>834.35</v>
      </c>
      <c r="F2428">
        <f t="shared" si="70"/>
        <v>100.76466710613052</v>
      </c>
    </row>
    <row r="2429" spans="1:6" x14ac:dyDescent="0.25">
      <c r="A2429" t="s">
        <v>1603</v>
      </c>
      <c r="B2429" t="s">
        <v>214</v>
      </c>
      <c r="C2429">
        <v>43425</v>
      </c>
      <c r="D2429" t="s">
        <v>4710</v>
      </c>
      <c r="E2429">
        <v>656.91</v>
      </c>
      <c r="F2429">
        <f t="shared" si="70"/>
        <v>66.104945882997669</v>
      </c>
    </row>
    <row r="2430" spans="1:6" x14ac:dyDescent="0.25">
      <c r="A2430" t="s">
        <v>1603</v>
      </c>
      <c r="B2430" t="s">
        <v>1620</v>
      </c>
      <c r="C2430">
        <v>24763</v>
      </c>
      <c r="D2430" t="s">
        <v>4711</v>
      </c>
      <c r="E2430">
        <v>393.61</v>
      </c>
      <c r="F2430">
        <f t="shared" si="70"/>
        <v>62.912527628871217</v>
      </c>
    </row>
    <row r="2431" spans="1:6" x14ac:dyDescent="0.25">
      <c r="A2431" t="s">
        <v>1603</v>
      </c>
      <c r="B2431" t="s">
        <v>1621</v>
      </c>
      <c r="C2431">
        <v>209674</v>
      </c>
      <c r="D2431" t="s">
        <v>4712</v>
      </c>
      <c r="E2431">
        <v>464.57</v>
      </c>
      <c r="F2431">
        <f t="shared" si="70"/>
        <v>451.32918612910862</v>
      </c>
    </row>
    <row r="2432" spans="1:6" x14ac:dyDescent="0.25">
      <c r="A2432" t="s">
        <v>1603</v>
      </c>
      <c r="B2432" t="s">
        <v>1308</v>
      </c>
      <c r="C2432">
        <v>545724</v>
      </c>
      <c r="D2432" t="s">
        <v>4713</v>
      </c>
      <c r="E2432">
        <v>983.9</v>
      </c>
      <c r="F2432">
        <f t="shared" si="70"/>
        <v>554.65392824474031</v>
      </c>
    </row>
    <row r="2433" spans="1:6" x14ac:dyDescent="0.25">
      <c r="A2433" t="s">
        <v>1603</v>
      </c>
      <c r="B2433" t="s">
        <v>217</v>
      </c>
      <c r="C2433">
        <v>85512</v>
      </c>
      <c r="D2433" t="s">
        <v>4714</v>
      </c>
      <c r="E2433">
        <v>362.78</v>
      </c>
      <c r="F2433">
        <f t="shared" si="70"/>
        <v>235.71310436076962</v>
      </c>
    </row>
    <row r="2434" spans="1:6" x14ac:dyDescent="0.25">
      <c r="A2434" t="s">
        <v>1603</v>
      </c>
      <c r="B2434" t="s">
        <v>1622</v>
      </c>
      <c r="C2434">
        <v>141793</v>
      </c>
      <c r="D2434" t="s">
        <v>4715</v>
      </c>
      <c r="E2434">
        <v>362.61</v>
      </c>
      <c r="F2434">
        <f t="shared" si="70"/>
        <v>391.03444472022284</v>
      </c>
    </row>
    <row r="2435" spans="1:6" x14ac:dyDescent="0.25">
      <c r="A2435" t="s">
        <v>1603</v>
      </c>
      <c r="B2435" t="s">
        <v>1623</v>
      </c>
      <c r="C2435">
        <v>369318</v>
      </c>
      <c r="D2435" t="s">
        <v>4716</v>
      </c>
      <c r="E2435">
        <v>348.33</v>
      </c>
      <c r="F2435">
        <f t="shared" si="70"/>
        <v>1060.2532081646714</v>
      </c>
    </row>
    <row r="2436" spans="1:6" x14ac:dyDescent="0.25">
      <c r="A2436" t="s">
        <v>1603</v>
      </c>
      <c r="B2436" t="s">
        <v>1624</v>
      </c>
      <c r="C2436">
        <v>317417</v>
      </c>
      <c r="D2436" t="s">
        <v>4717</v>
      </c>
      <c r="E2436">
        <v>907.14</v>
      </c>
      <c r="F2436">
        <f t="shared" si="70"/>
        <v>349.90960601450712</v>
      </c>
    </row>
    <row r="2437" spans="1:6" x14ac:dyDescent="0.25">
      <c r="A2437" t="s">
        <v>1603</v>
      </c>
      <c r="B2437" t="s">
        <v>1625</v>
      </c>
      <c r="C2437">
        <v>113299</v>
      </c>
      <c r="D2437" t="s">
        <v>4718</v>
      </c>
      <c r="E2437">
        <v>1243.8399999999999</v>
      </c>
      <c r="F2437">
        <f t="shared" si="70"/>
        <v>91.088082068433252</v>
      </c>
    </row>
    <row r="2438" spans="1:6" x14ac:dyDescent="0.25">
      <c r="A2438" t="s">
        <v>1603</v>
      </c>
      <c r="B2438" t="s">
        <v>1626</v>
      </c>
      <c r="C2438">
        <v>40625</v>
      </c>
      <c r="D2438" t="s">
        <v>4719</v>
      </c>
      <c r="E2438">
        <v>984.22</v>
      </c>
      <c r="F2438">
        <f t="shared" si="70"/>
        <v>41.276340655544487</v>
      </c>
    </row>
    <row r="2439" spans="1:6" x14ac:dyDescent="0.25">
      <c r="A2439" t="s">
        <v>1603</v>
      </c>
      <c r="B2439" t="s">
        <v>706</v>
      </c>
      <c r="C2439">
        <v>109424</v>
      </c>
      <c r="D2439" t="s">
        <v>4720</v>
      </c>
      <c r="E2439">
        <v>682.62</v>
      </c>
      <c r="F2439">
        <f t="shared" si="70"/>
        <v>160.30002050921451</v>
      </c>
    </row>
    <row r="2440" spans="1:6" x14ac:dyDescent="0.25">
      <c r="A2440" t="s">
        <v>1603</v>
      </c>
      <c r="B2440" t="s">
        <v>1627</v>
      </c>
      <c r="C2440">
        <v>46138</v>
      </c>
      <c r="D2440" t="s">
        <v>4721</v>
      </c>
      <c r="E2440">
        <v>413.46</v>
      </c>
      <c r="F2440">
        <f t="shared" si="70"/>
        <v>111.5899966139409</v>
      </c>
    </row>
    <row r="2441" spans="1:6" x14ac:dyDescent="0.25">
      <c r="A2441" t="s">
        <v>1603</v>
      </c>
      <c r="B2441" t="s">
        <v>227</v>
      </c>
      <c r="C2441">
        <v>170271</v>
      </c>
      <c r="D2441" t="s">
        <v>4722</v>
      </c>
      <c r="E2441">
        <v>616.04999999999995</v>
      </c>
      <c r="F2441">
        <f t="shared" si="70"/>
        <v>276.39152666179695</v>
      </c>
    </row>
    <row r="2442" spans="1:6" x14ac:dyDescent="0.25">
      <c r="A2442" t="s">
        <v>1603</v>
      </c>
      <c r="B2442" t="s">
        <v>228</v>
      </c>
      <c r="C2442">
        <v>830915</v>
      </c>
      <c r="D2442" t="s">
        <v>4723</v>
      </c>
      <c r="E2442">
        <v>487.47</v>
      </c>
      <c r="F2442">
        <f t="shared" si="70"/>
        <v>1704.5459207746117</v>
      </c>
    </row>
    <row r="2443" spans="1:6" x14ac:dyDescent="0.25">
      <c r="A2443" t="s">
        <v>1603</v>
      </c>
      <c r="B2443" t="s">
        <v>1628</v>
      </c>
      <c r="C2443">
        <v>18230</v>
      </c>
      <c r="D2443" t="s">
        <v>4724</v>
      </c>
      <c r="E2443">
        <v>132.30000000000001</v>
      </c>
      <c r="F2443">
        <f t="shared" si="70"/>
        <v>137.79289493575206</v>
      </c>
    </row>
    <row r="2444" spans="1:6" x14ac:dyDescent="0.25">
      <c r="A2444" t="s">
        <v>1603</v>
      </c>
      <c r="B2444" t="s">
        <v>1454</v>
      </c>
      <c r="C2444">
        <v>305285</v>
      </c>
      <c r="D2444" t="s">
        <v>4725</v>
      </c>
      <c r="E2444">
        <v>377.41</v>
      </c>
      <c r="F2444">
        <f t="shared" si="70"/>
        <v>808.89483585490575</v>
      </c>
    </row>
    <row r="2445" spans="1:6" x14ac:dyDescent="0.25">
      <c r="A2445" t="s">
        <v>1603</v>
      </c>
      <c r="B2445" t="s">
        <v>1629</v>
      </c>
      <c r="C2445">
        <v>90843</v>
      </c>
      <c r="D2445" t="s">
        <v>4726</v>
      </c>
      <c r="E2445">
        <v>477.4</v>
      </c>
      <c r="F2445">
        <f t="shared" si="70"/>
        <v>190.28697109342272</v>
      </c>
    </row>
    <row r="2446" spans="1:6" x14ac:dyDescent="0.25">
      <c r="A2446" t="s">
        <v>1603</v>
      </c>
      <c r="B2446" t="s">
        <v>230</v>
      </c>
      <c r="C2446">
        <v>46272</v>
      </c>
      <c r="D2446" t="s">
        <v>4727</v>
      </c>
      <c r="E2446">
        <v>555.80999999999995</v>
      </c>
      <c r="F2446">
        <f t="shared" si="70"/>
        <v>83.25147082636154</v>
      </c>
    </row>
    <row r="2447" spans="1:6" x14ac:dyDescent="0.25">
      <c r="A2447" t="s">
        <v>1603</v>
      </c>
      <c r="B2447" t="s">
        <v>1630</v>
      </c>
      <c r="C2447">
        <v>1584064</v>
      </c>
      <c r="D2447" t="s">
        <v>4728</v>
      </c>
      <c r="E2447">
        <v>142.68</v>
      </c>
      <c r="F2447">
        <f t="shared" si="70"/>
        <v>11102.214746285394</v>
      </c>
    </row>
    <row r="2448" spans="1:6" x14ac:dyDescent="0.25">
      <c r="A2448" t="s">
        <v>1603</v>
      </c>
      <c r="B2448" t="s">
        <v>232</v>
      </c>
      <c r="C2448">
        <v>55809</v>
      </c>
      <c r="D2448" t="s">
        <v>4729</v>
      </c>
      <c r="E2448">
        <v>566.66</v>
      </c>
      <c r="F2448">
        <f t="shared" si="70"/>
        <v>98.487629266226662</v>
      </c>
    </row>
    <row r="2449" spans="1:6" x14ac:dyDescent="0.25">
      <c r="A2449" t="s">
        <v>1603</v>
      </c>
      <c r="B2449" t="s">
        <v>1631</v>
      </c>
      <c r="C2449">
        <v>16526</v>
      </c>
      <c r="D2449" t="s">
        <v>4730</v>
      </c>
      <c r="E2449">
        <v>1081.47</v>
      </c>
      <c r="F2449">
        <f t="shared" si="70"/>
        <v>15.281052641312288</v>
      </c>
    </row>
    <row r="2450" spans="1:6" x14ac:dyDescent="0.25">
      <c r="A2450" t="s">
        <v>1603</v>
      </c>
      <c r="B2450" t="s">
        <v>1632</v>
      </c>
      <c r="C2450">
        <v>141359</v>
      </c>
      <c r="D2450" t="s">
        <v>4731</v>
      </c>
      <c r="E2450">
        <v>782.63</v>
      </c>
      <c r="F2450">
        <f t="shared" si="70"/>
        <v>180.62047199826227</v>
      </c>
    </row>
    <row r="2451" spans="1:6" x14ac:dyDescent="0.25">
      <c r="A2451" t="s">
        <v>1603</v>
      </c>
      <c r="B2451" t="s">
        <v>1633</v>
      </c>
      <c r="C2451">
        <v>40372</v>
      </c>
      <c r="D2451" t="s">
        <v>4732</v>
      </c>
      <c r="E2451">
        <v>332.18</v>
      </c>
      <c r="F2451">
        <f t="shared" si="70"/>
        <v>121.5365163465591</v>
      </c>
    </row>
    <row r="2452" spans="1:6" x14ac:dyDescent="0.25">
      <c r="A2452" t="s">
        <v>1603</v>
      </c>
      <c r="B2452" t="s">
        <v>1010</v>
      </c>
      <c r="C2452">
        <v>73447</v>
      </c>
      <c r="D2452" t="s">
        <v>4733</v>
      </c>
      <c r="E2452">
        <v>1081.26</v>
      </c>
      <c r="F2452">
        <f t="shared" si="70"/>
        <v>67.927233042931391</v>
      </c>
    </row>
    <row r="2453" spans="1:6" x14ac:dyDescent="0.25">
      <c r="A2453" t="s">
        <v>1603</v>
      </c>
      <c r="B2453" t="s">
        <v>757</v>
      </c>
      <c r="C2453">
        <v>6066</v>
      </c>
      <c r="D2453" t="s">
        <v>4734</v>
      </c>
      <c r="E2453">
        <v>452.37</v>
      </c>
      <c r="F2453">
        <f t="shared" si="70"/>
        <v>13.409377279660454</v>
      </c>
    </row>
    <row r="2454" spans="1:6" x14ac:dyDescent="0.25">
      <c r="A2454" t="s">
        <v>1603</v>
      </c>
      <c r="B2454" t="s">
        <v>1634</v>
      </c>
      <c r="C2454">
        <v>40328</v>
      </c>
      <c r="D2454" t="s">
        <v>4735</v>
      </c>
      <c r="E2454">
        <v>832.44</v>
      </c>
      <c r="F2454">
        <f t="shared" si="70"/>
        <v>48.445533612032094</v>
      </c>
    </row>
    <row r="2455" spans="1:6" x14ac:dyDescent="0.25">
      <c r="A2455" t="s">
        <v>1603</v>
      </c>
      <c r="B2455" t="s">
        <v>1405</v>
      </c>
      <c r="C2455">
        <v>40591</v>
      </c>
      <c r="D2455" t="s">
        <v>4736</v>
      </c>
      <c r="E2455">
        <v>1137.3499999999999</v>
      </c>
      <c r="F2455">
        <f t="shared" si="70"/>
        <v>35.689101859585882</v>
      </c>
    </row>
    <row r="2456" spans="1:6" x14ac:dyDescent="0.25">
      <c r="A2456" t="s">
        <v>1603</v>
      </c>
      <c r="B2456" t="s">
        <v>343</v>
      </c>
      <c r="C2456">
        <v>44923</v>
      </c>
      <c r="D2456" t="s">
        <v>4737</v>
      </c>
      <c r="E2456">
        <v>317.14999999999998</v>
      </c>
      <c r="F2456">
        <f t="shared" si="70"/>
        <v>141.64590887592624</v>
      </c>
    </row>
    <row r="2457" spans="1:6" x14ac:dyDescent="0.25">
      <c r="A2457" t="s">
        <v>1603</v>
      </c>
      <c r="B2457" t="s">
        <v>1635</v>
      </c>
      <c r="C2457">
        <v>50668</v>
      </c>
      <c r="D2457" t="s">
        <v>4738</v>
      </c>
      <c r="E2457">
        <v>683.08</v>
      </c>
      <c r="F2457">
        <f t="shared" si="70"/>
        <v>74.175792000936923</v>
      </c>
    </row>
    <row r="2458" spans="1:6" x14ac:dyDescent="0.25">
      <c r="A2458" t="s">
        <v>1603</v>
      </c>
      <c r="B2458" t="s">
        <v>624</v>
      </c>
      <c r="C2458">
        <v>39191</v>
      </c>
      <c r="D2458" t="s">
        <v>4739</v>
      </c>
      <c r="E2458">
        <v>897.83</v>
      </c>
      <c r="F2458">
        <f t="shared" si="70"/>
        <v>43.650802490449195</v>
      </c>
    </row>
    <row r="2459" spans="1:6" x14ac:dyDescent="0.25">
      <c r="A2459" t="s">
        <v>1603</v>
      </c>
      <c r="B2459" t="s">
        <v>242</v>
      </c>
      <c r="C2459">
        <v>206865</v>
      </c>
      <c r="D2459" t="s">
        <v>4740</v>
      </c>
      <c r="E2459">
        <v>861</v>
      </c>
      <c r="F2459">
        <f t="shared" si="70"/>
        <v>240.26132404181186</v>
      </c>
    </row>
    <row r="2460" spans="1:6" x14ac:dyDescent="0.25">
      <c r="A2460" t="s">
        <v>1603</v>
      </c>
      <c r="B2460" t="s">
        <v>625</v>
      </c>
      <c r="C2460">
        <v>51361</v>
      </c>
      <c r="D2460" t="s">
        <v>4741</v>
      </c>
      <c r="E2460">
        <v>750.59</v>
      </c>
      <c r="F2460">
        <f t="shared" si="70"/>
        <v>68.427503697091623</v>
      </c>
    </row>
    <row r="2461" spans="1:6" x14ac:dyDescent="0.25">
      <c r="A2461" t="s">
        <v>1603</v>
      </c>
      <c r="B2461" t="s">
        <v>1636</v>
      </c>
      <c r="C2461">
        <v>348899</v>
      </c>
      <c r="D2461" t="s">
        <v>4742</v>
      </c>
      <c r="E2461">
        <v>1036.46</v>
      </c>
      <c r="F2461">
        <f t="shared" si="70"/>
        <v>336.62562954672637</v>
      </c>
    </row>
    <row r="2462" spans="1:6" x14ac:dyDescent="0.25">
      <c r="A2462" t="s">
        <v>1603</v>
      </c>
      <c r="B2462" t="s">
        <v>1409</v>
      </c>
      <c r="C2462">
        <v>26794</v>
      </c>
      <c r="D2462" t="s">
        <v>4743</v>
      </c>
      <c r="E2462">
        <v>404.82</v>
      </c>
      <c r="F2462">
        <f t="shared" si="70"/>
        <v>66.187441331949998</v>
      </c>
    </row>
    <row r="2463" spans="1:6" x14ac:dyDescent="0.25">
      <c r="A2463" t="s">
        <v>1603</v>
      </c>
      <c r="B2463" t="s">
        <v>1012</v>
      </c>
      <c r="C2463">
        <v>449058</v>
      </c>
      <c r="D2463" t="s">
        <v>4744</v>
      </c>
      <c r="E2463">
        <v>910.34</v>
      </c>
      <c r="F2463">
        <f t="shared" si="70"/>
        <v>493.28602500164772</v>
      </c>
    </row>
    <row r="2464" spans="1:6" x14ac:dyDescent="0.25">
      <c r="A2464" t="s">
        <v>1637</v>
      </c>
      <c r="B2464" t="s">
        <v>1637</v>
      </c>
      <c r="C2464">
        <v>1059361</v>
      </c>
      <c r="D2464" t="s">
        <v>4745</v>
      </c>
      <c r="E2464">
        <v>1545.1</v>
      </c>
      <c r="F2464">
        <f t="shared" si="70"/>
        <v>685.62617306323216</v>
      </c>
    </row>
    <row r="2465" spans="1:6" x14ac:dyDescent="0.25">
      <c r="A2465" t="s">
        <v>1637</v>
      </c>
      <c r="B2465" t="s">
        <v>1034</v>
      </c>
      <c r="C2465">
        <v>48479</v>
      </c>
      <c r="D2465" t="s">
        <v>4746</v>
      </c>
      <c r="E2465">
        <v>44.71</v>
      </c>
      <c r="F2465">
        <f t="shared" si="70"/>
        <v>1084.2988145828674</v>
      </c>
    </row>
    <row r="2466" spans="1:6" x14ac:dyDescent="0.25">
      <c r="A2466" t="s">
        <v>1637</v>
      </c>
      <c r="B2466" t="s">
        <v>469</v>
      </c>
      <c r="C2466">
        <v>164292</v>
      </c>
      <c r="D2466" t="s">
        <v>4747</v>
      </c>
      <c r="E2466">
        <v>188.01</v>
      </c>
      <c r="F2466">
        <f t="shared" si="70"/>
        <v>873.84713579064953</v>
      </c>
    </row>
    <row r="2467" spans="1:6" x14ac:dyDescent="0.25">
      <c r="A2467" t="s">
        <v>1637</v>
      </c>
      <c r="B2467" t="s">
        <v>1638</v>
      </c>
      <c r="C2467">
        <v>82082</v>
      </c>
      <c r="D2467" t="s">
        <v>4748</v>
      </c>
      <c r="E2467">
        <v>313.64999999999998</v>
      </c>
      <c r="F2467">
        <f t="shared" si="70"/>
        <v>261.69934640522877</v>
      </c>
    </row>
    <row r="2468" spans="1:6" x14ac:dyDescent="0.25">
      <c r="A2468" t="s">
        <v>1637</v>
      </c>
      <c r="B2468" t="s">
        <v>1639</v>
      </c>
      <c r="C2468">
        <v>638931</v>
      </c>
      <c r="D2468" t="s">
        <v>4749</v>
      </c>
      <c r="E2468">
        <v>435.85</v>
      </c>
      <c r="F2468">
        <f t="shared" si="70"/>
        <v>1465.9424113800619</v>
      </c>
    </row>
    <row r="2469" spans="1:6" x14ac:dyDescent="0.25">
      <c r="A2469" t="s">
        <v>1637</v>
      </c>
      <c r="B2469" t="s">
        <v>242</v>
      </c>
      <c r="C2469">
        <v>125577</v>
      </c>
      <c r="D2469" t="s">
        <v>4750</v>
      </c>
      <c r="E2469">
        <v>562.9</v>
      </c>
      <c r="F2469">
        <f t="shared" si="70"/>
        <v>223.08935867827324</v>
      </c>
    </row>
    <row r="2470" spans="1:6" x14ac:dyDescent="0.25">
      <c r="A2470" t="s">
        <v>1640</v>
      </c>
      <c r="B2470" t="s">
        <v>1640</v>
      </c>
      <c r="C2470">
        <v>5148714</v>
      </c>
      <c r="D2470" t="s">
        <v>4751</v>
      </c>
      <c r="E2470">
        <v>32007.11</v>
      </c>
      <c r="F2470">
        <f t="shared" si="70"/>
        <v>160.86157106967795</v>
      </c>
    </row>
    <row r="2471" spans="1:6" x14ac:dyDescent="0.25">
      <c r="A2471" t="s">
        <v>1640</v>
      </c>
      <c r="B2471" t="s">
        <v>1641</v>
      </c>
      <c r="C2471">
        <v>24527</v>
      </c>
      <c r="D2471" t="s">
        <v>4752</v>
      </c>
      <c r="E2471">
        <v>511.1</v>
      </c>
      <c r="F2471">
        <f t="shared" si="70"/>
        <v>47.988651927215805</v>
      </c>
    </row>
    <row r="2472" spans="1:6" x14ac:dyDescent="0.25">
      <c r="A2472" t="s">
        <v>1640</v>
      </c>
      <c r="B2472" t="s">
        <v>1642</v>
      </c>
      <c r="C2472">
        <v>170872</v>
      </c>
      <c r="D2472" t="s">
        <v>4753</v>
      </c>
      <c r="E2472">
        <v>1080.53</v>
      </c>
      <c r="F2472">
        <f t="shared" si="70"/>
        <v>158.13721044302335</v>
      </c>
    </row>
    <row r="2473" spans="1:6" x14ac:dyDescent="0.25">
      <c r="A2473" t="s">
        <v>1640</v>
      </c>
      <c r="B2473" t="s">
        <v>1643</v>
      </c>
      <c r="C2473">
        <v>8688</v>
      </c>
      <c r="D2473" t="s">
        <v>4754</v>
      </c>
      <c r="E2473">
        <v>412.59</v>
      </c>
      <c r="F2473">
        <f t="shared" si="70"/>
        <v>21.057223878426527</v>
      </c>
    </row>
    <row r="2474" spans="1:6" x14ac:dyDescent="0.25">
      <c r="A2474" t="s">
        <v>1640</v>
      </c>
      <c r="B2474" t="s">
        <v>814</v>
      </c>
      <c r="C2474">
        <v>202558</v>
      </c>
      <c r="D2474" t="s">
        <v>4755</v>
      </c>
      <c r="E2474">
        <v>757.47</v>
      </c>
      <c r="F2474">
        <f t="shared" si="70"/>
        <v>267.41389097918068</v>
      </c>
    </row>
    <row r="2475" spans="1:6" x14ac:dyDescent="0.25">
      <c r="A2475" t="s">
        <v>1640</v>
      </c>
      <c r="B2475" t="s">
        <v>1644</v>
      </c>
      <c r="C2475">
        <v>14066</v>
      </c>
      <c r="D2475" t="s">
        <v>4756</v>
      </c>
      <c r="E2475">
        <v>395.49</v>
      </c>
      <c r="F2475">
        <f t="shared" si="70"/>
        <v>35.566006725833773</v>
      </c>
    </row>
    <row r="2476" spans="1:6" x14ac:dyDescent="0.25">
      <c r="A2476" t="s">
        <v>1640</v>
      </c>
      <c r="B2476" t="s">
        <v>1645</v>
      </c>
      <c r="C2476">
        <v>20866</v>
      </c>
      <c r="D2476" t="s">
        <v>4757</v>
      </c>
      <c r="E2476">
        <v>557.29</v>
      </c>
      <c r="F2476">
        <f t="shared" si="70"/>
        <v>37.441906368318115</v>
      </c>
    </row>
    <row r="2477" spans="1:6" x14ac:dyDescent="0.25">
      <c r="A2477" t="s">
        <v>1640</v>
      </c>
      <c r="B2477" t="s">
        <v>1417</v>
      </c>
      <c r="C2477">
        <v>192122</v>
      </c>
      <c r="D2477" t="s">
        <v>4758</v>
      </c>
      <c r="E2477">
        <v>923</v>
      </c>
      <c r="F2477">
        <f t="shared" si="70"/>
        <v>208.14951245937161</v>
      </c>
    </row>
    <row r="2478" spans="1:6" x14ac:dyDescent="0.25">
      <c r="A2478" t="s">
        <v>1640</v>
      </c>
      <c r="B2478" t="s">
        <v>1646</v>
      </c>
      <c r="C2478">
        <v>227907</v>
      </c>
      <c r="D2478" t="s">
        <v>4759</v>
      </c>
      <c r="E2478">
        <v>1229.23</v>
      </c>
      <c r="F2478">
        <f t="shared" si="70"/>
        <v>185.40631126802958</v>
      </c>
    </row>
    <row r="2479" spans="1:6" x14ac:dyDescent="0.25">
      <c r="A2479" t="s">
        <v>1640</v>
      </c>
      <c r="B2479" t="s">
        <v>185</v>
      </c>
      <c r="C2479">
        <v>14553</v>
      </c>
      <c r="D2479" t="s">
        <v>4760</v>
      </c>
      <c r="E2479">
        <v>392.36</v>
      </c>
      <c r="F2479">
        <f t="shared" si="70"/>
        <v>37.090936894688554</v>
      </c>
    </row>
    <row r="2480" spans="1:6" x14ac:dyDescent="0.25">
      <c r="A2480" t="s">
        <v>1640</v>
      </c>
      <c r="B2480" t="s">
        <v>1647</v>
      </c>
      <c r="C2480">
        <v>411406</v>
      </c>
      <c r="D2480" t="s">
        <v>4761</v>
      </c>
      <c r="E2480">
        <v>1357.14</v>
      </c>
      <c r="F2480">
        <f t="shared" si="70"/>
        <v>303.14190135137125</v>
      </c>
    </row>
    <row r="2481" spans="1:6" x14ac:dyDescent="0.25">
      <c r="A2481" t="s">
        <v>1640</v>
      </c>
      <c r="B2481" t="s">
        <v>187</v>
      </c>
      <c r="C2481">
        <v>57300</v>
      </c>
      <c r="D2481" t="s">
        <v>4762</v>
      </c>
      <c r="E2481">
        <v>397.3</v>
      </c>
      <c r="F2481">
        <f t="shared" si="70"/>
        <v>144.2235086836144</v>
      </c>
    </row>
    <row r="2482" spans="1:6" x14ac:dyDescent="0.25">
      <c r="A2482" t="s">
        <v>1640</v>
      </c>
      <c r="B2482" t="s">
        <v>1613</v>
      </c>
      <c r="C2482">
        <v>32244</v>
      </c>
      <c r="D2482" t="s">
        <v>4763</v>
      </c>
      <c r="E2482">
        <v>586.19000000000005</v>
      </c>
      <c r="F2482">
        <f t="shared" si="70"/>
        <v>55.00605605690987</v>
      </c>
    </row>
    <row r="2483" spans="1:6" x14ac:dyDescent="0.25">
      <c r="A2483" t="s">
        <v>1640</v>
      </c>
      <c r="B2483" t="s">
        <v>1648</v>
      </c>
      <c r="C2483">
        <v>45650</v>
      </c>
      <c r="D2483" t="s">
        <v>4764</v>
      </c>
      <c r="E2483">
        <v>805.84</v>
      </c>
      <c r="F2483">
        <f t="shared" si="70"/>
        <v>56.648962573215528</v>
      </c>
    </row>
    <row r="2484" spans="1:6" x14ac:dyDescent="0.25">
      <c r="A2484" t="s">
        <v>1640</v>
      </c>
      <c r="B2484" t="s">
        <v>1649</v>
      </c>
      <c r="C2484">
        <v>33745</v>
      </c>
      <c r="D2484" t="s">
        <v>4765</v>
      </c>
      <c r="E2484">
        <v>695.71</v>
      </c>
      <c r="F2484">
        <f t="shared" ref="F2484:F2547" si="71">C2484/E2484</f>
        <v>48.504405571286881</v>
      </c>
    </row>
    <row r="2485" spans="1:6" x14ac:dyDescent="0.25">
      <c r="A2485" t="s">
        <v>1640</v>
      </c>
      <c r="B2485" t="s">
        <v>1650</v>
      </c>
      <c r="C2485">
        <v>37677</v>
      </c>
      <c r="D2485" t="s">
        <v>4766</v>
      </c>
      <c r="E2485">
        <v>1132.05</v>
      </c>
      <c r="F2485">
        <f t="shared" si="71"/>
        <v>33.282098847224063</v>
      </c>
    </row>
    <row r="2486" spans="1:6" x14ac:dyDescent="0.25">
      <c r="A2486" t="s">
        <v>1640</v>
      </c>
      <c r="B2486" t="s">
        <v>1651</v>
      </c>
      <c r="C2486">
        <v>66618</v>
      </c>
      <c r="D2486" t="s">
        <v>4767</v>
      </c>
      <c r="E2486">
        <v>567.54999999999995</v>
      </c>
      <c r="F2486">
        <f t="shared" si="71"/>
        <v>117.3782045634746</v>
      </c>
    </row>
    <row r="2487" spans="1:6" x14ac:dyDescent="0.25">
      <c r="A2487" t="s">
        <v>1640</v>
      </c>
      <c r="B2487" t="s">
        <v>1652</v>
      </c>
      <c r="C2487">
        <v>30479</v>
      </c>
      <c r="D2487" t="s">
        <v>4768</v>
      </c>
      <c r="E2487">
        <v>406.56</v>
      </c>
      <c r="F2487">
        <f t="shared" si="71"/>
        <v>74.968024399842577</v>
      </c>
    </row>
    <row r="2488" spans="1:6" x14ac:dyDescent="0.25">
      <c r="A2488" t="s">
        <v>1640</v>
      </c>
      <c r="B2488" t="s">
        <v>1021</v>
      </c>
      <c r="C2488">
        <v>162809</v>
      </c>
      <c r="D2488" t="s">
        <v>4769</v>
      </c>
      <c r="E2488">
        <v>576.74</v>
      </c>
      <c r="F2488">
        <f t="shared" si="71"/>
        <v>282.29184727953668</v>
      </c>
    </row>
    <row r="2489" spans="1:6" x14ac:dyDescent="0.25">
      <c r="A2489" t="s">
        <v>1640</v>
      </c>
      <c r="B2489" t="s">
        <v>1653</v>
      </c>
      <c r="C2489">
        <v>27260</v>
      </c>
      <c r="D2489" t="s">
        <v>4770</v>
      </c>
      <c r="E2489">
        <v>506.56</v>
      </c>
      <c r="F2489">
        <f t="shared" si="71"/>
        <v>53.81396083385976</v>
      </c>
    </row>
    <row r="2490" spans="1:6" x14ac:dyDescent="0.25">
      <c r="A2490" t="s">
        <v>1640</v>
      </c>
      <c r="B2490" t="s">
        <v>460</v>
      </c>
      <c r="C2490">
        <v>22347</v>
      </c>
      <c r="D2490" t="s">
        <v>4771</v>
      </c>
      <c r="E2490">
        <v>709.98</v>
      </c>
      <c r="F2490">
        <f t="shared" si="71"/>
        <v>31.475534522099213</v>
      </c>
    </row>
    <row r="2491" spans="1:6" x14ac:dyDescent="0.25">
      <c r="A2491" t="s">
        <v>1640</v>
      </c>
      <c r="B2491" t="s">
        <v>1654</v>
      </c>
      <c r="C2491">
        <v>138293</v>
      </c>
      <c r="D2491" t="s">
        <v>4772</v>
      </c>
      <c r="E2491">
        <v>803.05</v>
      </c>
      <c r="F2491">
        <f t="shared" si="71"/>
        <v>172.20970051677978</v>
      </c>
    </row>
    <row r="2492" spans="1:6" x14ac:dyDescent="0.25">
      <c r="A2492" t="s">
        <v>1640</v>
      </c>
      <c r="B2492" t="s">
        <v>1655</v>
      </c>
      <c r="C2492">
        <v>62680</v>
      </c>
      <c r="D2492" t="s">
        <v>4773</v>
      </c>
      <c r="E2492">
        <v>1035.0899999999999</v>
      </c>
      <c r="F2492">
        <f t="shared" si="71"/>
        <v>60.555120810750758</v>
      </c>
    </row>
    <row r="2493" spans="1:6" x14ac:dyDescent="0.25">
      <c r="A2493" t="s">
        <v>1640</v>
      </c>
      <c r="B2493" t="s">
        <v>1656</v>
      </c>
      <c r="C2493">
        <v>523542</v>
      </c>
      <c r="D2493" t="s">
        <v>4774</v>
      </c>
      <c r="E2493">
        <v>797.01</v>
      </c>
      <c r="F2493">
        <f t="shared" si="71"/>
        <v>656.88259871268872</v>
      </c>
    </row>
    <row r="2494" spans="1:6" x14ac:dyDescent="0.25">
      <c r="A2494" t="s">
        <v>1640</v>
      </c>
      <c r="B2494" t="s">
        <v>834</v>
      </c>
      <c r="C2494">
        <v>70811</v>
      </c>
      <c r="D2494" t="s">
        <v>4775</v>
      </c>
      <c r="E2494">
        <v>462.95</v>
      </c>
      <c r="F2494">
        <f t="shared" si="71"/>
        <v>152.95604276919755</v>
      </c>
    </row>
    <row r="2495" spans="1:6" x14ac:dyDescent="0.25">
      <c r="A2495" t="s">
        <v>1640</v>
      </c>
      <c r="B2495" t="s">
        <v>1657</v>
      </c>
      <c r="C2495">
        <v>19222</v>
      </c>
      <c r="D2495" t="s">
        <v>4776</v>
      </c>
      <c r="E2495">
        <v>562.72</v>
      </c>
      <c r="F2495">
        <f t="shared" si="71"/>
        <v>34.159084446971846</v>
      </c>
    </row>
    <row r="2496" spans="1:6" x14ac:dyDescent="0.25">
      <c r="A2496" t="s">
        <v>1640</v>
      </c>
      <c r="B2496" t="s">
        <v>1658</v>
      </c>
      <c r="C2496">
        <v>354081</v>
      </c>
      <c r="D2496" t="s">
        <v>4777</v>
      </c>
      <c r="E2496">
        <v>1255</v>
      </c>
      <c r="F2496">
        <f t="shared" si="71"/>
        <v>282.13625498007968</v>
      </c>
    </row>
    <row r="2497" spans="1:6" x14ac:dyDescent="0.25">
      <c r="A2497" t="s">
        <v>1640</v>
      </c>
      <c r="B2497" t="s">
        <v>581</v>
      </c>
      <c r="C2497">
        <v>30073</v>
      </c>
      <c r="D2497" t="s">
        <v>4778</v>
      </c>
      <c r="E2497">
        <v>685.84</v>
      </c>
      <c r="F2497">
        <f t="shared" si="71"/>
        <v>43.848419456432985</v>
      </c>
    </row>
    <row r="2498" spans="1:6" x14ac:dyDescent="0.25">
      <c r="A2498" t="s">
        <v>1640</v>
      </c>
      <c r="B2498" t="s">
        <v>1659</v>
      </c>
      <c r="C2498">
        <v>66551</v>
      </c>
      <c r="D2498" t="s">
        <v>4779</v>
      </c>
      <c r="E2498">
        <v>740.31</v>
      </c>
      <c r="F2498">
        <f t="shared" si="71"/>
        <v>89.89612459645285</v>
      </c>
    </row>
    <row r="2499" spans="1:6" x14ac:dyDescent="0.25">
      <c r="A2499" t="s">
        <v>1640</v>
      </c>
      <c r="B2499" t="s">
        <v>1308</v>
      </c>
      <c r="C2499">
        <v>98012</v>
      </c>
      <c r="D2499" t="s">
        <v>4780</v>
      </c>
      <c r="E2499">
        <v>555.32000000000005</v>
      </c>
      <c r="F2499">
        <f t="shared" si="71"/>
        <v>176.496434488223</v>
      </c>
    </row>
    <row r="2500" spans="1:6" x14ac:dyDescent="0.25">
      <c r="A2500" t="s">
        <v>1640</v>
      </c>
      <c r="B2500" t="s">
        <v>586</v>
      </c>
      <c r="C2500">
        <v>67493</v>
      </c>
      <c r="D2500" t="s">
        <v>4781</v>
      </c>
      <c r="E2500">
        <v>722.02</v>
      </c>
      <c r="F2500">
        <f t="shared" si="71"/>
        <v>93.478019999446005</v>
      </c>
    </row>
    <row r="2501" spans="1:6" x14ac:dyDescent="0.25">
      <c r="A2501" t="s">
        <v>1640</v>
      </c>
      <c r="B2501" t="s">
        <v>218</v>
      </c>
      <c r="C2501">
        <v>16828</v>
      </c>
      <c r="D2501" t="s">
        <v>4782</v>
      </c>
      <c r="E2501">
        <v>411.33</v>
      </c>
      <c r="F2501">
        <f t="shared" si="71"/>
        <v>40.911190528286291</v>
      </c>
    </row>
    <row r="2502" spans="1:6" x14ac:dyDescent="0.25">
      <c r="A2502" t="s">
        <v>1640</v>
      </c>
      <c r="B2502" t="s">
        <v>1660</v>
      </c>
      <c r="C2502">
        <v>298750</v>
      </c>
      <c r="D2502" t="s">
        <v>4783</v>
      </c>
      <c r="E2502">
        <v>759.49</v>
      </c>
      <c r="F2502">
        <f t="shared" si="71"/>
        <v>393.35606788766142</v>
      </c>
    </row>
    <row r="2503" spans="1:6" x14ac:dyDescent="0.25">
      <c r="A2503" t="s">
        <v>1640</v>
      </c>
      <c r="B2503" t="s">
        <v>1661</v>
      </c>
      <c r="C2503">
        <v>9463</v>
      </c>
      <c r="D2503" t="s">
        <v>4784</v>
      </c>
      <c r="E2503">
        <v>393.89</v>
      </c>
      <c r="F2503">
        <f t="shared" si="71"/>
        <v>24.024473837873519</v>
      </c>
    </row>
    <row r="2504" spans="1:6" x14ac:dyDescent="0.25">
      <c r="A2504" t="s">
        <v>1640</v>
      </c>
      <c r="B2504" t="s">
        <v>224</v>
      </c>
      <c r="C2504">
        <v>30657</v>
      </c>
      <c r="D2504" t="s">
        <v>4785</v>
      </c>
      <c r="E2504">
        <v>494.11</v>
      </c>
      <c r="F2504">
        <f t="shared" si="71"/>
        <v>62.04488878994556</v>
      </c>
    </row>
    <row r="2505" spans="1:6" x14ac:dyDescent="0.25">
      <c r="A2505" t="s">
        <v>1640</v>
      </c>
      <c r="B2505" t="s">
        <v>1662</v>
      </c>
      <c r="C2505">
        <v>26118</v>
      </c>
      <c r="D2505" t="s">
        <v>4786</v>
      </c>
      <c r="E2505">
        <v>485.3</v>
      </c>
      <c r="F2505">
        <f t="shared" si="71"/>
        <v>53.818256748403051</v>
      </c>
    </row>
    <row r="2506" spans="1:6" x14ac:dyDescent="0.25">
      <c r="A2506" t="s">
        <v>1640</v>
      </c>
      <c r="B2506" t="s">
        <v>1663</v>
      </c>
      <c r="C2506">
        <v>38440</v>
      </c>
      <c r="D2506" t="s">
        <v>4787</v>
      </c>
      <c r="E2506">
        <v>647.32000000000005</v>
      </c>
      <c r="F2506">
        <f t="shared" si="71"/>
        <v>59.383303466600751</v>
      </c>
    </row>
    <row r="2507" spans="1:6" x14ac:dyDescent="0.25">
      <c r="A2507" t="s">
        <v>1640</v>
      </c>
      <c r="B2507" t="s">
        <v>595</v>
      </c>
      <c r="C2507">
        <v>79546</v>
      </c>
      <c r="D2507" t="s">
        <v>4788</v>
      </c>
      <c r="E2507">
        <v>673.63</v>
      </c>
      <c r="F2507">
        <f t="shared" si="71"/>
        <v>118.08559595029912</v>
      </c>
    </row>
    <row r="2508" spans="1:6" x14ac:dyDescent="0.25">
      <c r="A2508" t="s">
        <v>1640</v>
      </c>
      <c r="B2508" t="s">
        <v>1664</v>
      </c>
      <c r="C2508">
        <v>86175</v>
      </c>
      <c r="D2508" t="s">
        <v>4789</v>
      </c>
      <c r="E2508">
        <v>1127.83</v>
      </c>
      <c r="F2508">
        <f t="shared" si="71"/>
        <v>76.407791954461231</v>
      </c>
    </row>
    <row r="2509" spans="1:6" x14ac:dyDescent="0.25">
      <c r="A2509" t="s">
        <v>1640</v>
      </c>
      <c r="B2509" t="s">
        <v>231</v>
      </c>
      <c r="C2509">
        <v>126884</v>
      </c>
      <c r="D2509" t="s">
        <v>4790</v>
      </c>
      <c r="E2509">
        <v>511.87</v>
      </c>
      <c r="F2509">
        <f t="shared" si="71"/>
        <v>247.88325160685329</v>
      </c>
    </row>
    <row r="2510" spans="1:6" x14ac:dyDescent="0.25">
      <c r="A2510" t="s">
        <v>1640</v>
      </c>
      <c r="B2510" t="s">
        <v>711</v>
      </c>
      <c r="C2510">
        <v>415759</v>
      </c>
      <c r="D2510" t="s">
        <v>4791</v>
      </c>
      <c r="E2510">
        <v>771.74</v>
      </c>
      <c r="F2510">
        <f t="shared" si="71"/>
        <v>538.72936481198326</v>
      </c>
    </row>
    <row r="2511" spans="1:6" x14ac:dyDescent="0.25">
      <c r="A2511" t="s">
        <v>1640</v>
      </c>
      <c r="B2511" t="s">
        <v>1665</v>
      </c>
      <c r="C2511">
        <v>20473</v>
      </c>
      <c r="D2511" t="s">
        <v>4792</v>
      </c>
      <c r="E2511">
        <v>460.64</v>
      </c>
      <c r="F2511">
        <f t="shared" si="71"/>
        <v>44.444685654741228</v>
      </c>
    </row>
    <row r="2512" spans="1:6" x14ac:dyDescent="0.25">
      <c r="A2512" t="s">
        <v>1640</v>
      </c>
      <c r="B2512" t="s">
        <v>1666</v>
      </c>
      <c r="C2512">
        <v>319785</v>
      </c>
      <c r="D2512" t="s">
        <v>4793</v>
      </c>
      <c r="E2512">
        <v>819.21</v>
      </c>
      <c r="F2512">
        <f t="shared" si="71"/>
        <v>390.35778371846044</v>
      </c>
    </row>
    <row r="2513" spans="1:6" x14ac:dyDescent="0.25">
      <c r="A2513" t="s">
        <v>1640</v>
      </c>
      <c r="B2513" t="s">
        <v>237</v>
      </c>
      <c r="C2513">
        <v>106721</v>
      </c>
      <c r="D2513" t="s">
        <v>4794</v>
      </c>
      <c r="E2513">
        <v>682.08</v>
      </c>
      <c r="F2513">
        <f t="shared" si="71"/>
        <v>156.46405113769646</v>
      </c>
    </row>
    <row r="2514" spans="1:6" x14ac:dyDescent="0.25">
      <c r="A2514" t="s">
        <v>1640</v>
      </c>
      <c r="B2514" t="s">
        <v>343</v>
      </c>
      <c r="C2514">
        <v>27316</v>
      </c>
      <c r="D2514" t="s">
        <v>4795</v>
      </c>
      <c r="E2514">
        <v>515.96</v>
      </c>
      <c r="F2514">
        <f t="shared" si="71"/>
        <v>52.942088533994877</v>
      </c>
    </row>
    <row r="2515" spans="1:6" x14ac:dyDescent="0.25">
      <c r="A2515" t="s">
        <v>1640</v>
      </c>
      <c r="B2515" t="s">
        <v>1667</v>
      </c>
      <c r="C2515">
        <v>30368</v>
      </c>
      <c r="D2515" t="s">
        <v>4796</v>
      </c>
      <c r="E2515">
        <v>936.97</v>
      </c>
      <c r="F2515">
        <f t="shared" si="71"/>
        <v>32.410856270745057</v>
      </c>
    </row>
    <row r="2516" spans="1:6" x14ac:dyDescent="0.25">
      <c r="A2516" t="s">
        <v>1640</v>
      </c>
      <c r="B2516" t="s">
        <v>1012</v>
      </c>
      <c r="C2516">
        <v>280979</v>
      </c>
      <c r="D2516" t="s">
        <v>4797</v>
      </c>
      <c r="E2516">
        <v>695.77</v>
      </c>
      <c r="F2516">
        <f t="shared" si="71"/>
        <v>403.83891228423187</v>
      </c>
    </row>
    <row r="2517" spans="1:6" x14ac:dyDescent="0.25">
      <c r="A2517" t="s">
        <v>1668</v>
      </c>
      <c r="B2517" t="s">
        <v>1668</v>
      </c>
      <c r="C2517">
        <v>884659</v>
      </c>
      <c r="D2517" t="s">
        <v>4798</v>
      </c>
      <c r="E2517">
        <v>77121.460000000006</v>
      </c>
      <c r="F2517">
        <f t="shared" si="71"/>
        <v>11.470983562811181</v>
      </c>
    </row>
    <row r="2518" spans="1:6" x14ac:dyDescent="0.25">
      <c r="A2518" t="s">
        <v>1668</v>
      </c>
      <c r="B2518" t="s">
        <v>1669</v>
      </c>
      <c r="C2518">
        <v>2751</v>
      </c>
      <c r="D2518" t="s">
        <v>4799</v>
      </c>
      <c r="E2518">
        <v>712.58</v>
      </c>
      <c r="F2518">
        <f t="shared" si="71"/>
        <v>3.8606191585506187</v>
      </c>
    </row>
    <row r="2519" spans="1:6" x14ac:dyDescent="0.25">
      <c r="A2519" t="s">
        <v>1668</v>
      </c>
      <c r="B2519" t="s">
        <v>1670</v>
      </c>
      <c r="C2519">
        <v>18453</v>
      </c>
      <c r="D2519" t="s">
        <v>4800</v>
      </c>
      <c r="E2519">
        <v>1264.93</v>
      </c>
      <c r="F2519">
        <f t="shared" si="71"/>
        <v>14.588159028562846</v>
      </c>
    </row>
    <row r="2520" spans="1:6" x14ac:dyDescent="0.25">
      <c r="A2520" t="s">
        <v>1668</v>
      </c>
      <c r="B2520" t="s">
        <v>1671</v>
      </c>
      <c r="C2520">
        <v>3365</v>
      </c>
      <c r="D2520" t="s">
        <v>4801</v>
      </c>
      <c r="E2520">
        <v>1190.7</v>
      </c>
      <c r="F2520">
        <f t="shared" si="71"/>
        <v>2.8260686990845718</v>
      </c>
    </row>
    <row r="2521" spans="1:6" x14ac:dyDescent="0.25">
      <c r="A2521" t="s">
        <v>1668</v>
      </c>
      <c r="B2521" t="s">
        <v>1672</v>
      </c>
      <c r="C2521">
        <v>6901</v>
      </c>
      <c r="D2521" t="s">
        <v>4802</v>
      </c>
      <c r="E2521">
        <v>581.37</v>
      </c>
      <c r="F2521">
        <f t="shared" si="71"/>
        <v>11.870237542356847</v>
      </c>
    </row>
    <row r="2522" spans="1:6" x14ac:dyDescent="0.25">
      <c r="A2522" t="s">
        <v>1668</v>
      </c>
      <c r="B2522" t="s">
        <v>1673</v>
      </c>
      <c r="C2522">
        <v>35077</v>
      </c>
      <c r="D2522" t="s">
        <v>4803</v>
      </c>
      <c r="E2522">
        <v>804.82</v>
      </c>
      <c r="F2522">
        <f t="shared" si="71"/>
        <v>43.583658457791799</v>
      </c>
    </row>
    <row r="2523" spans="1:6" x14ac:dyDescent="0.25">
      <c r="A2523" t="s">
        <v>1668</v>
      </c>
      <c r="B2523" t="s">
        <v>673</v>
      </c>
      <c r="C2523">
        <v>38839</v>
      </c>
      <c r="D2523" t="s">
        <v>4804</v>
      </c>
      <c r="E2523">
        <v>1731.36</v>
      </c>
      <c r="F2523">
        <f t="shared" si="71"/>
        <v>22.432654098512153</v>
      </c>
    </row>
    <row r="2524" spans="1:6" x14ac:dyDescent="0.25">
      <c r="A2524" t="s">
        <v>1668</v>
      </c>
      <c r="B2524" t="s">
        <v>1674</v>
      </c>
      <c r="C2524">
        <v>5297</v>
      </c>
      <c r="D2524" t="s">
        <v>4805</v>
      </c>
      <c r="E2524">
        <v>846.56</v>
      </c>
      <c r="F2524">
        <f t="shared" si="71"/>
        <v>6.2570875070875074</v>
      </c>
    </row>
    <row r="2525" spans="1:6" x14ac:dyDescent="0.25">
      <c r="A2525" t="s">
        <v>1668</v>
      </c>
      <c r="B2525" t="s">
        <v>1287</v>
      </c>
      <c r="C2525">
        <v>1962</v>
      </c>
      <c r="D2525" t="s">
        <v>4806</v>
      </c>
      <c r="E2525">
        <v>487.46</v>
      </c>
      <c r="F2525">
        <f t="shared" si="71"/>
        <v>4.024945636565052</v>
      </c>
    </row>
    <row r="2526" spans="1:6" x14ac:dyDescent="0.25">
      <c r="A2526" t="s">
        <v>1668</v>
      </c>
      <c r="B2526" t="s">
        <v>351</v>
      </c>
      <c r="C2526">
        <v>10429</v>
      </c>
      <c r="D2526" t="s">
        <v>4807</v>
      </c>
      <c r="E2526">
        <v>2266.4299999999998</v>
      </c>
      <c r="F2526">
        <f t="shared" si="71"/>
        <v>4.601509863529869</v>
      </c>
    </row>
    <row r="2527" spans="1:6" x14ac:dyDescent="0.25">
      <c r="A2527" t="s">
        <v>1668</v>
      </c>
      <c r="B2527" t="s">
        <v>894</v>
      </c>
      <c r="C2527">
        <v>1376</v>
      </c>
      <c r="D2527" t="s">
        <v>4808</v>
      </c>
      <c r="E2527">
        <v>771.39</v>
      </c>
      <c r="F2527">
        <f t="shared" si="71"/>
        <v>1.7837928933483711</v>
      </c>
    </row>
    <row r="2528" spans="1:6" x14ac:dyDescent="0.25">
      <c r="A2528" t="s">
        <v>1668</v>
      </c>
      <c r="B2528" t="s">
        <v>1675</v>
      </c>
      <c r="C2528">
        <v>9292</v>
      </c>
      <c r="D2528" t="s">
        <v>4809</v>
      </c>
      <c r="E2528">
        <v>1150.27</v>
      </c>
      <c r="F2528">
        <f t="shared" si="71"/>
        <v>8.0781034018100097</v>
      </c>
    </row>
    <row r="2529" spans="1:6" x14ac:dyDescent="0.25">
      <c r="A2529" t="s">
        <v>1668</v>
      </c>
      <c r="B2529" t="s">
        <v>299</v>
      </c>
      <c r="C2529">
        <v>3736</v>
      </c>
      <c r="D2529" t="s">
        <v>4810</v>
      </c>
      <c r="E2529">
        <v>967.88</v>
      </c>
      <c r="F2529">
        <f t="shared" si="71"/>
        <v>3.8599826424763402</v>
      </c>
    </row>
    <row r="2530" spans="1:6" x14ac:dyDescent="0.25">
      <c r="A2530" t="s">
        <v>1668</v>
      </c>
      <c r="B2530" t="s">
        <v>191</v>
      </c>
      <c r="C2530">
        <v>14070</v>
      </c>
      <c r="D2530" t="s">
        <v>4811</v>
      </c>
      <c r="E2530">
        <v>416.73</v>
      </c>
      <c r="F2530">
        <f t="shared" si="71"/>
        <v>33.762868044057299</v>
      </c>
    </row>
    <row r="2531" spans="1:6" x14ac:dyDescent="0.25">
      <c r="A2531" t="s">
        <v>1668</v>
      </c>
      <c r="B2531" t="s">
        <v>1676</v>
      </c>
      <c r="C2531">
        <v>28009</v>
      </c>
      <c r="D2531" t="s">
        <v>4812</v>
      </c>
      <c r="E2531">
        <v>717.13</v>
      </c>
      <c r="F2531">
        <f t="shared" si="71"/>
        <v>39.057074728431388</v>
      </c>
    </row>
    <row r="2532" spans="1:6" x14ac:dyDescent="0.25">
      <c r="A2532" t="s">
        <v>1668</v>
      </c>
      <c r="B2532" t="s">
        <v>1677</v>
      </c>
      <c r="C2532">
        <v>4086</v>
      </c>
      <c r="D2532" t="s">
        <v>4813</v>
      </c>
      <c r="E2532">
        <v>2529.52</v>
      </c>
      <c r="F2532">
        <f t="shared" si="71"/>
        <v>1.6153262279009457</v>
      </c>
    </row>
    <row r="2533" spans="1:6" x14ac:dyDescent="0.25">
      <c r="A2533" t="s">
        <v>1668</v>
      </c>
      <c r="B2533" t="s">
        <v>418</v>
      </c>
      <c r="C2533">
        <v>8972</v>
      </c>
      <c r="D2533" t="s">
        <v>4814</v>
      </c>
      <c r="E2533">
        <v>1559.22</v>
      </c>
      <c r="F2533">
        <f t="shared" si="71"/>
        <v>5.7541591308474747</v>
      </c>
    </row>
    <row r="2534" spans="1:6" x14ac:dyDescent="0.25">
      <c r="A2534" t="s">
        <v>1668</v>
      </c>
      <c r="B2534" t="s">
        <v>1678</v>
      </c>
      <c r="C2534">
        <v>19775</v>
      </c>
      <c r="D2534" t="s">
        <v>4815</v>
      </c>
      <c r="E2534">
        <v>436.81</v>
      </c>
      <c r="F2534">
        <f t="shared" si="71"/>
        <v>45.271399464297978</v>
      </c>
    </row>
    <row r="2535" spans="1:6" x14ac:dyDescent="0.25">
      <c r="A2535" t="s">
        <v>1668</v>
      </c>
      <c r="B2535" t="s">
        <v>1679</v>
      </c>
      <c r="C2535">
        <v>5424</v>
      </c>
      <c r="D2535" t="s">
        <v>4816</v>
      </c>
      <c r="E2535">
        <v>1091.29</v>
      </c>
      <c r="F2535">
        <f t="shared" si="71"/>
        <v>4.9702645492948712</v>
      </c>
    </row>
    <row r="2536" spans="1:6" x14ac:dyDescent="0.25">
      <c r="A2536" t="s">
        <v>1668</v>
      </c>
      <c r="B2536" t="s">
        <v>1293</v>
      </c>
      <c r="C2536">
        <v>4351</v>
      </c>
      <c r="D2536" t="s">
        <v>4817</v>
      </c>
      <c r="E2536">
        <v>636.75</v>
      </c>
      <c r="F2536">
        <f t="shared" si="71"/>
        <v>6.8331370239497451</v>
      </c>
    </row>
    <row r="2537" spans="1:6" x14ac:dyDescent="0.25">
      <c r="A2537" t="s">
        <v>1668</v>
      </c>
      <c r="B2537" t="s">
        <v>1556</v>
      </c>
      <c r="C2537">
        <v>5892</v>
      </c>
      <c r="D2537" t="s">
        <v>4818</v>
      </c>
      <c r="E2537">
        <v>2445.83</v>
      </c>
      <c r="F2537">
        <f t="shared" si="71"/>
        <v>2.4089981723995537</v>
      </c>
    </row>
    <row r="2538" spans="1:6" x14ac:dyDescent="0.25">
      <c r="A2538" t="s">
        <v>1668</v>
      </c>
      <c r="B2538" t="s">
        <v>422</v>
      </c>
      <c r="C2538">
        <v>2921</v>
      </c>
      <c r="D2538" t="s">
        <v>4819</v>
      </c>
      <c r="E2538">
        <v>434.16</v>
      </c>
      <c r="F2538">
        <f t="shared" si="71"/>
        <v>6.727934402063755</v>
      </c>
    </row>
    <row r="2539" spans="1:6" x14ac:dyDescent="0.25">
      <c r="A2539" t="s">
        <v>1668</v>
      </c>
      <c r="B2539" t="s">
        <v>1680</v>
      </c>
      <c r="C2539">
        <v>3829</v>
      </c>
      <c r="D2539" t="s">
        <v>4820</v>
      </c>
      <c r="E2539">
        <v>1151.23</v>
      </c>
      <c r="F2539">
        <f t="shared" si="71"/>
        <v>3.3260078350981126</v>
      </c>
    </row>
    <row r="2540" spans="1:6" x14ac:dyDescent="0.25">
      <c r="A2540" t="s">
        <v>1668</v>
      </c>
      <c r="B2540" t="s">
        <v>1681</v>
      </c>
      <c r="C2540">
        <v>6713</v>
      </c>
      <c r="D2540" t="s">
        <v>4821</v>
      </c>
      <c r="E2540">
        <v>1749.24</v>
      </c>
      <c r="F2540">
        <f t="shared" si="71"/>
        <v>3.8376666437995928</v>
      </c>
    </row>
    <row r="2541" spans="1:6" x14ac:dyDescent="0.25">
      <c r="A2541" t="s">
        <v>1668</v>
      </c>
      <c r="B2541" t="s">
        <v>1682</v>
      </c>
      <c r="C2541">
        <v>2299</v>
      </c>
      <c r="D2541" t="s">
        <v>4822</v>
      </c>
      <c r="E2541">
        <v>1005.77</v>
      </c>
      <c r="F2541">
        <f t="shared" si="71"/>
        <v>2.2858108712727563</v>
      </c>
    </row>
    <row r="2542" spans="1:6" x14ac:dyDescent="0.25">
      <c r="A2542" t="s">
        <v>1668</v>
      </c>
      <c r="B2542" t="s">
        <v>312</v>
      </c>
      <c r="C2542">
        <v>7052</v>
      </c>
      <c r="D2542" t="s">
        <v>4823</v>
      </c>
      <c r="E2542">
        <v>687.95</v>
      </c>
      <c r="F2542">
        <f t="shared" si="71"/>
        <v>10.250744966930736</v>
      </c>
    </row>
    <row r="2543" spans="1:6" x14ac:dyDescent="0.25">
      <c r="A2543" t="s">
        <v>1668</v>
      </c>
      <c r="B2543" t="s">
        <v>1683</v>
      </c>
      <c r="C2543">
        <v>4185</v>
      </c>
      <c r="D2543" t="s">
        <v>4824</v>
      </c>
      <c r="E2543">
        <v>1053.51</v>
      </c>
      <c r="F2543">
        <f t="shared" si="71"/>
        <v>3.9724350029900051</v>
      </c>
    </row>
    <row r="2544" spans="1:6" x14ac:dyDescent="0.25">
      <c r="A2544" t="s">
        <v>1668</v>
      </c>
      <c r="B2544" t="s">
        <v>1684</v>
      </c>
      <c r="C2544">
        <v>1899</v>
      </c>
      <c r="D2544" t="s">
        <v>4825</v>
      </c>
      <c r="E2544">
        <v>1827.37</v>
      </c>
      <c r="F2544">
        <f t="shared" si="71"/>
        <v>1.0391984108308663</v>
      </c>
    </row>
    <row r="2545" spans="1:6" x14ac:dyDescent="0.25">
      <c r="A2545" t="s">
        <v>1668</v>
      </c>
      <c r="B2545" t="s">
        <v>1685</v>
      </c>
      <c r="C2545">
        <v>6164</v>
      </c>
      <c r="D2545" t="s">
        <v>4826</v>
      </c>
      <c r="E2545">
        <v>537.99</v>
      </c>
      <c r="F2545">
        <f t="shared" si="71"/>
        <v>11.457462034610309</v>
      </c>
    </row>
    <row r="2546" spans="1:6" x14ac:dyDescent="0.25">
      <c r="A2546" t="s">
        <v>1668</v>
      </c>
      <c r="B2546" t="s">
        <v>1686</v>
      </c>
      <c r="C2546">
        <v>3191</v>
      </c>
      <c r="D2546" t="s">
        <v>4827</v>
      </c>
      <c r="E2546">
        <v>1440.34</v>
      </c>
      <c r="F2546">
        <f t="shared" si="71"/>
        <v>2.2154491300665122</v>
      </c>
    </row>
    <row r="2547" spans="1:6" x14ac:dyDescent="0.25">
      <c r="A2547" t="s">
        <v>1668</v>
      </c>
      <c r="B2547" t="s">
        <v>1687</v>
      </c>
      <c r="C2547">
        <v>3453</v>
      </c>
      <c r="D2547" t="s">
        <v>4828</v>
      </c>
      <c r="E2547">
        <v>435.67</v>
      </c>
      <c r="F2547">
        <f t="shared" si="71"/>
        <v>7.9257235981362033</v>
      </c>
    </row>
    <row r="2548" spans="1:6" x14ac:dyDescent="0.25">
      <c r="A2548" t="s">
        <v>1668</v>
      </c>
      <c r="B2548" t="s">
        <v>1364</v>
      </c>
      <c r="C2548">
        <v>1298</v>
      </c>
      <c r="D2548" t="s">
        <v>4829</v>
      </c>
      <c r="E2548">
        <v>2677.64</v>
      </c>
      <c r="F2548">
        <f t="shared" ref="F2548:F2611" si="72">C2548/E2548</f>
        <v>0.48475523221941713</v>
      </c>
    </row>
    <row r="2549" spans="1:6" x14ac:dyDescent="0.25">
      <c r="A2549" t="s">
        <v>1668</v>
      </c>
      <c r="B2549" t="s">
        <v>1560</v>
      </c>
      <c r="C2549">
        <v>17526</v>
      </c>
      <c r="D2549" t="s">
        <v>4830</v>
      </c>
      <c r="E2549">
        <v>800.35</v>
      </c>
      <c r="F2549">
        <f t="shared" si="72"/>
        <v>21.897919660148684</v>
      </c>
    </row>
    <row r="2550" spans="1:6" x14ac:dyDescent="0.25">
      <c r="A2550" t="s">
        <v>1668</v>
      </c>
      <c r="B2550" t="s">
        <v>1688</v>
      </c>
      <c r="C2550">
        <v>7291</v>
      </c>
      <c r="D2550" t="s">
        <v>4831</v>
      </c>
      <c r="E2550">
        <v>814.45</v>
      </c>
      <c r="F2550">
        <f t="shared" si="72"/>
        <v>8.9520535330591198</v>
      </c>
    </row>
    <row r="2551" spans="1:6" x14ac:dyDescent="0.25">
      <c r="A2551" t="s">
        <v>1668</v>
      </c>
      <c r="B2551" t="s">
        <v>1445</v>
      </c>
      <c r="C2551">
        <v>1301</v>
      </c>
      <c r="D2551" t="s">
        <v>4832</v>
      </c>
      <c r="E2551">
        <v>866.66</v>
      </c>
      <c r="F2551">
        <f t="shared" si="72"/>
        <v>1.5011653935799507</v>
      </c>
    </row>
    <row r="2552" spans="1:6" x14ac:dyDescent="0.25">
      <c r="A2552" t="s">
        <v>1668</v>
      </c>
      <c r="B2552" t="s">
        <v>213</v>
      </c>
      <c r="C2552">
        <v>3344</v>
      </c>
      <c r="D2552" t="s">
        <v>4833</v>
      </c>
      <c r="E2552">
        <v>1871.41</v>
      </c>
      <c r="F2552">
        <f t="shared" si="72"/>
        <v>1.7868879614835871</v>
      </c>
    </row>
    <row r="2553" spans="1:6" x14ac:dyDescent="0.25">
      <c r="A2553" t="s">
        <v>1668</v>
      </c>
      <c r="B2553" t="s">
        <v>1689</v>
      </c>
      <c r="C2553">
        <v>2013</v>
      </c>
      <c r="D2553" t="s">
        <v>4834</v>
      </c>
      <c r="E2553">
        <v>532.66999999999996</v>
      </c>
      <c r="F2553">
        <f t="shared" si="72"/>
        <v>3.779075224810859</v>
      </c>
    </row>
    <row r="2554" spans="1:6" x14ac:dyDescent="0.25">
      <c r="A2554" t="s">
        <v>1668</v>
      </c>
      <c r="B2554" t="s">
        <v>584</v>
      </c>
      <c r="C2554">
        <v>903</v>
      </c>
      <c r="D2554" t="s">
        <v>4835</v>
      </c>
      <c r="E2554">
        <v>971.75</v>
      </c>
      <c r="F2554">
        <f t="shared" si="72"/>
        <v>0.92925135065603293</v>
      </c>
    </row>
    <row r="2555" spans="1:6" x14ac:dyDescent="0.25">
      <c r="A2555" t="s">
        <v>1668</v>
      </c>
      <c r="B2555" t="s">
        <v>1690</v>
      </c>
      <c r="C2555">
        <v>4939</v>
      </c>
      <c r="D2555" t="s">
        <v>4836</v>
      </c>
      <c r="E2555">
        <v>863.73</v>
      </c>
      <c r="F2555">
        <f t="shared" si="72"/>
        <v>5.7182221296006857</v>
      </c>
    </row>
    <row r="2556" spans="1:6" x14ac:dyDescent="0.25">
      <c r="A2556" t="s">
        <v>1668</v>
      </c>
      <c r="B2556" t="s">
        <v>364</v>
      </c>
      <c r="C2556">
        <v>12797</v>
      </c>
      <c r="D2556" t="s">
        <v>4837</v>
      </c>
      <c r="E2556">
        <v>575.1</v>
      </c>
      <c r="F2556">
        <f t="shared" si="72"/>
        <v>22.251782298730653</v>
      </c>
    </row>
    <row r="2557" spans="1:6" x14ac:dyDescent="0.25">
      <c r="A2557" t="s">
        <v>1668</v>
      </c>
      <c r="B2557" t="s">
        <v>217</v>
      </c>
      <c r="C2557">
        <v>25844</v>
      </c>
      <c r="D2557" t="s">
        <v>4838</v>
      </c>
      <c r="E2557">
        <v>800.34</v>
      </c>
      <c r="F2557">
        <f t="shared" si="72"/>
        <v>32.291276207611766</v>
      </c>
    </row>
    <row r="2558" spans="1:6" x14ac:dyDescent="0.25">
      <c r="A2558" t="s">
        <v>1668</v>
      </c>
      <c r="B2558" t="s">
        <v>320</v>
      </c>
      <c r="C2558">
        <v>61128</v>
      </c>
      <c r="D2558" t="s">
        <v>4839</v>
      </c>
      <c r="E2558">
        <v>578.64</v>
      </c>
      <c r="F2558">
        <f t="shared" si="72"/>
        <v>105.64081294068852</v>
      </c>
    </row>
    <row r="2559" spans="1:6" x14ac:dyDescent="0.25">
      <c r="A2559" t="s">
        <v>1668</v>
      </c>
      <c r="B2559" t="s">
        <v>1691</v>
      </c>
      <c r="C2559">
        <v>3781</v>
      </c>
      <c r="D2559" t="s">
        <v>4840</v>
      </c>
      <c r="E2559">
        <v>1707.18</v>
      </c>
      <c r="F2559">
        <f t="shared" si="72"/>
        <v>2.2147635281575462</v>
      </c>
    </row>
    <row r="2560" spans="1:6" x14ac:dyDescent="0.25">
      <c r="A2560" t="s">
        <v>1668</v>
      </c>
      <c r="B2560" t="s">
        <v>1692</v>
      </c>
      <c r="C2560">
        <v>5586</v>
      </c>
      <c r="D2560" t="s">
        <v>4841</v>
      </c>
      <c r="E2560">
        <v>577.21</v>
      </c>
      <c r="F2560">
        <f t="shared" si="72"/>
        <v>9.6775870133920066</v>
      </c>
    </row>
    <row r="2561" spans="1:6" x14ac:dyDescent="0.25">
      <c r="A2561" t="s">
        <v>1668</v>
      </c>
      <c r="B2561" t="s">
        <v>845</v>
      </c>
      <c r="C2561">
        <v>2379</v>
      </c>
      <c r="D2561" t="s">
        <v>4842</v>
      </c>
      <c r="E2561">
        <v>1151.92</v>
      </c>
      <c r="F2561">
        <f t="shared" si="72"/>
        <v>2.0652475866379607</v>
      </c>
    </row>
    <row r="2562" spans="1:6" x14ac:dyDescent="0.25">
      <c r="A2562" t="s">
        <v>1668</v>
      </c>
      <c r="B2562" t="s">
        <v>225</v>
      </c>
      <c r="C2562">
        <v>4935</v>
      </c>
      <c r="D2562" t="s">
        <v>4843</v>
      </c>
      <c r="E2562">
        <v>885.67</v>
      </c>
      <c r="F2562">
        <f t="shared" si="72"/>
        <v>5.5720527961881965</v>
      </c>
    </row>
    <row r="2563" spans="1:6" x14ac:dyDescent="0.25">
      <c r="A2563" t="s">
        <v>1668</v>
      </c>
      <c r="B2563" t="s">
        <v>846</v>
      </c>
      <c r="C2563">
        <v>28332</v>
      </c>
      <c r="D2563" t="s">
        <v>4844</v>
      </c>
      <c r="E2563">
        <v>3482.67</v>
      </c>
      <c r="F2563">
        <f t="shared" si="72"/>
        <v>8.1351376960780097</v>
      </c>
    </row>
    <row r="2564" spans="1:6" x14ac:dyDescent="0.25">
      <c r="A2564" t="s">
        <v>1668</v>
      </c>
      <c r="B2564" t="s">
        <v>1693</v>
      </c>
      <c r="C2564">
        <v>2061</v>
      </c>
      <c r="D2564" t="s">
        <v>4845</v>
      </c>
      <c r="E2564">
        <v>1309.8699999999999</v>
      </c>
      <c r="F2564">
        <f t="shared" si="72"/>
        <v>1.5734385855084858</v>
      </c>
    </row>
    <row r="2565" spans="1:6" x14ac:dyDescent="0.25">
      <c r="A2565" t="s">
        <v>1668</v>
      </c>
      <c r="B2565" t="s">
        <v>1694</v>
      </c>
      <c r="C2565">
        <v>2216</v>
      </c>
      <c r="D2565" t="s">
        <v>4846</v>
      </c>
      <c r="E2565">
        <v>572.03</v>
      </c>
      <c r="F2565">
        <f t="shared" si="72"/>
        <v>3.873922696362079</v>
      </c>
    </row>
    <row r="2566" spans="1:6" x14ac:dyDescent="0.25">
      <c r="A2566" t="s">
        <v>1668</v>
      </c>
      <c r="B2566" t="s">
        <v>1695</v>
      </c>
      <c r="C2566">
        <v>193134</v>
      </c>
      <c r="D2566" t="s">
        <v>4847</v>
      </c>
      <c r="E2566">
        <v>813.74</v>
      </c>
      <c r="F2566">
        <f t="shared" si="72"/>
        <v>237.34116548283234</v>
      </c>
    </row>
    <row r="2567" spans="1:6" x14ac:dyDescent="0.25">
      <c r="A2567" t="s">
        <v>1668</v>
      </c>
      <c r="B2567" t="s">
        <v>1696</v>
      </c>
      <c r="C2567">
        <v>6576</v>
      </c>
      <c r="D2567" t="s">
        <v>4848</v>
      </c>
      <c r="E2567">
        <v>521.13</v>
      </c>
      <c r="F2567">
        <f t="shared" si="72"/>
        <v>12.618732370042023</v>
      </c>
    </row>
    <row r="2568" spans="1:6" x14ac:dyDescent="0.25">
      <c r="A2568" t="s">
        <v>1668</v>
      </c>
      <c r="B2568" t="s">
        <v>1697</v>
      </c>
      <c r="C2568">
        <v>14177</v>
      </c>
      <c r="D2568" t="s">
        <v>4849</v>
      </c>
      <c r="E2568">
        <v>2784.46</v>
      </c>
      <c r="F2568">
        <f t="shared" si="72"/>
        <v>5.0914719550648959</v>
      </c>
    </row>
    <row r="2569" spans="1:6" x14ac:dyDescent="0.25">
      <c r="A2569" t="s">
        <v>1668</v>
      </c>
      <c r="B2569" t="s">
        <v>1144</v>
      </c>
      <c r="C2569">
        <v>113775</v>
      </c>
      <c r="D2569" t="s">
        <v>4850</v>
      </c>
      <c r="E2569">
        <v>2890.85</v>
      </c>
      <c r="F2569">
        <f t="shared" si="72"/>
        <v>39.356936541155719</v>
      </c>
    </row>
    <row r="2570" spans="1:6" x14ac:dyDescent="0.25">
      <c r="A2570" t="s">
        <v>1668</v>
      </c>
      <c r="B2570" t="s">
        <v>1315</v>
      </c>
      <c r="C2570">
        <v>2865</v>
      </c>
      <c r="D2570" t="s">
        <v>4851</v>
      </c>
      <c r="E2570">
        <v>898.47</v>
      </c>
      <c r="F2570">
        <f t="shared" si="72"/>
        <v>3.1887542154996829</v>
      </c>
    </row>
    <row r="2571" spans="1:6" x14ac:dyDescent="0.25">
      <c r="A2571" t="s">
        <v>1668</v>
      </c>
      <c r="B2571" t="s">
        <v>1631</v>
      </c>
      <c r="C2571">
        <v>2153</v>
      </c>
      <c r="D2571" t="s">
        <v>4852</v>
      </c>
      <c r="E2571">
        <v>1135.42</v>
      </c>
      <c r="F2571">
        <f t="shared" si="72"/>
        <v>1.8962146166176392</v>
      </c>
    </row>
    <row r="2572" spans="1:6" x14ac:dyDescent="0.25">
      <c r="A2572" t="s">
        <v>1668</v>
      </c>
      <c r="B2572" t="s">
        <v>1698</v>
      </c>
      <c r="C2572">
        <v>10394</v>
      </c>
      <c r="D2572" t="s">
        <v>4853</v>
      </c>
      <c r="E2572">
        <v>570.25</v>
      </c>
      <c r="F2572">
        <f t="shared" si="72"/>
        <v>18.227093380096449</v>
      </c>
    </row>
    <row r="2573" spans="1:6" x14ac:dyDescent="0.25">
      <c r="A2573" t="s">
        <v>1668</v>
      </c>
      <c r="B2573" t="s">
        <v>1699</v>
      </c>
      <c r="C2573">
        <v>2344</v>
      </c>
      <c r="D2573" t="s">
        <v>4854</v>
      </c>
      <c r="E2573">
        <v>2096.7199999999998</v>
      </c>
      <c r="F2573">
        <f t="shared" si="72"/>
        <v>1.1179365866687017</v>
      </c>
    </row>
    <row r="2574" spans="1:6" x14ac:dyDescent="0.25">
      <c r="A2574" t="s">
        <v>1668</v>
      </c>
      <c r="B2574" t="s">
        <v>1700</v>
      </c>
      <c r="C2574">
        <v>6376</v>
      </c>
      <c r="D2574" t="s">
        <v>4855</v>
      </c>
      <c r="E2574">
        <v>1510.18</v>
      </c>
      <c r="F2574">
        <f t="shared" si="72"/>
        <v>4.2220132699413311</v>
      </c>
    </row>
    <row r="2575" spans="1:6" x14ac:dyDescent="0.25">
      <c r="A2575" t="s">
        <v>1668</v>
      </c>
      <c r="B2575" t="s">
        <v>1701</v>
      </c>
      <c r="C2575">
        <v>3098</v>
      </c>
      <c r="D2575" t="s">
        <v>4856</v>
      </c>
      <c r="E2575">
        <v>1517.06</v>
      </c>
      <c r="F2575">
        <f t="shared" si="72"/>
        <v>2.0421077610641638</v>
      </c>
    </row>
    <row r="2576" spans="1:6" x14ac:dyDescent="0.25">
      <c r="A2576" t="s">
        <v>1668</v>
      </c>
      <c r="B2576" t="s">
        <v>1702</v>
      </c>
      <c r="C2576">
        <v>1391</v>
      </c>
      <c r="D2576" t="s">
        <v>4857</v>
      </c>
      <c r="E2576">
        <v>1070.42</v>
      </c>
      <c r="F2576">
        <f t="shared" si="72"/>
        <v>1.2994899198445469</v>
      </c>
    </row>
    <row r="2577" spans="1:6" x14ac:dyDescent="0.25">
      <c r="A2577" t="s">
        <v>1668</v>
      </c>
      <c r="B2577" t="s">
        <v>933</v>
      </c>
      <c r="C2577">
        <v>10177</v>
      </c>
      <c r="D2577" t="s">
        <v>4858</v>
      </c>
      <c r="E2577">
        <v>1391</v>
      </c>
      <c r="F2577">
        <f t="shared" si="72"/>
        <v>7.3163191948238673</v>
      </c>
    </row>
    <row r="2578" spans="1:6" x14ac:dyDescent="0.25">
      <c r="A2578" t="s">
        <v>1668</v>
      </c>
      <c r="B2578" t="s">
        <v>1703</v>
      </c>
      <c r="C2578">
        <v>5441</v>
      </c>
      <c r="D2578" t="s">
        <v>4859</v>
      </c>
      <c r="E2578">
        <v>1617.51</v>
      </c>
      <c r="F2578">
        <f t="shared" si="72"/>
        <v>3.3638122793676701</v>
      </c>
    </row>
    <row r="2579" spans="1:6" x14ac:dyDescent="0.25">
      <c r="A2579" t="s">
        <v>1668</v>
      </c>
      <c r="B2579" t="s">
        <v>620</v>
      </c>
      <c r="C2579">
        <v>8384</v>
      </c>
      <c r="D2579" t="s">
        <v>4860</v>
      </c>
      <c r="E2579">
        <v>617.5</v>
      </c>
      <c r="F2579">
        <f t="shared" si="72"/>
        <v>13.577327935222671</v>
      </c>
    </row>
    <row r="2580" spans="1:6" x14ac:dyDescent="0.25">
      <c r="A2580" t="s">
        <v>1668</v>
      </c>
      <c r="B2580" t="s">
        <v>343</v>
      </c>
      <c r="C2580">
        <v>15932</v>
      </c>
      <c r="D2580" t="s">
        <v>4861</v>
      </c>
      <c r="E2580">
        <v>467.11</v>
      </c>
      <c r="F2580">
        <f t="shared" si="72"/>
        <v>34.107597782107</v>
      </c>
    </row>
    <row r="2581" spans="1:6" x14ac:dyDescent="0.25">
      <c r="A2581" t="s">
        <v>1668</v>
      </c>
      <c r="B2581" t="s">
        <v>1704</v>
      </c>
      <c r="C2581">
        <v>5435</v>
      </c>
      <c r="D2581" t="s">
        <v>4862</v>
      </c>
      <c r="E2581">
        <v>744.25</v>
      </c>
      <c r="F2581">
        <f t="shared" si="72"/>
        <v>7.3026536781995297</v>
      </c>
    </row>
    <row r="2582" spans="1:6" x14ac:dyDescent="0.25">
      <c r="A2582" t="s">
        <v>1668</v>
      </c>
      <c r="B2582" t="s">
        <v>1705</v>
      </c>
      <c r="C2582">
        <v>22814</v>
      </c>
      <c r="D2582" t="s">
        <v>4863</v>
      </c>
      <c r="E2582">
        <v>532.66</v>
      </c>
      <c r="F2582">
        <f t="shared" si="72"/>
        <v>42.830323283144971</v>
      </c>
    </row>
    <row r="2583" spans="1:6" x14ac:dyDescent="0.25">
      <c r="A2583" t="s">
        <v>1668</v>
      </c>
      <c r="B2583" t="s">
        <v>1706</v>
      </c>
      <c r="C2583">
        <v>2756</v>
      </c>
      <c r="D2583" t="s">
        <v>4864</v>
      </c>
      <c r="E2583">
        <v>1971.21</v>
      </c>
      <c r="F2583">
        <f t="shared" si="72"/>
        <v>1.3981260241171667</v>
      </c>
    </row>
    <row r="2584" spans="1:6" x14ac:dyDescent="0.25">
      <c r="A2584" t="s">
        <v>1707</v>
      </c>
      <c r="B2584" t="s">
        <v>1707</v>
      </c>
      <c r="C2584">
        <v>6829174</v>
      </c>
      <c r="D2584" t="s">
        <v>4865</v>
      </c>
      <c r="E2584">
        <v>42146.01</v>
      </c>
      <c r="F2584">
        <f t="shared" si="72"/>
        <v>162.0360741147264</v>
      </c>
    </row>
    <row r="2585" spans="1:6" x14ac:dyDescent="0.25">
      <c r="A2585" t="s">
        <v>1707</v>
      </c>
      <c r="B2585" t="s">
        <v>814</v>
      </c>
      <c r="C2585">
        <v>76978</v>
      </c>
      <c r="D2585" t="s">
        <v>4866</v>
      </c>
      <c r="E2585">
        <v>344.83</v>
      </c>
      <c r="F2585">
        <f t="shared" si="72"/>
        <v>223.2346373575385</v>
      </c>
    </row>
    <row r="2586" spans="1:6" x14ac:dyDescent="0.25">
      <c r="A2586" t="s">
        <v>1707</v>
      </c>
      <c r="B2586" t="s">
        <v>1606</v>
      </c>
      <c r="C2586">
        <v>49713</v>
      </c>
      <c r="D2586" t="s">
        <v>4867</v>
      </c>
      <c r="E2586">
        <v>474.89</v>
      </c>
      <c r="F2586">
        <f t="shared" si="72"/>
        <v>104.6831897913201</v>
      </c>
    </row>
    <row r="2587" spans="1:6" x14ac:dyDescent="0.25">
      <c r="A2587" t="s">
        <v>1707</v>
      </c>
      <c r="B2587" t="s">
        <v>294</v>
      </c>
      <c r="C2587">
        <v>16160</v>
      </c>
      <c r="D2587" t="s">
        <v>4868</v>
      </c>
      <c r="E2587">
        <v>436.23</v>
      </c>
      <c r="F2587">
        <f t="shared" si="72"/>
        <v>37.044678266052308</v>
      </c>
    </row>
    <row r="2588" spans="1:6" x14ac:dyDescent="0.25">
      <c r="A2588" t="s">
        <v>1707</v>
      </c>
      <c r="B2588" t="s">
        <v>1708</v>
      </c>
      <c r="C2588">
        <v>15064</v>
      </c>
      <c r="D2588" t="s">
        <v>4869</v>
      </c>
      <c r="E2588">
        <v>406.73</v>
      </c>
      <c r="F2588">
        <f t="shared" si="72"/>
        <v>37.036854916037662</v>
      </c>
    </row>
    <row r="2589" spans="1:6" x14ac:dyDescent="0.25">
      <c r="A2589" t="s">
        <v>1707</v>
      </c>
      <c r="B2589" t="s">
        <v>182</v>
      </c>
      <c r="C2589">
        <v>133088</v>
      </c>
      <c r="D2589" t="s">
        <v>4870</v>
      </c>
      <c r="E2589">
        <v>566.66</v>
      </c>
      <c r="F2589">
        <f t="shared" si="72"/>
        <v>234.86393957575973</v>
      </c>
    </row>
    <row r="2590" spans="1:6" x14ac:dyDescent="0.25">
      <c r="A2590" t="s">
        <v>1707</v>
      </c>
      <c r="B2590" t="s">
        <v>296</v>
      </c>
      <c r="C2590">
        <v>108110</v>
      </c>
      <c r="D2590" t="s">
        <v>4871</v>
      </c>
      <c r="E2590">
        <v>331.52</v>
      </c>
      <c r="F2590">
        <f t="shared" si="72"/>
        <v>326.10400579150581</v>
      </c>
    </row>
    <row r="2591" spans="1:6" x14ac:dyDescent="0.25">
      <c r="A2591" t="s">
        <v>1707</v>
      </c>
      <c r="B2591" t="s">
        <v>894</v>
      </c>
      <c r="C2591">
        <v>39842</v>
      </c>
      <c r="D2591" t="s">
        <v>4872</v>
      </c>
      <c r="E2591">
        <v>498.27</v>
      </c>
      <c r="F2591">
        <f t="shared" si="72"/>
        <v>79.960663897083919</v>
      </c>
    </row>
    <row r="2592" spans="1:6" x14ac:dyDescent="0.25">
      <c r="A2592" t="s">
        <v>1707</v>
      </c>
      <c r="B2592" t="s">
        <v>1709</v>
      </c>
      <c r="C2592">
        <v>14678</v>
      </c>
      <c r="D2592" t="s">
        <v>4873</v>
      </c>
      <c r="E2592">
        <v>265.73</v>
      </c>
      <c r="F2592">
        <f t="shared" si="72"/>
        <v>55.236518270424867</v>
      </c>
    </row>
    <row r="2593" spans="1:6" x14ac:dyDescent="0.25">
      <c r="A2593" t="s">
        <v>1707</v>
      </c>
      <c r="B2593" t="s">
        <v>297</v>
      </c>
      <c r="C2593">
        <v>27767</v>
      </c>
      <c r="D2593" t="s">
        <v>4874</v>
      </c>
      <c r="E2593">
        <v>599.89</v>
      </c>
      <c r="F2593">
        <f t="shared" si="72"/>
        <v>46.286819250195869</v>
      </c>
    </row>
    <row r="2594" spans="1:6" x14ac:dyDescent="0.25">
      <c r="A2594" t="s">
        <v>1707</v>
      </c>
      <c r="B2594" t="s">
        <v>896</v>
      </c>
      <c r="C2594">
        <v>56391</v>
      </c>
      <c r="D2594" t="s">
        <v>4875</v>
      </c>
      <c r="E2594">
        <v>347.64</v>
      </c>
      <c r="F2594">
        <f t="shared" si="72"/>
        <v>162.2109078356921</v>
      </c>
    </row>
    <row r="2595" spans="1:6" x14ac:dyDescent="0.25">
      <c r="A2595" t="s">
        <v>1707</v>
      </c>
      <c r="B2595" t="s">
        <v>1710</v>
      </c>
      <c r="C2595">
        <v>40667</v>
      </c>
      <c r="D2595" t="s">
        <v>4876</v>
      </c>
      <c r="E2595">
        <v>307.16000000000003</v>
      </c>
      <c r="F2595">
        <f t="shared" si="72"/>
        <v>132.39679645787211</v>
      </c>
    </row>
    <row r="2596" spans="1:6" x14ac:dyDescent="0.25">
      <c r="A2596" t="s">
        <v>1707</v>
      </c>
      <c r="B2596" t="s">
        <v>1613</v>
      </c>
      <c r="C2596">
        <v>17297</v>
      </c>
      <c r="D2596" t="s">
        <v>4877</v>
      </c>
      <c r="E2596">
        <v>288.76</v>
      </c>
      <c r="F2596">
        <f t="shared" si="72"/>
        <v>59.900955811054168</v>
      </c>
    </row>
    <row r="2597" spans="1:6" x14ac:dyDescent="0.25">
      <c r="A2597" t="s">
        <v>1707</v>
      </c>
      <c r="B2597" t="s">
        <v>1172</v>
      </c>
      <c r="C2597">
        <v>31959</v>
      </c>
      <c r="D2597" t="s">
        <v>4878</v>
      </c>
      <c r="E2597">
        <v>441.56</v>
      </c>
      <c r="F2597">
        <f t="shared" si="72"/>
        <v>72.377479844188784</v>
      </c>
    </row>
    <row r="2598" spans="1:6" x14ac:dyDescent="0.25">
      <c r="A2598" t="s">
        <v>1707</v>
      </c>
      <c r="B2598" t="s">
        <v>191</v>
      </c>
      <c r="C2598">
        <v>7615</v>
      </c>
      <c r="D2598" t="s">
        <v>4879</v>
      </c>
      <c r="E2598">
        <v>259.26</v>
      </c>
      <c r="F2598">
        <f t="shared" si="72"/>
        <v>29.372058936974465</v>
      </c>
    </row>
    <row r="2599" spans="1:6" x14ac:dyDescent="0.25">
      <c r="A2599" t="s">
        <v>1707</v>
      </c>
      <c r="B2599" t="s">
        <v>1711</v>
      </c>
      <c r="C2599">
        <v>36004</v>
      </c>
      <c r="D2599" t="s">
        <v>4880</v>
      </c>
      <c r="E2599">
        <v>443.17</v>
      </c>
      <c r="F2599">
        <f t="shared" si="72"/>
        <v>81.241961324096849</v>
      </c>
    </row>
    <row r="2600" spans="1:6" x14ac:dyDescent="0.25">
      <c r="A2600" t="s">
        <v>1707</v>
      </c>
      <c r="B2600" t="s">
        <v>193</v>
      </c>
      <c r="C2600">
        <v>56520</v>
      </c>
      <c r="D2600" t="s">
        <v>4881</v>
      </c>
      <c r="E2600">
        <v>434.49</v>
      </c>
      <c r="F2600">
        <f t="shared" si="72"/>
        <v>130.08354622661051</v>
      </c>
    </row>
    <row r="2601" spans="1:6" x14ac:dyDescent="0.25">
      <c r="A2601" t="s">
        <v>1707</v>
      </c>
      <c r="B2601" t="s">
        <v>1712</v>
      </c>
      <c r="C2601">
        <v>14230</v>
      </c>
      <c r="D2601" t="s">
        <v>4882</v>
      </c>
      <c r="E2601">
        <v>265.49</v>
      </c>
      <c r="F2601">
        <f t="shared" si="72"/>
        <v>53.599005612264115</v>
      </c>
    </row>
    <row r="2602" spans="1:6" x14ac:dyDescent="0.25">
      <c r="A2602" t="s">
        <v>1707</v>
      </c>
      <c r="B2602" t="s">
        <v>680</v>
      </c>
      <c r="C2602">
        <v>60520</v>
      </c>
      <c r="D2602" t="s">
        <v>4883</v>
      </c>
      <c r="E2602">
        <v>684.97</v>
      </c>
      <c r="F2602">
        <f t="shared" si="72"/>
        <v>88.354234492021547</v>
      </c>
    </row>
    <row r="2603" spans="1:6" x14ac:dyDescent="0.25">
      <c r="A2603" t="s">
        <v>1707</v>
      </c>
      <c r="B2603" t="s">
        <v>1431</v>
      </c>
      <c r="C2603">
        <v>694144</v>
      </c>
      <c r="D2603" t="s">
        <v>4884</v>
      </c>
      <c r="E2603">
        <v>526.16</v>
      </c>
      <c r="F2603">
        <f t="shared" si="72"/>
        <v>1319.2641021742436</v>
      </c>
    </row>
    <row r="2604" spans="1:6" x14ac:dyDescent="0.25">
      <c r="A2604" t="s">
        <v>1707</v>
      </c>
      <c r="B2604" t="s">
        <v>555</v>
      </c>
      <c r="C2604">
        <v>11663</v>
      </c>
      <c r="D2604" t="s">
        <v>4885</v>
      </c>
      <c r="E2604">
        <v>344.93</v>
      </c>
      <c r="F2604">
        <f t="shared" si="72"/>
        <v>33.812657640680719</v>
      </c>
    </row>
    <row r="2605" spans="1:6" x14ac:dyDescent="0.25">
      <c r="A2605" t="s">
        <v>1707</v>
      </c>
      <c r="B2605" t="s">
        <v>202</v>
      </c>
      <c r="C2605">
        <v>20490</v>
      </c>
      <c r="D2605" t="s">
        <v>4886</v>
      </c>
      <c r="E2605">
        <v>329</v>
      </c>
      <c r="F2605">
        <f t="shared" si="72"/>
        <v>62.27963525835866</v>
      </c>
    </row>
    <row r="2606" spans="1:6" x14ac:dyDescent="0.25">
      <c r="A2606" t="s">
        <v>1707</v>
      </c>
      <c r="B2606" t="s">
        <v>1713</v>
      </c>
      <c r="C2606">
        <v>53948</v>
      </c>
      <c r="D2606" t="s">
        <v>4887</v>
      </c>
      <c r="E2606">
        <v>491.34</v>
      </c>
      <c r="F2606">
        <f t="shared" si="72"/>
        <v>109.79769609638947</v>
      </c>
    </row>
    <row r="2607" spans="1:6" x14ac:dyDescent="0.25">
      <c r="A2607" t="s">
        <v>1707</v>
      </c>
      <c r="B2607" t="s">
        <v>1714</v>
      </c>
      <c r="C2607">
        <v>37159</v>
      </c>
      <c r="D2607" t="s">
        <v>4888</v>
      </c>
      <c r="E2607">
        <v>526.52</v>
      </c>
      <c r="F2607">
        <f t="shared" si="72"/>
        <v>70.574717009800196</v>
      </c>
    </row>
    <row r="2608" spans="1:6" x14ac:dyDescent="0.25">
      <c r="A2608" t="s">
        <v>1707</v>
      </c>
      <c r="B2608" t="s">
        <v>206</v>
      </c>
      <c r="C2608">
        <v>41133</v>
      </c>
      <c r="D2608" t="s">
        <v>4889</v>
      </c>
      <c r="E2608">
        <v>706.27</v>
      </c>
      <c r="F2608">
        <f t="shared" si="72"/>
        <v>58.239766661475073</v>
      </c>
    </row>
    <row r="2609" spans="1:6" x14ac:dyDescent="0.25">
      <c r="A2609" t="s">
        <v>1707</v>
      </c>
      <c r="B2609" t="s">
        <v>1715</v>
      </c>
      <c r="C2609">
        <v>18523</v>
      </c>
      <c r="D2609" t="s">
        <v>4890</v>
      </c>
      <c r="E2609">
        <v>499</v>
      </c>
      <c r="F2609">
        <f t="shared" si="72"/>
        <v>37.120240480961925</v>
      </c>
    </row>
    <row r="2610" spans="1:6" x14ac:dyDescent="0.25">
      <c r="A2610" t="s">
        <v>1707</v>
      </c>
      <c r="B2610" t="s">
        <v>207</v>
      </c>
      <c r="C2610">
        <v>42208</v>
      </c>
      <c r="D2610" t="s">
        <v>4891</v>
      </c>
      <c r="E2610">
        <v>574.37</v>
      </c>
      <c r="F2610">
        <f t="shared" si="72"/>
        <v>73.485732193533778</v>
      </c>
    </row>
    <row r="2611" spans="1:6" x14ac:dyDescent="0.25">
      <c r="A2611" t="s">
        <v>1707</v>
      </c>
      <c r="B2611" t="s">
        <v>735</v>
      </c>
      <c r="C2611">
        <v>49133</v>
      </c>
      <c r="D2611" t="s">
        <v>4892</v>
      </c>
      <c r="E2611">
        <v>603.64</v>
      </c>
      <c r="F2611">
        <f t="shared" si="72"/>
        <v>81.394539791928963</v>
      </c>
    </row>
    <row r="2612" spans="1:6" x14ac:dyDescent="0.25">
      <c r="A2612" t="s">
        <v>1707</v>
      </c>
      <c r="B2612" t="s">
        <v>1716</v>
      </c>
      <c r="C2612">
        <v>29464</v>
      </c>
      <c r="D2612" t="s">
        <v>4893</v>
      </c>
      <c r="E2612">
        <v>611.22</v>
      </c>
      <c r="F2612">
        <f t="shared" ref="F2612:F2675" si="73">C2612/E2612</f>
        <v>48.205228886489316</v>
      </c>
    </row>
    <row r="2613" spans="1:6" x14ac:dyDescent="0.25">
      <c r="A2613" t="s">
        <v>1707</v>
      </c>
      <c r="B2613" t="s">
        <v>1717</v>
      </c>
      <c r="C2613">
        <v>23320</v>
      </c>
      <c r="D2613" t="s">
        <v>4894</v>
      </c>
      <c r="E2613">
        <v>302.45999999999998</v>
      </c>
      <c r="F2613">
        <f t="shared" si="73"/>
        <v>77.101104278251668</v>
      </c>
    </row>
    <row r="2614" spans="1:6" x14ac:dyDescent="0.25">
      <c r="A2614" t="s">
        <v>1707</v>
      </c>
      <c r="B2614" t="s">
        <v>209</v>
      </c>
      <c r="C2614">
        <v>69069</v>
      </c>
      <c r="D2614" t="s">
        <v>4895</v>
      </c>
      <c r="E2614">
        <v>624.27</v>
      </c>
      <c r="F2614">
        <f t="shared" si="73"/>
        <v>110.63962708443462</v>
      </c>
    </row>
    <row r="2615" spans="1:6" x14ac:dyDescent="0.25">
      <c r="A2615" t="s">
        <v>1707</v>
      </c>
      <c r="B2615" t="s">
        <v>687</v>
      </c>
      <c r="C2615">
        <v>13427</v>
      </c>
      <c r="D2615" t="s">
        <v>4896</v>
      </c>
      <c r="E2615">
        <v>361.17</v>
      </c>
      <c r="F2615">
        <f t="shared" si="73"/>
        <v>37.176398925713649</v>
      </c>
    </row>
    <row r="2616" spans="1:6" x14ac:dyDescent="0.25">
      <c r="A2616" t="s">
        <v>1707</v>
      </c>
      <c r="B2616" t="s">
        <v>1718</v>
      </c>
      <c r="C2616">
        <v>64934</v>
      </c>
      <c r="D2616" t="s">
        <v>4897</v>
      </c>
      <c r="E2616">
        <v>175.78</v>
      </c>
      <c r="F2616">
        <f t="shared" si="73"/>
        <v>369.40493799067013</v>
      </c>
    </row>
    <row r="2617" spans="1:6" x14ac:dyDescent="0.25">
      <c r="A2617" t="s">
        <v>1707</v>
      </c>
      <c r="B2617" t="s">
        <v>491</v>
      </c>
      <c r="C2617">
        <v>367804</v>
      </c>
      <c r="D2617" t="s">
        <v>4898</v>
      </c>
      <c r="E2617">
        <v>575.76</v>
      </c>
      <c r="F2617">
        <f t="shared" si="73"/>
        <v>638.81478393775183</v>
      </c>
    </row>
    <row r="2618" spans="1:6" x14ac:dyDescent="0.25">
      <c r="A2618" t="s">
        <v>1707</v>
      </c>
      <c r="B2618" t="s">
        <v>575</v>
      </c>
      <c r="C2618">
        <v>6620</v>
      </c>
      <c r="D2618" t="s">
        <v>4899</v>
      </c>
      <c r="E2618">
        <v>223.51</v>
      </c>
      <c r="F2618">
        <f t="shared" si="73"/>
        <v>29.618361594559527</v>
      </c>
    </row>
    <row r="2619" spans="1:6" x14ac:dyDescent="0.25">
      <c r="A2619" t="s">
        <v>1707</v>
      </c>
      <c r="B2619" t="s">
        <v>1719</v>
      </c>
      <c r="C2619">
        <v>25050</v>
      </c>
      <c r="D2619" t="s">
        <v>4900</v>
      </c>
      <c r="E2619">
        <v>670.44</v>
      </c>
      <c r="F2619">
        <f t="shared" si="73"/>
        <v>37.36352246286021</v>
      </c>
    </row>
    <row r="2620" spans="1:6" x14ac:dyDescent="0.25">
      <c r="A2620" t="s">
        <v>1707</v>
      </c>
      <c r="B2620" t="s">
        <v>688</v>
      </c>
      <c r="C2620">
        <v>25652</v>
      </c>
      <c r="D2620" t="s">
        <v>4901</v>
      </c>
      <c r="E2620">
        <v>596.36</v>
      </c>
      <c r="F2620">
        <f t="shared" si="73"/>
        <v>43.014286672479706</v>
      </c>
    </row>
    <row r="2621" spans="1:6" x14ac:dyDescent="0.25">
      <c r="A2621" t="s">
        <v>1707</v>
      </c>
      <c r="B2621" t="s">
        <v>1720</v>
      </c>
      <c r="C2621">
        <v>56786</v>
      </c>
      <c r="D2621" t="s">
        <v>4902</v>
      </c>
      <c r="E2621">
        <v>499.66</v>
      </c>
      <c r="F2621">
        <f t="shared" si="73"/>
        <v>113.64928151142776</v>
      </c>
    </row>
    <row r="2622" spans="1:6" x14ac:dyDescent="0.25">
      <c r="A2622" t="s">
        <v>1707</v>
      </c>
      <c r="B2622" t="s">
        <v>1442</v>
      </c>
      <c r="C2622">
        <v>17304</v>
      </c>
      <c r="D2622" t="s">
        <v>4903</v>
      </c>
      <c r="E2622">
        <v>534.19000000000005</v>
      </c>
      <c r="F2622">
        <f t="shared" si="73"/>
        <v>32.392968793874836</v>
      </c>
    </row>
    <row r="2623" spans="1:6" x14ac:dyDescent="0.25">
      <c r="A2623" t="s">
        <v>1707</v>
      </c>
      <c r="B2623" t="s">
        <v>689</v>
      </c>
      <c r="C2623">
        <v>28117</v>
      </c>
      <c r="D2623" t="s">
        <v>4904</v>
      </c>
      <c r="E2623">
        <v>525.95000000000005</v>
      </c>
      <c r="F2623">
        <f t="shared" si="73"/>
        <v>53.459454320752918</v>
      </c>
    </row>
    <row r="2624" spans="1:6" x14ac:dyDescent="0.25">
      <c r="A2624" t="s">
        <v>1707</v>
      </c>
      <c r="B2624" t="s">
        <v>211</v>
      </c>
      <c r="C2624">
        <v>32345</v>
      </c>
      <c r="D2624" t="s">
        <v>4905</v>
      </c>
      <c r="E2624">
        <v>593.49</v>
      </c>
      <c r="F2624">
        <f t="shared" si="73"/>
        <v>54.499654585586953</v>
      </c>
    </row>
    <row r="2625" spans="1:6" x14ac:dyDescent="0.25">
      <c r="A2625" t="s">
        <v>1707</v>
      </c>
      <c r="B2625" t="s">
        <v>908</v>
      </c>
      <c r="C2625">
        <v>25178</v>
      </c>
      <c r="D2625" t="s">
        <v>4906</v>
      </c>
      <c r="E2625">
        <v>612.75</v>
      </c>
      <c r="F2625">
        <f t="shared" si="73"/>
        <v>41.090167278661774</v>
      </c>
    </row>
    <row r="2626" spans="1:6" x14ac:dyDescent="0.25">
      <c r="A2626" t="s">
        <v>1707</v>
      </c>
      <c r="B2626" t="s">
        <v>212</v>
      </c>
      <c r="C2626">
        <v>8201</v>
      </c>
      <c r="D2626" t="s">
        <v>4907</v>
      </c>
      <c r="E2626">
        <v>206.94</v>
      </c>
      <c r="F2626">
        <f t="shared" si="73"/>
        <v>39.629844399342808</v>
      </c>
    </row>
    <row r="2627" spans="1:6" x14ac:dyDescent="0.25">
      <c r="A2627" t="s">
        <v>1707</v>
      </c>
      <c r="B2627" t="s">
        <v>1179</v>
      </c>
      <c r="C2627">
        <v>18582</v>
      </c>
      <c r="D2627" t="s">
        <v>4908</v>
      </c>
      <c r="E2627">
        <v>556.75</v>
      </c>
      <c r="F2627">
        <f t="shared" si="73"/>
        <v>33.375841939829364</v>
      </c>
    </row>
    <row r="2628" spans="1:6" x14ac:dyDescent="0.25">
      <c r="A2628" t="s">
        <v>1707</v>
      </c>
      <c r="B2628" t="s">
        <v>213</v>
      </c>
      <c r="C2628">
        <v>11786</v>
      </c>
      <c r="D2628" t="s">
        <v>4909</v>
      </c>
      <c r="E2628">
        <v>319.57</v>
      </c>
      <c r="F2628">
        <f t="shared" si="73"/>
        <v>36.880808586538159</v>
      </c>
    </row>
    <row r="2629" spans="1:6" x14ac:dyDescent="0.25">
      <c r="A2629" t="s">
        <v>1707</v>
      </c>
      <c r="B2629" t="s">
        <v>214</v>
      </c>
      <c r="C2629">
        <v>54495</v>
      </c>
      <c r="D2629" t="s">
        <v>4910</v>
      </c>
      <c r="E2629">
        <v>314.33999999999997</v>
      </c>
      <c r="F2629">
        <f t="shared" si="73"/>
        <v>173.36323725901892</v>
      </c>
    </row>
    <row r="2630" spans="1:6" x14ac:dyDescent="0.25">
      <c r="A2630" t="s">
        <v>1707</v>
      </c>
      <c r="B2630" t="s">
        <v>318</v>
      </c>
      <c r="C2630">
        <v>17788</v>
      </c>
      <c r="D2630" t="s">
        <v>4911</v>
      </c>
      <c r="E2630">
        <v>302.76</v>
      </c>
      <c r="F2630">
        <f t="shared" si="73"/>
        <v>58.752807504293834</v>
      </c>
    </row>
    <row r="2631" spans="1:6" x14ac:dyDescent="0.25">
      <c r="A2631" t="s">
        <v>1707</v>
      </c>
      <c r="B2631" t="s">
        <v>696</v>
      </c>
      <c r="C2631">
        <v>470313</v>
      </c>
      <c r="D2631" t="s">
        <v>4912</v>
      </c>
      <c r="E2631">
        <v>525.80999999999995</v>
      </c>
      <c r="F2631">
        <f t="shared" si="73"/>
        <v>894.45427055400251</v>
      </c>
    </row>
    <row r="2632" spans="1:6" x14ac:dyDescent="0.25">
      <c r="A2632" t="s">
        <v>1707</v>
      </c>
      <c r="B2632" t="s">
        <v>364</v>
      </c>
      <c r="C2632">
        <v>7016</v>
      </c>
      <c r="D2632" t="s">
        <v>4913</v>
      </c>
      <c r="E2632">
        <v>193.81</v>
      </c>
      <c r="F2632">
        <f t="shared" si="73"/>
        <v>36.20040245601362</v>
      </c>
    </row>
    <row r="2633" spans="1:6" x14ac:dyDescent="0.25">
      <c r="A2633" t="s">
        <v>1707</v>
      </c>
      <c r="B2633" t="s">
        <v>216</v>
      </c>
      <c r="C2633">
        <v>25633</v>
      </c>
      <c r="D2633" t="s">
        <v>4914</v>
      </c>
      <c r="E2633">
        <v>507.17</v>
      </c>
      <c r="F2633">
        <f t="shared" si="73"/>
        <v>50.541238637932054</v>
      </c>
    </row>
    <row r="2634" spans="1:6" x14ac:dyDescent="0.25">
      <c r="A2634" t="s">
        <v>1707</v>
      </c>
      <c r="B2634" t="s">
        <v>217</v>
      </c>
      <c r="C2634">
        <v>44142</v>
      </c>
      <c r="D2634" t="s">
        <v>4915</v>
      </c>
      <c r="E2634">
        <v>617.96</v>
      </c>
      <c r="F2634">
        <f t="shared" si="73"/>
        <v>71.431807884005437</v>
      </c>
    </row>
    <row r="2635" spans="1:6" x14ac:dyDescent="0.25">
      <c r="A2635" t="s">
        <v>1707</v>
      </c>
      <c r="B2635" t="s">
        <v>659</v>
      </c>
      <c r="C2635">
        <v>12268</v>
      </c>
      <c r="D2635" t="s">
        <v>4916</v>
      </c>
      <c r="E2635">
        <v>282.5</v>
      </c>
      <c r="F2635">
        <f t="shared" si="73"/>
        <v>43.426548672566369</v>
      </c>
    </row>
    <row r="2636" spans="1:6" x14ac:dyDescent="0.25">
      <c r="A2636" t="s">
        <v>1707</v>
      </c>
      <c r="B2636" t="s">
        <v>320</v>
      </c>
      <c r="C2636">
        <v>34366</v>
      </c>
      <c r="D2636" t="s">
        <v>4917</v>
      </c>
      <c r="E2636">
        <v>570.67999999999995</v>
      </c>
      <c r="F2636">
        <f t="shared" si="73"/>
        <v>60.219387397490721</v>
      </c>
    </row>
    <row r="2637" spans="1:6" x14ac:dyDescent="0.25">
      <c r="A2637" t="s">
        <v>1707</v>
      </c>
      <c r="B2637" t="s">
        <v>1721</v>
      </c>
      <c r="C2637">
        <v>54068</v>
      </c>
      <c r="D2637" t="s">
        <v>4918</v>
      </c>
      <c r="E2637">
        <v>247.04</v>
      </c>
      <c r="F2637">
        <f t="shared" si="73"/>
        <v>218.86334196891193</v>
      </c>
    </row>
    <row r="2638" spans="1:6" x14ac:dyDescent="0.25">
      <c r="A2638" t="s">
        <v>1707</v>
      </c>
      <c r="B2638" t="s">
        <v>1722</v>
      </c>
      <c r="C2638">
        <v>53794</v>
      </c>
      <c r="D2638" t="s">
        <v>4919</v>
      </c>
      <c r="E2638">
        <v>432.24</v>
      </c>
      <c r="F2638">
        <f t="shared" si="73"/>
        <v>124.45400703312974</v>
      </c>
    </row>
    <row r="2639" spans="1:6" x14ac:dyDescent="0.25">
      <c r="A2639" t="s">
        <v>1707</v>
      </c>
      <c r="B2639" t="s">
        <v>1723</v>
      </c>
      <c r="C2639">
        <v>25694</v>
      </c>
      <c r="D2639" t="s">
        <v>4920</v>
      </c>
      <c r="E2639">
        <v>560.87</v>
      </c>
      <c r="F2639">
        <f t="shared" si="73"/>
        <v>45.810972239556406</v>
      </c>
    </row>
    <row r="2640" spans="1:6" x14ac:dyDescent="0.25">
      <c r="A2640" t="s">
        <v>1707</v>
      </c>
      <c r="B2640" t="s">
        <v>221</v>
      </c>
      <c r="C2640">
        <v>24602</v>
      </c>
      <c r="D2640" t="s">
        <v>4921</v>
      </c>
      <c r="E2640">
        <v>307.2</v>
      </c>
      <c r="F2640">
        <f t="shared" si="73"/>
        <v>80.084635416666671</v>
      </c>
    </row>
    <row r="2641" spans="1:6" x14ac:dyDescent="0.25">
      <c r="A2641" t="s">
        <v>1707</v>
      </c>
      <c r="B2641" t="s">
        <v>222</v>
      </c>
      <c r="C2641">
        <v>97984</v>
      </c>
      <c r="D2641" t="s">
        <v>4922</v>
      </c>
      <c r="E2641">
        <v>558.67999999999995</v>
      </c>
      <c r="F2641">
        <f t="shared" si="73"/>
        <v>175.38483568411257</v>
      </c>
    </row>
    <row r="2642" spans="1:6" x14ac:dyDescent="0.25">
      <c r="A2642" t="s">
        <v>1707</v>
      </c>
      <c r="B2642" t="s">
        <v>224</v>
      </c>
      <c r="C2642">
        <v>28907</v>
      </c>
      <c r="D2642" t="s">
        <v>4923</v>
      </c>
      <c r="E2642">
        <v>513.79999999999995</v>
      </c>
      <c r="F2642">
        <f t="shared" si="73"/>
        <v>56.261191124951345</v>
      </c>
    </row>
    <row r="2643" spans="1:6" x14ac:dyDescent="0.25">
      <c r="A2643" t="s">
        <v>1707</v>
      </c>
      <c r="B2643" t="s">
        <v>225</v>
      </c>
      <c r="C2643">
        <v>34375</v>
      </c>
      <c r="D2643" t="s">
        <v>4924</v>
      </c>
      <c r="E2643">
        <v>376.13</v>
      </c>
      <c r="F2643">
        <f t="shared" si="73"/>
        <v>91.391274293462374</v>
      </c>
    </row>
    <row r="2644" spans="1:6" x14ac:dyDescent="0.25">
      <c r="A2644" t="s">
        <v>1707</v>
      </c>
      <c r="B2644" t="s">
        <v>1724</v>
      </c>
      <c r="C2644">
        <v>96387</v>
      </c>
      <c r="D2644" t="s">
        <v>4925</v>
      </c>
      <c r="E2644">
        <v>615.57000000000005</v>
      </c>
      <c r="F2644">
        <f t="shared" si="73"/>
        <v>156.58170476144059</v>
      </c>
    </row>
    <row r="2645" spans="1:6" x14ac:dyDescent="0.25">
      <c r="A2645" t="s">
        <v>1707</v>
      </c>
      <c r="B2645" t="s">
        <v>1529</v>
      </c>
      <c r="C2645">
        <v>12422</v>
      </c>
      <c r="D2645" t="s">
        <v>4926</v>
      </c>
      <c r="E2645">
        <v>216.79</v>
      </c>
      <c r="F2645">
        <f t="shared" si="73"/>
        <v>57.299690945154296</v>
      </c>
    </row>
    <row r="2646" spans="1:6" x14ac:dyDescent="0.25">
      <c r="A2646" t="s">
        <v>1707</v>
      </c>
      <c r="B2646" t="s">
        <v>227</v>
      </c>
      <c r="C2646">
        <v>46545</v>
      </c>
      <c r="D2646" t="s">
        <v>4927</v>
      </c>
      <c r="E2646">
        <v>652.88</v>
      </c>
      <c r="F2646">
        <f t="shared" si="73"/>
        <v>71.291814728587184</v>
      </c>
    </row>
    <row r="2647" spans="1:6" x14ac:dyDescent="0.25">
      <c r="A2647" t="s">
        <v>1707</v>
      </c>
      <c r="B2647" t="s">
        <v>228</v>
      </c>
      <c r="C2647">
        <v>208993</v>
      </c>
      <c r="D2647" t="s">
        <v>4928</v>
      </c>
      <c r="E2647">
        <v>543.87</v>
      </c>
      <c r="F2647">
        <f t="shared" si="73"/>
        <v>384.27013808446873</v>
      </c>
    </row>
    <row r="2648" spans="1:6" x14ac:dyDescent="0.25">
      <c r="A2648" t="s">
        <v>1707</v>
      </c>
      <c r="B2648" t="s">
        <v>1451</v>
      </c>
      <c r="C2648">
        <v>6488</v>
      </c>
      <c r="D2648" t="s">
        <v>4929</v>
      </c>
      <c r="E2648">
        <v>130.38</v>
      </c>
      <c r="F2648">
        <f t="shared" si="73"/>
        <v>49.762233471391319</v>
      </c>
    </row>
    <row r="2649" spans="1:6" x14ac:dyDescent="0.25">
      <c r="A2649" t="s">
        <v>1707</v>
      </c>
      <c r="B2649" t="s">
        <v>229</v>
      </c>
      <c r="C2649">
        <v>21403</v>
      </c>
      <c r="D2649" t="s">
        <v>4930</v>
      </c>
      <c r="E2649">
        <v>522.41</v>
      </c>
      <c r="F2649">
        <f t="shared" si="73"/>
        <v>40.969736413927762</v>
      </c>
    </row>
    <row r="2650" spans="1:6" x14ac:dyDescent="0.25">
      <c r="A2650" t="s">
        <v>1707</v>
      </c>
      <c r="B2650" t="s">
        <v>1725</v>
      </c>
      <c r="C2650">
        <v>30069</v>
      </c>
      <c r="D2650" t="s">
        <v>4931</v>
      </c>
      <c r="E2650">
        <v>555.38</v>
      </c>
      <c r="F2650">
        <f t="shared" si="73"/>
        <v>54.141308653534516</v>
      </c>
    </row>
    <row r="2651" spans="1:6" x14ac:dyDescent="0.25">
      <c r="A2651" t="s">
        <v>1707</v>
      </c>
      <c r="B2651" t="s">
        <v>1726</v>
      </c>
      <c r="C2651">
        <v>22241</v>
      </c>
      <c r="D2651" t="s">
        <v>4932</v>
      </c>
      <c r="E2651">
        <v>434.83</v>
      </c>
      <c r="F2651">
        <f t="shared" si="73"/>
        <v>51.148724788998003</v>
      </c>
    </row>
    <row r="2652" spans="1:6" x14ac:dyDescent="0.25">
      <c r="A2652" t="s">
        <v>1707</v>
      </c>
      <c r="B2652" t="s">
        <v>230</v>
      </c>
      <c r="C2652">
        <v>8076</v>
      </c>
      <c r="D2652" t="s">
        <v>4933</v>
      </c>
      <c r="E2652">
        <v>422.93</v>
      </c>
      <c r="F2652">
        <f t="shared" si="73"/>
        <v>19.095358569976117</v>
      </c>
    </row>
    <row r="2653" spans="1:6" x14ac:dyDescent="0.25">
      <c r="A2653" t="s">
        <v>1707</v>
      </c>
      <c r="B2653" t="s">
        <v>1727</v>
      </c>
      <c r="C2653">
        <v>5048</v>
      </c>
      <c r="D2653" t="s">
        <v>4934</v>
      </c>
      <c r="E2653">
        <v>174.58</v>
      </c>
      <c r="F2653">
        <f t="shared" si="73"/>
        <v>28.915110551036772</v>
      </c>
    </row>
    <row r="2654" spans="1:6" x14ac:dyDescent="0.25">
      <c r="A2654" t="s">
        <v>1707</v>
      </c>
      <c r="B2654" t="s">
        <v>331</v>
      </c>
      <c r="C2654">
        <v>16832</v>
      </c>
      <c r="D2654" t="s">
        <v>4935</v>
      </c>
      <c r="E2654">
        <v>442.39</v>
      </c>
      <c r="F2654">
        <f t="shared" si="73"/>
        <v>38.047876308234819</v>
      </c>
    </row>
    <row r="2655" spans="1:6" x14ac:dyDescent="0.25">
      <c r="A2655" t="s">
        <v>1707</v>
      </c>
      <c r="B2655" t="s">
        <v>512</v>
      </c>
      <c r="C2655">
        <v>80245</v>
      </c>
      <c r="D2655" t="s">
        <v>4936</v>
      </c>
      <c r="E2655">
        <v>402.44</v>
      </c>
      <c r="F2655">
        <f t="shared" si="73"/>
        <v>199.39618328197992</v>
      </c>
    </row>
    <row r="2656" spans="1:6" x14ac:dyDescent="0.25">
      <c r="A2656" t="s">
        <v>1707</v>
      </c>
      <c r="B2656" t="s">
        <v>1728</v>
      </c>
      <c r="C2656">
        <v>33167</v>
      </c>
      <c r="D2656" t="s">
        <v>4937</v>
      </c>
      <c r="E2656">
        <v>336.4</v>
      </c>
      <c r="F2656">
        <f t="shared" si="73"/>
        <v>98.59393579072534</v>
      </c>
    </row>
    <row r="2657" spans="1:6" x14ac:dyDescent="0.25">
      <c r="A2657" t="s">
        <v>1707</v>
      </c>
      <c r="B2657" t="s">
        <v>1729</v>
      </c>
      <c r="C2657">
        <v>53382</v>
      </c>
      <c r="D2657" t="s">
        <v>4938</v>
      </c>
      <c r="E2657">
        <v>394.99</v>
      </c>
      <c r="F2657">
        <f t="shared" si="73"/>
        <v>135.1477252588673</v>
      </c>
    </row>
    <row r="2658" spans="1:6" x14ac:dyDescent="0.25">
      <c r="A2658" t="s">
        <v>1707</v>
      </c>
      <c r="B2658" t="s">
        <v>929</v>
      </c>
      <c r="C2658">
        <v>71813</v>
      </c>
      <c r="D2658" t="s">
        <v>4939</v>
      </c>
      <c r="E2658">
        <v>476.72</v>
      </c>
      <c r="F2658">
        <f t="shared" si="73"/>
        <v>150.6397885551267</v>
      </c>
    </row>
    <row r="2659" spans="1:6" x14ac:dyDescent="0.25">
      <c r="A2659" t="s">
        <v>1707</v>
      </c>
      <c r="B2659" t="s">
        <v>1463</v>
      </c>
      <c r="C2659">
        <v>332285</v>
      </c>
      <c r="D2659" t="s">
        <v>4940</v>
      </c>
      <c r="E2659">
        <v>624</v>
      </c>
      <c r="F2659">
        <f t="shared" si="73"/>
        <v>532.50801282051282</v>
      </c>
    </row>
    <row r="2660" spans="1:6" x14ac:dyDescent="0.25">
      <c r="A2660" t="s">
        <v>1707</v>
      </c>
      <c r="B2660" t="s">
        <v>337</v>
      </c>
      <c r="C2660">
        <v>22068</v>
      </c>
      <c r="D2660" t="s">
        <v>4941</v>
      </c>
      <c r="E2660">
        <v>533.25</v>
      </c>
      <c r="F2660">
        <f t="shared" si="73"/>
        <v>41.383966244725741</v>
      </c>
    </row>
    <row r="2661" spans="1:6" x14ac:dyDescent="0.25">
      <c r="A2661" t="s">
        <v>1707</v>
      </c>
      <c r="B2661" t="s">
        <v>1730</v>
      </c>
      <c r="C2661">
        <v>15026</v>
      </c>
      <c r="D2661" t="s">
        <v>4942</v>
      </c>
      <c r="E2661">
        <v>266.04000000000002</v>
      </c>
      <c r="F2661">
        <f t="shared" si="73"/>
        <v>56.480228537062089</v>
      </c>
    </row>
    <row r="2662" spans="1:6" x14ac:dyDescent="0.25">
      <c r="A2662" t="s">
        <v>1707</v>
      </c>
      <c r="B2662" t="s">
        <v>340</v>
      </c>
      <c r="C2662">
        <v>98250</v>
      </c>
      <c r="D2662" t="s">
        <v>4943</v>
      </c>
      <c r="E2662">
        <v>597.77</v>
      </c>
      <c r="F2662">
        <f t="shared" si="73"/>
        <v>164.36087458387004</v>
      </c>
    </row>
    <row r="2663" spans="1:6" x14ac:dyDescent="0.25">
      <c r="A2663" t="s">
        <v>1707</v>
      </c>
      <c r="B2663" t="s">
        <v>236</v>
      </c>
      <c r="C2663">
        <v>937166</v>
      </c>
      <c r="D2663" t="s">
        <v>4944</v>
      </c>
      <c r="E2663">
        <v>783.69</v>
      </c>
      <c r="F2663">
        <f t="shared" si="73"/>
        <v>1195.8376398831169</v>
      </c>
    </row>
    <row r="2664" spans="1:6" x14ac:dyDescent="0.25">
      <c r="A2664" t="s">
        <v>1707</v>
      </c>
      <c r="B2664" t="s">
        <v>869</v>
      </c>
      <c r="C2664">
        <v>20157</v>
      </c>
      <c r="D2664" t="s">
        <v>4945</v>
      </c>
      <c r="E2664">
        <v>325.38</v>
      </c>
      <c r="F2664">
        <f t="shared" si="73"/>
        <v>61.949105661073204</v>
      </c>
    </row>
    <row r="2665" spans="1:6" x14ac:dyDescent="0.25">
      <c r="A2665" t="s">
        <v>1707</v>
      </c>
      <c r="B2665" t="s">
        <v>608</v>
      </c>
      <c r="C2665">
        <v>13715</v>
      </c>
      <c r="D2665" t="s">
        <v>4946</v>
      </c>
      <c r="E2665">
        <v>493.22</v>
      </c>
      <c r="F2665">
        <f t="shared" si="73"/>
        <v>27.80706378492356</v>
      </c>
    </row>
    <row r="2666" spans="1:6" x14ac:dyDescent="0.25">
      <c r="A2666" t="s">
        <v>1707</v>
      </c>
      <c r="B2666" t="s">
        <v>757</v>
      </c>
      <c r="C2666">
        <v>158348</v>
      </c>
      <c r="D2666" t="s">
        <v>4947</v>
      </c>
      <c r="E2666">
        <v>429.71</v>
      </c>
      <c r="F2666">
        <f t="shared" si="73"/>
        <v>368.49968583463266</v>
      </c>
    </row>
    <row r="2667" spans="1:6" x14ac:dyDescent="0.25">
      <c r="A2667" t="s">
        <v>1707</v>
      </c>
      <c r="B2667" t="s">
        <v>873</v>
      </c>
      <c r="C2667">
        <v>191283</v>
      </c>
      <c r="D2667" t="s">
        <v>4948</v>
      </c>
      <c r="E2667">
        <v>543.16</v>
      </c>
      <c r="F2667">
        <f t="shared" si="73"/>
        <v>352.16694896531413</v>
      </c>
    </row>
    <row r="2668" spans="1:6" x14ac:dyDescent="0.25">
      <c r="A2668" t="s">
        <v>1707</v>
      </c>
      <c r="B2668" t="s">
        <v>760</v>
      </c>
      <c r="C2668">
        <v>61599</v>
      </c>
      <c r="D2668" t="s">
        <v>4949</v>
      </c>
      <c r="E2668">
        <v>474.76</v>
      </c>
      <c r="F2668">
        <f t="shared" si="73"/>
        <v>129.74766197657763</v>
      </c>
    </row>
    <row r="2669" spans="1:6" x14ac:dyDescent="0.25">
      <c r="A2669" t="s">
        <v>1707</v>
      </c>
      <c r="B2669" t="s">
        <v>1731</v>
      </c>
      <c r="C2669">
        <v>11284</v>
      </c>
      <c r="D2669" t="s">
        <v>4950</v>
      </c>
      <c r="E2669">
        <v>116.65</v>
      </c>
      <c r="F2669">
        <f t="shared" si="73"/>
        <v>96.733819117016708</v>
      </c>
    </row>
    <row r="2670" spans="1:6" x14ac:dyDescent="0.25">
      <c r="A2670" t="s">
        <v>1707</v>
      </c>
      <c r="B2670" t="s">
        <v>1732</v>
      </c>
      <c r="C2670">
        <v>17883</v>
      </c>
      <c r="D2670" t="s">
        <v>4951</v>
      </c>
      <c r="E2670">
        <v>186.49</v>
      </c>
      <c r="F2670">
        <f t="shared" si="73"/>
        <v>95.892541155021718</v>
      </c>
    </row>
    <row r="2671" spans="1:6" x14ac:dyDescent="0.25">
      <c r="A2671" t="s">
        <v>1707</v>
      </c>
      <c r="B2671" t="s">
        <v>343</v>
      </c>
      <c r="C2671">
        <v>19972</v>
      </c>
      <c r="D2671" t="s">
        <v>4952</v>
      </c>
      <c r="E2671">
        <v>247.14</v>
      </c>
      <c r="F2671">
        <f t="shared" si="73"/>
        <v>80.812494942138059</v>
      </c>
    </row>
    <row r="2672" spans="1:6" x14ac:dyDescent="0.25">
      <c r="A2672" t="s">
        <v>1707</v>
      </c>
      <c r="B2672" t="s">
        <v>344</v>
      </c>
      <c r="C2672">
        <v>5872</v>
      </c>
      <c r="D2672" t="s">
        <v>4953</v>
      </c>
      <c r="E2672">
        <v>274.61</v>
      </c>
      <c r="F2672">
        <f t="shared" si="73"/>
        <v>21.383052328757145</v>
      </c>
    </row>
    <row r="2673" spans="1:6" x14ac:dyDescent="0.25">
      <c r="A2673" t="s">
        <v>1707</v>
      </c>
      <c r="B2673" t="s">
        <v>624</v>
      </c>
      <c r="C2673">
        <v>41277</v>
      </c>
      <c r="D2673" t="s">
        <v>4954</v>
      </c>
      <c r="E2673">
        <v>434.12</v>
      </c>
      <c r="F2673">
        <f t="shared" si="73"/>
        <v>95.082004975582791</v>
      </c>
    </row>
    <row r="2674" spans="1:6" x14ac:dyDescent="0.25">
      <c r="A2674" t="s">
        <v>1707</v>
      </c>
      <c r="B2674" t="s">
        <v>242</v>
      </c>
      <c r="C2674">
        <v>129375</v>
      </c>
      <c r="D2674" t="s">
        <v>4955</v>
      </c>
      <c r="E2674">
        <v>329.71</v>
      </c>
      <c r="F2674">
        <f t="shared" si="73"/>
        <v>392.39028236935491</v>
      </c>
    </row>
    <row r="2675" spans="1:6" x14ac:dyDescent="0.25">
      <c r="A2675" t="s">
        <v>1707</v>
      </c>
      <c r="B2675" t="s">
        <v>625</v>
      </c>
      <c r="C2675">
        <v>16673</v>
      </c>
      <c r="D2675" t="s">
        <v>4956</v>
      </c>
      <c r="E2675">
        <v>735.65</v>
      </c>
      <c r="F2675">
        <f t="shared" si="73"/>
        <v>22.664310473730716</v>
      </c>
    </row>
    <row r="2676" spans="1:6" x14ac:dyDescent="0.25">
      <c r="A2676" t="s">
        <v>1707</v>
      </c>
      <c r="B2676" t="s">
        <v>1733</v>
      </c>
      <c r="C2676">
        <v>33328</v>
      </c>
      <c r="D2676" t="s">
        <v>4957</v>
      </c>
      <c r="E2676">
        <v>581.85</v>
      </c>
      <c r="F2676">
        <f t="shared" ref="F2676:F2739" si="74">C2676/E2676</f>
        <v>57.279367534587948</v>
      </c>
    </row>
    <row r="2677" spans="1:6" x14ac:dyDescent="0.25">
      <c r="A2677" t="s">
        <v>1707</v>
      </c>
      <c r="B2677" t="s">
        <v>345</v>
      </c>
      <c r="C2677">
        <v>27345</v>
      </c>
      <c r="D2677" t="s">
        <v>4958</v>
      </c>
      <c r="E2677">
        <v>379.55</v>
      </c>
      <c r="F2677">
        <f t="shared" si="74"/>
        <v>72.045843762350145</v>
      </c>
    </row>
    <row r="2678" spans="1:6" x14ac:dyDescent="0.25">
      <c r="A2678" t="s">
        <v>1707</v>
      </c>
      <c r="B2678" t="s">
        <v>722</v>
      </c>
      <c r="C2678">
        <v>238412</v>
      </c>
      <c r="D2678" t="s">
        <v>4959</v>
      </c>
      <c r="E2678">
        <v>583.66999999999996</v>
      </c>
      <c r="F2678">
        <f t="shared" si="74"/>
        <v>408.47053985985235</v>
      </c>
    </row>
    <row r="2679" spans="1:6" x14ac:dyDescent="0.25">
      <c r="A2679" t="s">
        <v>1707</v>
      </c>
      <c r="B2679" t="s">
        <v>878</v>
      </c>
      <c r="C2679">
        <v>144657</v>
      </c>
      <c r="D2679" t="s">
        <v>4960</v>
      </c>
      <c r="E2679">
        <v>583.27</v>
      </c>
      <c r="F2679">
        <f t="shared" si="74"/>
        <v>248.01035541001596</v>
      </c>
    </row>
    <row r="2680" spans="1:6" x14ac:dyDescent="0.25">
      <c r="A2680" t="s">
        <v>1734</v>
      </c>
      <c r="B2680" t="s">
        <v>1734</v>
      </c>
      <c r="C2680">
        <v>28995881</v>
      </c>
      <c r="D2680" t="s">
        <v>4961</v>
      </c>
      <c r="E2680">
        <v>268600.96000000002</v>
      </c>
      <c r="F2680">
        <f t="shared" si="74"/>
        <v>107.95151662898002</v>
      </c>
    </row>
    <row r="2681" spans="1:6" x14ac:dyDescent="0.25">
      <c r="A2681" t="s">
        <v>1734</v>
      </c>
      <c r="B2681" t="s">
        <v>814</v>
      </c>
      <c r="C2681">
        <v>57735</v>
      </c>
      <c r="D2681" t="s">
        <v>2433</v>
      </c>
      <c r="E2681">
        <v>1078.05</v>
      </c>
      <c r="F2681">
        <f t="shared" si="74"/>
        <v>53.555029915124535</v>
      </c>
    </row>
    <row r="2682" spans="1:6" x14ac:dyDescent="0.25">
      <c r="A2682" t="s">
        <v>1734</v>
      </c>
      <c r="B2682" t="s">
        <v>1735</v>
      </c>
      <c r="C2682">
        <v>18705</v>
      </c>
      <c r="D2682" t="s">
        <v>2434</v>
      </c>
      <c r="E2682">
        <v>1501.09</v>
      </c>
      <c r="F2682">
        <f t="shared" si="74"/>
        <v>12.460945046599472</v>
      </c>
    </row>
    <row r="2683" spans="1:6" x14ac:dyDescent="0.25">
      <c r="A2683" t="s">
        <v>1734</v>
      </c>
      <c r="B2683" t="s">
        <v>1736</v>
      </c>
      <c r="C2683">
        <v>86715</v>
      </c>
      <c r="D2683" t="s">
        <v>2435</v>
      </c>
      <c r="E2683">
        <v>864.51</v>
      </c>
      <c r="F2683">
        <f t="shared" si="74"/>
        <v>100.3053752993025</v>
      </c>
    </row>
    <row r="2684" spans="1:6" x14ac:dyDescent="0.25">
      <c r="A2684" t="s">
        <v>1734</v>
      </c>
      <c r="B2684" t="s">
        <v>1737</v>
      </c>
      <c r="C2684">
        <v>23510</v>
      </c>
      <c r="D2684" t="s">
        <v>2436</v>
      </c>
      <c r="E2684">
        <v>528.01</v>
      </c>
      <c r="F2684">
        <f t="shared" si="74"/>
        <v>44.525671862275338</v>
      </c>
    </row>
    <row r="2685" spans="1:6" x14ac:dyDescent="0.25">
      <c r="A2685" t="s">
        <v>1734</v>
      </c>
      <c r="B2685" t="s">
        <v>1738</v>
      </c>
      <c r="C2685">
        <v>8553</v>
      </c>
      <c r="D2685" t="s">
        <v>2437</v>
      </c>
      <c r="E2685">
        <v>925.85</v>
      </c>
      <c r="F2685">
        <f t="shared" si="74"/>
        <v>9.2379975157962946</v>
      </c>
    </row>
    <row r="2686" spans="1:6" x14ac:dyDescent="0.25">
      <c r="A2686" t="s">
        <v>1734</v>
      </c>
      <c r="B2686" t="s">
        <v>1605</v>
      </c>
      <c r="C2686">
        <v>1887</v>
      </c>
      <c r="D2686" t="s">
        <v>2438</v>
      </c>
      <c r="E2686">
        <v>913.85</v>
      </c>
      <c r="F2686">
        <f t="shared" si="74"/>
        <v>2.0648902992832521</v>
      </c>
    </row>
    <row r="2687" spans="1:6" x14ac:dyDescent="0.25">
      <c r="A2687" t="s">
        <v>1734</v>
      </c>
      <c r="B2687" t="s">
        <v>1739</v>
      </c>
      <c r="C2687">
        <v>51153</v>
      </c>
      <c r="D2687" t="s">
        <v>2439</v>
      </c>
      <c r="E2687">
        <v>1235.73</v>
      </c>
      <c r="F2687">
        <f t="shared" si="74"/>
        <v>41.394964919521257</v>
      </c>
    </row>
    <row r="2688" spans="1:6" x14ac:dyDescent="0.25">
      <c r="A2688" t="s">
        <v>1734</v>
      </c>
      <c r="B2688" t="s">
        <v>1740</v>
      </c>
      <c r="C2688">
        <v>30032</v>
      </c>
      <c r="D2688" t="s">
        <v>2440</v>
      </c>
      <c r="E2688">
        <v>656.44</v>
      </c>
      <c r="F2688">
        <f t="shared" si="74"/>
        <v>45.749801962098587</v>
      </c>
    </row>
    <row r="2689" spans="1:6" x14ac:dyDescent="0.25">
      <c r="A2689" t="s">
        <v>1734</v>
      </c>
      <c r="B2689" t="s">
        <v>1741</v>
      </c>
      <c r="C2689">
        <v>7000</v>
      </c>
      <c r="D2689" t="s">
        <v>2441</v>
      </c>
      <c r="E2689">
        <v>827.43</v>
      </c>
      <c r="F2689">
        <f t="shared" si="74"/>
        <v>8.4599301451482312</v>
      </c>
    </row>
    <row r="2690" spans="1:6" x14ac:dyDescent="0.25">
      <c r="A2690" t="s">
        <v>1734</v>
      </c>
      <c r="B2690" t="s">
        <v>1742</v>
      </c>
      <c r="C2690">
        <v>23112</v>
      </c>
      <c r="D2690" t="s">
        <v>2442</v>
      </c>
      <c r="E2690">
        <v>797.6</v>
      </c>
      <c r="F2690">
        <f t="shared" si="74"/>
        <v>28.976930792377132</v>
      </c>
    </row>
    <row r="2691" spans="1:6" x14ac:dyDescent="0.25">
      <c r="A2691" t="s">
        <v>1734</v>
      </c>
      <c r="B2691" t="s">
        <v>1743</v>
      </c>
      <c r="C2691">
        <v>88723</v>
      </c>
      <c r="D2691" t="s">
        <v>2443</v>
      </c>
      <c r="E2691">
        <v>895.99</v>
      </c>
      <c r="F2691">
        <f t="shared" si="74"/>
        <v>99.02231051685844</v>
      </c>
    </row>
    <row r="2692" spans="1:6" x14ac:dyDescent="0.25">
      <c r="A2692" t="s">
        <v>1734</v>
      </c>
      <c r="B2692" t="s">
        <v>1744</v>
      </c>
      <c r="C2692">
        <v>3509</v>
      </c>
      <c r="D2692" t="s">
        <v>2444</v>
      </c>
      <c r="E2692">
        <v>901.08</v>
      </c>
      <c r="F2692">
        <f t="shared" si="74"/>
        <v>3.894215829893017</v>
      </c>
    </row>
    <row r="2693" spans="1:6" x14ac:dyDescent="0.25">
      <c r="A2693" t="s">
        <v>1734</v>
      </c>
      <c r="B2693" t="s">
        <v>1745</v>
      </c>
      <c r="C2693">
        <v>32565</v>
      </c>
      <c r="D2693" t="s">
        <v>2445</v>
      </c>
      <c r="E2693">
        <v>880.39</v>
      </c>
      <c r="F2693">
        <f t="shared" si="74"/>
        <v>36.989288837901384</v>
      </c>
    </row>
    <row r="2694" spans="1:6" x14ac:dyDescent="0.25">
      <c r="A2694" t="s">
        <v>1734</v>
      </c>
      <c r="B2694" t="s">
        <v>885</v>
      </c>
      <c r="C2694">
        <v>362924</v>
      </c>
      <c r="D2694" t="s">
        <v>2446</v>
      </c>
      <c r="E2694">
        <v>1087.19</v>
      </c>
      <c r="F2694">
        <f t="shared" si="74"/>
        <v>333.81837581287539</v>
      </c>
    </row>
    <row r="2695" spans="1:6" x14ac:dyDescent="0.25">
      <c r="A2695" t="s">
        <v>1734</v>
      </c>
      <c r="B2695" t="s">
        <v>1746</v>
      </c>
      <c r="C2695">
        <v>2003554</v>
      </c>
      <c r="D2695" t="s">
        <v>2447</v>
      </c>
      <c r="E2695">
        <v>1256.76</v>
      </c>
      <c r="F2695">
        <f t="shared" si="74"/>
        <v>1594.2216493204749</v>
      </c>
    </row>
    <row r="2696" spans="1:6" x14ac:dyDescent="0.25">
      <c r="A2696" t="s">
        <v>1734</v>
      </c>
      <c r="B2696" t="s">
        <v>1747</v>
      </c>
      <c r="C2696">
        <v>11931</v>
      </c>
      <c r="D2696" t="s">
        <v>2448</v>
      </c>
      <c r="E2696">
        <v>713.46</v>
      </c>
      <c r="F2696">
        <f t="shared" si="74"/>
        <v>16.722731477588091</v>
      </c>
    </row>
    <row r="2697" spans="1:6" x14ac:dyDescent="0.25">
      <c r="A2697" t="s">
        <v>1734</v>
      </c>
      <c r="B2697" t="s">
        <v>1748</v>
      </c>
      <c r="C2697">
        <v>654</v>
      </c>
      <c r="D2697" t="s">
        <v>2449</v>
      </c>
      <c r="E2697">
        <v>906.11</v>
      </c>
      <c r="F2697">
        <f t="shared" si="74"/>
        <v>0.72176667292050634</v>
      </c>
    </row>
    <row r="2698" spans="1:6" x14ac:dyDescent="0.25">
      <c r="A2698" t="s">
        <v>1734</v>
      </c>
      <c r="B2698" t="s">
        <v>1749</v>
      </c>
      <c r="C2698">
        <v>18685</v>
      </c>
      <c r="D2698" t="s">
        <v>2450</v>
      </c>
      <c r="E2698">
        <v>1002.72</v>
      </c>
      <c r="F2698">
        <f t="shared" si="74"/>
        <v>18.63431466411361</v>
      </c>
    </row>
    <row r="2699" spans="1:6" x14ac:dyDescent="0.25">
      <c r="A2699" t="s">
        <v>1734</v>
      </c>
      <c r="B2699" t="s">
        <v>1750</v>
      </c>
      <c r="C2699">
        <v>93245</v>
      </c>
      <c r="D2699" t="s">
        <v>2451</v>
      </c>
      <c r="E2699">
        <v>922.83</v>
      </c>
      <c r="F2699">
        <f t="shared" si="74"/>
        <v>101.04244552084349</v>
      </c>
    </row>
    <row r="2700" spans="1:6" x14ac:dyDescent="0.25">
      <c r="A2700" t="s">
        <v>1734</v>
      </c>
      <c r="B2700" t="s">
        <v>1751</v>
      </c>
      <c r="C2700">
        <v>374264</v>
      </c>
      <c r="D2700" t="s">
        <v>2452</v>
      </c>
      <c r="E2700">
        <v>1597.54</v>
      </c>
      <c r="F2700">
        <f t="shared" si="74"/>
        <v>234.27519811710505</v>
      </c>
    </row>
    <row r="2701" spans="1:6" x14ac:dyDescent="0.25">
      <c r="A2701" t="s">
        <v>1734</v>
      </c>
      <c r="B2701" t="s">
        <v>1752</v>
      </c>
      <c r="C2701">
        <v>229211</v>
      </c>
      <c r="D2701" t="s">
        <v>2453</v>
      </c>
      <c r="E2701">
        <v>590.35</v>
      </c>
      <c r="F2701">
        <f t="shared" si="74"/>
        <v>388.26289489286017</v>
      </c>
    </row>
    <row r="2702" spans="1:6" x14ac:dyDescent="0.25">
      <c r="A2702" t="s">
        <v>1734</v>
      </c>
      <c r="B2702" t="s">
        <v>1753</v>
      </c>
      <c r="C2702">
        <v>9203</v>
      </c>
      <c r="D2702" t="s">
        <v>2454</v>
      </c>
      <c r="E2702">
        <v>6193.22</v>
      </c>
      <c r="F2702">
        <f t="shared" si="74"/>
        <v>1.4859798295555462</v>
      </c>
    </row>
    <row r="2703" spans="1:6" x14ac:dyDescent="0.25">
      <c r="A2703" t="s">
        <v>1734</v>
      </c>
      <c r="B2703" t="s">
        <v>1754</v>
      </c>
      <c r="C2703">
        <v>1546</v>
      </c>
      <c r="D2703" t="s">
        <v>2455</v>
      </c>
      <c r="E2703">
        <v>901.64</v>
      </c>
      <c r="F2703">
        <f t="shared" si="74"/>
        <v>1.7146532984339649</v>
      </c>
    </row>
    <row r="2704" spans="1:6" x14ac:dyDescent="0.25">
      <c r="A2704" t="s">
        <v>1734</v>
      </c>
      <c r="B2704" t="s">
        <v>534</v>
      </c>
      <c r="C2704">
        <v>7093</v>
      </c>
      <c r="D2704" t="s">
        <v>2456</v>
      </c>
      <c r="E2704">
        <v>943.67</v>
      </c>
      <c r="F2704">
        <f t="shared" si="74"/>
        <v>7.5163987410853377</v>
      </c>
    </row>
    <row r="2705" spans="1:6" x14ac:dyDescent="0.25">
      <c r="A2705" t="s">
        <v>1734</v>
      </c>
      <c r="B2705" t="s">
        <v>673</v>
      </c>
      <c r="C2705">
        <v>37864</v>
      </c>
      <c r="D2705" t="s">
        <v>2457</v>
      </c>
      <c r="E2705">
        <v>957.03</v>
      </c>
      <c r="F2705">
        <f t="shared" si="74"/>
        <v>39.564068002048003</v>
      </c>
    </row>
    <row r="2706" spans="1:6" x14ac:dyDescent="0.25">
      <c r="A2706" t="s">
        <v>1734</v>
      </c>
      <c r="B2706" t="s">
        <v>1755</v>
      </c>
      <c r="C2706">
        <v>18443</v>
      </c>
      <c r="D2706" t="s">
        <v>2458</v>
      </c>
      <c r="E2706">
        <v>677.83</v>
      </c>
      <c r="F2706">
        <f t="shared" si="74"/>
        <v>27.208887184102206</v>
      </c>
    </row>
    <row r="2707" spans="1:6" x14ac:dyDescent="0.25">
      <c r="A2707" t="s">
        <v>1734</v>
      </c>
      <c r="B2707" t="s">
        <v>1756</v>
      </c>
      <c r="C2707">
        <v>48155</v>
      </c>
      <c r="D2707" t="s">
        <v>2459</v>
      </c>
      <c r="E2707">
        <v>1020.18</v>
      </c>
      <c r="F2707">
        <f t="shared" si="74"/>
        <v>47.202454468819234</v>
      </c>
    </row>
    <row r="2708" spans="1:6" x14ac:dyDescent="0.25">
      <c r="A2708" t="s">
        <v>1734</v>
      </c>
      <c r="B2708" t="s">
        <v>892</v>
      </c>
      <c r="C2708">
        <v>43664</v>
      </c>
      <c r="D2708" t="s">
        <v>2460</v>
      </c>
      <c r="E2708">
        <v>547.46</v>
      </c>
      <c r="F2708">
        <f t="shared" si="74"/>
        <v>79.757425200014609</v>
      </c>
    </row>
    <row r="2709" spans="1:6" x14ac:dyDescent="0.25">
      <c r="A2709" t="s">
        <v>1734</v>
      </c>
      <c r="B2709" t="s">
        <v>185</v>
      </c>
      <c r="C2709">
        <v>21290</v>
      </c>
      <c r="D2709" t="s">
        <v>2461</v>
      </c>
      <c r="E2709">
        <v>1032.24</v>
      </c>
      <c r="F2709">
        <f t="shared" si="74"/>
        <v>20.625048438347672</v>
      </c>
    </row>
    <row r="2710" spans="1:6" x14ac:dyDescent="0.25">
      <c r="A2710" t="s">
        <v>1734</v>
      </c>
      <c r="B2710" t="s">
        <v>1757</v>
      </c>
      <c r="C2710">
        <v>13943</v>
      </c>
      <c r="D2710" t="s">
        <v>2462</v>
      </c>
      <c r="E2710">
        <v>901.34</v>
      </c>
      <c r="F2710">
        <f t="shared" si="74"/>
        <v>15.469190316639668</v>
      </c>
    </row>
    <row r="2711" spans="1:6" x14ac:dyDescent="0.25">
      <c r="A2711" t="s">
        <v>1734</v>
      </c>
      <c r="B2711" t="s">
        <v>1611</v>
      </c>
      <c r="C2711">
        <v>423163</v>
      </c>
      <c r="D2711" t="s">
        <v>2463</v>
      </c>
      <c r="E2711">
        <v>1276.42</v>
      </c>
      <c r="F2711">
        <f t="shared" si="74"/>
        <v>331.52332304413903</v>
      </c>
    </row>
    <row r="2712" spans="1:6" x14ac:dyDescent="0.25">
      <c r="A2712" t="s">
        <v>1734</v>
      </c>
      <c r="B2712" t="s">
        <v>1758</v>
      </c>
      <c r="C2712">
        <v>13094</v>
      </c>
      <c r="D2712" t="s">
        <v>2464</v>
      </c>
      <c r="E2712">
        <v>203.21</v>
      </c>
      <c r="F2712">
        <f t="shared" si="74"/>
        <v>64.435805324541107</v>
      </c>
    </row>
    <row r="2713" spans="1:6" x14ac:dyDescent="0.25">
      <c r="A2713" t="s">
        <v>1734</v>
      </c>
      <c r="B2713" t="s">
        <v>1759</v>
      </c>
      <c r="C2713">
        <v>5926</v>
      </c>
      <c r="D2713" t="s">
        <v>2465</v>
      </c>
      <c r="E2713">
        <v>924.15</v>
      </c>
      <c r="F2713">
        <f t="shared" si="74"/>
        <v>6.4123789428123139</v>
      </c>
    </row>
    <row r="2714" spans="1:6" x14ac:dyDescent="0.25">
      <c r="A2714" t="s">
        <v>1734</v>
      </c>
      <c r="B2714" t="s">
        <v>675</v>
      </c>
      <c r="C2714">
        <v>30026</v>
      </c>
      <c r="D2714" t="s">
        <v>2466</v>
      </c>
      <c r="E2714">
        <v>960.41</v>
      </c>
      <c r="F2714">
        <f t="shared" si="74"/>
        <v>31.263731114836371</v>
      </c>
    </row>
    <row r="2715" spans="1:6" x14ac:dyDescent="0.25">
      <c r="A2715" t="s">
        <v>1734</v>
      </c>
      <c r="B2715" t="s">
        <v>1760</v>
      </c>
      <c r="C2715">
        <v>7530</v>
      </c>
      <c r="D2715" t="s">
        <v>2467</v>
      </c>
      <c r="E2715">
        <v>899.39</v>
      </c>
      <c r="F2715">
        <f t="shared" si="74"/>
        <v>8.3723412535162716</v>
      </c>
    </row>
    <row r="2716" spans="1:6" x14ac:dyDescent="0.25">
      <c r="A2716" t="s">
        <v>1734</v>
      </c>
      <c r="B2716" t="s">
        <v>186</v>
      </c>
      <c r="C2716">
        <v>43837</v>
      </c>
      <c r="D2716" t="s">
        <v>2468</v>
      </c>
      <c r="E2716">
        <v>868.59</v>
      </c>
      <c r="F2716">
        <f t="shared" si="74"/>
        <v>50.46915115301811</v>
      </c>
    </row>
    <row r="2717" spans="1:6" x14ac:dyDescent="0.25">
      <c r="A2717" t="s">
        <v>1734</v>
      </c>
      <c r="B2717" t="s">
        <v>187</v>
      </c>
      <c r="C2717">
        <v>52646</v>
      </c>
      <c r="D2717" t="s">
        <v>2469</v>
      </c>
      <c r="E2717">
        <v>1062.02</v>
      </c>
      <c r="F2717">
        <f t="shared" si="74"/>
        <v>49.571571156852038</v>
      </c>
    </row>
    <row r="2718" spans="1:6" x14ac:dyDescent="0.25">
      <c r="A2718" t="s">
        <v>1734</v>
      </c>
      <c r="B2718" t="s">
        <v>1761</v>
      </c>
      <c r="C2718">
        <v>7306</v>
      </c>
      <c r="D2718" t="s">
        <v>2470</v>
      </c>
      <c r="E2718">
        <v>713.66</v>
      </c>
      <c r="F2718">
        <f t="shared" si="74"/>
        <v>10.237367934310456</v>
      </c>
    </row>
    <row r="2719" spans="1:6" x14ac:dyDescent="0.25">
      <c r="A2719" t="s">
        <v>1734</v>
      </c>
      <c r="B2719" t="s">
        <v>191</v>
      </c>
      <c r="C2719">
        <v>10471</v>
      </c>
      <c r="D2719" t="s">
        <v>2471</v>
      </c>
      <c r="E2719">
        <v>1116.23</v>
      </c>
      <c r="F2719">
        <f t="shared" si="74"/>
        <v>9.3806831925320058</v>
      </c>
    </row>
    <row r="2720" spans="1:6" x14ac:dyDescent="0.25">
      <c r="A2720" t="s">
        <v>1734</v>
      </c>
      <c r="B2720" t="s">
        <v>1762</v>
      </c>
      <c r="C2720">
        <v>2853</v>
      </c>
      <c r="D2720" t="s">
        <v>2472</v>
      </c>
      <c r="E2720">
        <v>775.34</v>
      </c>
      <c r="F2720">
        <f t="shared" si="74"/>
        <v>3.6796760131039283</v>
      </c>
    </row>
    <row r="2721" spans="1:6" x14ac:dyDescent="0.25">
      <c r="A2721" t="s">
        <v>1734</v>
      </c>
      <c r="B2721" t="s">
        <v>1763</v>
      </c>
      <c r="C2721">
        <v>3387</v>
      </c>
      <c r="D2721" t="s">
        <v>2473</v>
      </c>
      <c r="E2721">
        <v>928.07</v>
      </c>
      <c r="F2721">
        <f t="shared" si="74"/>
        <v>3.6495091965045736</v>
      </c>
    </row>
    <row r="2722" spans="1:6" x14ac:dyDescent="0.25">
      <c r="A2722" t="s">
        <v>1734</v>
      </c>
      <c r="B2722" t="s">
        <v>1764</v>
      </c>
      <c r="C2722">
        <v>8175</v>
      </c>
      <c r="D2722" t="s">
        <v>2474</v>
      </c>
      <c r="E2722">
        <v>1281.55</v>
      </c>
      <c r="F2722">
        <f t="shared" si="74"/>
        <v>6.3789941867270104</v>
      </c>
    </row>
    <row r="2723" spans="1:6" x14ac:dyDescent="0.25">
      <c r="A2723" t="s">
        <v>1734</v>
      </c>
      <c r="B2723" t="s">
        <v>1765</v>
      </c>
      <c r="C2723">
        <v>1034730</v>
      </c>
      <c r="D2723" t="s">
        <v>2475</v>
      </c>
      <c r="E2723">
        <v>885.91</v>
      </c>
      <c r="F2723">
        <f t="shared" si="74"/>
        <v>1167.9854612771048</v>
      </c>
    </row>
    <row r="2724" spans="1:6" x14ac:dyDescent="0.25">
      <c r="A2724" t="s">
        <v>1734</v>
      </c>
      <c r="B2724" t="s">
        <v>1766</v>
      </c>
      <c r="C2724">
        <v>2920</v>
      </c>
      <c r="D2724" t="s">
        <v>2476</v>
      </c>
      <c r="E2724">
        <v>919.48</v>
      </c>
      <c r="F2724">
        <f t="shared" si="74"/>
        <v>3.1757080088745813</v>
      </c>
    </row>
    <row r="2725" spans="1:6" x14ac:dyDescent="0.25">
      <c r="A2725" t="s">
        <v>1734</v>
      </c>
      <c r="B2725" t="s">
        <v>1767</v>
      </c>
      <c r="C2725">
        <v>21493</v>
      </c>
      <c r="D2725" t="s">
        <v>2477</v>
      </c>
      <c r="E2725">
        <v>973.68</v>
      </c>
      <c r="F2725">
        <f t="shared" si="74"/>
        <v>22.073987346972313</v>
      </c>
    </row>
    <row r="2726" spans="1:6" x14ac:dyDescent="0.25">
      <c r="A2726" t="s">
        <v>1734</v>
      </c>
      <c r="B2726" t="s">
        <v>1768</v>
      </c>
      <c r="C2726">
        <v>156209</v>
      </c>
      <c r="D2726" t="s">
        <v>2478</v>
      </c>
      <c r="E2726">
        <v>574.65</v>
      </c>
      <c r="F2726">
        <f t="shared" si="74"/>
        <v>271.83328982859132</v>
      </c>
    </row>
    <row r="2727" spans="1:6" x14ac:dyDescent="0.25">
      <c r="A2727" t="s">
        <v>1734</v>
      </c>
      <c r="B2727" t="s">
        <v>823</v>
      </c>
      <c r="C2727">
        <v>13635</v>
      </c>
      <c r="D2727" t="s">
        <v>2479</v>
      </c>
      <c r="E2727">
        <v>947.74</v>
      </c>
      <c r="F2727">
        <f t="shared" si="74"/>
        <v>14.386857154915905</v>
      </c>
    </row>
    <row r="2728" spans="1:6" x14ac:dyDescent="0.25">
      <c r="A2728" t="s">
        <v>1734</v>
      </c>
      <c r="B2728" t="s">
        <v>1769</v>
      </c>
      <c r="C2728">
        <v>2726</v>
      </c>
      <c r="D2728" t="s">
        <v>2480</v>
      </c>
      <c r="E2728">
        <v>993.75</v>
      </c>
      <c r="F2728">
        <f t="shared" si="74"/>
        <v>2.7431446540880504</v>
      </c>
    </row>
    <row r="2729" spans="1:6" x14ac:dyDescent="0.25">
      <c r="A2729" t="s">
        <v>1734</v>
      </c>
      <c r="B2729" t="s">
        <v>1770</v>
      </c>
      <c r="C2729">
        <v>41257</v>
      </c>
      <c r="D2729" t="s">
        <v>2481</v>
      </c>
      <c r="E2729">
        <v>898.87</v>
      </c>
      <c r="F2729">
        <f t="shared" si="74"/>
        <v>45.898739528519144</v>
      </c>
    </row>
    <row r="2730" spans="1:6" x14ac:dyDescent="0.25">
      <c r="A2730" t="s">
        <v>1734</v>
      </c>
      <c r="B2730" t="s">
        <v>1771</v>
      </c>
      <c r="C2730">
        <v>75951</v>
      </c>
      <c r="D2730" t="s">
        <v>2482</v>
      </c>
      <c r="E2730">
        <v>1056.81</v>
      </c>
      <c r="F2730">
        <f t="shared" si="74"/>
        <v>71.868169301955888</v>
      </c>
    </row>
    <row r="2731" spans="1:6" x14ac:dyDescent="0.25">
      <c r="A2731" t="s">
        <v>1734</v>
      </c>
      <c r="B2731" t="s">
        <v>1772</v>
      </c>
      <c r="C2731">
        <v>1398</v>
      </c>
      <c r="D2731" t="s">
        <v>2483</v>
      </c>
      <c r="E2731">
        <v>901.66</v>
      </c>
      <c r="F2731">
        <f t="shared" si="74"/>
        <v>1.5504735709691015</v>
      </c>
    </row>
    <row r="2732" spans="1:6" x14ac:dyDescent="0.25">
      <c r="A2732" t="s">
        <v>1734</v>
      </c>
      <c r="B2732" t="s">
        <v>1773</v>
      </c>
      <c r="C2732">
        <v>4797</v>
      </c>
      <c r="D2732" t="s">
        <v>2484</v>
      </c>
      <c r="E2732">
        <v>785.65</v>
      </c>
      <c r="F2732">
        <f t="shared" si="74"/>
        <v>6.1057722904601288</v>
      </c>
    </row>
    <row r="2733" spans="1:6" x14ac:dyDescent="0.25">
      <c r="A2733" t="s">
        <v>1734</v>
      </c>
      <c r="B2733" t="s">
        <v>1712</v>
      </c>
      <c r="C2733">
        <v>3464</v>
      </c>
      <c r="D2733" t="s">
        <v>2485</v>
      </c>
      <c r="E2733">
        <v>2807.66</v>
      </c>
      <c r="F2733">
        <f t="shared" si="74"/>
        <v>1.2337676214356439</v>
      </c>
    </row>
    <row r="2734" spans="1:6" x14ac:dyDescent="0.25">
      <c r="A2734" t="s">
        <v>1734</v>
      </c>
      <c r="B2734" t="s">
        <v>1774</v>
      </c>
      <c r="C2734">
        <v>5737</v>
      </c>
      <c r="D2734" t="s">
        <v>2486</v>
      </c>
      <c r="E2734">
        <v>901.74</v>
      </c>
      <c r="F2734">
        <f t="shared" si="74"/>
        <v>6.3621442988000974</v>
      </c>
    </row>
    <row r="2735" spans="1:6" x14ac:dyDescent="0.25">
      <c r="A2735" t="s">
        <v>1734</v>
      </c>
      <c r="B2735" t="s">
        <v>1775</v>
      </c>
      <c r="C2735">
        <v>2171</v>
      </c>
      <c r="D2735" t="s">
        <v>2487</v>
      </c>
      <c r="E2735">
        <v>3812.94</v>
      </c>
      <c r="F2735">
        <f t="shared" si="74"/>
        <v>0.56937691125483225</v>
      </c>
    </row>
    <row r="2736" spans="1:6" x14ac:dyDescent="0.25">
      <c r="A2736" t="s">
        <v>1734</v>
      </c>
      <c r="B2736" t="s">
        <v>1776</v>
      </c>
      <c r="C2736">
        <v>7287</v>
      </c>
      <c r="D2736" t="s">
        <v>2488</v>
      </c>
      <c r="E2736">
        <v>1505.37</v>
      </c>
      <c r="F2736">
        <f t="shared" si="74"/>
        <v>4.8406703999681149</v>
      </c>
    </row>
    <row r="2737" spans="1:6" x14ac:dyDescent="0.25">
      <c r="A2737" t="s">
        <v>1734</v>
      </c>
      <c r="B2737" t="s">
        <v>201</v>
      </c>
      <c r="C2737">
        <v>2635516</v>
      </c>
      <c r="D2737" t="s">
        <v>2489</v>
      </c>
      <c r="E2737">
        <v>908.87</v>
      </c>
      <c r="F2737">
        <f t="shared" si="74"/>
        <v>2899.7722446554512</v>
      </c>
    </row>
    <row r="2738" spans="1:6" x14ac:dyDescent="0.25">
      <c r="A2738" t="s">
        <v>1734</v>
      </c>
      <c r="B2738" t="s">
        <v>554</v>
      </c>
      <c r="C2738">
        <v>12728</v>
      </c>
      <c r="D2738" t="s">
        <v>2490</v>
      </c>
      <c r="E2738">
        <v>902.16</v>
      </c>
      <c r="F2738">
        <f t="shared" si="74"/>
        <v>14.108362153054891</v>
      </c>
    </row>
    <row r="2739" spans="1:6" x14ac:dyDescent="0.25">
      <c r="A2739" t="s">
        <v>1734</v>
      </c>
      <c r="B2739" t="s">
        <v>1777</v>
      </c>
      <c r="C2739">
        <v>18546</v>
      </c>
      <c r="D2739" t="s">
        <v>2491</v>
      </c>
      <c r="E2739">
        <v>1498.36</v>
      </c>
      <c r="F2739">
        <f t="shared" si="74"/>
        <v>12.37753276916095</v>
      </c>
    </row>
    <row r="2740" spans="1:6" x14ac:dyDescent="0.25">
      <c r="A2740" t="s">
        <v>1734</v>
      </c>
      <c r="B2740" t="s">
        <v>419</v>
      </c>
      <c r="C2740">
        <v>5331</v>
      </c>
      <c r="D2740" t="s">
        <v>2492</v>
      </c>
      <c r="E2740">
        <v>277.94</v>
      </c>
      <c r="F2740">
        <f t="shared" ref="F2740:F2803" si="75">C2740/E2740</f>
        <v>19.180398647190042</v>
      </c>
    </row>
    <row r="2741" spans="1:6" x14ac:dyDescent="0.25">
      <c r="A2741" t="s">
        <v>1734</v>
      </c>
      <c r="B2741" t="s">
        <v>1778</v>
      </c>
      <c r="C2741">
        <v>887207</v>
      </c>
      <c r="D2741" t="s">
        <v>2493</v>
      </c>
      <c r="E2741">
        <v>957.72</v>
      </c>
      <c r="F2741">
        <f t="shared" si="75"/>
        <v>926.37409681326483</v>
      </c>
    </row>
    <row r="2742" spans="1:6" x14ac:dyDescent="0.25">
      <c r="A2742" t="s">
        <v>1734</v>
      </c>
      <c r="B2742" t="s">
        <v>1779</v>
      </c>
      <c r="C2742">
        <v>20160</v>
      </c>
      <c r="D2742" t="s">
        <v>2494</v>
      </c>
      <c r="E2742">
        <v>910.55</v>
      </c>
      <c r="F2742">
        <f t="shared" si="75"/>
        <v>22.140464554390206</v>
      </c>
    </row>
    <row r="2743" spans="1:6" x14ac:dyDescent="0.25">
      <c r="A2743" t="s">
        <v>1734</v>
      </c>
      <c r="B2743" t="s">
        <v>1780</v>
      </c>
      <c r="C2743">
        <v>2211</v>
      </c>
      <c r="D2743" t="s">
        <v>2495</v>
      </c>
      <c r="E2743">
        <v>905.26</v>
      </c>
      <c r="F2743">
        <f t="shared" si="75"/>
        <v>2.4423922409031658</v>
      </c>
    </row>
    <row r="2744" spans="1:6" x14ac:dyDescent="0.25">
      <c r="A2744" t="s">
        <v>1734</v>
      </c>
      <c r="B2744" t="s">
        <v>1781</v>
      </c>
      <c r="C2744">
        <v>10124</v>
      </c>
      <c r="D2744" t="s">
        <v>2496</v>
      </c>
      <c r="E2744">
        <v>1334.58</v>
      </c>
      <c r="F2744">
        <f t="shared" si="75"/>
        <v>7.5859071767897017</v>
      </c>
    </row>
    <row r="2745" spans="1:6" x14ac:dyDescent="0.25">
      <c r="A2745" t="s">
        <v>1734</v>
      </c>
      <c r="B2745" t="s">
        <v>1782</v>
      </c>
      <c r="C2745">
        <v>3278</v>
      </c>
      <c r="D2745" t="s">
        <v>2497</v>
      </c>
      <c r="E2745">
        <v>933.09</v>
      </c>
      <c r="F2745">
        <f t="shared" si="75"/>
        <v>3.5130587617485984</v>
      </c>
    </row>
    <row r="2746" spans="1:6" x14ac:dyDescent="0.25">
      <c r="A2746" t="s">
        <v>1734</v>
      </c>
      <c r="B2746" t="s">
        <v>485</v>
      </c>
      <c r="C2746">
        <v>11157</v>
      </c>
      <c r="D2746" t="s">
        <v>2498</v>
      </c>
      <c r="E2746">
        <v>1795.82</v>
      </c>
      <c r="F2746">
        <f t="shared" si="75"/>
        <v>6.2127607443953181</v>
      </c>
    </row>
    <row r="2747" spans="1:6" x14ac:dyDescent="0.25">
      <c r="A2747" t="s">
        <v>1734</v>
      </c>
      <c r="B2747" t="s">
        <v>1783</v>
      </c>
      <c r="C2747">
        <v>18360</v>
      </c>
      <c r="D2747" t="s">
        <v>2499</v>
      </c>
      <c r="E2747">
        <v>931.98</v>
      </c>
      <c r="F2747">
        <f t="shared" si="75"/>
        <v>19.699993562093606</v>
      </c>
    </row>
    <row r="2748" spans="1:6" x14ac:dyDescent="0.25">
      <c r="A2748" t="s">
        <v>1734</v>
      </c>
      <c r="B2748" t="s">
        <v>1784</v>
      </c>
      <c r="C2748">
        <v>166223</v>
      </c>
      <c r="D2748" t="s">
        <v>2500</v>
      </c>
      <c r="E2748">
        <v>901.76</v>
      </c>
      <c r="F2748">
        <f t="shared" si="75"/>
        <v>184.33175124201563</v>
      </c>
    </row>
    <row r="2749" spans="1:6" x14ac:dyDescent="0.25">
      <c r="A2749" t="s">
        <v>1734</v>
      </c>
      <c r="B2749" t="s">
        <v>684</v>
      </c>
      <c r="C2749">
        <v>1932</v>
      </c>
      <c r="D2749" t="s">
        <v>2501</v>
      </c>
      <c r="E2749">
        <v>2120.13</v>
      </c>
      <c r="F2749">
        <f t="shared" si="75"/>
        <v>0.91126487526708266</v>
      </c>
    </row>
    <row r="2750" spans="1:6" x14ac:dyDescent="0.25">
      <c r="A2750" t="s">
        <v>1734</v>
      </c>
      <c r="B2750" t="s">
        <v>827</v>
      </c>
      <c r="C2750">
        <v>184826</v>
      </c>
      <c r="D2750" t="s">
        <v>2502</v>
      </c>
      <c r="E2750">
        <v>951.73</v>
      </c>
      <c r="F2750">
        <f t="shared" si="75"/>
        <v>194.20003572441763</v>
      </c>
    </row>
    <row r="2751" spans="1:6" x14ac:dyDescent="0.25">
      <c r="A2751" t="s">
        <v>1734</v>
      </c>
      <c r="B2751" t="s">
        <v>425</v>
      </c>
      <c r="C2751">
        <v>839238</v>
      </c>
      <c r="D2751" t="s">
        <v>2503</v>
      </c>
      <c r="E2751">
        <v>1014.75</v>
      </c>
      <c r="F2751">
        <f t="shared" si="75"/>
        <v>827.03917220990388</v>
      </c>
    </row>
    <row r="2752" spans="1:6" x14ac:dyDescent="0.25">
      <c r="A2752" t="s">
        <v>1734</v>
      </c>
      <c r="B2752" t="s">
        <v>1785</v>
      </c>
      <c r="C2752">
        <v>42698</v>
      </c>
      <c r="D2752" t="s">
        <v>2504</v>
      </c>
      <c r="E2752">
        <v>1089.8800000000001</v>
      </c>
      <c r="F2752">
        <f t="shared" si="75"/>
        <v>39.176790105332692</v>
      </c>
    </row>
    <row r="2753" spans="1:6" x14ac:dyDescent="0.25">
      <c r="A2753" t="s">
        <v>1734</v>
      </c>
      <c r="B2753" t="s">
        <v>1786</v>
      </c>
      <c r="C2753">
        <v>17297</v>
      </c>
      <c r="D2753" t="s">
        <v>2505</v>
      </c>
      <c r="E2753">
        <v>773.86</v>
      </c>
      <c r="F2753">
        <f t="shared" si="75"/>
        <v>22.351588142558086</v>
      </c>
    </row>
    <row r="2754" spans="1:6" x14ac:dyDescent="0.25">
      <c r="A2754" t="s">
        <v>1734</v>
      </c>
      <c r="B2754" t="s">
        <v>564</v>
      </c>
      <c r="C2754">
        <v>35514</v>
      </c>
      <c r="D2754" t="s">
        <v>2506</v>
      </c>
      <c r="E2754">
        <v>899.23</v>
      </c>
      <c r="F2754">
        <f t="shared" si="75"/>
        <v>39.493789130700712</v>
      </c>
    </row>
    <row r="2755" spans="1:6" x14ac:dyDescent="0.25">
      <c r="A2755" t="s">
        <v>1734</v>
      </c>
      <c r="B2755" t="s">
        <v>206</v>
      </c>
      <c r="C2755">
        <v>25346</v>
      </c>
      <c r="D2755" t="s">
        <v>2507</v>
      </c>
      <c r="E2755">
        <v>959.92</v>
      </c>
      <c r="F2755">
        <f t="shared" si="75"/>
        <v>26.404283690307526</v>
      </c>
    </row>
    <row r="2756" spans="1:6" x14ac:dyDescent="0.25">
      <c r="A2756" t="s">
        <v>1734</v>
      </c>
      <c r="B2756" t="s">
        <v>1787</v>
      </c>
      <c r="C2756">
        <v>3830</v>
      </c>
      <c r="D2756" t="s">
        <v>2508</v>
      </c>
      <c r="E2756">
        <v>901.82</v>
      </c>
      <c r="F2756">
        <f t="shared" si="75"/>
        <v>4.2469672440176529</v>
      </c>
    </row>
    <row r="2757" spans="1:6" x14ac:dyDescent="0.25">
      <c r="A2757" t="s">
        <v>1734</v>
      </c>
      <c r="B2757" t="s">
        <v>565</v>
      </c>
      <c r="C2757">
        <v>5712</v>
      </c>
      <c r="D2757" t="s">
        <v>2509</v>
      </c>
      <c r="E2757">
        <v>992.57</v>
      </c>
      <c r="F2757">
        <f t="shared" si="75"/>
        <v>5.7547578508316795</v>
      </c>
    </row>
    <row r="2758" spans="1:6" x14ac:dyDescent="0.25">
      <c r="A2758" t="s">
        <v>1734</v>
      </c>
      <c r="B2758" t="s">
        <v>1788</v>
      </c>
      <c r="C2758">
        <v>1155</v>
      </c>
      <c r="D2758" t="s">
        <v>2510</v>
      </c>
      <c r="E2758">
        <v>707.74</v>
      </c>
      <c r="F2758">
        <f t="shared" si="75"/>
        <v>1.6319552377991917</v>
      </c>
    </row>
    <row r="2759" spans="1:6" x14ac:dyDescent="0.25">
      <c r="A2759" t="s">
        <v>1734</v>
      </c>
      <c r="B2759" t="s">
        <v>1789</v>
      </c>
      <c r="C2759">
        <v>811688</v>
      </c>
      <c r="D2759" t="s">
        <v>2511</v>
      </c>
      <c r="E2759">
        <v>886.11</v>
      </c>
      <c r="F2759">
        <f t="shared" si="75"/>
        <v>916.01268465540397</v>
      </c>
    </row>
    <row r="2760" spans="1:6" x14ac:dyDescent="0.25">
      <c r="A2760" t="s">
        <v>1734</v>
      </c>
      <c r="B2760" t="s">
        <v>207</v>
      </c>
      <c r="C2760">
        <v>10725</v>
      </c>
      <c r="D2760" t="s">
        <v>2512</v>
      </c>
      <c r="E2760">
        <v>294.79000000000002</v>
      </c>
      <c r="F2760">
        <f t="shared" si="75"/>
        <v>36.381831134027607</v>
      </c>
    </row>
    <row r="2761" spans="1:6" x14ac:dyDescent="0.25">
      <c r="A2761" t="s">
        <v>1734</v>
      </c>
      <c r="B2761" t="s">
        <v>1790</v>
      </c>
      <c r="C2761">
        <v>19717</v>
      </c>
      <c r="D2761" t="s">
        <v>2513</v>
      </c>
      <c r="E2761">
        <v>892.2</v>
      </c>
      <c r="F2761">
        <f t="shared" si="75"/>
        <v>22.099305088545169</v>
      </c>
    </row>
    <row r="2762" spans="1:6" x14ac:dyDescent="0.25">
      <c r="A2762" t="s">
        <v>1734</v>
      </c>
      <c r="B2762" t="s">
        <v>1791</v>
      </c>
      <c r="C2762">
        <v>20306</v>
      </c>
      <c r="D2762" t="s">
        <v>2514</v>
      </c>
      <c r="E2762">
        <v>1134.3900000000001</v>
      </c>
      <c r="F2762">
        <f t="shared" si="75"/>
        <v>17.900369361507064</v>
      </c>
    </row>
    <row r="2763" spans="1:6" x14ac:dyDescent="0.25">
      <c r="A2763" t="s">
        <v>1734</v>
      </c>
      <c r="B2763" t="s">
        <v>1792</v>
      </c>
      <c r="C2763">
        <v>21492</v>
      </c>
      <c r="D2763" t="s">
        <v>2515</v>
      </c>
      <c r="E2763">
        <v>1502.91</v>
      </c>
      <c r="F2763">
        <f t="shared" si="75"/>
        <v>14.300257500449128</v>
      </c>
    </row>
    <row r="2764" spans="1:6" x14ac:dyDescent="0.25">
      <c r="A2764" t="s">
        <v>1734</v>
      </c>
      <c r="B2764" t="s">
        <v>1793</v>
      </c>
      <c r="C2764">
        <v>342139</v>
      </c>
      <c r="D2764" t="s">
        <v>2516</v>
      </c>
      <c r="E2764">
        <v>876.46</v>
      </c>
      <c r="F2764">
        <f t="shared" si="75"/>
        <v>390.3646487004541</v>
      </c>
    </row>
    <row r="2765" spans="1:6" x14ac:dyDescent="0.25">
      <c r="A2765" t="s">
        <v>1734</v>
      </c>
      <c r="B2765" t="s">
        <v>1794</v>
      </c>
      <c r="C2765">
        <v>6229</v>
      </c>
      <c r="D2765" t="s">
        <v>2517</v>
      </c>
      <c r="E2765">
        <v>896.25</v>
      </c>
      <c r="F2765">
        <f t="shared" si="75"/>
        <v>6.9500697350069736</v>
      </c>
    </row>
    <row r="2766" spans="1:6" x14ac:dyDescent="0.25">
      <c r="A2766" t="s">
        <v>1734</v>
      </c>
      <c r="B2766" t="s">
        <v>1795</v>
      </c>
      <c r="C2766">
        <v>26988</v>
      </c>
      <c r="D2766" t="s">
        <v>2518</v>
      </c>
      <c r="E2766">
        <v>1061.58</v>
      </c>
      <c r="F2766">
        <f t="shared" si="75"/>
        <v>25.422483468038209</v>
      </c>
    </row>
    <row r="2767" spans="1:6" x14ac:dyDescent="0.25">
      <c r="A2767" t="s">
        <v>1734</v>
      </c>
      <c r="B2767" t="s">
        <v>1796</v>
      </c>
      <c r="C2767">
        <v>1409</v>
      </c>
      <c r="D2767" t="s">
        <v>2519</v>
      </c>
      <c r="E2767">
        <v>901</v>
      </c>
      <c r="F2767">
        <f t="shared" si="75"/>
        <v>1.5638179800221976</v>
      </c>
    </row>
    <row r="2768" spans="1:6" x14ac:dyDescent="0.25">
      <c r="A2768" t="s">
        <v>1734</v>
      </c>
      <c r="B2768" t="s">
        <v>1797</v>
      </c>
      <c r="C2768">
        <v>7658</v>
      </c>
      <c r="D2768" t="s">
        <v>2520</v>
      </c>
      <c r="E2768">
        <v>859.43</v>
      </c>
      <c r="F2768">
        <f t="shared" si="75"/>
        <v>8.9105569970794605</v>
      </c>
    </row>
    <row r="2769" spans="1:6" x14ac:dyDescent="0.25">
      <c r="A2769" t="s">
        <v>1734</v>
      </c>
      <c r="B2769" t="s">
        <v>1798</v>
      </c>
      <c r="C2769">
        <v>20837</v>
      </c>
      <c r="D2769" t="s">
        <v>2521</v>
      </c>
      <c r="E2769">
        <v>1069.9100000000001</v>
      </c>
      <c r="F2769">
        <f t="shared" si="75"/>
        <v>19.475469899337327</v>
      </c>
    </row>
    <row r="2770" spans="1:6" x14ac:dyDescent="0.25">
      <c r="A2770" t="s">
        <v>1734</v>
      </c>
      <c r="B2770" t="s">
        <v>832</v>
      </c>
      <c r="C2770">
        <v>21886</v>
      </c>
      <c r="D2770" t="s">
        <v>2522</v>
      </c>
      <c r="E2770">
        <v>929.3</v>
      </c>
      <c r="F2770">
        <f t="shared" si="75"/>
        <v>23.551059937587432</v>
      </c>
    </row>
    <row r="2771" spans="1:6" x14ac:dyDescent="0.25">
      <c r="A2771" t="s">
        <v>1734</v>
      </c>
      <c r="B2771" t="s">
        <v>904</v>
      </c>
      <c r="C2771">
        <v>136212</v>
      </c>
      <c r="D2771" t="s">
        <v>2523</v>
      </c>
      <c r="E2771">
        <v>979.25</v>
      </c>
      <c r="F2771">
        <f t="shared" si="75"/>
        <v>139.09828950727598</v>
      </c>
    </row>
    <row r="2772" spans="1:6" x14ac:dyDescent="0.25">
      <c r="A2772" t="s">
        <v>1734</v>
      </c>
      <c r="B2772" t="s">
        <v>1799</v>
      </c>
      <c r="C2772">
        <v>123945</v>
      </c>
      <c r="D2772" t="s">
        <v>2524</v>
      </c>
      <c r="E2772">
        <v>276.41000000000003</v>
      </c>
      <c r="F2772">
        <f t="shared" si="75"/>
        <v>448.40997069570562</v>
      </c>
    </row>
    <row r="2773" spans="1:6" x14ac:dyDescent="0.25">
      <c r="A2773" t="s">
        <v>1734</v>
      </c>
      <c r="B2773" t="s">
        <v>1800</v>
      </c>
      <c r="C2773">
        <v>28880</v>
      </c>
      <c r="D2773" t="s">
        <v>2525</v>
      </c>
      <c r="E2773">
        <v>801.27</v>
      </c>
      <c r="F2773">
        <f t="shared" si="75"/>
        <v>36.042782083442539</v>
      </c>
    </row>
    <row r="2774" spans="1:6" x14ac:dyDescent="0.25">
      <c r="A2774" t="s">
        <v>1734</v>
      </c>
      <c r="B2774" t="s">
        <v>1363</v>
      </c>
      <c r="C2774">
        <v>166847</v>
      </c>
      <c r="D2774" t="s">
        <v>2526</v>
      </c>
      <c r="E2774">
        <v>714.23</v>
      </c>
      <c r="F2774">
        <f t="shared" si="75"/>
        <v>233.60402111364687</v>
      </c>
    </row>
    <row r="2775" spans="1:6" x14ac:dyDescent="0.25">
      <c r="A2775" t="s">
        <v>1734</v>
      </c>
      <c r="B2775" t="s">
        <v>210</v>
      </c>
      <c r="C2775">
        <v>33406</v>
      </c>
      <c r="D2775" t="s">
        <v>2527</v>
      </c>
      <c r="E2775">
        <v>1004.86</v>
      </c>
      <c r="F2775">
        <f t="shared" si="75"/>
        <v>33.244432060187485</v>
      </c>
    </row>
    <row r="2776" spans="1:6" x14ac:dyDescent="0.25">
      <c r="A2776" t="s">
        <v>1734</v>
      </c>
      <c r="B2776" t="s">
        <v>574</v>
      </c>
      <c r="C2776">
        <v>2964</v>
      </c>
      <c r="D2776" t="s">
        <v>2528</v>
      </c>
      <c r="E2776">
        <v>904.13</v>
      </c>
      <c r="F2776">
        <f t="shared" si="75"/>
        <v>3.2782896264917656</v>
      </c>
    </row>
    <row r="2777" spans="1:6" x14ac:dyDescent="0.25">
      <c r="A2777" t="s">
        <v>1734</v>
      </c>
      <c r="B2777" t="s">
        <v>491</v>
      </c>
      <c r="C2777">
        <v>8461</v>
      </c>
      <c r="D2777" t="s">
        <v>2529</v>
      </c>
      <c r="E2777">
        <v>836.45</v>
      </c>
      <c r="F2777">
        <f t="shared" si="75"/>
        <v>10.115368521728733</v>
      </c>
    </row>
    <row r="2778" spans="1:6" x14ac:dyDescent="0.25">
      <c r="A2778" t="s">
        <v>1734</v>
      </c>
      <c r="B2778" t="s">
        <v>1801</v>
      </c>
      <c r="C2778">
        <v>5399</v>
      </c>
      <c r="D2778" t="s">
        <v>2530</v>
      </c>
      <c r="E2778">
        <v>920.48</v>
      </c>
      <c r="F2778">
        <f t="shared" si="75"/>
        <v>5.8654180427602984</v>
      </c>
    </row>
    <row r="2779" spans="1:6" x14ac:dyDescent="0.25">
      <c r="A2779" t="s">
        <v>1734</v>
      </c>
      <c r="B2779" t="s">
        <v>1719</v>
      </c>
      <c r="C2779">
        <v>3933</v>
      </c>
      <c r="D2779" t="s">
        <v>2531</v>
      </c>
      <c r="E2779">
        <v>697.05</v>
      </c>
      <c r="F2779">
        <f t="shared" si="75"/>
        <v>5.642349903163332</v>
      </c>
    </row>
    <row r="2780" spans="1:6" x14ac:dyDescent="0.25">
      <c r="A2780" t="s">
        <v>1734</v>
      </c>
      <c r="B2780" t="s">
        <v>688</v>
      </c>
      <c r="C2780">
        <v>57602</v>
      </c>
      <c r="D2780" t="s">
        <v>2532</v>
      </c>
      <c r="E2780">
        <v>897.43</v>
      </c>
      <c r="F2780">
        <f t="shared" si="75"/>
        <v>64.185507504763606</v>
      </c>
    </row>
    <row r="2781" spans="1:6" x14ac:dyDescent="0.25">
      <c r="A2781" t="s">
        <v>1734</v>
      </c>
      <c r="B2781" t="s">
        <v>577</v>
      </c>
      <c r="C2781">
        <v>4713325</v>
      </c>
      <c r="D2781" t="s">
        <v>2533</v>
      </c>
      <c r="E2781">
        <v>1777.89</v>
      </c>
      <c r="F2781">
        <f t="shared" si="75"/>
        <v>2651.0779632035728</v>
      </c>
    </row>
    <row r="2782" spans="1:6" x14ac:dyDescent="0.25">
      <c r="A2782" t="s">
        <v>1734</v>
      </c>
      <c r="B2782" t="s">
        <v>736</v>
      </c>
      <c r="C2782">
        <v>66553</v>
      </c>
      <c r="D2782" t="s">
        <v>2534</v>
      </c>
      <c r="E2782">
        <v>915.17</v>
      </c>
      <c r="F2782">
        <f t="shared" si="75"/>
        <v>72.722007932952351</v>
      </c>
    </row>
    <row r="2783" spans="1:6" x14ac:dyDescent="0.25">
      <c r="A2783" t="s">
        <v>1734</v>
      </c>
      <c r="B2783" t="s">
        <v>1802</v>
      </c>
      <c r="C2783">
        <v>5576</v>
      </c>
      <c r="D2783" t="s">
        <v>2535</v>
      </c>
      <c r="E2783">
        <v>1463.3</v>
      </c>
      <c r="F2783">
        <f t="shared" si="75"/>
        <v>3.8105651609376068</v>
      </c>
    </row>
    <row r="2784" spans="1:6" x14ac:dyDescent="0.25">
      <c r="A2784" t="s">
        <v>1734</v>
      </c>
      <c r="B2784" t="s">
        <v>837</v>
      </c>
      <c r="C2784">
        <v>5658</v>
      </c>
      <c r="D2784" t="s">
        <v>2536</v>
      </c>
      <c r="E2784">
        <v>910.33</v>
      </c>
      <c r="F2784">
        <f t="shared" si="75"/>
        <v>6.2153285072446254</v>
      </c>
    </row>
    <row r="2785" spans="1:6" x14ac:dyDescent="0.25">
      <c r="A2785" t="s">
        <v>1734</v>
      </c>
      <c r="B2785" t="s">
        <v>1803</v>
      </c>
      <c r="C2785">
        <v>230191</v>
      </c>
      <c r="D2785" t="s">
        <v>2537</v>
      </c>
      <c r="E2785">
        <v>679.85</v>
      </c>
      <c r="F2785">
        <f t="shared" si="75"/>
        <v>338.59086563212475</v>
      </c>
    </row>
    <row r="2786" spans="1:6" x14ac:dyDescent="0.25">
      <c r="A2786" t="s">
        <v>1734</v>
      </c>
      <c r="B2786" t="s">
        <v>1804</v>
      </c>
      <c r="C2786">
        <v>3819</v>
      </c>
      <c r="D2786" t="s">
        <v>2538</v>
      </c>
      <c r="E2786">
        <v>912.11</v>
      </c>
      <c r="F2786">
        <f t="shared" si="75"/>
        <v>4.1869949896394072</v>
      </c>
    </row>
    <row r="2787" spans="1:6" x14ac:dyDescent="0.25">
      <c r="A2787" t="s">
        <v>1734</v>
      </c>
      <c r="B2787" t="s">
        <v>689</v>
      </c>
      <c r="C2787">
        <v>82737</v>
      </c>
      <c r="D2787" t="s">
        <v>2539</v>
      </c>
      <c r="E2787">
        <v>949.09</v>
      </c>
      <c r="F2787">
        <f t="shared" si="75"/>
        <v>87.175083501037832</v>
      </c>
    </row>
    <row r="2788" spans="1:6" x14ac:dyDescent="0.25">
      <c r="A2788" t="s">
        <v>1734</v>
      </c>
      <c r="B2788" t="s">
        <v>1365</v>
      </c>
      <c r="C2788">
        <v>868707</v>
      </c>
      <c r="D2788" t="s">
        <v>2540</v>
      </c>
      <c r="E2788">
        <v>1582.78</v>
      </c>
      <c r="F2788">
        <f t="shared" si="75"/>
        <v>548.84886086506026</v>
      </c>
    </row>
    <row r="2789" spans="1:6" x14ac:dyDescent="0.25">
      <c r="A2789" t="s">
        <v>1734</v>
      </c>
      <c r="B2789" t="s">
        <v>1260</v>
      </c>
      <c r="C2789">
        <v>36649</v>
      </c>
      <c r="D2789" t="s">
        <v>2541</v>
      </c>
      <c r="E2789">
        <v>985.71</v>
      </c>
      <c r="F2789">
        <f t="shared" si="75"/>
        <v>37.180306581043105</v>
      </c>
    </row>
    <row r="2790" spans="1:6" x14ac:dyDescent="0.25">
      <c r="A2790" t="s">
        <v>1734</v>
      </c>
      <c r="B2790" t="s">
        <v>1805</v>
      </c>
      <c r="C2790">
        <v>23021</v>
      </c>
      <c r="D2790" t="s">
        <v>2542</v>
      </c>
      <c r="E2790">
        <v>908.57</v>
      </c>
      <c r="F2790">
        <f t="shared" si="75"/>
        <v>25.33761845537493</v>
      </c>
    </row>
    <row r="2791" spans="1:6" x14ac:dyDescent="0.25">
      <c r="A2791" t="s">
        <v>1734</v>
      </c>
      <c r="B2791" t="s">
        <v>1806</v>
      </c>
      <c r="C2791">
        <v>61643</v>
      </c>
      <c r="D2791" t="s">
        <v>2543</v>
      </c>
      <c r="E2791">
        <v>436.82</v>
      </c>
      <c r="F2791">
        <f t="shared" si="75"/>
        <v>141.11762281946798</v>
      </c>
    </row>
    <row r="2792" spans="1:6" x14ac:dyDescent="0.25">
      <c r="A2792" t="s">
        <v>1734</v>
      </c>
      <c r="B2792" t="s">
        <v>909</v>
      </c>
      <c r="C2792">
        <v>37084</v>
      </c>
      <c r="D2792" t="s">
        <v>2544</v>
      </c>
      <c r="E2792">
        <v>792.8</v>
      </c>
      <c r="F2792">
        <f t="shared" si="75"/>
        <v>46.775983854692235</v>
      </c>
    </row>
    <row r="2793" spans="1:6" x14ac:dyDescent="0.25">
      <c r="A2793" t="s">
        <v>1734</v>
      </c>
      <c r="B2793" t="s">
        <v>212</v>
      </c>
      <c r="C2793">
        <v>22968</v>
      </c>
      <c r="D2793" t="s">
        <v>2545</v>
      </c>
      <c r="E2793">
        <v>1236.93</v>
      </c>
      <c r="F2793">
        <f t="shared" si="75"/>
        <v>18.568552787950814</v>
      </c>
    </row>
    <row r="2794" spans="1:6" x14ac:dyDescent="0.25">
      <c r="A2794" t="s">
        <v>1734</v>
      </c>
      <c r="B2794" t="s">
        <v>315</v>
      </c>
      <c r="C2794">
        <v>36664</v>
      </c>
      <c r="D2794" t="s">
        <v>2546</v>
      </c>
      <c r="E2794">
        <v>904.27</v>
      </c>
      <c r="F2794">
        <f t="shared" si="75"/>
        <v>40.545412321541136</v>
      </c>
    </row>
    <row r="2795" spans="1:6" x14ac:dyDescent="0.25">
      <c r="A2795" t="s">
        <v>1734</v>
      </c>
      <c r="B2795" t="s">
        <v>1807</v>
      </c>
      <c r="C2795">
        <v>4886</v>
      </c>
      <c r="D2795" t="s">
        <v>2547</v>
      </c>
      <c r="E2795">
        <v>4572.26</v>
      </c>
      <c r="F2795">
        <f t="shared" si="75"/>
        <v>1.0686181450748644</v>
      </c>
    </row>
    <row r="2796" spans="1:6" x14ac:dyDescent="0.25">
      <c r="A2796" t="s">
        <v>1734</v>
      </c>
      <c r="B2796" t="s">
        <v>1808</v>
      </c>
      <c r="C2796">
        <v>98594</v>
      </c>
      <c r="D2796" t="s">
        <v>2548</v>
      </c>
      <c r="E2796">
        <v>882.09</v>
      </c>
      <c r="F2796">
        <f t="shared" si="75"/>
        <v>111.77317507283837</v>
      </c>
    </row>
    <row r="2797" spans="1:6" x14ac:dyDescent="0.25">
      <c r="A2797" t="s">
        <v>1734</v>
      </c>
      <c r="B2797" t="s">
        <v>1688</v>
      </c>
      <c r="C2797">
        <v>20938</v>
      </c>
      <c r="D2797" t="s">
        <v>2549</v>
      </c>
      <c r="E2797">
        <v>895.01</v>
      </c>
      <c r="F2797">
        <f t="shared" si="75"/>
        <v>23.394152020647816</v>
      </c>
    </row>
    <row r="2798" spans="1:6" x14ac:dyDescent="0.25">
      <c r="A2798" t="s">
        <v>1734</v>
      </c>
      <c r="B2798" t="s">
        <v>1809</v>
      </c>
      <c r="C2798">
        <v>1536</v>
      </c>
      <c r="D2798" t="s">
        <v>2550</v>
      </c>
      <c r="E2798">
        <v>1051.68</v>
      </c>
      <c r="F2798">
        <f t="shared" si="75"/>
        <v>1.460520310360566</v>
      </c>
    </row>
    <row r="2799" spans="1:6" x14ac:dyDescent="0.25">
      <c r="A2799" t="s">
        <v>1734</v>
      </c>
      <c r="B2799" t="s">
        <v>1810</v>
      </c>
      <c r="C2799">
        <v>8935</v>
      </c>
      <c r="D2799" t="s">
        <v>2551</v>
      </c>
      <c r="E2799">
        <v>920.18</v>
      </c>
      <c r="F2799">
        <f t="shared" si="75"/>
        <v>9.7100567280314731</v>
      </c>
    </row>
    <row r="2800" spans="1:6" x14ac:dyDescent="0.25">
      <c r="A2800" t="s">
        <v>1734</v>
      </c>
      <c r="B2800" t="s">
        <v>213</v>
      </c>
      <c r="C2800">
        <v>14760</v>
      </c>
      <c r="D2800" t="s">
        <v>2552</v>
      </c>
      <c r="E2800">
        <v>857.1</v>
      </c>
      <c r="F2800">
        <f t="shared" si="75"/>
        <v>17.220861043052153</v>
      </c>
    </row>
    <row r="2801" spans="1:6" x14ac:dyDescent="0.25">
      <c r="A2801" t="s">
        <v>1734</v>
      </c>
      <c r="B2801" t="s">
        <v>581</v>
      </c>
      <c r="C2801">
        <v>35529</v>
      </c>
      <c r="D2801" t="s">
        <v>2553</v>
      </c>
      <c r="E2801">
        <v>969.68</v>
      </c>
      <c r="F2801">
        <f t="shared" si="75"/>
        <v>36.639922448642857</v>
      </c>
    </row>
    <row r="2802" spans="1:6" x14ac:dyDescent="0.25">
      <c r="A2802" t="s">
        <v>1734</v>
      </c>
      <c r="B2802" t="s">
        <v>582</v>
      </c>
      <c r="C2802">
        <v>2274</v>
      </c>
      <c r="D2802" t="s">
        <v>2554</v>
      </c>
      <c r="E2802">
        <v>2264.77</v>
      </c>
      <c r="F2802">
        <f t="shared" si="75"/>
        <v>1.0040754690321754</v>
      </c>
    </row>
    <row r="2803" spans="1:6" x14ac:dyDescent="0.25">
      <c r="A2803" t="s">
        <v>1734</v>
      </c>
      <c r="B2803" t="s">
        <v>214</v>
      </c>
      <c r="C2803">
        <v>251565</v>
      </c>
      <c r="D2803" t="s">
        <v>2555</v>
      </c>
      <c r="E2803">
        <v>1111.32</v>
      </c>
      <c r="F2803">
        <f t="shared" si="75"/>
        <v>226.3659432026779</v>
      </c>
    </row>
    <row r="2804" spans="1:6" x14ac:dyDescent="0.25">
      <c r="A2804" t="s">
        <v>1734</v>
      </c>
      <c r="B2804" t="s">
        <v>1811</v>
      </c>
      <c r="C2804">
        <v>5200</v>
      </c>
      <c r="D2804" t="s">
        <v>2556</v>
      </c>
      <c r="E2804">
        <v>1136.24</v>
      </c>
      <c r="F2804">
        <f t="shared" ref="F2804:F2867" si="76">C2804/E2804</f>
        <v>4.5764979229740197</v>
      </c>
    </row>
    <row r="2805" spans="1:6" x14ac:dyDescent="0.25">
      <c r="A2805" t="s">
        <v>1734</v>
      </c>
      <c r="B2805" t="s">
        <v>1812</v>
      </c>
      <c r="C2805">
        <v>40482</v>
      </c>
      <c r="D2805" t="s">
        <v>2557</v>
      </c>
      <c r="E2805">
        <v>868.3</v>
      </c>
      <c r="F2805">
        <f t="shared" si="76"/>
        <v>46.622135206725787</v>
      </c>
    </row>
    <row r="2806" spans="1:6" x14ac:dyDescent="0.25">
      <c r="A2806" t="s">
        <v>1734</v>
      </c>
      <c r="B2806" t="s">
        <v>318</v>
      </c>
      <c r="C2806">
        <v>175817</v>
      </c>
      <c r="D2806" t="s">
        <v>2558</v>
      </c>
      <c r="E2806">
        <v>734.43</v>
      </c>
      <c r="F2806">
        <f t="shared" si="76"/>
        <v>239.39245401195487</v>
      </c>
    </row>
    <row r="2807" spans="1:6" x14ac:dyDescent="0.25">
      <c r="A2807" t="s">
        <v>1734</v>
      </c>
      <c r="B2807" t="s">
        <v>584</v>
      </c>
      <c r="C2807">
        <v>20083</v>
      </c>
      <c r="D2807" t="s">
        <v>2559</v>
      </c>
      <c r="E2807">
        <v>937.21</v>
      </c>
      <c r="F2807">
        <f t="shared" si="76"/>
        <v>21.428495214519689</v>
      </c>
    </row>
    <row r="2808" spans="1:6" x14ac:dyDescent="0.25">
      <c r="A2808" t="s">
        <v>1734</v>
      </c>
      <c r="B2808" t="s">
        <v>1813</v>
      </c>
      <c r="C2808">
        <v>15601</v>
      </c>
      <c r="D2808" t="s">
        <v>2560</v>
      </c>
      <c r="E2808">
        <v>753.58</v>
      </c>
      <c r="F2808">
        <f t="shared" si="76"/>
        <v>20.702513336341198</v>
      </c>
    </row>
    <row r="2809" spans="1:6" x14ac:dyDescent="0.25">
      <c r="A2809" t="s">
        <v>1734</v>
      </c>
      <c r="B2809" t="s">
        <v>1814</v>
      </c>
      <c r="C2809">
        <v>136154</v>
      </c>
      <c r="D2809" t="s">
        <v>2561</v>
      </c>
      <c r="E2809">
        <v>806.87</v>
      </c>
      <c r="F2809">
        <f t="shared" si="76"/>
        <v>168.74341591582288</v>
      </c>
    </row>
    <row r="2810" spans="1:6" x14ac:dyDescent="0.25">
      <c r="A2810" t="s">
        <v>1734</v>
      </c>
      <c r="B2810" t="s">
        <v>695</v>
      </c>
      <c r="C2810">
        <v>47431</v>
      </c>
      <c r="D2810" t="s">
        <v>2562</v>
      </c>
      <c r="E2810">
        <v>663.1</v>
      </c>
      <c r="F2810">
        <f t="shared" si="76"/>
        <v>71.529181118986571</v>
      </c>
    </row>
    <row r="2811" spans="1:6" x14ac:dyDescent="0.25">
      <c r="A2811" t="s">
        <v>1734</v>
      </c>
      <c r="B2811" t="s">
        <v>1815</v>
      </c>
      <c r="C2811">
        <v>404</v>
      </c>
      <c r="D2811" t="s">
        <v>2563</v>
      </c>
      <c r="E2811">
        <v>1945.6</v>
      </c>
      <c r="F2811">
        <f t="shared" si="76"/>
        <v>0.20764802631578949</v>
      </c>
    </row>
    <row r="2812" spans="1:6" x14ac:dyDescent="0.25">
      <c r="A2812" t="s">
        <v>1734</v>
      </c>
      <c r="B2812" t="s">
        <v>469</v>
      </c>
      <c r="C2812">
        <v>762</v>
      </c>
      <c r="D2812" t="s">
        <v>2564</v>
      </c>
      <c r="E2812">
        <v>902.97</v>
      </c>
      <c r="F2812">
        <f t="shared" si="76"/>
        <v>0.84388185654008441</v>
      </c>
    </row>
    <row r="2813" spans="1:6" x14ac:dyDescent="0.25">
      <c r="A2813" t="s">
        <v>1734</v>
      </c>
      <c r="B2813" t="s">
        <v>1816</v>
      </c>
      <c r="C2813">
        <v>52600</v>
      </c>
      <c r="D2813" t="s">
        <v>2565</v>
      </c>
      <c r="E2813">
        <v>1107.76</v>
      </c>
      <c r="F2813">
        <f t="shared" si="76"/>
        <v>47.483209359428038</v>
      </c>
    </row>
    <row r="2814" spans="1:6" x14ac:dyDescent="0.25">
      <c r="A2814" t="s">
        <v>1734</v>
      </c>
      <c r="B2814" t="s">
        <v>1817</v>
      </c>
      <c r="C2814">
        <v>4337</v>
      </c>
      <c r="D2814" t="s">
        <v>2566</v>
      </c>
      <c r="E2814">
        <v>1251.02</v>
      </c>
      <c r="F2814">
        <f t="shared" si="76"/>
        <v>3.4667711147703475</v>
      </c>
    </row>
    <row r="2815" spans="1:6" x14ac:dyDescent="0.25">
      <c r="A2815" t="s">
        <v>1734</v>
      </c>
      <c r="B2815" t="s">
        <v>1818</v>
      </c>
      <c r="C2815">
        <v>272</v>
      </c>
      <c r="D2815" t="s">
        <v>2567</v>
      </c>
      <c r="E2815">
        <v>913.38</v>
      </c>
      <c r="F2815">
        <f t="shared" si="76"/>
        <v>0.29779500317502028</v>
      </c>
    </row>
    <row r="2816" spans="1:6" x14ac:dyDescent="0.25">
      <c r="A2816" t="s">
        <v>1734</v>
      </c>
      <c r="B2816" t="s">
        <v>1819</v>
      </c>
      <c r="C2816">
        <v>3667</v>
      </c>
      <c r="D2816" t="s">
        <v>2568</v>
      </c>
      <c r="E2816">
        <v>1365.4</v>
      </c>
      <c r="F2816">
        <f t="shared" si="76"/>
        <v>2.6856598798886773</v>
      </c>
    </row>
    <row r="2817" spans="1:6" x14ac:dyDescent="0.25">
      <c r="A2817" t="s">
        <v>1734</v>
      </c>
      <c r="B2817" t="s">
        <v>1820</v>
      </c>
      <c r="C2817">
        <v>30680</v>
      </c>
      <c r="D2817" t="s">
        <v>2569</v>
      </c>
      <c r="E2817">
        <v>1090.5</v>
      </c>
      <c r="F2817">
        <f t="shared" si="76"/>
        <v>28.133883539660705</v>
      </c>
    </row>
    <row r="2818" spans="1:6" x14ac:dyDescent="0.25">
      <c r="A2818" t="s">
        <v>1734</v>
      </c>
      <c r="B2818" t="s">
        <v>696</v>
      </c>
      <c r="C2818">
        <v>3664</v>
      </c>
      <c r="D2818" t="s">
        <v>2570</v>
      </c>
      <c r="E2818">
        <v>855.5</v>
      </c>
      <c r="F2818">
        <f t="shared" si="76"/>
        <v>4.2828755113968437</v>
      </c>
    </row>
    <row r="2819" spans="1:6" x14ac:dyDescent="0.25">
      <c r="A2819" t="s">
        <v>1734</v>
      </c>
      <c r="B2819" t="s">
        <v>215</v>
      </c>
      <c r="C2819">
        <v>49859</v>
      </c>
      <c r="D2819" t="s">
        <v>2571</v>
      </c>
      <c r="E2819">
        <v>932.53</v>
      </c>
      <c r="F2819">
        <f t="shared" si="76"/>
        <v>53.466376416844497</v>
      </c>
    </row>
    <row r="2820" spans="1:6" x14ac:dyDescent="0.25">
      <c r="A2820" t="s">
        <v>1734</v>
      </c>
      <c r="B2820" t="s">
        <v>1821</v>
      </c>
      <c r="C2820">
        <v>12893</v>
      </c>
      <c r="D2820" t="s">
        <v>2572</v>
      </c>
      <c r="E2820">
        <v>1017.8</v>
      </c>
      <c r="F2820">
        <f t="shared" si="76"/>
        <v>12.66751817645903</v>
      </c>
    </row>
    <row r="2821" spans="1:6" x14ac:dyDescent="0.25">
      <c r="A2821" t="s">
        <v>1734</v>
      </c>
      <c r="B2821" t="s">
        <v>1822</v>
      </c>
      <c r="C2821">
        <v>21428</v>
      </c>
      <c r="D2821" t="s">
        <v>2573</v>
      </c>
      <c r="E2821">
        <v>714.02</v>
      </c>
      <c r="F2821">
        <f t="shared" si="76"/>
        <v>30.010363855354193</v>
      </c>
    </row>
    <row r="2822" spans="1:6" x14ac:dyDescent="0.25">
      <c r="A2822" t="s">
        <v>1734</v>
      </c>
      <c r="B2822" t="s">
        <v>1823</v>
      </c>
      <c r="C2822">
        <v>7520</v>
      </c>
      <c r="D2822" t="s">
        <v>2574</v>
      </c>
      <c r="E2822">
        <v>1494.36</v>
      </c>
      <c r="F2822">
        <f t="shared" si="76"/>
        <v>5.032254610669451</v>
      </c>
    </row>
    <row r="2823" spans="1:6" x14ac:dyDescent="0.25">
      <c r="A2823" t="s">
        <v>1734</v>
      </c>
      <c r="B2823" t="s">
        <v>1824</v>
      </c>
      <c r="C2823">
        <v>20154</v>
      </c>
      <c r="D2823" t="s">
        <v>2575</v>
      </c>
      <c r="E2823">
        <v>970.44</v>
      </c>
      <c r="F2823">
        <f t="shared" si="76"/>
        <v>20.767899097316679</v>
      </c>
    </row>
    <row r="2824" spans="1:6" x14ac:dyDescent="0.25">
      <c r="A2824" t="s">
        <v>1734</v>
      </c>
      <c r="B2824" t="s">
        <v>218</v>
      </c>
      <c r="C2824">
        <v>17239</v>
      </c>
      <c r="D2824" t="s">
        <v>2576</v>
      </c>
      <c r="E2824">
        <v>634.09</v>
      </c>
      <c r="F2824">
        <f t="shared" si="76"/>
        <v>27.186992382784776</v>
      </c>
    </row>
    <row r="2825" spans="1:6" x14ac:dyDescent="0.25">
      <c r="A2825" t="s">
        <v>1734</v>
      </c>
      <c r="B2825" t="s">
        <v>499</v>
      </c>
      <c r="C2825">
        <v>17404</v>
      </c>
      <c r="D2825" t="s">
        <v>2577</v>
      </c>
      <c r="E2825">
        <v>1080.47</v>
      </c>
      <c r="F2825">
        <f t="shared" si="76"/>
        <v>16.107804936740493</v>
      </c>
    </row>
    <row r="2826" spans="1:6" x14ac:dyDescent="0.25">
      <c r="A2826" t="s">
        <v>1734</v>
      </c>
      <c r="B2826" t="s">
        <v>501</v>
      </c>
      <c r="C2826">
        <v>88219</v>
      </c>
      <c r="D2826" t="s">
        <v>2578</v>
      </c>
      <c r="E2826">
        <v>1176.33</v>
      </c>
      <c r="F2826">
        <f t="shared" si="76"/>
        <v>74.995111915873949</v>
      </c>
    </row>
    <row r="2827" spans="1:6" x14ac:dyDescent="0.25">
      <c r="A2827" t="s">
        <v>1734</v>
      </c>
      <c r="B2827" t="s">
        <v>219</v>
      </c>
      <c r="C2827">
        <v>23437</v>
      </c>
      <c r="D2827" t="s">
        <v>2579</v>
      </c>
      <c r="E2827">
        <v>933.22</v>
      </c>
      <c r="F2827">
        <f t="shared" si="76"/>
        <v>25.114121000407192</v>
      </c>
    </row>
    <row r="2828" spans="1:6" x14ac:dyDescent="0.25">
      <c r="A2828" t="s">
        <v>1734</v>
      </c>
      <c r="B2828" t="s">
        <v>1825</v>
      </c>
      <c r="C2828">
        <v>3233</v>
      </c>
      <c r="D2828" t="s">
        <v>2580</v>
      </c>
      <c r="E2828">
        <v>932.28</v>
      </c>
      <c r="F2828">
        <f t="shared" si="76"/>
        <v>3.4678422791436052</v>
      </c>
    </row>
    <row r="2829" spans="1:6" x14ac:dyDescent="0.25">
      <c r="A2829" t="s">
        <v>1734</v>
      </c>
      <c r="B2829" t="s">
        <v>1826</v>
      </c>
      <c r="C2829">
        <v>12207</v>
      </c>
      <c r="D2829" t="s">
        <v>2581</v>
      </c>
      <c r="E2829">
        <v>1078.94</v>
      </c>
      <c r="F2829">
        <f t="shared" si="76"/>
        <v>11.313882143585371</v>
      </c>
    </row>
    <row r="2830" spans="1:6" x14ac:dyDescent="0.25">
      <c r="A2830" t="s">
        <v>1734</v>
      </c>
      <c r="B2830" t="s">
        <v>1827</v>
      </c>
      <c r="C2830">
        <v>21795</v>
      </c>
      <c r="D2830" t="s">
        <v>2582</v>
      </c>
      <c r="E2830">
        <v>966.25</v>
      </c>
      <c r="F2830">
        <f t="shared" si="76"/>
        <v>22.556274256144889</v>
      </c>
    </row>
    <row r="2831" spans="1:6" x14ac:dyDescent="0.25">
      <c r="A2831" t="s">
        <v>1734</v>
      </c>
      <c r="B2831" t="s">
        <v>1828</v>
      </c>
      <c r="C2831">
        <v>169</v>
      </c>
      <c r="D2831" t="s">
        <v>2583</v>
      </c>
      <c r="E2831">
        <v>676.88</v>
      </c>
      <c r="F2831">
        <f t="shared" si="76"/>
        <v>0.24967497931686561</v>
      </c>
    </row>
    <row r="2832" spans="1:6" x14ac:dyDescent="0.25">
      <c r="A2832" t="s">
        <v>1734</v>
      </c>
      <c r="B2832" t="s">
        <v>1829</v>
      </c>
      <c r="C2832">
        <v>310569</v>
      </c>
      <c r="D2832" t="s">
        <v>2584</v>
      </c>
      <c r="E2832">
        <v>900.74</v>
      </c>
      <c r="F2832">
        <f t="shared" si="76"/>
        <v>344.79317006017277</v>
      </c>
    </row>
    <row r="2833" spans="1:6" x14ac:dyDescent="0.25">
      <c r="A2833" t="s">
        <v>1734</v>
      </c>
      <c r="B2833" t="s">
        <v>1830</v>
      </c>
      <c r="C2833">
        <v>5951</v>
      </c>
      <c r="D2833" t="s">
        <v>2585</v>
      </c>
      <c r="E2833">
        <v>893.5</v>
      </c>
      <c r="F2833">
        <f t="shared" si="76"/>
        <v>6.660324566312255</v>
      </c>
    </row>
    <row r="2834" spans="1:6" x14ac:dyDescent="0.25">
      <c r="A2834" t="s">
        <v>1734</v>
      </c>
      <c r="B2834" t="s">
        <v>1831</v>
      </c>
      <c r="C2834">
        <v>7984</v>
      </c>
      <c r="D2834" t="s">
        <v>2586</v>
      </c>
      <c r="E2834">
        <v>1073.43</v>
      </c>
      <c r="F2834">
        <f t="shared" si="76"/>
        <v>7.4378394492421487</v>
      </c>
    </row>
    <row r="2835" spans="1:6" x14ac:dyDescent="0.25">
      <c r="A2835" t="s">
        <v>1734</v>
      </c>
      <c r="B2835" t="s">
        <v>1832</v>
      </c>
      <c r="C2835">
        <v>256623</v>
      </c>
      <c r="D2835" t="s">
        <v>2587</v>
      </c>
      <c r="E2835">
        <v>1060.27</v>
      </c>
      <c r="F2835">
        <f t="shared" si="76"/>
        <v>242.0355192545295</v>
      </c>
    </row>
    <row r="2836" spans="1:6" x14ac:dyDescent="0.25">
      <c r="A2836" t="s">
        <v>1734</v>
      </c>
      <c r="B2836" t="s">
        <v>1833</v>
      </c>
      <c r="C2836">
        <v>743</v>
      </c>
      <c r="D2836" t="s">
        <v>2588</v>
      </c>
      <c r="E2836">
        <v>1142.71</v>
      </c>
      <c r="F2836">
        <f t="shared" si="76"/>
        <v>0.65020871437197536</v>
      </c>
    </row>
    <row r="2837" spans="1:6" x14ac:dyDescent="0.25">
      <c r="A2837" t="s">
        <v>1734</v>
      </c>
      <c r="B2837" t="s">
        <v>222</v>
      </c>
      <c r="C2837">
        <v>14284</v>
      </c>
      <c r="D2837" t="s">
        <v>2589</v>
      </c>
      <c r="E2837">
        <v>472.48</v>
      </c>
      <c r="F2837">
        <f t="shared" si="76"/>
        <v>30.231967490687435</v>
      </c>
    </row>
    <row r="2838" spans="1:6" x14ac:dyDescent="0.25">
      <c r="A2838" t="s">
        <v>1734</v>
      </c>
      <c r="B2838" t="s">
        <v>224</v>
      </c>
      <c r="C2838">
        <v>9854</v>
      </c>
      <c r="D2838" t="s">
        <v>2590</v>
      </c>
      <c r="E2838">
        <v>420.39</v>
      </c>
      <c r="F2838">
        <f t="shared" si="76"/>
        <v>23.440138918623184</v>
      </c>
    </row>
    <row r="2839" spans="1:6" x14ac:dyDescent="0.25">
      <c r="A2839" t="s">
        <v>1734</v>
      </c>
      <c r="B2839" t="s">
        <v>503</v>
      </c>
      <c r="C2839">
        <v>5771</v>
      </c>
      <c r="D2839" t="s">
        <v>2591</v>
      </c>
      <c r="E2839">
        <v>915.69</v>
      </c>
      <c r="F2839">
        <f t="shared" si="76"/>
        <v>6.3023512324039794</v>
      </c>
    </row>
    <row r="2840" spans="1:6" x14ac:dyDescent="0.25">
      <c r="A2840" t="s">
        <v>1734</v>
      </c>
      <c r="B2840" t="s">
        <v>703</v>
      </c>
      <c r="C2840">
        <v>4274</v>
      </c>
      <c r="D2840" t="s">
        <v>2592</v>
      </c>
      <c r="E2840">
        <v>932.26</v>
      </c>
      <c r="F2840">
        <f t="shared" si="76"/>
        <v>4.5845579559350398</v>
      </c>
    </row>
    <row r="2841" spans="1:6" x14ac:dyDescent="0.25">
      <c r="A2841" t="s">
        <v>1734</v>
      </c>
      <c r="B2841" t="s">
        <v>1834</v>
      </c>
      <c r="C2841">
        <v>36643</v>
      </c>
      <c r="D2841" t="s">
        <v>2593</v>
      </c>
      <c r="E2841">
        <v>1612.33</v>
      </c>
      <c r="F2841">
        <f t="shared" si="76"/>
        <v>22.726737082359072</v>
      </c>
    </row>
    <row r="2842" spans="1:6" x14ac:dyDescent="0.25">
      <c r="A2842" t="s">
        <v>1734</v>
      </c>
      <c r="B2842" t="s">
        <v>1835</v>
      </c>
      <c r="C2842">
        <v>58722</v>
      </c>
      <c r="D2842" t="s">
        <v>2594</v>
      </c>
      <c r="E2842">
        <v>1291.8399999999999</v>
      </c>
      <c r="F2842">
        <f t="shared" si="76"/>
        <v>45.456093633886553</v>
      </c>
    </row>
    <row r="2843" spans="1:6" x14ac:dyDescent="0.25">
      <c r="A2843" t="s">
        <v>1734</v>
      </c>
      <c r="B2843" t="s">
        <v>1528</v>
      </c>
      <c r="C2843">
        <v>51584</v>
      </c>
      <c r="D2843" t="s">
        <v>2595</v>
      </c>
      <c r="E2843">
        <v>1334.63</v>
      </c>
      <c r="F2843">
        <f t="shared" si="76"/>
        <v>38.65041247386916</v>
      </c>
    </row>
    <row r="2844" spans="1:6" x14ac:dyDescent="0.25">
      <c r="A2844" t="s">
        <v>1734</v>
      </c>
      <c r="B2844" t="s">
        <v>705</v>
      </c>
      <c r="C2844">
        <v>2138</v>
      </c>
      <c r="D2844" t="s">
        <v>2596</v>
      </c>
      <c r="E2844">
        <v>902.32</v>
      </c>
      <c r="F2844">
        <f t="shared" si="76"/>
        <v>2.3694476460679135</v>
      </c>
    </row>
    <row r="2845" spans="1:6" x14ac:dyDescent="0.25">
      <c r="A2845" t="s">
        <v>1734</v>
      </c>
      <c r="B2845" t="s">
        <v>1084</v>
      </c>
      <c r="C2845">
        <v>176832</v>
      </c>
      <c r="D2845" t="s">
        <v>2597</v>
      </c>
      <c r="E2845">
        <v>902.03</v>
      </c>
      <c r="F2845">
        <f t="shared" si="76"/>
        <v>196.03782579293372</v>
      </c>
    </row>
    <row r="2846" spans="1:6" x14ac:dyDescent="0.25">
      <c r="A2846" t="s">
        <v>1734</v>
      </c>
      <c r="B2846" t="s">
        <v>1836</v>
      </c>
      <c r="C2846">
        <v>24823</v>
      </c>
      <c r="D2846" t="s">
        <v>2598</v>
      </c>
      <c r="E2846">
        <v>1021.74</v>
      </c>
      <c r="F2846">
        <f t="shared" si="76"/>
        <v>24.294830387378394</v>
      </c>
    </row>
    <row r="2847" spans="1:6" x14ac:dyDescent="0.25">
      <c r="A2847" t="s">
        <v>1734</v>
      </c>
      <c r="B2847" t="s">
        <v>794</v>
      </c>
      <c r="C2847">
        <v>4873</v>
      </c>
      <c r="D2847" t="s">
        <v>2599</v>
      </c>
      <c r="E2847">
        <v>749.95</v>
      </c>
      <c r="F2847">
        <f t="shared" si="76"/>
        <v>6.4977665177678512</v>
      </c>
    </row>
    <row r="2848" spans="1:6" x14ac:dyDescent="0.25">
      <c r="A2848" t="s">
        <v>1734</v>
      </c>
      <c r="B2848" t="s">
        <v>592</v>
      </c>
      <c r="C2848">
        <v>8545</v>
      </c>
      <c r="D2848" t="s">
        <v>2600</v>
      </c>
      <c r="E2848">
        <v>915.98</v>
      </c>
      <c r="F2848">
        <f t="shared" si="76"/>
        <v>9.3288063058145365</v>
      </c>
    </row>
    <row r="2849" spans="1:6" x14ac:dyDescent="0.25">
      <c r="A2849" t="s">
        <v>1734</v>
      </c>
      <c r="B2849" t="s">
        <v>1837</v>
      </c>
      <c r="C2849">
        <v>19818</v>
      </c>
      <c r="D2849" t="s">
        <v>2601</v>
      </c>
      <c r="E2849">
        <v>938.51</v>
      </c>
      <c r="F2849">
        <f t="shared" si="76"/>
        <v>21.11645054394732</v>
      </c>
    </row>
    <row r="2850" spans="1:6" x14ac:dyDescent="0.25">
      <c r="A2850" t="s">
        <v>1734</v>
      </c>
      <c r="B2850" t="s">
        <v>228</v>
      </c>
      <c r="C2850">
        <v>607391</v>
      </c>
      <c r="D2850" t="s">
        <v>2602</v>
      </c>
      <c r="E2850">
        <v>1076.9100000000001</v>
      </c>
      <c r="F2850">
        <f t="shared" si="76"/>
        <v>564.01277729800995</v>
      </c>
    </row>
    <row r="2851" spans="1:6" x14ac:dyDescent="0.25">
      <c r="A2851" t="s">
        <v>1734</v>
      </c>
      <c r="B2851" t="s">
        <v>1451</v>
      </c>
      <c r="C2851">
        <v>20940</v>
      </c>
      <c r="D2851" t="s">
        <v>2603</v>
      </c>
      <c r="E2851">
        <v>909.68</v>
      </c>
      <c r="F2851">
        <f t="shared" si="76"/>
        <v>23.019083633805295</v>
      </c>
    </row>
    <row r="2852" spans="1:6" x14ac:dyDescent="0.25">
      <c r="A2852" t="s">
        <v>1734</v>
      </c>
      <c r="B2852" t="s">
        <v>847</v>
      </c>
      <c r="C2852">
        <v>12388</v>
      </c>
      <c r="D2852" t="s">
        <v>2604</v>
      </c>
      <c r="E2852">
        <v>258.64999999999998</v>
      </c>
      <c r="F2852">
        <f t="shared" si="76"/>
        <v>47.894838584960375</v>
      </c>
    </row>
    <row r="2853" spans="1:6" x14ac:dyDescent="0.25">
      <c r="A2853" t="s">
        <v>1734</v>
      </c>
      <c r="B2853" t="s">
        <v>1838</v>
      </c>
      <c r="C2853">
        <v>1200</v>
      </c>
      <c r="D2853" t="s">
        <v>2605</v>
      </c>
      <c r="E2853">
        <v>989.87</v>
      </c>
      <c r="F2853">
        <f t="shared" si="76"/>
        <v>1.2122804004566257</v>
      </c>
    </row>
    <row r="2854" spans="1:6" x14ac:dyDescent="0.25">
      <c r="A2854" t="s">
        <v>1734</v>
      </c>
      <c r="B2854" t="s">
        <v>1839</v>
      </c>
      <c r="C2854">
        <v>65204</v>
      </c>
      <c r="D2854" t="s">
        <v>2606</v>
      </c>
      <c r="E2854">
        <v>981.41</v>
      </c>
      <c r="F2854">
        <f t="shared" si="76"/>
        <v>66.43910292334499</v>
      </c>
    </row>
    <row r="2855" spans="1:6" x14ac:dyDescent="0.25">
      <c r="A2855" t="s">
        <v>1734</v>
      </c>
      <c r="B2855" t="s">
        <v>1840</v>
      </c>
      <c r="C2855">
        <v>50113</v>
      </c>
      <c r="D2855" t="s">
        <v>2607</v>
      </c>
      <c r="E2855">
        <v>1086.27</v>
      </c>
      <c r="F2855">
        <f t="shared" si="76"/>
        <v>46.133097664484886</v>
      </c>
    </row>
    <row r="2856" spans="1:6" x14ac:dyDescent="0.25">
      <c r="A2856" t="s">
        <v>1734</v>
      </c>
      <c r="B2856" t="s">
        <v>327</v>
      </c>
      <c r="C2856">
        <v>13595</v>
      </c>
      <c r="D2856" t="s">
        <v>2608</v>
      </c>
      <c r="E2856">
        <v>939.57</v>
      </c>
      <c r="F2856">
        <f t="shared" si="76"/>
        <v>14.469384931404791</v>
      </c>
    </row>
    <row r="2857" spans="1:6" x14ac:dyDescent="0.25">
      <c r="A2857" t="s">
        <v>1734</v>
      </c>
      <c r="B2857" t="s">
        <v>1841</v>
      </c>
      <c r="C2857">
        <v>14714</v>
      </c>
      <c r="D2857" t="s">
        <v>2609</v>
      </c>
      <c r="E2857">
        <v>914.01</v>
      </c>
      <c r="F2857">
        <f t="shared" si="76"/>
        <v>16.098292141223837</v>
      </c>
    </row>
    <row r="2858" spans="1:6" x14ac:dyDescent="0.25">
      <c r="A2858" t="s">
        <v>1734</v>
      </c>
      <c r="B2858" t="s">
        <v>1842</v>
      </c>
      <c r="C2858">
        <v>362294</v>
      </c>
      <c r="D2858" t="s">
        <v>2610</v>
      </c>
      <c r="E2858">
        <v>1166.58</v>
      </c>
      <c r="F2858">
        <f t="shared" si="76"/>
        <v>310.56078451542118</v>
      </c>
    </row>
    <row r="2859" spans="1:6" x14ac:dyDescent="0.25">
      <c r="A2859" t="s">
        <v>1734</v>
      </c>
      <c r="B2859" t="s">
        <v>1843</v>
      </c>
      <c r="C2859">
        <v>9836</v>
      </c>
      <c r="D2859" t="s">
        <v>2611</v>
      </c>
      <c r="E2859">
        <v>918.14</v>
      </c>
      <c r="F2859">
        <f t="shared" si="76"/>
        <v>10.712963164658985</v>
      </c>
    </row>
    <row r="2860" spans="1:6" x14ac:dyDescent="0.25">
      <c r="A2860" t="s">
        <v>1734</v>
      </c>
      <c r="B2860" t="s">
        <v>925</v>
      </c>
      <c r="C2860">
        <v>2112</v>
      </c>
      <c r="D2860" t="s">
        <v>2612</v>
      </c>
      <c r="E2860">
        <v>1501.53</v>
      </c>
      <c r="F2860">
        <f t="shared" si="76"/>
        <v>1.4065653033905416</v>
      </c>
    </row>
    <row r="2861" spans="1:6" x14ac:dyDescent="0.25">
      <c r="A2861" t="s">
        <v>1734</v>
      </c>
      <c r="B2861" t="s">
        <v>376</v>
      </c>
      <c r="C2861">
        <v>83396</v>
      </c>
      <c r="D2861" t="s">
        <v>2613</v>
      </c>
      <c r="E2861">
        <v>379.56</v>
      </c>
      <c r="F2861">
        <f t="shared" si="76"/>
        <v>219.71756770997999</v>
      </c>
    </row>
    <row r="2862" spans="1:6" x14ac:dyDescent="0.25">
      <c r="A2862" t="s">
        <v>1734</v>
      </c>
      <c r="B2862" t="s">
        <v>1844</v>
      </c>
      <c r="C2862">
        <v>29189</v>
      </c>
      <c r="D2862" t="s">
        <v>2614</v>
      </c>
      <c r="E2862">
        <v>985.56</v>
      </c>
      <c r="F2862">
        <f t="shared" si="76"/>
        <v>29.616664637363531</v>
      </c>
    </row>
    <row r="2863" spans="1:6" x14ac:dyDescent="0.25">
      <c r="A2863" t="s">
        <v>1734</v>
      </c>
      <c r="B2863" t="s">
        <v>1189</v>
      </c>
      <c r="C2863">
        <v>23194</v>
      </c>
      <c r="D2863" t="s">
        <v>2615</v>
      </c>
      <c r="E2863">
        <v>821.39</v>
      </c>
      <c r="F2863">
        <f t="shared" si="76"/>
        <v>28.237499847818942</v>
      </c>
    </row>
    <row r="2864" spans="1:6" x14ac:dyDescent="0.25">
      <c r="A2864" t="s">
        <v>1734</v>
      </c>
      <c r="B2864" t="s">
        <v>1845</v>
      </c>
      <c r="C2864">
        <v>142878</v>
      </c>
      <c r="D2864" t="s">
        <v>2616</v>
      </c>
      <c r="E2864">
        <v>910.15</v>
      </c>
      <c r="F2864">
        <f t="shared" si="76"/>
        <v>156.98291490413669</v>
      </c>
    </row>
    <row r="2865" spans="1:6" x14ac:dyDescent="0.25">
      <c r="A2865" t="s">
        <v>1734</v>
      </c>
      <c r="B2865" t="s">
        <v>1846</v>
      </c>
      <c r="C2865">
        <v>9605</v>
      </c>
      <c r="D2865" t="s">
        <v>2617</v>
      </c>
      <c r="E2865">
        <v>885.23</v>
      </c>
      <c r="F2865">
        <f t="shared" si="76"/>
        <v>10.850287495905018</v>
      </c>
    </row>
    <row r="2866" spans="1:6" x14ac:dyDescent="0.25">
      <c r="A2866" t="s">
        <v>1734</v>
      </c>
      <c r="B2866" t="s">
        <v>1847</v>
      </c>
      <c r="C2866">
        <v>15823</v>
      </c>
      <c r="D2866" t="s">
        <v>2618</v>
      </c>
      <c r="E2866">
        <v>4765.1099999999997</v>
      </c>
      <c r="F2866">
        <f t="shared" si="76"/>
        <v>3.3205949075677164</v>
      </c>
    </row>
    <row r="2867" spans="1:6" x14ac:dyDescent="0.25">
      <c r="A2867" t="s">
        <v>1734</v>
      </c>
      <c r="B2867" t="s">
        <v>331</v>
      </c>
      <c r="C2867">
        <v>51353</v>
      </c>
      <c r="D2867" t="s">
        <v>2619</v>
      </c>
      <c r="E2867">
        <v>1109.9100000000001</v>
      </c>
      <c r="F2867">
        <f t="shared" si="76"/>
        <v>46.267715400347775</v>
      </c>
    </row>
    <row r="2868" spans="1:6" x14ac:dyDescent="0.25">
      <c r="A2868" t="s">
        <v>1734</v>
      </c>
      <c r="B2868" t="s">
        <v>1631</v>
      </c>
      <c r="C2868">
        <v>117415</v>
      </c>
      <c r="D2868" t="s">
        <v>2620</v>
      </c>
      <c r="E2868">
        <v>922.06</v>
      </c>
      <c r="F2868">
        <f t="shared" ref="F2868:F2931" si="77">C2868/E2868</f>
        <v>127.33986942281415</v>
      </c>
    </row>
    <row r="2869" spans="1:6" x14ac:dyDescent="0.25">
      <c r="A2869" t="s">
        <v>1734</v>
      </c>
      <c r="B2869" t="s">
        <v>1848</v>
      </c>
      <c r="C2869">
        <v>6704</v>
      </c>
      <c r="D2869" t="s">
        <v>2621</v>
      </c>
      <c r="E2869">
        <v>3856.54</v>
      </c>
      <c r="F2869">
        <f t="shared" si="77"/>
        <v>1.7383457710797763</v>
      </c>
    </row>
    <row r="2870" spans="1:6" x14ac:dyDescent="0.25">
      <c r="A2870" t="s">
        <v>1734</v>
      </c>
      <c r="B2870" t="s">
        <v>1849</v>
      </c>
      <c r="C2870">
        <v>12514</v>
      </c>
      <c r="D2870" t="s">
        <v>2622</v>
      </c>
      <c r="E2870">
        <v>258.89</v>
      </c>
      <c r="F2870">
        <f t="shared" si="77"/>
        <v>48.33713160029356</v>
      </c>
    </row>
    <row r="2871" spans="1:6" x14ac:dyDescent="0.25">
      <c r="A2871" t="s">
        <v>1734</v>
      </c>
      <c r="B2871" t="s">
        <v>1850</v>
      </c>
      <c r="C2871">
        <v>137713</v>
      </c>
      <c r="D2871" t="s">
        <v>2623</v>
      </c>
      <c r="E2871">
        <v>922.49</v>
      </c>
      <c r="F2871">
        <f t="shared" si="77"/>
        <v>149.28400307862415</v>
      </c>
    </row>
    <row r="2872" spans="1:6" x14ac:dyDescent="0.25">
      <c r="A2872" t="s">
        <v>1734</v>
      </c>
      <c r="B2872" t="s">
        <v>1851</v>
      </c>
      <c r="C2872">
        <v>3849</v>
      </c>
      <c r="D2872" t="s">
        <v>2624</v>
      </c>
      <c r="E2872">
        <v>1176.0899999999999</v>
      </c>
      <c r="F2872">
        <f t="shared" si="77"/>
        <v>3.2727087212713317</v>
      </c>
    </row>
    <row r="2873" spans="1:6" x14ac:dyDescent="0.25">
      <c r="A2873" t="s">
        <v>1734</v>
      </c>
      <c r="B2873" t="s">
        <v>1852</v>
      </c>
      <c r="C2873">
        <v>3452</v>
      </c>
      <c r="D2873" t="s">
        <v>2625</v>
      </c>
      <c r="E2873">
        <v>700.09</v>
      </c>
      <c r="F2873">
        <f t="shared" si="77"/>
        <v>4.9307946121212982</v>
      </c>
    </row>
    <row r="2874" spans="1:6" x14ac:dyDescent="0.25">
      <c r="A2874" t="s">
        <v>1734</v>
      </c>
      <c r="B2874" t="s">
        <v>1853</v>
      </c>
      <c r="C2874">
        <v>12023</v>
      </c>
      <c r="D2874" t="s">
        <v>2626</v>
      </c>
      <c r="E2874">
        <v>1057.67</v>
      </c>
      <c r="F2874">
        <f t="shared" si="77"/>
        <v>11.367439749638356</v>
      </c>
    </row>
    <row r="2875" spans="1:6" x14ac:dyDescent="0.25">
      <c r="A2875" t="s">
        <v>1734</v>
      </c>
      <c r="B2875" t="s">
        <v>1854</v>
      </c>
      <c r="C2875">
        <v>15976</v>
      </c>
      <c r="D2875" t="s">
        <v>2627</v>
      </c>
      <c r="E2875">
        <v>2642.13</v>
      </c>
      <c r="F2875">
        <f t="shared" si="77"/>
        <v>6.0466366151551965</v>
      </c>
    </row>
    <row r="2876" spans="1:6" x14ac:dyDescent="0.25">
      <c r="A2876" t="s">
        <v>1734</v>
      </c>
      <c r="B2876" t="s">
        <v>1855</v>
      </c>
      <c r="C2876">
        <v>6948</v>
      </c>
      <c r="D2876" t="s">
        <v>2628</v>
      </c>
      <c r="E2876">
        <v>818.72</v>
      </c>
      <c r="F2876">
        <f t="shared" si="77"/>
        <v>8.48641782294313</v>
      </c>
    </row>
    <row r="2877" spans="1:6" x14ac:dyDescent="0.25">
      <c r="A2877" t="s">
        <v>1734</v>
      </c>
      <c r="B2877" t="s">
        <v>1698</v>
      </c>
      <c r="C2877">
        <v>854</v>
      </c>
      <c r="D2877" t="s">
        <v>2629</v>
      </c>
      <c r="E2877">
        <v>924.25</v>
      </c>
      <c r="F2877">
        <f t="shared" si="77"/>
        <v>0.92399242629158773</v>
      </c>
    </row>
    <row r="2878" spans="1:6" x14ac:dyDescent="0.25">
      <c r="A2878" t="s">
        <v>1734</v>
      </c>
      <c r="B2878" t="s">
        <v>929</v>
      </c>
      <c r="C2878">
        <v>17074</v>
      </c>
      <c r="D2878" t="s">
        <v>2630</v>
      </c>
      <c r="E2878">
        <v>865.73</v>
      </c>
      <c r="F2878">
        <f t="shared" si="77"/>
        <v>19.722084252596076</v>
      </c>
    </row>
    <row r="2879" spans="1:6" x14ac:dyDescent="0.25">
      <c r="A2879" t="s">
        <v>1734</v>
      </c>
      <c r="B2879" t="s">
        <v>1856</v>
      </c>
      <c r="C2879">
        <v>104915</v>
      </c>
      <c r="D2879" t="s">
        <v>2631</v>
      </c>
      <c r="E2879">
        <v>148.71</v>
      </c>
      <c r="F2879">
        <f t="shared" si="77"/>
        <v>705.5006388272476</v>
      </c>
    </row>
    <row r="2880" spans="1:6" x14ac:dyDescent="0.25">
      <c r="A2880" t="s">
        <v>1734</v>
      </c>
      <c r="B2880" t="s">
        <v>1857</v>
      </c>
      <c r="C2880">
        <v>10264</v>
      </c>
      <c r="D2880" t="s">
        <v>2632</v>
      </c>
      <c r="E2880">
        <v>1057.22</v>
      </c>
      <c r="F2880">
        <f t="shared" si="77"/>
        <v>9.7084807324870876</v>
      </c>
    </row>
    <row r="2881" spans="1:6" x14ac:dyDescent="0.25">
      <c r="A2881" t="s">
        <v>1734</v>
      </c>
      <c r="B2881" t="s">
        <v>1858</v>
      </c>
      <c r="C2881">
        <v>54406</v>
      </c>
      <c r="D2881" t="s">
        <v>2633</v>
      </c>
      <c r="E2881">
        <v>938.7</v>
      </c>
      <c r="F2881">
        <f t="shared" si="77"/>
        <v>57.958879301161176</v>
      </c>
    </row>
    <row r="2882" spans="1:6" x14ac:dyDescent="0.25">
      <c r="A2882" t="s">
        <v>1734</v>
      </c>
      <c r="B2882" t="s">
        <v>1859</v>
      </c>
      <c r="C2882">
        <v>10542</v>
      </c>
      <c r="D2882" t="s">
        <v>2634</v>
      </c>
      <c r="E2882">
        <v>576.65</v>
      </c>
      <c r="F2882">
        <f t="shared" si="77"/>
        <v>18.281453221191363</v>
      </c>
    </row>
    <row r="2883" spans="1:6" x14ac:dyDescent="0.25">
      <c r="A2883" t="s">
        <v>1734</v>
      </c>
      <c r="B2883" t="s">
        <v>1860</v>
      </c>
      <c r="C2883">
        <v>8237</v>
      </c>
      <c r="D2883" t="s">
        <v>2635</v>
      </c>
      <c r="E2883">
        <v>592.25</v>
      </c>
      <c r="F2883">
        <f t="shared" si="77"/>
        <v>13.907978049810046</v>
      </c>
    </row>
    <row r="2884" spans="1:6" x14ac:dyDescent="0.25">
      <c r="A2884" t="s">
        <v>1734</v>
      </c>
      <c r="B2884" t="s">
        <v>1861</v>
      </c>
      <c r="C2884">
        <v>28859</v>
      </c>
      <c r="D2884" t="s">
        <v>2636</v>
      </c>
      <c r="E2884">
        <v>627.96</v>
      </c>
      <c r="F2884">
        <f t="shared" si="77"/>
        <v>45.956748837505572</v>
      </c>
    </row>
    <row r="2885" spans="1:6" x14ac:dyDescent="0.25">
      <c r="A2885" t="s">
        <v>1734</v>
      </c>
      <c r="B2885" t="s">
        <v>1862</v>
      </c>
      <c r="C2885">
        <v>66730</v>
      </c>
      <c r="D2885" t="s">
        <v>2637</v>
      </c>
      <c r="E2885">
        <v>707.11</v>
      </c>
      <c r="F2885">
        <f t="shared" si="77"/>
        <v>94.37004143626875</v>
      </c>
    </row>
    <row r="2886" spans="1:6" x14ac:dyDescent="0.25">
      <c r="A2886" t="s">
        <v>1734</v>
      </c>
      <c r="B2886" t="s">
        <v>1863</v>
      </c>
      <c r="C2886">
        <v>6055</v>
      </c>
      <c r="D2886" t="s">
        <v>2638</v>
      </c>
      <c r="E2886">
        <v>1138.33</v>
      </c>
      <c r="F2886">
        <f t="shared" si="77"/>
        <v>5.3191956638233204</v>
      </c>
    </row>
    <row r="2887" spans="1:6" x14ac:dyDescent="0.25">
      <c r="A2887" t="s">
        <v>1734</v>
      </c>
      <c r="B2887" t="s">
        <v>1864</v>
      </c>
      <c r="C2887">
        <v>2793</v>
      </c>
      <c r="D2887" t="s">
        <v>2639</v>
      </c>
      <c r="E2887">
        <v>1310.74</v>
      </c>
      <c r="F2887">
        <f t="shared" si="77"/>
        <v>2.1308573782748677</v>
      </c>
    </row>
    <row r="2888" spans="1:6" x14ac:dyDescent="0.25">
      <c r="A2888" t="s">
        <v>1734</v>
      </c>
      <c r="B2888" t="s">
        <v>1865</v>
      </c>
      <c r="C2888">
        <v>16703</v>
      </c>
      <c r="D2888" t="s">
        <v>2640</v>
      </c>
      <c r="E2888">
        <v>907.61</v>
      </c>
      <c r="F2888">
        <f t="shared" si="77"/>
        <v>18.403278941395534</v>
      </c>
    </row>
    <row r="2889" spans="1:6" x14ac:dyDescent="0.25">
      <c r="A2889" t="s">
        <v>1734</v>
      </c>
      <c r="B2889" t="s">
        <v>1866</v>
      </c>
      <c r="C2889">
        <v>3265</v>
      </c>
      <c r="D2889" t="s">
        <v>2641</v>
      </c>
      <c r="E2889">
        <v>915.61</v>
      </c>
      <c r="F2889">
        <f t="shared" si="77"/>
        <v>3.56592872511222</v>
      </c>
    </row>
    <row r="2890" spans="1:6" x14ac:dyDescent="0.25">
      <c r="A2890" t="s">
        <v>1734</v>
      </c>
      <c r="B2890" t="s">
        <v>236</v>
      </c>
      <c r="C2890">
        <v>25274</v>
      </c>
      <c r="D2890" t="s">
        <v>2642</v>
      </c>
      <c r="E2890">
        <v>834.6</v>
      </c>
      <c r="F2890">
        <f t="shared" si="77"/>
        <v>30.282770189312245</v>
      </c>
    </row>
    <row r="2891" spans="1:6" x14ac:dyDescent="0.25">
      <c r="A2891" t="s">
        <v>1734</v>
      </c>
      <c r="B2891" t="s">
        <v>868</v>
      </c>
      <c r="C2891">
        <v>3022</v>
      </c>
      <c r="D2891" t="s">
        <v>2643</v>
      </c>
      <c r="E2891">
        <v>923.27</v>
      </c>
      <c r="F2891">
        <f t="shared" si="77"/>
        <v>3.2731486997303065</v>
      </c>
    </row>
    <row r="2892" spans="1:6" x14ac:dyDescent="0.25">
      <c r="A2892" t="s">
        <v>1734</v>
      </c>
      <c r="B2892" t="s">
        <v>869</v>
      </c>
      <c r="C2892">
        <v>232751</v>
      </c>
      <c r="D2892" t="s">
        <v>2644</v>
      </c>
      <c r="E2892">
        <v>949.55</v>
      </c>
      <c r="F2892">
        <f t="shared" si="77"/>
        <v>245.11716076036018</v>
      </c>
    </row>
    <row r="2893" spans="1:6" x14ac:dyDescent="0.25">
      <c r="A2893" t="s">
        <v>1734</v>
      </c>
      <c r="B2893" t="s">
        <v>1867</v>
      </c>
      <c r="C2893">
        <v>9128</v>
      </c>
      <c r="D2893" t="s">
        <v>2645</v>
      </c>
      <c r="E2893">
        <v>191.91</v>
      </c>
      <c r="F2893">
        <f t="shared" si="77"/>
        <v>47.563962273982597</v>
      </c>
    </row>
    <row r="2894" spans="1:6" x14ac:dyDescent="0.25">
      <c r="A2894" t="s">
        <v>1734</v>
      </c>
      <c r="B2894" t="s">
        <v>1868</v>
      </c>
      <c r="C2894">
        <v>64633</v>
      </c>
      <c r="D2894" t="s">
        <v>2646</v>
      </c>
      <c r="E2894">
        <v>1229.3800000000001</v>
      </c>
      <c r="F2894">
        <f t="shared" si="77"/>
        <v>52.57365501309603</v>
      </c>
    </row>
    <row r="2895" spans="1:6" x14ac:dyDescent="0.25">
      <c r="A2895" t="s">
        <v>1734</v>
      </c>
      <c r="B2895" t="s">
        <v>607</v>
      </c>
      <c r="C2895">
        <v>9366</v>
      </c>
      <c r="D2895" t="s">
        <v>2647</v>
      </c>
      <c r="E2895">
        <v>921.55</v>
      </c>
      <c r="F2895">
        <f t="shared" si="77"/>
        <v>10.163311811621725</v>
      </c>
    </row>
    <row r="2896" spans="1:6" x14ac:dyDescent="0.25">
      <c r="A2896" t="s">
        <v>1734</v>
      </c>
      <c r="B2896" t="s">
        <v>1869</v>
      </c>
      <c r="C2896">
        <v>1291</v>
      </c>
      <c r="D2896" t="s">
        <v>2648</v>
      </c>
      <c r="E2896">
        <v>923.58</v>
      </c>
      <c r="F2896">
        <f t="shared" si="77"/>
        <v>1.3978215206046039</v>
      </c>
    </row>
    <row r="2897" spans="1:6" x14ac:dyDescent="0.25">
      <c r="A2897" t="s">
        <v>1734</v>
      </c>
      <c r="B2897" t="s">
        <v>1870</v>
      </c>
      <c r="C2897">
        <v>1350</v>
      </c>
      <c r="D2897" t="s">
        <v>2649</v>
      </c>
      <c r="E2897">
        <v>920.31</v>
      </c>
      <c r="F2897">
        <f t="shared" si="77"/>
        <v>1.4668970238289274</v>
      </c>
    </row>
    <row r="2898" spans="1:6" x14ac:dyDescent="0.25">
      <c r="A2898" t="s">
        <v>1734</v>
      </c>
      <c r="B2898" t="s">
        <v>1871</v>
      </c>
      <c r="C2898">
        <v>3776</v>
      </c>
      <c r="D2898" t="s">
        <v>2650</v>
      </c>
      <c r="E2898">
        <v>1454.52</v>
      </c>
      <c r="F2898">
        <f t="shared" si="77"/>
        <v>2.5960454307950389</v>
      </c>
    </row>
    <row r="2899" spans="1:6" x14ac:dyDescent="0.25">
      <c r="A2899" t="s">
        <v>1734</v>
      </c>
      <c r="B2899" t="s">
        <v>1872</v>
      </c>
      <c r="C2899">
        <v>7397</v>
      </c>
      <c r="D2899" t="s">
        <v>2651</v>
      </c>
      <c r="E2899">
        <v>900.74</v>
      </c>
      <c r="F2899">
        <f t="shared" si="77"/>
        <v>8.2121366876124071</v>
      </c>
    </row>
    <row r="2900" spans="1:6" x14ac:dyDescent="0.25">
      <c r="A2900" t="s">
        <v>1734</v>
      </c>
      <c r="B2900" t="s">
        <v>1873</v>
      </c>
      <c r="C2900">
        <v>2102515</v>
      </c>
      <c r="D2900" t="s">
        <v>2652</v>
      </c>
      <c r="E2900">
        <v>897.56</v>
      </c>
      <c r="F2900">
        <f t="shared" si="77"/>
        <v>2342.4784972592365</v>
      </c>
    </row>
    <row r="2901" spans="1:6" x14ac:dyDescent="0.25">
      <c r="A2901" t="s">
        <v>1734</v>
      </c>
      <c r="B2901" t="s">
        <v>519</v>
      </c>
      <c r="C2901">
        <v>138034</v>
      </c>
      <c r="D2901" t="s">
        <v>2653</v>
      </c>
      <c r="E2901">
        <v>919.34</v>
      </c>
      <c r="F2901">
        <f t="shared" si="77"/>
        <v>150.14466900167511</v>
      </c>
    </row>
    <row r="2902" spans="1:6" x14ac:dyDescent="0.25">
      <c r="A2902" t="s">
        <v>1734</v>
      </c>
      <c r="B2902" t="s">
        <v>613</v>
      </c>
      <c r="C2902">
        <v>776</v>
      </c>
      <c r="D2902" t="s">
        <v>2654</v>
      </c>
      <c r="E2902">
        <v>2357.94</v>
      </c>
      <c r="F2902">
        <f t="shared" si="77"/>
        <v>0.32910082529665724</v>
      </c>
    </row>
    <row r="2903" spans="1:6" x14ac:dyDescent="0.25">
      <c r="A2903" t="s">
        <v>1734</v>
      </c>
      <c r="B2903" t="s">
        <v>1874</v>
      </c>
      <c r="C2903">
        <v>12337</v>
      </c>
      <c r="D2903" t="s">
        <v>2655</v>
      </c>
      <c r="E2903">
        <v>890.96</v>
      </c>
      <c r="F2903">
        <f t="shared" si="77"/>
        <v>13.846861811978091</v>
      </c>
    </row>
    <row r="2904" spans="1:6" x14ac:dyDescent="0.25">
      <c r="A2904" t="s">
        <v>1734</v>
      </c>
      <c r="B2904" t="s">
        <v>1875</v>
      </c>
      <c r="C2904">
        <v>1501</v>
      </c>
      <c r="D2904" t="s">
        <v>2656</v>
      </c>
      <c r="E2904">
        <v>915.54</v>
      </c>
      <c r="F2904">
        <f t="shared" si="77"/>
        <v>1.6394696026388798</v>
      </c>
    </row>
    <row r="2905" spans="1:6" x14ac:dyDescent="0.25">
      <c r="A2905" t="s">
        <v>1734</v>
      </c>
      <c r="B2905" t="s">
        <v>1876</v>
      </c>
      <c r="C2905">
        <v>32750</v>
      </c>
      <c r="D2905" t="s">
        <v>2657</v>
      </c>
      <c r="E2905">
        <v>425.72</v>
      </c>
      <c r="F2905">
        <f t="shared" si="77"/>
        <v>76.928497604059004</v>
      </c>
    </row>
    <row r="2906" spans="1:6" x14ac:dyDescent="0.25">
      <c r="A2906" t="s">
        <v>1734</v>
      </c>
      <c r="B2906" t="s">
        <v>1877</v>
      </c>
      <c r="C2906">
        <v>119200</v>
      </c>
      <c r="D2906" t="s">
        <v>2658</v>
      </c>
      <c r="E2906">
        <v>1540.63</v>
      </c>
      <c r="F2906">
        <f t="shared" si="77"/>
        <v>77.370945652103359</v>
      </c>
    </row>
    <row r="2907" spans="1:6" x14ac:dyDescent="0.25">
      <c r="A2907" t="s">
        <v>1734</v>
      </c>
      <c r="B2907" t="s">
        <v>1878</v>
      </c>
      <c r="C2907">
        <v>1273954</v>
      </c>
      <c r="D2907" t="s">
        <v>2659</v>
      </c>
      <c r="E2907">
        <v>1022.19</v>
      </c>
      <c r="F2907">
        <f t="shared" si="77"/>
        <v>1246.2986333264853</v>
      </c>
    </row>
    <row r="2908" spans="1:6" x14ac:dyDescent="0.25">
      <c r="A2908" t="s">
        <v>1734</v>
      </c>
      <c r="B2908" t="s">
        <v>398</v>
      </c>
      <c r="C2908">
        <v>14651</v>
      </c>
      <c r="D2908" t="s">
        <v>2660</v>
      </c>
      <c r="E2908">
        <v>714.05</v>
      </c>
      <c r="F2908">
        <f t="shared" si="77"/>
        <v>20.518170996428822</v>
      </c>
    </row>
    <row r="2909" spans="1:6" x14ac:dyDescent="0.25">
      <c r="A2909" t="s">
        <v>1734</v>
      </c>
      <c r="B2909" t="s">
        <v>1879</v>
      </c>
      <c r="C2909">
        <v>21672</v>
      </c>
      <c r="D2909" t="s">
        <v>2661</v>
      </c>
      <c r="E2909">
        <v>935.77</v>
      </c>
      <c r="F2909">
        <f t="shared" si="77"/>
        <v>23.159537065731964</v>
      </c>
    </row>
    <row r="2910" spans="1:6" x14ac:dyDescent="0.25">
      <c r="A2910" t="s">
        <v>1734</v>
      </c>
      <c r="B2910" t="s">
        <v>1880</v>
      </c>
      <c r="C2910">
        <v>41753</v>
      </c>
      <c r="D2910" t="s">
        <v>2662</v>
      </c>
      <c r="E2910">
        <v>592.72</v>
      </c>
      <c r="F2910">
        <f t="shared" si="77"/>
        <v>70.443042245917127</v>
      </c>
    </row>
    <row r="2911" spans="1:6" x14ac:dyDescent="0.25">
      <c r="A2911" t="s">
        <v>1734</v>
      </c>
      <c r="B2911" t="s">
        <v>1881</v>
      </c>
      <c r="C2911">
        <v>3657</v>
      </c>
      <c r="D2911" t="s">
        <v>2663</v>
      </c>
      <c r="E2911">
        <v>1241.93</v>
      </c>
      <c r="F2911">
        <f t="shared" si="77"/>
        <v>2.9446104047732158</v>
      </c>
    </row>
    <row r="2912" spans="1:6" x14ac:dyDescent="0.25">
      <c r="A2912" t="s">
        <v>1734</v>
      </c>
      <c r="B2912" t="s">
        <v>1882</v>
      </c>
      <c r="C2912">
        <v>26741</v>
      </c>
      <c r="D2912" t="s">
        <v>2664</v>
      </c>
      <c r="E2912">
        <v>1558.71</v>
      </c>
      <c r="F2912">
        <f t="shared" si="77"/>
        <v>17.155853237613155</v>
      </c>
    </row>
    <row r="2913" spans="1:6" x14ac:dyDescent="0.25">
      <c r="A2913" t="s">
        <v>1734</v>
      </c>
      <c r="B2913" t="s">
        <v>1883</v>
      </c>
      <c r="C2913">
        <v>49025</v>
      </c>
      <c r="D2913" t="s">
        <v>2665</v>
      </c>
      <c r="E2913">
        <v>3232.7</v>
      </c>
      <c r="F2913">
        <f t="shared" si="77"/>
        <v>15.16534166486219</v>
      </c>
    </row>
    <row r="2914" spans="1:6" x14ac:dyDescent="0.25">
      <c r="A2914" t="s">
        <v>1734</v>
      </c>
      <c r="B2914" t="s">
        <v>1884</v>
      </c>
      <c r="C2914">
        <v>56590</v>
      </c>
      <c r="D2914" t="s">
        <v>2666</v>
      </c>
      <c r="E2914">
        <v>859.56</v>
      </c>
      <c r="F2914">
        <f t="shared" si="77"/>
        <v>65.836009120945604</v>
      </c>
    </row>
    <row r="2915" spans="1:6" x14ac:dyDescent="0.25">
      <c r="A2915" t="s">
        <v>1734</v>
      </c>
      <c r="B2915" t="s">
        <v>1885</v>
      </c>
      <c r="C2915">
        <v>92084</v>
      </c>
      <c r="D2915" t="s">
        <v>2667</v>
      </c>
      <c r="E2915">
        <v>888.81</v>
      </c>
      <c r="F2915">
        <f t="shared" si="77"/>
        <v>103.60369482791599</v>
      </c>
    </row>
    <row r="2916" spans="1:6" x14ac:dyDescent="0.25">
      <c r="A2916" t="s">
        <v>1734</v>
      </c>
      <c r="B2916" t="s">
        <v>241</v>
      </c>
      <c r="C2916">
        <v>72971</v>
      </c>
      <c r="D2916" t="s">
        <v>2668</v>
      </c>
      <c r="E2916">
        <v>801.51</v>
      </c>
      <c r="F2916">
        <f t="shared" si="77"/>
        <v>91.041908397898965</v>
      </c>
    </row>
    <row r="2917" spans="1:6" x14ac:dyDescent="0.25">
      <c r="A2917" t="s">
        <v>1734</v>
      </c>
      <c r="B2917" t="s">
        <v>1886</v>
      </c>
      <c r="C2917">
        <v>55246</v>
      </c>
      <c r="D2917" t="s">
        <v>2669</v>
      </c>
      <c r="E2917">
        <v>518.49</v>
      </c>
      <c r="F2917">
        <f t="shared" si="77"/>
        <v>106.55171748731894</v>
      </c>
    </row>
    <row r="2918" spans="1:6" x14ac:dyDescent="0.25">
      <c r="A2918" t="s">
        <v>1734</v>
      </c>
      <c r="B2918" t="s">
        <v>1506</v>
      </c>
      <c r="C2918">
        <v>11998</v>
      </c>
      <c r="D2918" t="s">
        <v>2670</v>
      </c>
      <c r="E2918">
        <v>835.81</v>
      </c>
      <c r="F2918">
        <f t="shared" si="77"/>
        <v>14.354937126858976</v>
      </c>
    </row>
    <row r="2919" spans="1:6" x14ac:dyDescent="0.25">
      <c r="A2919" t="s">
        <v>1734</v>
      </c>
      <c r="B2919" t="s">
        <v>242</v>
      </c>
      <c r="C2919">
        <v>35882</v>
      </c>
      <c r="D2919" t="s">
        <v>2671</v>
      </c>
      <c r="E2919">
        <v>621.4</v>
      </c>
      <c r="F2919">
        <f t="shared" si="77"/>
        <v>57.743804312841974</v>
      </c>
    </row>
    <row r="2920" spans="1:6" x14ac:dyDescent="0.25">
      <c r="A2920" t="s">
        <v>1734</v>
      </c>
      <c r="B2920" t="s">
        <v>1887</v>
      </c>
      <c r="C2920">
        <v>276652</v>
      </c>
      <c r="D2920" t="s">
        <v>2672</v>
      </c>
      <c r="E2920">
        <v>3375.67</v>
      </c>
      <c r="F2920">
        <f t="shared" si="77"/>
        <v>81.954693438635886</v>
      </c>
    </row>
    <row r="2921" spans="1:6" x14ac:dyDescent="0.25">
      <c r="A2921" t="s">
        <v>1734</v>
      </c>
      <c r="B2921" t="s">
        <v>1888</v>
      </c>
      <c r="C2921">
        <v>41556</v>
      </c>
      <c r="D2921" t="s">
        <v>2673</v>
      </c>
      <c r="E2921">
        <v>1094.51</v>
      </c>
      <c r="F2921">
        <f t="shared" si="77"/>
        <v>37.967675032663017</v>
      </c>
    </row>
    <row r="2922" spans="1:6" x14ac:dyDescent="0.25">
      <c r="A2922" t="s">
        <v>1734</v>
      </c>
      <c r="B2922" t="s">
        <v>627</v>
      </c>
      <c r="C2922">
        <v>5056</v>
      </c>
      <c r="D2922" t="s">
        <v>2674</v>
      </c>
      <c r="E2922">
        <v>915.39</v>
      </c>
      <c r="F2922">
        <f t="shared" si="77"/>
        <v>5.5233288543680841</v>
      </c>
    </row>
    <row r="2923" spans="1:6" x14ac:dyDescent="0.25">
      <c r="A2923" t="s">
        <v>1734</v>
      </c>
      <c r="B2923" t="s">
        <v>877</v>
      </c>
      <c r="C2923">
        <v>132230</v>
      </c>
      <c r="D2923" t="s">
        <v>2675</v>
      </c>
      <c r="E2923">
        <v>633.04</v>
      </c>
      <c r="F2923">
        <f t="shared" si="77"/>
        <v>208.88095538986479</v>
      </c>
    </row>
    <row r="2924" spans="1:6" x14ac:dyDescent="0.25">
      <c r="A2924" t="s">
        <v>1734</v>
      </c>
      <c r="B2924" t="s">
        <v>1889</v>
      </c>
      <c r="C2924">
        <v>12769</v>
      </c>
      <c r="D2924" t="s">
        <v>2676</v>
      </c>
      <c r="E2924">
        <v>978.16</v>
      </c>
      <c r="F2924">
        <f t="shared" si="77"/>
        <v>13.054101578473869</v>
      </c>
    </row>
    <row r="2925" spans="1:6" x14ac:dyDescent="0.25">
      <c r="A2925" t="s">
        <v>1734</v>
      </c>
      <c r="B2925" t="s">
        <v>1890</v>
      </c>
      <c r="C2925">
        <v>21358</v>
      </c>
      <c r="D2925" t="s">
        <v>2677</v>
      </c>
      <c r="E2925">
        <v>784.27</v>
      </c>
      <c r="F2925">
        <f t="shared" si="77"/>
        <v>27.232968237979268</v>
      </c>
    </row>
    <row r="2926" spans="1:6" x14ac:dyDescent="0.25">
      <c r="A2926" t="s">
        <v>1734</v>
      </c>
      <c r="B2926" t="s">
        <v>722</v>
      </c>
      <c r="C2926">
        <v>590551</v>
      </c>
      <c r="D2926" t="s">
        <v>2678</v>
      </c>
      <c r="E2926">
        <v>1136.5</v>
      </c>
      <c r="F2926">
        <f t="shared" si="77"/>
        <v>519.62252529696434</v>
      </c>
    </row>
    <row r="2927" spans="1:6" x14ac:dyDescent="0.25">
      <c r="A2927" t="s">
        <v>1734</v>
      </c>
      <c r="B2927" t="s">
        <v>878</v>
      </c>
      <c r="C2927">
        <v>51070</v>
      </c>
      <c r="D2927" t="s">
        <v>2679</v>
      </c>
      <c r="E2927">
        <v>808.64</v>
      </c>
      <c r="F2927">
        <f t="shared" si="77"/>
        <v>63.155421448357735</v>
      </c>
    </row>
    <row r="2928" spans="1:6" x14ac:dyDescent="0.25">
      <c r="A2928" t="s">
        <v>1734</v>
      </c>
      <c r="B2928" t="s">
        <v>1891</v>
      </c>
      <c r="C2928">
        <v>8010</v>
      </c>
      <c r="D2928" t="s">
        <v>2680</v>
      </c>
      <c r="E2928">
        <v>841.29</v>
      </c>
      <c r="F2928">
        <f t="shared" si="77"/>
        <v>9.5210926077809077</v>
      </c>
    </row>
    <row r="2929" spans="1:7" x14ac:dyDescent="0.25">
      <c r="A2929" t="s">
        <v>1734</v>
      </c>
      <c r="B2929" t="s">
        <v>1892</v>
      </c>
      <c r="C2929">
        <v>69984</v>
      </c>
      <c r="D2929" t="s">
        <v>2681</v>
      </c>
      <c r="E2929">
        <v>922.84</v>
      </c>
      <c r="F2929">
        <f t="shared" si="77"/>
        <v>75.83546443587187</v>
      </c>
    </row>
    <row r="2930" spans="1:7" x14ac:dyDescent="0.25">
      <c r="A2930" t="s">
        <v>1734</v>
      </c>
      <c r="B2930" t="s">
        <v>1542</v>
      </c>
      <c r="C2930">
        <v>45539</v>
      </c>
      <c r="D2930" t="s">
        <v>2682</v>
      </c>
      <c r="E2930">
        <v>695.87</v>
      </c>
      <c r="F2930">
        <f t="shared" si="77"/>
        <v>65.441821029790049</v>
      </c>
    </row>
    <row r="2931" spans="1:7" x14ac:dyDescent="0.25">
      <c r="A2931" t="s">
        <v>1734</v>
      </c>
      <c r="B2931" t="s">
        <v>1893</v>
      </c>
      <c r="C2931">
        <v>8713</v>
      </c>
      <c r="D2931" t="s">
        <v>2683</v>
      </c>
      <c r="E2931">
        <v>799.79</v>
      </c>
      <c r="F2931">
        <f t="shared" si="77"/>
        <v>10.894109703797247</v>
      </c>
    </row>
    <row r="2932" spans="1:7" x14ac:dyDescent="0.25">
      <c r="A2932" t="s">
        <v>1734</v>
      </c>
      <c r="B2932" t="s">
        <v>1894</v>
      </c>
      <c r="C2932">
        <v>18010</v>
      </c>
      <c r="D2932" t="s">
        <v>2684</v>
      </c>
      <c r="E2932">
        <v>930.9</v>
      </c>
      <c r="F2932">
        <f t="shared" ref="F2932:F2995" si="78">C2932/E2932</f>
        <v>19.346868621763885</v>
      </c>
    </row>
    <row r="2933" spans="1:7" x14ac:dyDescent="0.25">
      <c r="A2933" t="s">
        <v>1734</v>
      </c>
      <c r="B2933" t="s">
        <v>1895</v>
      </c>
      <c r="C2933">
        <v>14179</v>
      </c>
      <c r="D2933" t="s">
        <v>2685</v>
      </c>
      <c r="E2933">
        <v>1058.18</v>
      </c>
      <c r="F2933">
        <f t="shared" si="78"/>
        <v>13.399421648490804</v>
      </c>
    </row>
    <row r="2934" spans="1:7" x14ac:dyDescent="0.25">
      <c r="A2934" t="s">
        <v>1734</v>
      </c>
      <c r="B2934" t="s">
        <v>1896</v>
      </c>
      <c r="C2934">
        <v>11840</v>
      </c>
      <c r="D2934" t="s">
        <v>2686</v>
      </c>
      <c r="E2934">
        <v>1301.82</v>
      </c>
      <c r="F2934">
        <f t="shared" si="78"/>
        <v>9.0949593645818929</v>
      </c>
    </row>
    <row r="2935" spans="1:7" x14ac:dyDescent="0.25">
      <c r="A2935" t="s">
        <v>161</v>
      </c>
      <c r="B2935" t="s">
        <v>161</v>
      </c>
      <c r="C2935">
        <v>3205958</v>
      </c>
      <c r="D2935" t="s">
        <v>4962</v>
      </c>
      <c r="E2935">
        <v>84904.12</v>
      </c>
      <c r="F2935">
        <f t="shared" si="78"/>
        <v>37.75974593459069</v>
      </c>
    </row>
    <row r="2936" spans="1:7" x14ac:dyDescent="0.25">
      <c r="A2936" t="s">
        <v>161</v>
      </c>
      <c r="B2936" t="s">
        <v>1547</v>
      </c>
      <c r="C2936">
        <v>6710</v>
      </c>
      <c r="D2936" t="s">
        <v>2157</v>
      </c>
      <c r="E2936">
        <v>2592.4299999999998</v>
      </c>
      <c r="F2936">
        <f t="shared" si="78"/>
        <v>2.5883051808534852</v>
      </c>
    </row>
    <row r="2937" spans="1:7" x14ac:dyDescent="0.25">
      <c r="A2937" t="s">
        <v>161</v>
      </c>
      <c r="B2937" t="s">
        <v>1897</v>
      </c>
      <c r="C2937">
        <v>56046</v>
      </c>
      <c r="D2937" t="s">
        <v>2158</v>
      </c>
      <c r="E2937">
        <v>6729.45</v>
      </c>
      <c r="F2937">
        <f t="shared" si="78"/>
        <v>8.3284666651806614</v>
      </c>
    </row>
    <row r="2938" spans="1:7" x14ac:dyDescent="0.25">
      <c r="A2938" t="s">
        <v>161</v>
      </c>
      <c r="B2938" t="s">
        <v>1898</v>
      </c>
      <c r="C2938">
        <v>128289</v>
      </c>
      <c r="D2938" t="s">
        <v>2159</v>
      </c>
      <c r="E2938">
        <v>1173.17</v>
      </c>
      <c r="F2938">
        <f t="shared" si="78"/>
        <v>109.352438265554</v>
      </c>
    </row>
    <row r="2939" spans="1:7" x14ac:dyDescent="0.25">
      <c r="A2939" t="s">
        <v>161</v>
      </c>
      <c r="B2939" t="s">
        <v>1249</v>
      </c>
      <c r="C2939">
        <v>20463</v>
      </c>
      <c r="D2939" t="s">
        <v>2160</v>
      </c>
      <c r="E2939">
        <v>1484.69</v>
      </c>
      <c r="F2939">
        <f t="shared" si="78"/>
        <v>13.782675171247869</v>
      </c>
      <c r="G2939" t="s">
        <v>5285</v>
      </c>
    </row>
    <row r="2940" spans="1:7" x14ac:dyDescent="0.25">
      <c r="A2940" t="s">
        <v>161</v>
      </c>
      <c r="B2940" t="s">
        <v>1899</v>
      </c>
      <c r="C2940">
        <v>950</v>
      </c>
      <c r="D2940" t="s">
        <v>2161</v>
      </c>
      <c r="E2940">
        <v>723.1</v>
      </c>
      <c r="F2940">
        <f t="shared" si="78"/>
        <v>1.3137878578343245</v>
      </c>
      <c r="G2940" t="s">
        <v>5285</v>
      </c>
    </row>
    <row r="2941" spans="1:7" x14ac:dyDescent="0.25">
      <c r="A2941" t="s">
        <v>161</v>
      </c>
      <c r="B2941" t="s">
        <v>779</v>
      </c>
      <c r="C2941">
        <v>355481</v>
      </c>
      <c r="D2941" t="s">
        <v>2162</v>
      </c>
      <c r="E2941">
        <v>633.57000000000005</v>
      </c>
      <c r="F2941">
        <f t="shared" si="78"/>
        <v>561.07612418517283</v>
      </c>
    </row>
    <row r="2942" spans="1:7" x14ac:dyDescent="0.25">
      <c r="A2942" t="s">
        <v>161</v>
      </c>
      <c r="B2942" t="s">
        <v>1900</v>
      </c>
      <c r="C2942">
        <v>19938</v>
      </c>
      <c r="D2942" t="s">
        <v>2163</v>
      </c>
      <c r="E2942">
        <v>3256.29</v>
      </c>
      <c r="F2942">
        <f t="shared" si="78"/>
        <v>6.1229190274821956</v>
      </c>
    </row>
    <row r="2943" spans="1:7" x14ac:dyDescent="0.25">
      <c r="A2943" t="s">
        <v>161</v>
      </c>
      <c r="B2943" t="s">
        <v>1901</v>
      </c>
      <c r="C2943">
        <v>10012</v>
      </c>
      <c r="D2943" t="s">
        <v>2164</v>
      </c>
      <c r="E2943">
        <v>4461.83</v>
      </c>
      <c r="F2943">
        <f t="shared" si="78"/>
        <v>2.2439223367990264</v>
      </c>
    </row>
    <row r="2944" spans="1:7" x14ac:dyDescent="0.25">
      <c r="A2944" t="s">
        <v>161</v>
      </c>
      <c r="B2944" t="s">
        <v>427</v>
      </c>
      <c r="C2944">
        <v>5051</v>
      </c>
      <c r="D2944" t="s">
        <v>2165</v>
      </c>
      <c r="E2944">
        <v>5208.5</v>
      </c>
      <c r="F2944">
        <f t="shared" si="78"/>
        <v>0.96976096764903519</v>
      </c>
    </row>
    <row r="2945" spans="1:7" x14ac:dyDescent="0.25">
      <c r="A2945" t="s">
        <v>161</v>
      </c>
      <c r="B2945" t="s">
        <v>429</v>
      </c>
      <c r="C2945">
        <v>9754</v>
      </c>
      <c r="D2945" t="s">
        <v>2166</v>
      </c>
      <c r="E2945">
        <v>3694.3</v>
      </c>
      <c r="F2945">
        <f t="shared" si="78"/>
        <v>2.6402836802641905</v>
      </c>
    </row>
    <row r="2946" spans="1:7" x14ac:dyDescent="0.25">
      <c r="A2946" t="s">
        <v>161</v>
      </c>
      <c r="B2946" t="s">
        <v>1069</v>
      </c>
      <c r="C2946">
        <v>54839</v>
      </c>
      <c r="D2946" t="s">
        <v>2167</v>
      </c>
      <c r="E2946">
        <v>3302.12</v>
      </c>
      <c r="F2946">
        <f t="shared" si="78"/>
        <v>16.607209913631245</v>
      </c>
    </row>
    <row r="2947" spans="1:7" x14ac:dyDescent="0.25">
      <c r="A2947" t="s">
        <v>161</v>
      </c>
      <c r="B2947" t="s">
        <v>1902</v>
      </c>
      <c r="C2947">
        <v>12017</v>
      </c>
      <c r="D2947" t="s">
        <v>2168</v>
      </c>
      <c r="E2947">
        <v>3406.46</v>
      </c>
      <c r="F2947">
        <f t="shared" si="78"/>
        <v>3.5277091173828548</v>
      </c>
    </row>
    <row r="2948" spans="1:7" x14ac:dyDescent="0.25">
      <c r="A2948" t="s">
        <v>161</v>
      </c>
      <c r="B2948" t="s">
        <v>693</v>
      </c>
      <c r="C2948">
        <v>7886</v>
      </c>
      <c r="D2948" t="s">
        <v>2169</v>
      </c>
      <c r="E2948">
        <v>4108.6000000000004</v>
      </c>
      <c r="F2948">
        <f t="shared" si="78"/>
        <v>1.9193885995229516</v>
      </c>
    </row>
    <row r="2949" spans="1:7" x14ac:dyDescent="0.25">
      <c r="A2949" t="s">
        <v>161</v>
      </c>
      <c r="B2949" t="s">
        <v>1903</v>
      </c>
      <c r="C2949">
        <v>13188</v>
      </c>
      <c r="D2949" t="s">
        <v>2170</v>
      </c>
      <c r="E2949">
        <v>6828.51</v>
      </c>
      <c r="F2949">
        <f t="shared" si="78"/>
        <v>1.9313144448788975</v>
      </c>
    </row>
    <row r="2950" spans="1:7" x14ac:dyDescent="0.25">
      <c r="A2950" t="s">
        <v>161</v>
      </c>
      <c r="B2950" t="s">
        <v>229</v>
      </c>
      <c r="C2950">
        <v>12124</v>
      </c>
      <c r="D2950" t="s">
        <v>2171</v>
      </c>
      <c r="E2950">
        <v>610.79</v>
      </c>
      <c r="F2950">
        <f t="shared" si="78"/>
        <v>19.849702843857955</v>
      </c>
    </row>
    <row r="2951" spans="1:7" x14ac:dyDescent="0.25">
      <c r="A2951" t="s">
        <v>161</v>
      </c>
      <c r="B2951" t="s">
        <v>1904</v>
      </c>
      <c r="C2951">
        <v>1479</v>
      </c>
      <c r="D2951" t="s">
        <v>2172</v>
      </c>
      <c r="E2951">
        <v>765.81</v>
      </c>
      <c r="F2951">
        <f t="shared" si="78"/>
        <v>1.9312884396913075</v>
      </c>
    </row>
    <row r="2952" spans="1:7" x14ac:dyDescent="0.25">
      <c r="A2952" t="s">
        <v>161</v>
      </c>
      <c r="B2952" t="s">
        <v>1905</v>
      </c>
      <c r="C2952">
        <v>2483</v>
      </c>
      <c r="D2952" t="s">
        <v>2173</v>
      </c>
      <c r="E2952">
        <v>1086.3599999999999</v>
      </c>
      <c r="F2952">
        <f t="shared" si="78"/>
        <v>2.2856143451526201</v>
      </c>
    </row>
    <row r="2953" spans="1:7" x14ac:dyDescent="0.25">
      <c r="A2953" t="s">
        <v>161</v>
      </c>
      <c r="B2953" t="s">
        <v>1906</v>
      </c>
      <c r="C2953">
        <v>1160437</v>
      </c>
      <c r="D2953" t="s">
        <v>2174</v>
      </c>
      <c r="E2953">
        <v>807.83</v>
      </c>
      <c r="F2953">
        <f t="shared" si="78"/>
        <v>1436.4866370399711</v>
      </c>
    </row>
    <row r="2954" spans="1:7" x14ac:dyDescent="0.25">
      <c r="A2954" t="s">
        <v>161</v>
      </c>
      <c r="B2954" t="s">
        <v>453</v>
      </c>
      <c r="C2954">
        <v>15308</v>
      </c>
      <c r="D2954" t="s">
        <v>2175</v>
      </c>
      <c r="E2954">
        <v>7933.64</v>
      </c>
      <c r="F2954">
        <f t="shared" si="78"/>
        <v>1.9295052460157001</v>
      </c>
    </row>
    <row r="2955" spans="1:7" x14ac:dyDescent="0.25">
      <c r="A2955" t="s">
        <v>161</v>
      </c>
      <c r="B2955" t="s">
        <v>1907</v>
      </c>
      <c r="C2955">
        <v>30939</v>
      </c>
      <c r="D2955" t="s">
        <v>2176</v>
      </c>
      <c r="E2955">
        <v>1602.71</v>
      </c>
      <c r="F2955">
        <f t="shared" si="78"/>
        <v>19.304178547585028</v>
      </c>
      <c r="G2955" t="s">
        <v>5285</v>
      </c>
    </row>
    <row r="2956" spans="1:7" x14ac:dyDescent="0.25">
      <c r="A2956" t="s">
        <v>161</v>
      </c>
      <c r="B2956" t="s">
        <v>340</v>
      </c>
      <c r="C2956">
        <v>21620</v>
      </c>
      <c r="D2956" t="s">
        <v>2177</v>
      </c>
      <c r="E2956">
        <v>1918.41</v>
      </c>
      <c r="F2956">
        <f t="shared" si="78"/>
        <v>11.269749427911655</v>
      </c>
      <c r="G2956" t="s">
        <v>5285</v>
      </c>
    </row>
    <row r="2957" spans="1:7" x14ac:dyDescent="0.25">
      <c r="A2957" t="s">
        <v>161</v>
      </c>
      <c r="B2957" t="s">
        <v>456</v>
      </c>
      <c r="C2957">
        <v>42145</v>
      </c>
      <c r="D2957" t="s">
        <v>2178</v>
      </c>
      <c r="E2957">
        <v>1882.15</v>
      </c>
      <c r="F2957">
        <f t="shared" si="78"/>
        <v>22.391945381611453</v>
      </c>
      <c r="G2957" t="s">
        <v>5285</v>
      </c>
    </row>
    <row r="2958" spans="1:7" x14ac:dyDescent="0.25">
      <c r="A2958" t="s">
        <v>161</v>
      </c>
      <c r="B2958" t="s">
        <v>1908</v>
      </c>
      <c r="C2958">
        <v>72259</v>
      </c>
      <c r="D2958" t="s">
        <v>2179</v>
      </c>
      <c r="E2958">
        <v>7287.73</v>
      </c>
      <c r="F2958">
        <f t="shared" si="78"/>
        <v>9.9151587668588164</v>
      </c>
    </row>
    <row r="2959" spans="1:7" x14ac:dyDescent="0.25">
      <c r="A2959" t="s">
        <v>161</v>
      </c>
      <c r="B2959" t="s">
        <v>1909</v>
      </c>
      <c r="C2959">
        <v>35734</v>
      </c>
      <c r="D2959" t="s">
        <v>2180</v>
      </c>
      <c r="E2959">
        <v>4499.21</v>
      </c>
      <c r="F2959">
        <f t="shared" si="78"/>
        <v>7.94228320082859</v>
      </c>
    </row>
    <row r="2960" spans="1:7" x14ac:dyDescent="0.25">
      <c r="A2960" t="s">
        <v>161</v>
      </c>
      <c r="B2960" t="s">
        <v>1910</v>
      </c>
      <c r="C2960">
        <v>636235</v>
      </c>
      <c r="D2960" t="s">
        <v>2181</v>
      </c>
      <c r="E2960">
        <v>2141.06</v>
      </c>
      <c r="F2960">
        <f t="shared" si="78"/>
        <v>297.15888391731198</v>
      </c>
    </row>
    <row r="2961" spans="1:7" x14ac:dyDescent="0.25">
      <c r="A2961" t="s">
        <v>161</v>
      </c>
      <c r="B2961" t="s">
        <v>1911</v>
      </c>
      <c r="C2961">
        <v>34091</v>
      </c>
      <c r="D2961" t="s">
        <v>2182</v>
      </c>
      <c r="E2961">
        <v>1209.24</v>
      </c>
      <c r="F2961">
        <f t="shared" si="78"/>
        <v>28.192087592206676</v>
      </c>
      <c r="G2961" t="s">
        <v>5285</v>
      </c>
    </row>
    <row r="2962" spans="1:7" x14ac:dyDescent="0.25">
      <c r="A2962" t="s">
        <v>161</v>
      </c>
      <c r="B2962" t="s">
        <v>242</v>
      </c>
      <c r="C2962">
        <v>177556</v>
      </c>
      <c r="D2962" t="s">
        <v>2183</v>
      </c>
      <c r="E2962">
        <v>2430.0700000000002</v>
      </c>
      <c r="F2962">
        <f t="shared" si="78"/>
        <v>73.066207969317745</v>
      </c>
    </row>
    <row r="2963" spans="1:7" x14ac:dyDescent="0.25">
      <c r="A2963" t="s">
        <v>161</v>
      </c>
      <c r="B2963" t="s">
        <v>625</v>
      </c>
      <c r="C2963">
        <v>2711</v>
      </c>
      <c r="D2963" t="s">
        <v>2184</v>
      </c>
      <c r="E2963">
        <v>2466.61</v>
      </c>
      <c r="F2963">
        <f t="shared" si="78"/>
        <v>1.0990793031731809</v>
      </c>
    </row>
    <row r="2964" spans="1:7" x14ac:dyDescent="0.25">
      <c r="A2964" t="s">
        <v>161</v>
      </c>
      <c r="B2964" t="s">
        <v>1912</v>
      </c>
      <c r="C2964">
        <v>260213</v>
      </c>
      <c r="D2964" t="s">
        <v>2185</v>
      </c>
      <c r="E2964">
        <v>659.49</v>
      </c>
      <c r="F2964">
        <f t="shared" si="78"/>
        <v>394.5670139046839</v>
      </c>
    </row>
    <row r="2965" spans="1:7" x14ac:dyDescent="0.25">
      <c r="A2965" t="s">
        <v>1913</v>
      </c>
      <c r="B2965" t="s">
        <v>1913</v>
      </c>
      <c r="C2965">
        <v>623989</v>
      </c>
      <c r="D2965" t="s">
        <v>4963</v>
      </c>
      <c r="E2965">
        <v>9615</v>
      </c>
      <c r="F2965">
        <f t="shared" si="78"/>
        <v>64.897451898075929</v>
      </c>
    </row>
    <row r="2966" spans="1:7" x14ac:dyDescent="0.25">
      <c r="A2966" t="s">
        <v>1913</v>
      </c>
      <c r="B2966" t="s">
        <v>1914</v>
      </c>
      <c r="C2966">
        <v>36777</v>
      </c>
      <c r="D2966" t="s">
        <v>4964</v>
      </c>
      <c r="E2966">
        <v>808.46</v>
      </c>
      <c r="F2966">
        <f t="shared" si="78"/>
        <v>45.490191227766367</v>
      </c>
    </row>
    <row r="2967" spans="1:7" x14ac:dyDescent="0.25">
      <c r="A2967" t="s">
        <v>1913</v>
      </c>
      <c r="B2967" t="s">
        <v>1915</v>
      </c>
      <c r="C2967">
        <v>35470</v>
      </c>
      <c r="D2967" t="s">
        <v>4965</v>
      </c>
      <c r="E2967">
        <v>677.72</v>
      </c>
      <c r="F2967">
        <f t="shared" si="78"/>
        <v>52.337248421176888</v>
      </c>
    </row>
    <row r="2968" spans="1:7" x14ac:dyDescent="0.25">
      <c r="A2968" t="s">
        <v>1913</v>
      </c>
      <c r="B2968" t="s">
        <v>1916</v>
      </c>
      <c r="C2968">
        <v>29993</v>
      </c>
      <c r="D2968" t="s">
        <v>4966</v>
      </c>
      <c r="E2968">
        <v>657.74</v>
      </c>
      <c r="F2968">
        <f t="shared" si="78"/>
        <v>45.60008514002493</v>
      </c>
    </row>
    <row r="2969" spans="1:7" x14ac:dyDescent="0.25">
      <c r="A2969" t="s">
        <v>1913</v>
      </c>
      <c r="B2969" t="s">
        <v>1917</v>
      </c>
      <c r="C2969">
        <v>163774</v>
      </c>
      <c r="D2969" t="s">
        <v>4967</v>
      </c>
      <c r="E2969">
        <v>619.62</v>
      </c>
      <c r="F2969">
        <f t="shared" si="78"/>
        <v>264.31361156838062</v>
      </c>
    </row>
    <row r="2970" spans="1:7" x14ac:dyDescent="0.25">
      <c r="A2970" t="s">
        <v>1913</v>
      </c>
      <c r="B2970" t="s">
        <v>1036</v>
      </c>
      <c r="C2970">
        <v>6163</v>
      </c>
      <c r="D2970" t="s">
        <v>4968</v>
      </c>
      <c r="E2970">
        <v>673.83</v>
      </c>
      <c r="F2970">
        <f t="shared" si="78"/>
        <v>9.1462238250003711</v>
      </c>
    </row>
    <row r="2971" spans="1:7" x14ac:dyDescent="0.25">
      <c r="A2971" t="s">
        <v>1913</v>
      </c>
      <c r="B2971" t="s">
        <v>207</v>
      </c>
      <c r="C2971">
        <v>49402</v>
      </c>
      <c r="D2971" t="s">
        <v>4969</v>
      </c>
      <c r="E2971">
        <v>692.66</v>
      </c>
      <c r="F2971">
        <f t="shared" si="78"/>
        <v>71.322149395085617</v>
      </c>
    </row>
    <row r="2972" spans="1:7" x14ac:dyDescent="0.25">
      <c r="A2972" t="s">
        <v>1913</v>
      </c>
      <c r="B2972" t="s">
        <v>1918</v>
      </c>
      <c r="C2972">
        <v>7235</v>
      </c>
      <c r="D2972" t="s">
        <v>4970</v>
      </c>
      <c r="E2972">
        <v>194.66</v>
      </c>
      <c r="F2972">
        <f t="shared" si="78"/>
        <v>37.16736874550498</v>
      </c>
    </row>
    <row r="2973" spans="1:7" x14ac:dyDescent="0.25">
      <c r="A2973" t="s">
        <v>1913</v>
      </c>
      <c r="B2973" t="s">
        <v>1919</v>
      </c>
      <c r="C2973">
        <v>25362</v>
      </c>
      <c r="D2973" t="s">
        <v>4971</v>
      </c>
      <c r="E2973">
        <v>463.47</v>
      </c>
      <c r="F2973">
        <f t="shared" si="78"/>
        <v>54.721988478218648</v>
      </c>
    </row>
    <row r="2974" spans="1:7" x14ac:dyDescent="0.25">
      <c r="A2974" t="s">
        <v>1913</v>
      </c>
      <c r="B2974" t="s">
        <v>376</v>
      </c>
      <c r="C2974">
        <v>28892</v>
      </c>
      <c r="D2974" t="s">
        <v>4972</v>
      </c>
      <c r="E2974">
        <v>691.97</v>
      </c>
      <c r="F2974">
        <f t="shared" si="78"/>
        <v>41.753255198924805</v>
      </c>
    </row>
    <row r="2975" spans="1:7" x14ac:dyDescent="0.25">
      <c r="A2975" t="s">
        <v>1913</v>
      </c>
      <c r="B2975" t="s">
        <v>1395</v>
      </c>
      <c r="C2975">
        <v>27037</v>
      </c>
      <c r="D2975" t="s">
        <v>4973</v>
      </c>
      <c r="E2975">
        <v>720.33</v>
      </c>
      <c r="F2975">
        <f t="shared" si="78"/>
        <v>37.53418572043369</v>
      </c>
    </row>
    <row r="2976" spans="1:7" x14ac:dyDescent="0.25">
      <c r="A2976" t="s">
        <v>1913</v>
      </c>
      <c r="B2976" t="s">
        <v>1920</v>
      </c>
      <c r="C2976">
        <v>58191</v>
      </c>
      <c r="D2976" t="s">
        <v>4974</v>
      </c>
      <c r="E2976">
        <v>944.43</v>
      </c>
      <c r="F2976">
        <f t="shared" si="78"/>
        <v>61.61494234617706</v>
      </c>
    </row>
    <row r="2977" spans="1:6" x14ac:dyDescent="0.25">
      <c r="A2977" t="s">
        <v>1913</v>
      </c>
      <c r="B2977" t="s">
        <v>242</v>
      </c>
      <c r="C2977">
        <v>58409</v>
      </c>
      <c r="D2977" t="s">
        <v>4975</v>
      </c>
      <c r="E2977">
        <v>695.83</v>
      </c>
      <c r="F2977">
        <f t="shared" si="78"/>
        <v>83.941479959185429</v>
      </c>
    </row>
    <row r="2978" spans="1:6" x14ac:dyDescent="0.25">
      <c r="A2978" t="s">
        <v>1913</v>
      </c>
      <c r="B2978" t="s">
        <v>467</v>
      </c>
      <c r="C2978">
        <v>42222</v>
      </c>
      <c r="D2978" t="s">
        <v>4976</v>
      </c>
      <c r="E2978">
        <v>798.18</v>
      </c>
      <c r="F2978">
        <f t="shared" si="78"/>
        <v>52.89784259189657</v>
      </c>
    </row>
    <row r="2979" spans="1:6" x14ac:dyDescent="0.25">
      <c r="A2979" t="s">
        <v>1913</v>
      </c>
      <c r="B2979" t="s">
        <v>1921</v>
      </c>
      <c r="C2979">
        <v>55062</v>
      </c>
      <c r="D2979" t="s">
        <v>4977</v>
      </c>
      <c r="E2979">
        <v>976.09</v>
      </c>
      <c r="F2979">
        <f t="shared" si="78"/>
        <v>56.410781792662561</v>
      </c>
    </row>
    <row r="2980" spans="1:6" x14ac:dyDescent="0.25">
      <c r="A2980" t="s">
        <v>1922</v>
      </c>
      <c r="B2980" t="s">
        <v>1922</v>
      </c>
      <c r="C2980">
        <v>8535519</v>
      </c>
      <c r="D2980" t="s">
        <v>4978</v>
      </c>
      <c r="E2980">
        <v>42768.88</v>
      </c>
      <c r="F2980">
        <f t="shared" si="78"/>
        <v>199.57312419684595</v>
      </c>
    </row>
    <row r="2981" spans="1:6" x14ac:dyDescent="0.25">
      <c r="A2981" t="s">
        <v>1922</v>
      </c>
      <c r="B2981" t="s">
        <v>1923</v>
      </c>
      <c r="C2981">
        <v>32316</v>
      </c>
      <c r="D2981" t="s">
        <v>4979</v>
      </c>
      <c r="E2981">
        <v>1310.18</v>
      </c>
      <c r="F2981">
        <f t="shared" si="78"/>
        <v>24.665313163076828</v>
      </c>
    </row>
    <row r="2982" spans="1:6" x14ac:dyDescent="0.25">
      <c r="A2982" t="s">
        <v>1922</v>
      </c>
      <c r="B2982" t="s">
        <v>1924</v>
      </c>
      <c r="C2982">
        <v>109330</v>
      </c>
      <c r="D2982" t="s">
        <v>4980</v>
      </c>
      <c r="E2982">
        <v>726.24</v>
      </c>
      <c r="F2982">
        <f t="shared" si="78"/>
        <v>150.54252037893809</v>
      </c>
    </row>
    <row r="2983" spans="1:6" x14ac:dyDescent="0.25">
      <c r="A2983" t="s">
        <v>1922</v>
      </c>
      <c r="B2983" t="s">
        <v>1413</v>
      </c>
      <c r="C2983">
        <v>14860</v>
      </c>
      <c r="D2983" t="s">
        <v>4981</v>
      </c>
      <c r="E2983">
        <v>446.93</v>
      </c>
      <c r="F2983">
        <f t="shared" si="78"/>
        <v>33.249054661803861</v>
      </c>
    </row>
    <row r="2984" spans="1:6" x14ac:dyDescent="0.25">
      <c r="A2984" t="s">
        <v>1922</v>
      </c>
      <c r="B2984" t="s">
        <v>1925</v>
      </c>
      <c r="C2984">
        <v>13145</v>
      </c>
      <c r="D2984" t="s">
        <v>4982</v>
      </c>
      <c r="E2984">
        <v>358.57</v>
      </c>
      <c r="F2984">
        <f t="shared" si="78"/>
        <v>36.659508603619933</v>
      </c>
    </row>
    <row r="2985" spans="1:6" x14ac:dyDescent="0.25">
      <c r="A2985" t="s">
        <v>1922</v>
      </c>
      <c r="B2985" t="s">
        <v>1926</v>
      </c>
      <c r="C2985">
        <v>31605</v>
      </c>
      <c r="D2985" t="s">
        <v>4983</v>
      </c>
      <c r="E2985">
        <v>478.81</v>
      </c>
      <c r="F2985">
        <f t="shared" si="78"/>
        <v>66.007393329295539</v>
      </c>
    </row>
    <row r="2986" spans="1:6" x14ac:dyDescent="0.25">
      <c r="A2986" t="s">
        <v>1922</v>
      </c>
      <c r="B2986" t="s">
        <v>1927</v>
      </c>
      <c r="C2986">
        <v>15911</v>
      </c>
      <c r="D2986" t="s">
        <v>4984</v>
      </c>
      <c r="E2986">
        <v>334.75</v>
      </c>
      <c r="F2986">
        <f t="shared" si="78"/>
        <v>47.530993278566093</v>
      </c>
    </row>
    <row r="2987" spans="1:6" x14ac:dyDescent="0.25">
      <c r="A2987" t="s">
        <v>1922</v>
      </c>
      <c r="B2987" t="s">
        <v>1928</v>
      </c>
      <c r="C2987">
        <v>236842</v>
      </c>
      <c r="D2987" t="s">
        <v>4985</v>
      </c>
      <c r="E2987">
        <v>25.97</v>
      </c>
      <c r="F2987">
        <f t="shared" si="78"/>
        <v>9119.8305737389292</v>
      </c>
    </row>
    <row r="2988" spans="1:6" x14ac:dyDescent="0.25">
      <c r="A2988" t="s">
        <v>1922</v>
      </c>
      <c r="B2988" t="s">
        <v>1929</v>
      </c>
      <c r="C2988">
        <v>75558</v>
      </c>
      <c r="D2988" t="s">
        <v>4986</v>
      </c>
      <c r="E2988">
        <v>972.28</v>
      </c>
      <c r="F2988">
        <f t="shared" si="78"/>
        <v>77.712181676060396</v>
      </c>
    </row>
    <row r="2989" spans="1:6" x14ac:dyDescent="0.25">
      <c r="A2989" t="s">
        <v>1922</v>
      </c>
      <c r="B2989" t="s">
        <v>884</v>
      </c>
      <c r="C2989">
        <v>4147</v>
      </c>
      <c r="D2989" t="s">
        <v>4987</v>
      </c>
      <c r="E2989">
        <v>534.59</v>
      </c>
      <c r="F2989">
        <f t="shared" si="78"/>
        <v>7.757346751716268</v>
      </c>
    </row>
    <row r="2990" spans="1:6" x14ac:dyDescent="0.25">
      <c r="A2990" t="s">
        <v>1922</v>
      </c>
      <c r="B2990" t="s">
        <v>1606</v>
      </c>
      <c r="C2990">
        <v>78997</v>
      </c>
      <c r="D2990" t="s">
        <v>4988</v>
      </c>
      <c r="E2990">
        <v>769.36</v>
      </c>
      <c r="F2990">
        <f t="shared" si="78"/>
        <v>102.67884995320786</v>
      </c>
    </row>
    <row r="2991" spans="1:6" x14ac:dyDescent="0.25">
      <c r="A2991" t="s">
        <v>1922</v>
      </c>
      <c r="B2991" t="s">
        <v>1930</v>
      </c>
      <c r="C2991">
        <v>6280</v>
      </c>
      <c r="D2991" t="s">
        <v>4989</v>
      </c>
      <c r="E2991">
        <v>358.74</v>
      </c>
      <c r="F2991">
        <f t="shared" si="78"/>
        <v>17.505714445001949</v>
      </c>
    </row>
    <row r="2992" spans="1:6" x14ac:dyDescent="0.25">
      <c r="A2992" t="s">
        <v>1922</v>
      </c>
      <c r="B2992" t="s">
        <v>1931</v>
      </c>
      <c r="C2992">
        <v>33419</v>
      </c>
      <c r="D2992" t="s">
        <v>4990</v>
      </c>
      <c r="E2992">
        <v>545.98</v>
      </c>
      <c r="F2992">
        <f t="shared" si="78"/>
        <v>61.20920180226382</v>
      </c>
    </row>
    <row r="2993" spans="1:6" x14ac:dyDescent="0.25">
      <c r="A2993" t="s">
        <v>1922</v>
      </c>
      <c r="B2993" t="s">
        <v>1420</v>
      </c>
      <c r="C2993">
        <v>16231</v>
      </c>
      <c r="D2993" t="s">
        <v>4991</v>
      </c>
      <c r="E2993">
        <v>569.4</v>
      </c>
      <c r="F2993">
        <f t="shared" si="78"/>
        <v>28.505444327362138</v>
      </c>
    </row>
    <row r="2994" spans="1:6" x14ac:dyDescent="0.25">
      <c r="A2994" t="s">
        <v>1922</v>
      </c>
      <c r="B2994" t="s">
        <v>774</v>
      </c>
      <c r="C2994">
        <v>21004</v>
      </c>
      <c r="D2994" t="s">
        <v>4992</v>
      </c>
      <c r="E2994">
        <v>503.9</v>
      </c>
      <c r="F2994">
        <f t="shared" si="78"/>
        <v>41.682873586028975</v>
      </c>
    </row>
    <row r="2995" spans="1:6" x14ac:dyDescent="0.25">
      <c r="A2995" t="s">
        <v>1922</v>
      </c>
      <c r="B2995" t="s">
        <v>1932</v>
      </c>
      <c r="C2995">
        <v>17148</v>
      </c>
      <c r="D2995" t="s">
        <v>4993</v>
      </c>
      <c r="E2995">
        <v>583.6</v>
      </c>
      <c r="F2995">
        <f t="shared" si="78"/>
        <v>29.383139136394789</v>
      </c>
    </row>
    <row r="2996" spans="1:6" x14ac:dyDescent="0.25">
      <c r="A2996" t="s">
        <v>1922</v>
      </c>
      <c r="B2996" t="s">
        <v>894</v>
      </c>
      <c r="C2996">
        <v>54885</v>
      </c>
      <c r="D2996" t="s">
        <v>4994</v>
      </c>
      <c r="E2996">
        <v>507.28</v>
      </c>
      <c r="F2996">
        <f t="shared" ref="F2996:F3059" si="79">C2996/E2996</f>
        <v>108.19468538085476</v>
      </c>
    </row>
    <row r="2997" spans="1:6" x14ac:dyDescent="0.25">
      <c r="A2997" t="s">
        <v>1922</v>
      </c>
      <c r="B2997" t="s">
        <v>1018</v>
      </c>
      <c r="C2997">
        <v>30725</v>
      </c>
      <c r="D2997" t="s">
        <v>4995</v>
      </c>
      <c r="E2997">
        <v>538.94000000000005</v>
      </c>
      <c r="F2997">
        <f t="shared" si="79"/>
        <v>57.01005677812001</v>
      </c>
    </row>
    <row r="2998" spans="1:6" x14ac:dyDescent="0.25">
      <c r="A2998" t="s">
        <v>1922</v>
      </c>
      <c r="B2998" t="s">
        <v>297</v>
      </c>
      <c r="C2998">
        <v>29791</v>
      </c>
      <c r="D2998" t="s">
        <v>4996</v>
      </c>
      <c r="E2998">
        <v>477.84</v>
      </c>
      <c r="F2998">
        <f t="shared" si="79"/>
        <v>62.345136447346398</v>
      </c>
    </row>
    <row r="2999" spans="1:6" x14ac:dyDescent="0.25">
      <c r="A2999" t="s">
        <v>1922</v>
      </c>
      <c r="B2999" t="s">
        <v>1933</v>
      </c>
      <c r="C2999">
        <v>6963</v>
      </c>
      <c r="D2999" t="s">
        <v>4997</v>
      </c>
      <c r="E2999">
        <v>203.9</v>
      </c>
      <c r="F2999">
        <f t="shared" si="79"/>
        <v>34.149092692496318</v>
      </c>
    </row>
    <row r="3000" spans="1:6" x14ac:dyDescent="0.25">
      <c r="A3000" t="s">
        <v>1922</v>
      </c>
      <c r="B3000" t="s">
        <v>480</v>
      </c>
      <c r="C3000">
        <v>11880</v>
      </c>
      <c r="D3000" t="s">
        <v>4998</v>
      </c>
      <c r="E3000">
        <v>477.46</v>
      </c>
      <c r="F3000">
        <f t="shared" si="79"/>
        <v>24.881665479830772</v>
      </c>
    </row>
    <row r="3001" spans="1:6" x14ac:dyDescent="0.25">
      <c r="A3001" t="s">
        <v>1922</v>
      </c>
      <c r="B3001" t="s">
        <v>1648</v>
      </c>
      <c r="C3001">
        <v>352802</v>
      </c>
      <c r="D3001" t="s">
        <v>4999</v>
      </c>
      <c r="E3001">
        <v>438.43</v>
      </c>
      <c r="F3001">
        <f t="shared" si="79"/>
        <v>804.69402185069453</v>
      </c>
    </row>
    <row r="3002" spans="1:6" x14ac:dyDescent="0.25">
      <c r="A3002" t="s">
        <v>1922</v>
      </c>
      <c r="B3002" t="s">
        <v>190</v>
      </c>
      <c r="C3002">
        <v>14619</v>
      </c>
      <c r="D3002" t="s">
        <v>5000</v>
      </c>
      <c r="E3002">
        <v>178.2</v>
      </c>
      <c r="F3002">
        <f t="shared" si="79"/>
        <v>82.037037037037038</v>
      </c>
    </row>
    <row r="3003" spans="1:6" x14ac:dyDescent="0.25">
      <c r="A3003" t="s">
        <v>1922</v>
      </c>
      <c r="B3003" t="s">
        <v>1554</v>
      </c>
      <c r="C3003">
        <v>5131</v>
      </c>
      <c r="D3003" t="s">
        <v>5001</v>
      </c>
      <c r="E3003">
        <v>330.07</v>
      </c>
      <c r="F3003">
        <f t="shared" si="79"/>
        <v>15.545187384494199</v>
      </c>
    </row>
    <row r="3004" spans="1:6" x14ac:dyDescent="0.25">
      <c r="A3004" t="s">
        <v>1922</v>
      </c>
      <c r="B3004" t="s">
        <v>1934</v>
      </c>
      <c r="C3004">
        <v>52605</v>
      </c>
      <c r="D3004" t="s">
        <v>5002</v>
      </c>
      <c r="E3004">
        <v>382.32</v>
      </c>
      <c r="F3004">
        <f t="shared" si="79"/>
        <v>137.59416195856875</v>
      </c>
    </row>
    <row r="3005" spans="1:6" x14ac:dyDescent="0.25">
      <c r="A3005" t="s">
        <v>1922</v>
      </c>
      <c r="B3005" t="s">
        <v>680</v>
      </c>
      <c r="C3005">
        <v>9932</v>
      </c>
      <c r="D3005" t="s">
        <v>5003</v>
      </c>
      <c r="E3005">
        <v>299.76</v>
      </c>
      <c r="F3005">
        <f t="shared" si="79"/>
        <v>33.133173205230854</v>
      </c>
    </row>
    <row r="3006" spans="1:6" x14ac:dyDescent="0.25">
      <c r="A3006" t="s">
        <v>1922</v>
      </c>
      <c r="B3006" t="s">
        <v>1935</v>
      </c>
      <c r="C3006">
        <v>14318</v>
      </c>
      <c r="D3006" t="s">
        <v>5004</v>
      </c>
      <c r="E3006">
        <v>334.57</v>
      </c>
      <c r="F3006">
        <f t="shared" si="79"/>
        <v>42.795229697821085</v>
      </c>
    </row>
    <row r="3007" spans="1:6" x14ac:dyDescent="0.25">
      <c r="A3007" t="s">
        <v>1922</v>
      </c>
      <c r="B3007" t="s">
        <v>1936</v>
      </c>
      <c r="C3007">
        <v>28544</v>
      </c>
      <c r="D3007" t="s">
        <v>5005</v>
      </c>
      <c r="E3007">
        <v>507.04</v>
      </c>
      <c r="F3007">
        <f t="shared" si="79"/>
        <v>56.295361312716942</v>
      </c>
    </row>
    <row r="3008" spans="1:6" x14ac:dyDescent="0.25">
      <c r="A3008" t="s">
        <v>1922</v>
      </c>
      <c r="B3008" t="s">
        <v>1036</v>
      </c>
      <c r="C3008">
        <v>10953</v>
      </c>
      <c r="D3008" t="s">
        <v>5006</v>
      </c>
      <c r="E3008">
        <v>285.92</v>
      </c>
      <c r="F3008">
        <f t="shared" si="79"/>
        <v>38.307918298824845</v>
      </c>
    </row>
    <row r="3009" spans="1:6" x14ac:dyDescent="0.25">
      <c r="A3009" t="s">
        <v>1922</v>
      </c>
      <c r="B3009" t="s">
        <v>1937</v>
      </c>
      <c r="C3009">
        <v>1147532</v>
      </c>
      <c r="D3009" t="s">
        <v>5007</v>
      </c>
      <c r="E3009">
        <v>406.81</v>
      </c>
      <c r="F3009">
        <f t="shared" si="79"/>
        <v>2820.8057815687912</v>
      </c>
    </row>
    <row r="3010" spans="1:6" x14ac:dyDescent="0.25">
      <c r="A3010" t="s">
        <v>1922</v>
      </c>
      <c r="B3010" t="s">
        <v>1938</v>
      </c>
      <c r="C3010">
        <v>71222</v>
      </c>
      <c r="D3010" t="s">
        <v>5008</v>
      </c>
      <c r="E3010">
        <v>651.83000000000004</v>
      </c>
      <c r="F3010">
        <f t="shared" si="79"/>
        <v>109.26468557752787</v>
      </c>
    </row>
    <row r="3011" spans="1:6" x14ac:dyDescent="0.25">
      <c r="A3011" t="s">
        <v>1922</v>
      </c>
      <c r="B3011" t="s">
        <v>565</v>
      </c>
      <c r="C3011">
        <v>15749</v>
      </c>
      <c r="D3011" t="s">
        <v>5009</v>
      </c>
      <c r="E3011">
        <v>381.49</v>
      </c>
      <c r="F3011">
        <f t="shared" si="79"/>
        <v>41.282864557393374</v>
      </c>
    </row>
    <row r="3012" spans="1:6" x14ac:dyDescent="0.25">
      <c r="A3012" t="s">
        <v>1922</v>
      </c>
      <c r="B3012" t="s">
        <v>1939</v>
      </c>
      <c r="C3012">
        <v>27270</v>
      </c>
      <c r="D3012" t="s">
        <v>5010</v>
      </c>
      <c r="E3012">
        <v>290.23</v>
      </c>
      <c r="F3012">
        <f t="shared" si="79"/>
        <v>93.959962788133538</v>
      </c>
    </row>
    <row r="3013" spans="1:6" x14ac:dyDescent="0.25">
      <c r="A3013" t="s">
        <v>1922</v>
      </c>
      <c r="B3013" t="s">
        <v>207</v>
      </c>
      <c r="C3013">
        <v>56042</v>
      </c>
      <c r="D3013" t="s">
        <v>5011</v>
      </c>
      <c r="E3013">
        <v>711.6</v>
      </c>
      <c r="F3013">
        <f t="shared" si="79"/>
        <v>78.754918493535698</v>
      </c>
    </row>
    <row r="3014" spans="1:6" x14ac:dyDescent="0.25">
      <c r="A3014" t="s">
        <v>1922</v>
      </c>
      <c r="B3014" t="s">
        <v>1022</v>
      </c>
      <c r="C3014">
        <v>89313</v>
      </c>
      <c r="D3014" t="s">
        <v>5012</v>
      </c>
      <c r="E3014">
        <v>415.66</v>
      </c>
      <c r="F3014">
        <f t="shared" si="79"/>
        <v>214.87032670932973</v>
      </c>
    </row>
    <row r="3015" spans="1:6" x14ac:dyDescent="0.25">
      <c r="A3015" t="s">
        <v>1922</v>
      </c>
      <c r="B3015" t="s">
        <v>1716</v>
      </c>
      <c r="C3015">
        <v>16720</v>
      </c>
      <c r="D3015" t="s">
        <v>5013</v>
      </c>
      <c r="E3015">
        <v>360.97</v>
      </c>
      <c r="F3015">
        <f t="shared" si="79"/>
        <v>46.319638751142747</v>
      </c>
    </row>
    <row r="3016" spans="1:6" x14ac:dyDescent="0.25">
      <c r="A3016" t="s">
        <v>1922</v>
      </c>
      <c r="B3016" t="s">
        <v>1347</v>
      </c>
      <c r="C3016">
        <v>37348</v>
      </c>
      <c r="D3016" t="s">
        <v>5014</v>
      </c>
      <c r="E3016">
        <v>288.02</v>
      </c>
      <c r="F3016">
        <f t="shared" si="79"/>
        <v>129.67155058676482</v>
      </c>
    </row>
    <row r="3017" spans="1:6" x14ac:dyDescent="0.25">
      <c r="A3017" t="s">
        <v>1922</v>
      </c>
      <c r="B3017" t="s">
        <v>1940</v>
      </c>
      <c r="C3017">
        <v>23753</v>
      </c>
      <c r="D3017" t="s">
        <v>5015</v>
      </c>
      <c r="E3017">
        <v>290.01</v>
      </c>
      <c r="F3017">
        <f t="shared" si="79"/>
        <v>81.904072273369891</v>
      </c>
    </row>
    <row r="3018" spans="1:6" x14ac:dyDescent="0.25">
      <c r="A3018" t="s">
        <v>1922</v>
      </c>
      <c r="B3018" t="s">
        <v>904</v>
      </c>
      <c r="C3018">
        <v>15550</v>
      </c>
      <c r="D3018" t="s">
        <v>5016</v>
      </c>
      <c r="E3018">
        <v>445.93</v>
      </c>
      <c r="F3018">
        <f t="shared" si="79"/>
        <v>34.870943870114139</v>
      </c>
    </row>
    <row r="3019" spans="1:6" x14ac:dyDescent="0.25">
      <c r="A3019" t="s">
        <v>1922</v>
      </c>
      <c r="B3019" t="s">
        <v>209</v>
      </c>
      <c r="C3019">
        <v>19819</v>
      </c>
      <c r="D3019" t="s">
        <v>5017</v>
      </c>
      <c r="E3019">
        <v>156.97999999999999</v>
      </c>
      <c r="F3019">
        <f t="shared" si="79"/>
        <v>126.25175181551791</v>
      </c>
    </row>
    <row r="3020" spans="1:6" x14ac:dyDescent="0.25">
      <c r="A3020" t="s">
        <v>1922</v>
      </c>
      <c r="B3020" t="s">
        <v>1941</v>
      </c>
      <c r="C3020">
        <v>11336</v>
      </c>
      <c r="D3020" t="s">
        <v>5018</v>
      </c>
      <c r="E3020">
        <v>296.83</v>
      </c>
      <c r="F3020">
        <f t="shared" si="79"/>
        <v>38.190209884445643</v>
      </c>
    </row>
    <row r="3021" spans="1:6" x14ac:dyDescent="0.25">
      <c r="A3021" t="s">
        <v>1922</v>
      </c>
      <c r="B3021" t="s">
        <v>1440</v>
      </c>
      <c r="C3021">
        <v>33911</v>
      </c>
      <c r="D3021" t="s">
        <v>5019</v>
      </c>
      <c r="E3021">
        <v>824.05</v>
      </c>
      <c r="F3021">
        <f t="shared" si="79"/>
        <v>41.151629148716708</v>
      </c>
    </row>
    <row r="3022" spans="1:6" x14ac:dyDescent="0.25">
      <c r="A3022" t="s">
        <v>1922</v>
      </c>
      <c r="B3022" t="s">
        <v>1942</v>
      </c>
      <c r="C3022">
        <v>107766</v>
      </c>
      <c r="D3022" t="s">
        <v>5020</v>
      </c>
      <c r="E3022">
        <v>474.11</v>
      </c>
      <c r="F3022">
        <f t="shared" si="79"/>
        <v>227.30168104448333</v>
      </c>
    </row>
    <row r="3023" spans="1:6" x14ac:dyDescent="0.25">
      <c r="A3023" t="s">
        <v>1922</v>
      </c>
      <c r="B3023" t="s">
        <v>1943</v>
      </c>
      <c r="C3023">
        <v>330818</v>
      </c>
      <c r="D3023" t="s">
        <v>5021</v>
      </c>
      <c r="E3023">
        <v>243.22</v>
      </c>
      <c r="F3023">
        <f t="shared" si="79"/>
        <v>1360.1595263547406</v>
      </c>
    </row>
    <row r="3024" spans="1:6" x14ac:dyDescent="0.25">
      <c r="A3024" t="s">
        <v>1922</v>
      </c>
      <c r="B3024" t="s">
        <v>211</v>
      </c>
      <c r="C3024">
        <v>50557</v>
      </c>
      <c r="D3024" t="s">
        <v>5022</v>
      </c>
      <c r="E3024">
        <v>384.41</v>
      </c>
      <c r="F3024">
        <f t="shared" si="79"/>
        <v>131.51843084206965</v>
      </c>
    </row>
    <row r="3025" spans="1:6" x14ac:dyDescent="0.25">
      <c r="A3025" t="s">
        <v>1922</v>
      </c>
      <c r="B3025" t="s">
        <v>1523</v>
      </c>
      <c r="C3025">
        <v>2190</v>
      </c>
      <c r="D3025" t="s">
        <v>5023</v>
      </c>
      <c r="E3025">
        <v>415.88</v>
      </c>
      <c r="F3025">
        <f t="shared" si="79"/>
        <v>5.265942098682312</v>
      </c>
    </row>
    <row r="3026" spans="1:6" x14ac:dyDescent="0.25">
      <c r="A3026" t="s">
        <v>1922</v>
      </c>
      <c r="B3026" t="s">
        <v>1944</v>
      </c>
      <c r="C3026">
        <v>37109</v>
      </c>
      <c r="D3026" t="s">
        <v>5024</v>
      </c>
      <c r="E3026">
        <v>362.79</v>
      </c>
      <c r="F3026">
        <f t="shared" si="79"/>
        <v>102.2878249124838</v>
      </c>
    </row>
    <row r="3027" spans="1:6" x14ac:dyDescent="0.25">
      <c r="A3027" t="s">
        <v>1922</v>
      </c>
      <c r="B3027" t="s">
        <v>1945</v>
      </c>
      <c r="C3027">
        <v>76523</v>
      </c>
      <c r="D3027" t="s">
        <v>5025</v>
      </c>
      <c r="E3027">
        <v>179.73</v>
      </c>
      <c r="F3027">
        <f t="shared" si="79"/>
        <v>425.76642741890618</v>
      </c>
    </row>
    <row r="3028" spans="1:6" x14ac:dyDescent="0.25">
      <c r="A3028" t="s">
        <v>1922</v>
      </c>
      <c r="B3028" t="s">
        <v>1946</v>
      </c>
      <c r="C3028">
        <v>7025</v>
      </c>
      <c r="D3028" t="s">
        <v>5026</v>
      </c>
      <c r="E3028">
        <v>326.35000000000002</v>
      </c>
      <c r="F3028">
        <f t="shared" si="79"/>
        <v>21.525969051631684</v>
      </c>
    </row>
    <row r="3029" spans="1:6" x14ac:dyDescent="0.25">
      <c r="A3029" t="s">
        <v>1922</v>
      </c>
      <c r="B3029" t="s">
        <v>1947</v>
      </c>
      <c r="C3029">
        <v>26836</v>
      </c>
      <c r="D3029" t="s">
        <v>5027</v>
      </c>
      <c r="E3029">
        <v>187.81</v>
      </c>
      <c r="F3029">
        <f t="shared" si="79"/>
        <v>142.88909003780415</v>
      </c>
    </row>
    <row r="3030" spans="1:6" x14ac:dyDescent="0.25">
      <c r="A3030" t="s">
        <v>1922</v>
      </c>
      <c r="B3030" t="s">
        <v>1948</v>
      </c>
      <c r="C3030">
        <v>17148</v>
      </c>
      <c r="D3030" t="s">
        <v>5028</v>
      </c>
      <c r="E3030">
        <v>285.67</v>
      </c>
      <c r="F3030">
        <f t="shared" si="79"/>
        <v>60.027304232155984</v>
      </c>
    </row>
    <row r="3031" spans="1:6" x14ac:dyDescent="0.25">
      <c r="A3031" t="s">
        <v>1922</v>
      </c>
      <c r="B3031" t="s">
        <v>1308</v>
      </c>
      <c r="C3031">
        <v>10603</v>
      </c>
      <c r="D3031" t="s">
        <v>5029</v>
      </c>
      <c r="E3031">
        <v>231.36</v>
      </c>
      <c r="F3031">
        <f t="shared" si="79"/>
        <v>45.82901106500691</v>
      </c>
    </row>
    <row r="3032" spans="1:6" x14ac:dyDescent="0.25">
      <c r="A3032" t="s">
        <v>1922</v>
      </c>
      <c r="B3032" t="s">
        <v>218</v>
      </c>
      <c r="C3032">
        <v>23423</v>
      </c>
      <c r="D3032" t="s">
        <v>5030</v>
      </c>
      <c r="E3032">
        <v>437.34</v>
      </c>
      <c r="F3032">
        <f t="shared" si="79"/>
        <v>53.557872593405591</v>
      </c>
    </row>
    <row r="3033" spans="1:6" x14ac:dyDescent="0.25">
      <c r="A3033" t="s">
        <v>1922</v>
      </c>
      <c r="B3033" t="s">
        <v>1949</v>
      </c>
      <c r="C3033">
        <v>413538</v>
      </c>
      <c r="D3033" t="s">
        <v>5031</v>
      </c>
      <c r="E3033">
        <v>521.14</v>
      </c>
      <c r="F3033">
        <f t="shared" si="79"/>
        <v>793.52573204896964</v>
      </c>
    </row>
    <row r="3034" spans="1:6" x14ac:dyDescent="0.25">
      <c r="A3034" t="s">
        <v>1922</v>
      </c>
      <c r="B3034" t="s">
        <v>790</v>
      </c>
      <c r="C3034">
        <v>37591</v>
      </c>
      <c r="D3034" t="s">
        <v>5032</v>
      </c>
      <c r="E3034">
        <v>510.83</v>
      </c>
      <c r="F3034">
        <f t="shared" si="79"/>
        <v>73.588082140829627</v>
      </c>
    </row>
    <row r="3035" spans="1:6" x14ac:dyDescent="0.25">
      <c r="A3035" t="s">
        <v>1922</v>
      </c>
      <c r="B3035" t="s">
        <v>1950</v>
      </c>
      <c r="C3035">
        <v>12196</v>
      </c>
      <c r="D3035" t="s">
        <v>5033</v>
      </c>
      <c r="E3035">
        <v>432.4</v>
      </c>
      <c r="F3035">
        <f t="shared" si="79"/>
        <v>28.205365402405182</v>
      </c>
    </row>
    <row r="3036" spans="1:6" x14ac:dyDescent="0.25">
      <c r="A3036" t="s">
        <v>1922</v>
      </c>
      <c r="B3036" t="s">
        <v>222</v>
      </c>
      <c r="C3036">
        <v>13261</v>
      </c>
      <c r="D3036" t="s">
        <v>5034</v>
      </c>
      <c r="E3036">
        <v>321.81</v>
      </c>
      <c r="F3036">
        <f t="shared" si="79"/>
        <v>41.207544824585938</v>
      </c>
    </row>
    <row r="3037" spans="1:6" x14ac:dyDescent="0.25">
      <c r="A3037" t="s">
        <v>1922</v>
      </c>
      <c r="B3037" t="s">
        <v>1951</v>
      </c>
      <c r="C3037">
        <v>8834</v>
      </c>
      <c r="D3037" t="s">
        <v>5035</v>
      </c>
      <c r="E3037">
        <v>251.98</v>
      </c>
      <c r="F3037">
        <f t="shared" si="79"/>
        <v>35.058337963330423</v>
      </c>
    </row>
    <row r="3038" spans="1:6" x14ac:dyDescent="0.25">
      <c r="A3038" t="s">
        <v>1922</v>
      </c>
      <c r="B3038" t="s">
        <v>1450</v>
      </c>
      <c r="C3038">
        <v>30587</v>
      </c>
      <c r="D3038" t="s">
        <v>5036</v>
      </c>
      <c r="E3038">
        <v>679.34</v>
      </c>
      <c r="F3038">
        <f t="shared" si="79"/>
        <v>45.024582683192506</v>
      </c>
    </row>
    <row r="3039" spans="1:6" x14ac:dyDescent="0.25">
      <c r="A3039" t="s">
        <v>1922</v>
      </c>
      <c r="B3039" t="s">
        <v>463</v>
      </c>
      <c r="C3039">
        <v>10582</v>
      </c>
      <c r="D3039" t="s">
        <v>5037</v>
      </c>
      <c r="E3039">
        <v>210.76</v>
      </c>
      <c r="F3039">
        <f t="shared" si="79"/>
        <v>50.208768267223384</v>
      </c>
    </row>
    <row r="3040" spans="1:6" x14ac:dyDescent="0.25">
      <c r="A3040" t="s">
        <v>1922</v>
      </c>
      <c r="B3040" t="s">
        <v>228</v>
      </c>
      <c r="C3040">
        <v>98535</v>
      </c>
      <c r="D3040" t="s">
        <v>5038</v>
      </c>
      <c r="E3040">
        <v>389.44</v>
      </c>
      <c r="F3040">
        <f t="shared" si="79"/>
        <v>253.01715283483978</v>
      </c>
    </row>
    <row r="3041" spans="1:6" x14ac:dyDescent="0.25">
      <c r="A3041" t="s">
        <v>1922</v>
      </c>
      <c r="B3041" t="s">
        <v>923</v>
      </c>
      <c r="C3041">
        <v>14930</v>
      </c>
      <c r="D3041" t="s">
        <v>5039</v>
      </c>
      <c r="E3041">
        <v>474.34</v>
      </c>
      <c r="F3041">
        <f t="shared" si="79"/>
        <v>31.475313066576717</v>
      </c>
    </row>
    <row r="3042" spans="1:6" x14ac:dyDescent="0.25">
      <c r="A3042" t="s">
        <v>1922</v>
      </c>
      <c r="B3042" t="s">
        <v>1952</v>
      </c>
      <c r="C3042">
        <v>23091</v>
      </c>
      <c r="D3042" t="s">
        <v>5040</v>
      </c>
      <c r="E3042">
        <v>223.77</v>
      </c>
      <c r="F3042">
        <f t="shared" si="79"/>
        <v>103.19077624346427</v>
      </c>
    </row>
    <row r="3043" spans="1:6" x14ac:dyDescent="0.25">
      <c r="A3043" t="s">
        <v>1922</v>
      </c>
      <c r="B3043" t="s">
        <v>1454</v>
      </c>
      <c r="C3043">
        <v>11710</v>
      </c>
      <c r="D3043" t="s">
        <v>5041</v>
      </c>
      <c r="E3043">
        <v>795.4</v>
      </c>
      <c r="F3043">
        <f t="shared" si="79"/>
        <v>14.722152376162937</v>
      </c>
    </row>
    <row r="3044" spans="1:6" x14ac:dyDescent="0.25">
      <c r="A3044" t="s">
        <v>1922</v>
      </c>
      <c r="B3044" t="s">
        <v>1629</v>
      </c>
      <c r="C3044">
        <v>12095</v>
      </c>
      <c r="D3044" t="s">
        <v>5042</v>
      </c>
      <c r="E3044">
        <v>285.68</v>
      </c>
      <c r="F3044">
        <f t="shared" si="79"/>
        <v>42.337580509661159</v>
      </c>
    </row>
    <row r="3045" spans="1:6" x14ac:dyDescent="0.25">
      <c r="A3045" t="s">
        <v>1922</v>
      </c>
      <c r="B3045" t="s">
        <v>1953</v>
      </c>
      <c r="C3045">
        <v>15232</v>
      </c>
      <c r="D3045" t="s">
        <v>5043</v>
      </c>
      <c r="E3045">
        <v>316.13</v>
      </c>
      <c r="F3045">
        <f t="shared" si="79"/>
        <v>48.182709644766398</v>
      </c>
    </row>
    <row r="3046" spans="1:6" x14ac:dyDescent="0.25">
      <c r="A3046" t="s">
        <v>1922</v>
      </c>
      <c r="B3046" t="s">
        <v>376</v>
      </c>
      <c r="C3046">
        <v>37051</v>
      </c>
      <c r="D3046" t="s">
        <v>5044</v>
      </c>
      <c r="E3046">
        <v>343.44</v>
      </c>
      <c r="F3046">
        <f t="shared" si="79"/>
        <v>107.88201723736314</v>
      </c>
    </row>
    <row r="3047" spans="1:6" x14ac:dyDescent="0.25">
      <c r="A3047" t="s">
        <v>1922</v>
      </c>
      <c r="B3047" t="s">
        <v>798</v>
      </c>
      <c r="C3047">
        <v>23902</v>
      </c>
      <c r="D3047" t="s">
        <v>5045</v>
      </c>
      <c r="E3047">
        <v>314.11</v>
      </c>
      <c r="F3047">
        <f t="shared" si="79"/>
        <v>76.094361847760339</v>
      </c>
    </row>
    <row r="3048" spans="1:6" x14ac:dyDescent="0.25">
      <c r="A3048" t="s">
        <v>1922</v>
      </c>
      <c r="B3048" t="s">
        <v>1954</v>
      </c>
      <c r="C3048">
        <v>17608</v>
      </c>
      <c r="D3048" t="s">
        <v>5046</v>
      </c>
      <c r="E3048">
        <v>485.88</v>
      </c>
      <c r="F3048">
        <f t="shared" si="79"/>
        <v>36.239400675063806</v>
      </c>
    </row>
    <row r="3049" spans="1:6" x14ac:dyDescent="0.25">
      <c r="A3049" t="s">
        <v>1922</v>
      </c>
      <c r="B3049" t="s">
        <v>1955</v>
      </c>
      <c r="C3049">
        <v>60354</v>
      </c>
      <c r="D3049" t="s">
        <v>5047</v>
      </c>
      <c r="E3049">
        <v>978.21</v>
      </c>
      <c r="F3049">
        <f t="shared" si="79"/>
        <v>61.698408317232492</v>
      </c>
    </row>
    <row r="3050" spans="1:6" x14ac:dyDescent="0.25">
      <c r="A3050" t="s">
        <v>1922</v>
      </c>
      <c r="B3050" t="s">
        <v>1956</v>
      </c>
      <c r="C3050">
        <v>29652</v>
      </c>
      <c r="D3050" t="s">
        <v>5048</v>
      </c>
      <c r="E3050">
        <v>262.42</v>
      </c>
      <c r="F3050">
        <f t="shared" si="79"/>
        <v>112.99443639966465</v>
      </c>
    </row>
    <row r="3051" spans="1:6" x14ac:dyDescent="0.25">
      <c r="A3051" t="s">
        <v>1922</v>
      </c>
      <c r="B3051" t="s">
        <v>1957</v>
      </c>
      <c r="C3051">
        <v>22802</v>
      </c>
      <c r="D3051" t="s">
        <v>5049</v>
      </c>
      <c r="E3051">
        <v>353.87</v>
      </c>
      <c r="F3051">
        <f t="shared" si="79"/>
        <v>64.436092350298125</v>
      </c>
    </row>
    <row r="3052" spans="1:6" x14ac:dyDescent="0.25">
      <c r="A3052" t="s">
        <v>1922</v>
      </c>
      <c r="B3052" t="s">
        <v>1958</v>
      </c>
      <c r="C3052">
        <v>38353</v>
      </c>
      <c r="D3052" t="s">
        <v>5050</v>
      </c>
      <c r="E3052">
        <v>281.55</v>
      </c>
      <c r="F3052">
        <f t="shared" si="79"/>
        <v>136.22091990765406</v>
      </c>
    </row>
    <row r="3053" spans="1:6" x14ac:dyDescent="0.25">
      <c r="A3053" t="s">
        <v>1922</v>
      </c>
      <c r="B3053" t="s">
        <v>1959</v>
      </c>
      <c r="C3053">
        <v>470335</v>
      </c>
      <c r="D3053" t="s">
        <v>5051</v>
      </c>
      <c r="E3053">
        <v>349.05</v>
      </c>
      <c r="F3053">
        <f t="shared" si="79"/>
        <v>1347.4717089242229</v>
      </c>
    </row>
    <row r="3054" spans="1:6" x14ac:dyDescent="0.25">
      <c r="A3054" t="s">
        <v>1922</v>
      </c>
      <c r="B3054" t="s">
        <v>334</v>
      </c>
      <c r="C3054">
        <v>34027</v>
      </c>
      <c r="D3054" t="s">
        <v>5052</v>
      </c>
      <c r="E3054">
        <v>329.6</v>
      </c>
      <c r="F3054">
        <f t="shared" si="79"/>
        <v>103.2372572815534</v>
      </c>
    </row>
    <row r="3055" spans="1:6" x14ac:dyDescent="0.25">
      <c r="A3055" t="s">
        <v>1922</v>
      </c>
      <c r="B3055" t="s">
        <v>1960</v>
      </c>
      <c r="C3055">
        <v>7370</v>
      </c>
      <c r="D3055" t="s">
        <v>5053</v>
      </c>
      <c r="E3055">
        <v>266.86</v>
      </c>
      <c r="F3055">
        <f t="shared" si="79"/>
        <v>27.61747732893652</v>
      </c>
    </row>
    <row r="3056" spans="1:6" x14ac:dyDescent="0.25">
      <c r="A3056" t="s">
        <v>1922</v>
      </c>
      <c r="B3056" t="s">
        <v>602</v>
      </c>
      <c r="C3056">
        <v>9023</v>
      </c>
      <c r="D3056" t="s">
        <v>5054</v>
      </c>
      <c r="E3056">
        <v>216.4</v>
      </c>
      <c r="F3056">
        <f t="shared" si="79"/>
        <v>41.695933456561924</v>
      </c>
    </row>
    <row r="3057" spans="1:6" x14ac:dyDescent="0.25">
      <c r="A3057" t="s">
        <v>1922</v>
      </c>
      <c r="B3057" t="s">
        <v>1961</v>
      </c>
      <c r="C3057">
        <v>94186</v>
      </c>
      <c r="D3057" t="s">
        <v>5055</v>
      </c>
      <c r="E3057">
        <v>250.84</v>
      </c>
      <c r="F3057">
        <f t="shared" si="79"/>
        <v>375.48237920586826</v>
      </c>
    </row>
    <row r="3058" spans="1:6" x14ac:dyDescent="0.25">
      <c r="A3058" t="s">
        <v>1922</v>
      </c>
      <c r="B3058" t="s">
        <v>1962</v>
      </c>
      <c r="C3058">
        <v>22573</v>
      </c>
      <c r="D3058" t="s">
        <v>5056</v>
      </c>
      <c r="E3058">
        <v>601.02</v>
      </c>
      <c r="F3058">
        <f t="shared" si="79"/>
        <v>37.55781837542844</v>
      </c>
    </row>
    <row r="3059" spans="1:6" x14ac:dyDescent="0.25">
      <c r="A3059" t="s">
        <v>1922</v>
      </c>
      <c r="B3059" t="s">
        <v>1340</v>
      </c>
      <c r="C3059">
        <v>81948</v>
      </c>
      <c r="D3059" t="s">
        <v>5057</v>
      </c>
      <c r="E3059">
        <v>853.35</v>
      </c>
      <c r="F3059">
        <f t="shared" si="79"/>
        <v>96.030936895763759</v>
      </c>
    </row>
    <row r="3060" spans="1:6" x14ac:dyDescent="0.25">
      <c r="A3060" t="s">
        <v>1922</v>
      </c>
      <c r="B3060" t="s">
        <v>234</v>
      </c>
      <c r="C3060">
        <v>26586</v>
      </c>
      <c r="D3060" t="s">
        <v>5058</v>
      </c>
      <c r="E3060">
        <v>476.78</v>
      </c>
      <c r="F3060">
        <f t="shared" ref="F3060:F3123" si="80">C3060/E3060</f>
        <v>55.761567179831374</v>
      </c>
    </row>
    <row r="3061" spans="1:6" x14ac:dyDescent="0.25">
      <c r="A3061" t="s">
        <v>1922</v>
      </c>
      <c r="B3061" t="s">
        <v>337</v>
      </c>
      <c r="C3061">
        <v>21566</v>
      </c>
      <c r="D3061" t="s">
        <v>5059</v>
      </c>
      <c r="E3061">
        <v>538.66</v>
      </c>
      <c r="F3061">
        <f t="shared" si="80"/>
        <v>40.036386588942932</v>
      </c>
    </row>
    <row r="3062" spans="1:6" x14ac:dyDescent="0.25">
      <c r="A3062" t="s">
        <v>1922</v>
      </c>
      <c r="B3062" t="s">
        <v>1963</v>
      </c>
      <c r="C3062">
        <v>43616</v>
      </c>
      <c r="D3062" t="s">
        <v>5060</v>
      </c>
      <c r="E3062">
        <v>512.55999999999995</v>
      </c>
      <c r="F3062">
        <f t="shared" si="80"/>
        <v>85.094427969408471</v>
      </c>
    </row>
    <row r="3063" spans="1:6" x14ac:dyDescent="0.25">
      <c r="A3063" t="s">
        <v>1922</v>
      </c>
      <c r="B3063" t="s">
        <v>1964</v>
      </c>
      <c r="C3063">
        <v>30104</v>
      </c>
      <c r="D3063" t="s">
        <v>5061</v>
      </c>
      <c r="E3063">
        <v>452.33</v>
      </c>
      <c r="F3063">
        <f t="shared" si="80"/>
        <v>66.553180200296239</v>
      </c>
    </row>
    <row r="3064" spans="1:6" x14ac:dyDescent="0.25">
      <c r="A3064" t="s">
        <v>1922</v>
      </c>
      <c r="B3064" t="s">
        <v>1965</v>
      </c>
      <c r="C3064">
        <v>17631</v>
      </c>
      <c r="D3064" t="s">
        <v>5062</v>
      </c>
      <c r="E3064">
        <v>603.07000000000005</v>
      </c>
      <c r="F3064">
        <f t="shared" si="80"/>
        <v>29.235412141210801</v>
      </c>
    </row>
    <row r="3065" spans="1:6" x14ac:dyDescent="0.25">
      <c r="A3065" t="s">
        <v>1922</v>
      </c>
      <c r="B3065" t="s">
        <v>1966</v>
      </c>
      <c r="C3065">
        <v>136215</v>
      </c>
      <c r="D3065" t="s">
        <v>5063</v>
      </c>
      <c r="E3065">
        <v>412.3</v>
      </c>
      <c r="F3065">
        <f t="shared" si="80"/>
        <v>330.37836526800874</v>
      </c>
    </row>
    <row r="3066" spans="1:6" x14ac:dyDescent="0.25">
      <c r="A3066" t="s">
        <v>1922</v>
      </c>
      <c r="B3066" t="s">
        <v>870</v>
      </c>
      <c r="C3066">
        <v>152882</v>
      </c>
      <c r="D3066" t="s">
        <v>5064</v>
      </c>
      <c r="E3066">
        <v>279.55</v>
      </c>
      <c r="F3066">
        <f t="shared" si="80"/>
        <v>546.88606689322125</v>
      </c>
    </row>
    <row r="3067" spans="1:6" x14ac:dyDescent="0.25">
      <c r="A3067" t="s">
        <v>1922</v>
      </c>
      <c r="B3067" t="s">
        <v>1467</v>
      </c>
      <c r="C3067">
        <v>6422</v>
      </c>
      <c r="D3067" t="s">
        <v>5065</v>
      </c>
      <c r="E3067">
        <v>310.32</v>
      </c>
      <c r="F3067">
        <f t="shared" si="80"/>
        <v>20.694766692446507</v>
      </c>
    </row>
    <row r="3068" spans="1:6" x14ac:dyDescent="0.25">
      <c r="A3068" t="s">
        <v>1922</v>
      </c>
      <c r="B3068" t="s">
        <v>471</v>
      </c>
      <c r="C3068">
        <v>11159</v>
      </c>
      <c r="D3068" t="s">
        <v>5066</v>
      </c>
      <c r="E3068">
        <v>492.86</v>
      </c>
      <c r="F3068">
        <f t="shared" si="80"/>
        <v>22.641318021344802</v>
      </c>
    </row>
    <row r="3069" spans="1:6" x14ac:dyDescent="0.25">
      <c r="A3069" t="s">
        <v>1922</v>
      </c>
      <c r="B3069" t="s">
        <v>717</v>
      </c>
      <c r="C3069">
        <v>40595</v>
      </c>
      <c r="D3069" t="s">
        <v>5067</v>
      </c>
      <c r="E3069">
        <v>519.91</v>
      </c>
      <c r="F3069">
        <f t="shared" si="80"/>
        <v>78.080821680675513</v>
      </c>
    </row>
    <row r="3070" spans="1:6" x14ac:dyDescent="0.25">
      <c r="A3070" t="s">
        <v>1922</v>
      </c>
      <c r="B3070" t="s">
        <v>624</v>
      </c>
      <c r="C3070">
        <v>40164</v>
      </c>
      <c r="D3070" t="s">
        <v>5068</v>
      </c>
      <c r="E3070">
        <v>216.35</v>
      </c>
      <c r="F3070">
        <f t="shared" si="80"/>
        <v>185.64363300207998</v>
      </c>
    </row>
    <row r="3071" spans="1:6" x14ac:dyDescent="0.25">
      <c r="A3071" t="s">
        <v>1922</v>
      </c>
      <c r="B3071" t="s">
        <v>242</v>
      </c>
      <c r="C3071">
        <v>53740</v>
      </c>
      <c r="D3071" t="s">
        <v>5069</v>
      </c>
      <c r="E3071">
        <v>567.59</v>
      </c>
      <c r="F3071">
        <f t="shared" si="80"/>
        <v>94.681019750171771</v>
      </c>
    </row>
    <row r="3072" spans="1:6" x14ac:dyDescent="0.25">
      <c r="A3072" t="s">
        <v>1922</v>
      </c>
      <c r="B3072" t="s">
        <v>1636</v>
      </c>
      <c r="C3072">
        <v>18015</v>
      </c>
      <c r="D3072" t="s">
        <v>5070</v>
      </c>
      <c r="E3072">
        <v>252.65</v>
      </c>
      <c r="F3072">
        <f t="shared" si="80"/>
        <v>71.30417573718583</v>
      </c>
    </row>
    <row r="3073" spans="1:6" x14ac:dyDescent="0.25">
      <c r="A3073" t="s">
        <v>1922</v>
      </c>
      <c r="B3073" t="s">
        <v>1892</v>
      </c>
      <c r="C3073">
        <v>37383</v>
      </c>
      <c r="D3073" t="s">
        <v>5071</v>
      </c>
      <c r="E3073">
        <v>404.56</v>
      </c>
      <c r="F3073">
        <f t="shared" si="80"/>
        <v>92.404093335969947</v>
      </c>
    </row>
    <row r="3074" spans="1:6" x14ac:dyDescent="0.25">
      <c r="A3074" t="s">
        <v>1922</v>
      </c>
      <c r="B3074" t="s">
        <v>1967</v>
      </c>
      <c r="C3074">
        <v>28684</v>
      </c>
      <c r="D3074" t="s">
        <v>5072</v>
      </c>
      <c r="E3074">
        <v>464.63</v>
      </c>
      <c r="F3074">
        <f t="shared" si="80"/>
        <v>61.735144093149387</v>
      </c>
    </row>
    <row r="3075" spans="1:6" x14ac:dyDescent="0.25">
      <c r="A3075" t="s">
        <v>1922</v>
      </c>
      <c r="B3075" t="s">
        <v>1012</v>
      </c>
      <c r="C3075">
        <v>68280</v>
      </c>
      <c r="D3075" t="s">
        <v>5073</v>
      </c>
      <c r="E3075">
        <v>215.5</v>
      </c>
      <c r="F3075">
        <f t="shared" si="80"/>
        <v>316.84454756380512</v>
      </c>
    </row>
    <row r="3076" spans="1:6" x14ac:dyDescent="0.25">
      <c r="A3076" t="s">
        <v>1922</v>
      </c>
      <c r="B3076" t="s">
        <v>1968</v>
      </c>
      <c r="C3076">
        <v>159428</v>
      </c>
      <c r="D3076" t="s">
        <v>5074</v>
      </c>
      <c r="E3076">
        <v>15.38</v>
      </c>
      <c r="F3076">
        <f t="shared" si="80"/>
        <v>10365.92977893368</v>
      </c>
    </row>
    <row r="3077" spans="1:6" x14ac:dyDescent="0.25">
      <c r="A3077" t="s">
        <v>1922</v>
      </c>
      <c r="B3077" t="s">
        <v>1969</v>
      </c>
      <c r="C3077">
        <v>16762</v>
      </c>
      <c r="D3077" t="s">
        <v>5075</v>
      </c>
      <c r="E3077">
        <v>11.59</v>
      </c>
      <c r="F3077">
        <f t="shared" si="80"/>
        <v>1446.2467644521139</v>
      </c>
    </row>
    <row r="3078" spans="1:6" x14ac:dyDescent="0.25">
      <c r="A3078" t="s">
        <v>1922</v>
      </c>
      <c r="B3078" t="s">
        <v>1970</v>
      </c>
      <c r="C3078">
        <v>6478</v>
      </c>
      <c r="D3078" t="s">
        <v>5076</v>
      </c>
      <c r="E3078">
        <v>6.83</v>
      </c>
      <c r="F3078">
        <f t="shared" si="80"/>
        <v>948.46266471449485</v>
      </c>
    </row>
    <row r="3079" spans="1:6" x14ac:dyDescent="0.25">
      <c r="A3079" t="s">
        <v>1922</v>
      </c>
      <c r="B3079" t="s">
        <v>1971</v>
      </c>
      <c r="C3079">
        <v>47266</v>
      </c>
      <c r="D3079" t="s">
        <v>5077</v>
      </c>
      <c r="E3079">
        <v>10.26</v>
      </c>
      <c r="F3079">
        <f t="shared" si="80"/>
        <v>4606.8226120857698</v>
      </c>
    </row>
    <row r="3080" spans="1:6" x14ac:dyDescent="0.25">
      <c r="A3080" t="s">
        <v>1922</v>
      </c>
      <c r="B3080" t="s">
        <v>1972</v>
      </c>
      <c r="C3080">
        <v>244835</v>
      </c>
      <c r="D3080" t="s">
        <v>5078</v>
      </c>
      <c r="E3080">
        <v>350.92</v>
      </c>
      <c r="F3080">
        <f t="shared" si="80"/>
        <v>697.69463125498692</v>
      </c>
    </row>
    <row r="3081" spans="1:6" x14ac:dyDescent="0.25">
      <c r="A3081" t="s">
        <v>1922</v>
      </c>
      <c r="B3081" t="s">
        <v>1973</v>
      </c>
      <c r="C3081">
        <v>17370</v>
      </c>
      <c r="D3081" t="s">
        <v>5079</v>
      </c>
      <c r="E3081">
        <v>7.79</v>
      </c>
      <c r="F3081">
        <f t="shared" si="80"/>
        <v>2229.7817715019255</v>
      </c>
    </row>
    <row r="3082" spans="1:6" x14ac:dyDescent="0.25">
      <c r="A3082" t="s">
        <v>1922</v>
      </c>
      <c r="B3082" t="s">
        <v>1974</v>
      </c>
      <c r="C3082">
        <v>5538</v>
      </c>
      <c r="D3082" t="s">
        <v>5080</v>
      </c>
      <c r="E3082">
        <v>4.4400000000000004</v>
      </c>
      <c r="F3082">
        <f t="shared" si="80"/>
        <v>1247.2972972972973</v>
      </c>
    </row>
    <row r="3083" spans="1:6" x14ac:dyDescent="0.25">
      <c r="A3083" t="s">
        <v>1922</v>
      </c>
      <c r="B3083" t="s">
        <v>1975</v>
      </c>
      <c r="C3083">
        <v>40044</v>
      </c>
      <c r="D3083" t="s">
        <v>5081</v>
      </c>
      <c r="E3083">
        <v>43.94</v>
      </c>
      <c r="F3083">
        <f t="shared" si="80"/>
        <v>911.33363677742386</v>
      </c>
    </row>
    <row r="3084" spans="1:6" x14ac:dyDescent="0.25">
      <c r="A3084" t="s">
        <v>1922</v>
      </c>
      <c r="B3084" t="s">
        <v>1976</v>
      </c>
      <c r="C3084">
        <v>5346</v>
      </c>
      <c r="D3084" t="s">
        <v>5082</v>
      </c>
      <c r="E3084">
        <v>6.96</v>
      </c>
      <c r="F3084">
        <f t="shared" si="80"/>
        <v>768.10344827586209</v>
      </c>
    </row>
    <row r="3085" spans="1:6" x14ac:dyDescent="0.25">
      <c r="A3085" t="s">
        <v>1922</v>
      </c>
      <c r="B3085" t="s">
        <v>1977</v>
      </c>
      <c r="C3085">
        <v>24019</v>
      </c>
      <c r="D3085" t="s">
        <v>5007</v>
      </c>
      <c r="E3085">
        <v>6.16</v>
      </c>
      <c r="F3085">
        <f t="shared" si="80"/>
        <v>3899.1883116883114</v>
      </c>
    </row>
    <row r="3086" spans="1:6" x14ac:dyDescent="0.25">
      <c r="A3086" t="s">
        <v>1922</v>
      </c>
      <c r="B3086" t="s">
        <v>1978</v>
      </c>
      <c r="C3086">
        <v>14617</v>
      </c>
      <c r="D3086" t="s">
        <v>5083</v>
      </c>
      <c r="E3086">
        <v>2</v>
      </c>
      <c r="F3086">
        <f t="shared" si="80"/>
        <v>7308.5</v>
      </c>
    </row>
    <row r="3087" spans="1:6" x14ac:dyDescent="0.25">
      <c r="A3087" t="s">
        <v>1922</v>
      </c>
      <c r="B3087" t="s">
        <v>1979</v>
      </c>
      <c r="C3087">
        <v>7967</v>
      </c>
      <c r="D3087" t="s">
        <v>5011</v>
      </c>
      <c r="E3087">
        <v>7.72</v>
      </c>
      <c r="F3087">
        <f t="shared" si="80"/>
        <v>1031.9948186528497</v>
      </c>
    </row>
    <row r="3088" spans="1:6" x14ac:dyDescent="0.25">
      <c r="A3088" t="s">
        <v>1922</v>
      </c>
      <c r="B3088" t="s">
        <v>1980</v>
      </c>
      <c r="C3088">
        <v>29036</v>
      </c>
      <c r="D3088" t="s">
        <v>5084</v>
      </c>
      <c r="E3088">
        <v>10.52</v>
      </c>
      <c r="F3088">
        <f t="shared" si="80"/>
        <v>2760.0760456273765</v>
      </c>
    </row>
    <row r="3089" spans="1:6" x14ac:dyDescent="0.25">
      <c r="A3089" t="s">
        <v>1922</v>
      </c>
      <c r="B3089" t="s">
        <v>1981</v>
      </c>
      <c r="C3089">
        <v>6347</v>
      </c>
      <c r="D3089" t="s">
        <v>5085</v>
      </c>
      <c r="E3089">
        <v>8.07</v>
      </c>
      <c r="F3089">
        <f t="shared" si="80"/>
        <v>786.49318463444854</v>
      </c>
    </row>
    <row r="3090" spans="1:6" x14ac:dyDescent="0.25">
      <c r="A3090" t="s">
        <v>1922</v>
      </c>
      <c r="B3090" t="s">
        <v>1982</v>
      </c>
      <c r="C3090">
        <v>134510</v>
      </c>
      <c r="D3090" t="s">
        <v>5086</v>
      </c>
      <c r="E3090">
        <v>128.56</v>
      </c>
      <c r="F3090">
        <f t="shared" si="80"/>
        <v>1046.2818917237087</v>
      </c>
    </row>
    <row r="3091" spans="1:6" x14ac:dyDescent="0.25">
      <c r="A3091" t="s">
        <v>1922</v>
      </c>
      <c r="B3091" t="s">
        <v>1983</v>
      </c>
      <c r="C3091">
        <v>53016</v>
      </c>
      <c r="D3091" t="s">
        <v>5087</v>
      </c>
      <c r="E3091">
        <v>17.59</v>
      </c>
      <c r="F3091">
        <f t="shared" si="80"/>
        <v>3013.9852188743603</v>
      </c>
    </row>
    <row r="3092" spans="1:6" x14ac:dyDescent="0.25">
      <c r="A3092" t="s">
        <v>1922</v>
      </c>
      <c r="B3092" t="s">
        <v>1984</v>
      </c>
      <c r="C3092">
        <v>22529</v>
      </c>
      <c r="D3092" t="s">
        <v>5088</v>
      </c>
      <c r="E3092">
        <v>10.72</v>
      </c>
      <c r="F3092">
        <f t="shared" si="80"/>
        <v>2101.5858208955224</v>
      </c>
    </row>
    <row r="3093" spans="1:6" x14ac:dyDescent="0.25">
      <c r="A3093" t="s">
        <v>1922</v>
      </c>
      <c r="B3093" t="s">
        <v>1985</v>
      </c>
      <c r="C3093">
        <v>7446</v>
      </c>
      <c r="D3093" t="s">
        <v>5089</v>
      </c>
      <c r="E3093">
        <v>2.4900000000000002</v>
      </c>
      <c r="F3093">
        <f t="shared" si="80"/>
        <v>2990.3614457831322</v>
      </c>
    </row>
    <row r="3094" spans="1:6" x14ac:dyDescent="0.25">
      <c r="A3094" t="s">
        <v>1922</v>
      </c>
      <c r="B3094" t="s">
        <v>1986</v>
      </c>
      <c r="C3094">
        <v>82168</v>
      </c>
      <c r="D3094" t="s">
        <v>5090</v>
      </c>
      <c r="E3094">
        <v>49.77</v>
      </c>
      <c r="F3094">
        <f t="shared" si="80"/>
        <v>1650.9543901948964</v>
      </c>
    </row>
    <row r="3095" spans="1:6" x14ac:dyDescent="0.25">
      <c r="A3095" t="s">
        <v>1922</v>
      </c>
      <c r="B3095" t="s">
        <v>1987</v>
      </c>
      <c r="C3095">
        <v>41085</v>
      </c>
      <c r="D3095" t="s">
        <v>5091</v>
      </c>
      <c r="E3095">
        <v>10.029999999999999</v>
      </c>
      <c r="F3095">
        <f t="shared" si="80"/>
        <v>4096.2113659022934</v>
      </c>
    </row>
    <row r="3096" spans="1:6" x14ac:dyDescent="0.25">
      <c r="A3096" t="s">
        <v>1922</v>
      </c>
      <c r="B3096" t="s">
        <v>1988</v>
      </c>
      <c r="C3096">
        <v>17478</v>
      </c>
      <c r="D3096" t="s">
        <v>5092</v>
      </c>
      <c r="E3096">
        <v>1.83</v>
      </c>
      <c r="F3096">
        <f t="shared" si="80"/>
        <v>9550.8196721311469</v>
      </c>
    </row>
    <row r="3097" spans="1:6" x14ac:dyDescent="0.25">
      <c r="A3097" t="s">
        <v>1922</v>
      </c>
      <c r="B3097" t="s">
        <v>1989</v>
      </c>
      <c r="C3097">
        <v>12554</v>
      </c>
      <c r="D3097" t="s">
        <v>5093</v>
      </c>
      <c r="E3097">
        <v>11.01</v>
      </c>
      <c r="F3097">
        <f t="shared" si="80"/>
        <v>1140.2361489554951</v>
      </c>
    </row>
    <row r="3098" spans="1:6" x14ac:dyDescent="0.25">
      <c r="A3098" t="s">
        <v>1922</v>
      </c>
      <c r="B3098" t="s">
        <v>1990</v>
      </c>
      <c r="C3098">
        <v>179225</v>
      </c>
      <c r="D3098" t="s">
        <v>5094</v>
      </c>
      <c r="E3098">
        <v>119.03</v>
      </c>
      <c r="F3098">
        <f t="shared" si="80"/>
        <v>1505.7128455011341</v>
      </c>
    </row>
    <row r="3099" spans="1:6" x14ac:dyDescent="0.25">
      <c r="A3099" t="s">
        <v>1922</v>
      </c>
      <c r="B3099" t="s">
        <v>1991</v>
      </c>
      <c r="C3099">
        <v>242742</v>
      </c>
      <c r="D3099" t="s">
        <v>5095</v>
      </c>
      <c r="E3099">
        <v>96.3</v>
      </c>
      <c r="F3099">
        <f t="shared" si="80"/>
        <v>2520.6853582554518</v>
      </c>
    </row>
    <row r="3100" spans="1:6" x14ac:dyDescent="0.25">
      <c r="A3100" t="s">
        <v>1922</v>
      </c>
      <c r="B3100" t="s">
        <v>1992</v>
      </c>
      <c r="C3100">
        <v>3981</v>
      </c>
      <c r="D3100" t="s">
        <v>5096</v>
      </c>
      <c r="E3100">
        <v>7.26</v>
      </c>
      <c r="F3100">
        <f t="shared" si="80"/>
        <v>548.34710743801656</v>
      </c>
    </row>
    <row r="3101" spans="1:6" x14ac:dyDescent="0.25">
      <c r="A3101" t="s">
        <v>1922</v>
      </c>
      <c r="B3101" t="s">
        <v>1993</v>
      </c>
      <c r="C3101">
        <v>31346</v>
      </c>
      <c r="D3101" t="s">
        <v>5097</v>
      </c>
      <c r="E3101">
        <v>23.22</v>
      </c>
      <c r="F3101">
        <f t="shared" si="80"/>
        <v>1349.9569336778641</v>
      </c>
    </row>
    <row r="3102" spans="1:6" x14ac:dyDescent="0.25">
      <c r="A3102" t="s">
        <v>1922</v>
      </c>
      <c r="B3102" t="s">
        <v>1994</v>
      </c>
      <c r="C3102">
        <v>12271</v>
      </c>
      <c r="D3102" t="s">
        <v>5098</v>
      </c>
      <c r="E3102">
        <v>78.430000000000007</v>
      </c>
      <c r="F3102">
        <f t="shared" si="80"/>
        <v>156.45798801479023</v>
      </c>
    </row>
    <row r="3103" spans="1:6" x14ac:dyDescent="0.25">
      <c r="A3103" t="s">
        <v>1922</v>
      </c>
      <c r="B3103" t="s">
        <v>1995</v>
      </c>
      <c r="C3103">
        <v>94398</v>
      </c>
      <c r="D3103" t="s">
        <v>5099</v>
      </c>
      <c r="E3103">
        <v>46.62</v>
      </c>
      <c r="F3103">
        <f t="shared" si="80"/>
        <v>2024.8391248391249</v>
      </c>
    </row>
    <row r="3104" spans="1:6" x14ac:dyDescent="0.25">
      <c r="A3104" t="s">
        <v>1922</v>
      </c>
      <c r="B3104" t="s">
        <v>1996</v>
      </c>
      <c r="C3104">
        <v>18249</v>
      </c>
      <c r="D3104" t="s">
        <v>5100</v>
      </c>
      <c r="E3104">
        <v>10.19</v>
      </c>
      <c r="F3104">
        <f t="shared" si="80"/>
        <v>1790.8734052993132</v>
      </c>
    </row>
    <row r="3105" spans="1:6" x14ac:dyDescent="0.25">
      <c r="A3105" t="s">
        <v>1922</v>
      </c>
      <c r="B3105" t="s">
        <v>1997</v>
      </c>
      <c r="C3105">
        <v>230436</v>
      </c>
      <c r="D3105" t="s">
        <v>5054</v>
      </c>
      <c r="E3105">
        <v>62.61</v>
      </c>
      <c r="F3105">
        <f t="shared" si="80"/>
        <v>3680.4983229516051</v>
      </c>
    </row>
    <row r="3106" spans="1:6" x14ac:dyDescent="0.25">
      <c r="A3106" t="s">
        <v>1922</v>
      </c>
      <c r="B3106" t="s">
        <v>1998</v>
      </c>
      <c r="C3106">
        <v>99143</v>
      </c>
      <c r="D3106" t="s">
        <v>5055</v>
      </c>
      <c r="E3106">
        <v>42.93</v>
      </c>
      <c r="F3106">
        <f t="shared" si="80"/>
        <v>2309.4106685301654</v>
      </c>
    </row>
    <row r="3107" spans="1:6" x14ac:dyDescent="0.25">
      <c r="A3107" t="s">
        <v>1922</v>
      </c>
      <c r="B3107" t="s">
        <v>1999</v>
      </c>
      <c r="C3107">
        <v>25301</v>
      </c>
      <c r="D3107" t="s">
        <v>5101</v>
      </c>
      <c r="E3107">
        <v>14.55</v>
      </c>
      <c r="F3107">
        <f t="shared" si="80"/>
        <v>1738.9003436426117</v>
      </c>
    </row>
    <row r="3108" spans="1:6" x14ac:dyDescent="0.25">
      <c r="A3108" t="s">
        <v>1922</v>
      </c>
      <c r="B3108" t="s">
        <v>2000</v>
      </c>
      <c r="C3108">
        <v>24932</v>
      </c>
      <c r="D3108" t="s">
        <v>5102</v>
      </c>
      <c r="E3108">
        <v>19.760000000000002</v>
      </c>
      <c r="F3108">
        <f t="shared" si="80"/>
        <v>1261.740890688259</v>
      </c>
    </row>
    <row r="3109" spans="1:6" x14ac:dyDescent="0.25">
      <c r="A3109" t="s">
        <v>1922</v>
      </c>
      <c r="B3109" t="s">
        <v>2001</v>
      </c>
      <c r="C3109">
        <v>92108</v>
      </c>
      <c r="D3109" t="s">
        <v>5103</v>
      </c>
      <c r="E3109">
        <v>429.09</v>
      </c>
      <c r="F3109">
        <f t="shared" si="80"/>
        <v>214.65892936213848</v>
      </c>
    </row>
    <row r="3110" spans="1:6" x14ac:dyDescent="0.25">
      <c r="A3110" t="s">
        <v>1922</v>
      </c>
      <c r="B3110" t="s">
        <v>2002</v>
      </c>
      <c r="C3110">
        <v>449974</v>
      </c>
      <c r="D3110" t="s">
        <v>5104</v>
      </c>
      <c r="E3110">
        <v>497.35</v>
      </c>
      <c r="F3110">
        <f t="shared" si="80"/>
        <v>904.74313863476425</v>
      </c>
    </row>
    <row r="3111" spans="1:6" x14ac:dyDescent="0.25">
      <c r="A3111" t="s">
        <v>1922</v>
      </c>
      <c r="B3111" t="s">
        <v>2003</v>
      </c>
      <c r="C3111">
        <v>22630</v>
      </c>
      <c r="D3111" t="s">
        <v>5105</v>
      </c>
      <c r="E3111">
        <v>14.06</v>
      </c>
      <c r="F3111">
        <f t="shared" si="80"/>
        <v>1609.5305832147938</v>
      </c>
    </row>
    <row r="3112" spans="1:6" x14ac:dyDescent="0.25">
      <c r="A3112" t="s">
        <v>1922</v>
      </c>
      <c r="B3112" t="s">
        <v>2004</v>
      </c>
      <c r="C3112">
        <v>14954</v>
      </c>
      <c r="D3112" t="s">
        <v>5106</v>
      </c>
      <c r="E3112">
        <v>8.74</v>
      </c>
      <c r="F3112">
        <f t="shared" si="80"/>
        <v>1710.9839816933638</v>
      </c>
    </row>
    <row r="3113" spans="1:6" x14ac:dyDescent="0.25">
      <c r="A3113" t="s">
        <v>1922</v>
      </c>
      <c r="B3113" t="s">
        <v>2005</v>
      </c>
      <c r="C3113">
        <v>28078</v>
      </c>
      <c r="D3113" t="s">
        <v>5107</v>
      </c>
      <c r="E3113">
        <v>9.33</v>
      </c>
      <c r="F3113">
        <f t="shared" si="80"/>
        <v>3009.4319399785636</v>
      </c>
    </row>
    <row r="3114" spans="1:6" x14ac:dyDescent="0.25">
      <c r="A3114" t="s">
        <v>157</v>
      </c>
      <c r="B3114" t="s">
        <v>157</v>
      </c>
      <c r="C3114">
        <v>7614893</v>
      </c>
      <c r="D3114" t="s">
        <v>5108</v>
      </c>
      <c r="E3114">
        <v>71302.649999999994</v>
      </c>
      <c r="F3114">
        <f t="shared" si="80"/>
        <v>106.79677403294268</v>
      </c>
    </row>
    <row r="3115" spans="1:6" x14ac:dyDescent="0.25">
      <c r="A3115" t="s">
        <v>157</v>
      </c>
      <c r="B3115" t="s">
        <v>404</v>
      </c>
      <c r="C3115">
        <v>19983</v>
      </c>
      <c r="D3115" t="s">
        <v>5109</v>
      </c>
      <c r="E3115">
        <v>1929.73</v>
      </c>
      <c r="F3115">
        <f t="shared" si="80"/>
        <v>10.355334684126795</v>
      </c>
    </row>
    <row r="3116" spans="1:6" x14ac:dyDescent="0.25">
      <c r="A3116" t="s">
        <v>157</v>
      </c>
      <c r="B3116" t="s">
        <v>2006</v>
      </c>
      <c r="C3116">
        <v>22582</v>
      </c>
      <c r="D3116" t="s">
        <v>5110</v>
      </c>
      <c r="E3116">
        <v>640.69000000000005</v>
      </c>
      <c r="F3116">
        <f t="shared" si="80"/>
        <v>35.246375001951016</v>
      </c>
    </row>
    <row r="3117" spans="1:6" x14ac:dyDescent="0.25">
      <c r="A3117" t="s">
        <v>157</v>
      </c>
      <c r="B3117" t="s">
        <v>294</v>
      </c>
      <c r="C3117">
        <v>204390</v>
      </c>
      <c r="D3117" t="s">
        <v>5111</v>
      </c>
      <c r="E3117">
        <v>1760.19</v>
      </c>
      <c r="F3117">
        <f t="shared" si="80"/>
        <v>116.11814633647504</v>
      </c>
    </row>
    <row r="3118" spans="1:6" x14ac:dyDescent="0.25">
      <c r="A3118" t="s">
        <v>157</v>
      </c>
      <c r="B3118" t="s">
        <v>2007</v>
      </c>
      <c r="C3118">
        <v>77200</v>
      </c>
      <c r="D3118" t="s">
        <v>5112</v>
      </c>
      <c r="E3118">
        <v>2993.87</v>
      </c>
      <c r="F3118">
        <f t="shared" si="80"/>
        <v>25.786022773199907</v>
      </c>
    </row>
    <row r="3119" spans="1:6" x14ac:dyDescent="0.25">
      <c r="A3119" t="s">
        <v>157</v>
      </c>
      <c r="B3119" t="s">
        <v>2008</v>
      </c>
      <c r="C3119">
        <v>77331</v>
      </c>
      <c r="D3119" t="s">
        <v>5113</v>
      </c>
      <c r="E3119">
        <v>2676.14</v>
      </c>
      <c r="F3119">
        <f t="shared" si="80"/>
        <v>28.896470289297273</v>
      </c>
    </row>
    <row r="3120" spans="1:6" x14ac:dyDescent="0.25">
      <c r="A3120" t="s">
        <v>157</v>
      </c>
      <c r="B3120" t="s">
        <v>299</v>
      </c>
      <c r="C3120">
        <v>488241</v>
      </c>
      <c r="D3120" t="s">
        <v>5114</v>
      </c>
      <c r="E3120">
        <v>656.26</v>
      </c>
      <c r="F3120">
        <f t="shared" si="80"/>
        <v>743.97494895315879</v>
      </c>
    </row>
    <row r="3121" spans="1:6" x14ac:dyDescent="0.25">
      <c r="A3121" t="s">
        <v>157</v>
      </c>
      <c r="B3121" t="s">
        <v>301</v>
      </c>
      <c r="C3121">
        <v>3985</v>
      </c>
      <c r="D3121" t="s">
        <v>5115</v>
      </c>
      <c r="E3121">
        <v>873.52</v>
      </c>
      <c r="F3121">
        <f t="shared" si="80"/>
        <v>4.5620020148365237</v>
      </c>
    </row>
    <row r="3122" spans="1:6" x14ac:dyDescent="0.25">
      <c r="A3122" t="s">
        <v>157</v>
      </c>
      <c r="B3122" t="s">
        <v>2009</v>
      </c>
      <c r="C3122">
        <v>110593</v>
      </c>
      <c r="D3122" t="s">
        <v>5116</v>
      </c>
      <c r="E3122">
        <v>1166.4100000000001</v>
      </c>
      <c r="F3122">
        <f t="shared" si="80"/>
        <v>94.814859269039175</v>
      </c>
    </row>
    <row r="3123" spans="1:6" x14ac:dyDescent="0.25">
      <c r="A3123" t="s">
        <v>157</v>
      </c>
      <c r="B3123" t="s">
        <v>422</v>
      </c>
      <c r="C3123">
        <v>43429</v>
      </c>
      <c r="D3123" t="s">
        <v>5117</v>
      </c>
      <c r="E3123">
        <v>1848.74</v>
      </c>
      <c r="F3123">
        <f t="shared" si="80"/>
        <v>23.491134502417864</v>
      </c>
    </row>
    <row r="3124" spans="1:6" x14ac:dyDescent="0.25">
      <c r="A3124" t="s">
        <v>157</v>
      </c>
      <c r="B3124" t="s">
        <v>2010</v>
      </c>
      <c r="C3124">
        <v>7627</v>
      </c>
      <c r="D3124" t="s">
        <v>5118</v>
      </c>
      <c r="E3124">
        <v>2257.46</v>
      </c>
      <c r="F3124">
        <f t="shared" ref="F3124:F3187" si="81">C3124/E3124</f>
        <v>3.3785759216110143</v>
      </c>
    </row>
    <row r="3125" spans="1:6" x14ac:dyDescent="0.25">
      <c r="A3125" t="s">
        <v>157</v>
      </c>
      <c r="B3125" t="s">
        <v>207</v>
      </c>
      <c r="C3125">
        <v>95222</v>
      </c>
      <c r="D3125" t="s">
        <v>5119</v>
      </c>
      <c r="E3125">
        <v>1265.3800000000001</v>
      </c>
      <c r="F3125">
        <f t="shared" si="81"/>
        <v>75.251703045725392</v>
      </c>
    </row>
    <row r="3126" spans="1:6" x14ac:dyDescent="0.25">
      <c r="A3126" t="s">
        <v>157</v>
      </c>
      <c r="B3126" t="s">
        <v>427</v>
      </c>
      <c r="C3126">
        <v>2225</v>
      </c>
      <c r="D3126" t="s">
        <v>5120</v>
      </c>
      <c r="E3126">
        <v>718.18</v>
      </c>
      <c r="F3126">
        <f t="shared" si="81"/>
        <v>3.0981091091369852</v>
      </c>
    </row>
    <row r="3127" spans="1:6" x14ac:dyDescent="0.25">
      <c r="A3127" t="s">
        <v>157</v>
      </c>
      <c r="B3127" t="s">
        <v>312</v>
      </c>
      <c r="C3127">
        <v>97733</v>
      </c>
      <c r="D3127" t="s">
        <v>5121</v>
      </c>
      <c r="E3127">
        <v>2791.37</v>
      </c>
      <c r="F3127">
        <f t="shared" si="81"/>
        <v>35.012556558249173</v>
      </c>
    </row>
    <row r="3128" spans="1:6" x14ac:dyDescent="0.25">
      <c r="A3128" t="s">
        <v>157</v>
      </c>
      <c r="B3128" t="s">
        <v>2011</v>
      </c>
      <c r="C3128">
        <v>75061</v>
      </c>
      <c r="D3128" t="s">
        <v>5122</v>
      </c>
      <c r="E3128">
        <v>2224.59</v>
      </c>
      <c r="F3128">
        <f t="shared" si="81"/>
        <v>33.741498433419189</v>
      </c>
    </row>
    <row r="3129" spans="1:6" x14ac:dyDescent="0.25">
      <c r="A3129" t="s">
        <v>157</v>
      </c>
      <c r="B3129" t="s">
        <v>2012</v>
      </c>
      <c r="C3129">
        <v>85141</v>
      </c>
      <c r="D3129" t="s">
        <v>5123</v>
      </c>
      <c r="E3129">
        <v>517.39</v>
      </c>
      <c r="F3129">
        <f t="shared" si="81"/>
        <v>164.55865014785752</v>
      </c>
    </row>
    <row r="3130" spans="1:6" x14ac:dyDescent="0.25">
      <c r="A3130" t="s">
        <v>157</v>
      </c>
      <c r="B3130" t="s">
        <v>214</v>
      </c>
      <c r="C3130">
        <v>32221</v>
      </c>
      <c r="D3130" t="s">
        <v>5124</v>
      </c>
      <c r="E3130">
        <v>2178.0300000000002</v>
      </c>
      <c r="F3130">
        <f t="shared" si="81"/>
        <v>14.793643797376527</v>
      </c>
    </row>
    <row r="3131" spans="1:6" x14ac:dyDescent="0.25">
      <c r="A3131" t="s">
        <v>157</v>
      </c>
      <c r="B3131" t="s">
        <v>1818</v>
      </c>
      <c r="C3131">
        <v>2252782</v>
      </c>
      <c r="D3131" t="s">
        <v>5125</v>
      </c>
      <c r="E3131">
        <v>2306.77</v>
      </c>
      <c r="F3131">
        <f t="shared" si="81"/>
        <v>976.59584613984055</v>
      </c>
    </row>
    <row r="3132" spans="1:6" x14ac:dyDescent="0.25">
      <c r="A3132" t="s">
        <v>157</v>
      </c>
      <c r="B3132" t="s">
        <v>2013</v>
      </c>
      <c r="C3132">
        <v>271473</v>
      </c>
      <c r="D3132" t="s">
        <v>5126</v>
      </c>
      <c r="E3132">
        <v>565.98</v>
      </c>
      <c r="F3132">
        <f t="shared" si="81"/>
        <v>479.65122442489132</v>
      </c>
    </row>
    <row r="3133" spans="1:6" x14ac:dyDescent="0.25">
      <c r="A3133" t="s">
        <v>157</v>
      </c>
      <c r="B3133" t="s">
        <v>2014</v>
      </c>
      <c r="C3133">
        <v>47935</v>
      </c>
      <c r="D3133" t="s">
        <v>5127</v>
      </c>
      <c r="E3133">
        <v>2333.2399999999998</v>
      </c>
      <c r="F3133">
        <f t="shared" si="81"/>
        <v>20.544393204299602</v>
      </c>
    </row>
    <row r="3134" spans="1:6" x14ac:dyDescent="0.25">
      <c r="A3134" t="s">
        <v>157</v>
      </c>
      <c r="B3134" t="s">
        <v>2015</v>
      </c>
      <c r="C3134">
        <v>22425</v>
      </c>
      <c r="D3134" t="s">
        <v>5128</v>
      </c>
      <c r="E3134">
        <v>1904.29</v>
      </c>
      <c r="F3134">
        <f t="shared" si="81"/>
        <v>11.776042514532977</v>
      </c>
    </row>
    <row r="3135" spans="1:6" x14ac:dyDescent="0.25">
      <c r="A3135" t="s">
        <v>157</v>
      </c>
      <c r="B3135" t="s">
        <v>659</v>
      </c>
      <c r="C3135">
        <v>80707</v>
      </c>
      <c r="D3135" t="s">
        <v>5129</v>
      </c>
      <c r="E3135">
        <v>2436.4299999999998</v>
      </c>
      <c r="F3135">
        <f t="shared" si="81"/>
        <v>33.125105174373985</v>
      </c>
    </row>
    <row r="3136" spans="1:6" x14ac:dyDescent="0.25">
      <c r="A3136" t="s">
        <v>157</v>
      </c>
      <c r="B3136" t="s">
        <v>320</v>
      </c>
      <c r="C3136">
        <v>10939</v>
      </c>
      <c r="D3136" t="s">
        <v>5130</v>
      </c>
      <c r="E3136">
        <v>2339.7399999999998</v>
      </c>
      <c r="F3136">
        <f t="shared" si="81"/>
        <v>4.6753058032089037</v>
      </c>
    </row>
    <row r="3137" spans="1:6" x14ac:dyDescent="0.25">
      <c r="A3137" t="s">
        <v>157</v>
      </c>
      <c r="B3137" t="s">
        <v>703</v>
      </c>
      <c r="C3137">
        <v>66768</v>
      </c>
      <c r="D3137" t="s">
        <v>5131</v>
      </c>
      <c r="E3137">
        <v>1051.0899999999999</v>
      </c>
      <c r="F3137">
        <f t="shared" si="81"/>
        <v>63.522628890009422</v>
      </c>
    </row>
    <row r="3138" spans="1:6" x14ac:dyDescent="0.25">
      <c r="A3138" t="s">
        <v>157</v>
      </c>
      <c r="B3138" t="s">
        <v>2016</v>
      </c>
      <c r="C3138">
        <v>42243</v>
      </c>
      <c r="D3138" t="s">
        <v>5132</v>
      </c>
      <c r="E3138">
        <v>5315.38</v>
      </c>
      <c r="F3138">
        <f t="shared" si="81"/>
        <v>7.9473151496224164</v>
      </c>
    </row>
    <row r="3139" spans="1:6" x14ac:dyDescent="0.25">
      <c r="A3139" t="s">
        <v>157</v>
      </c>
      <c r="B3139" t="s">
        <v>2017</v>
      </c>
      <c r="C3139">
        <v>22471</v>
      </c>
      <c r="D3139" t="s">
        <v>5133</v>
      </c>
      <c r="E3139">
        <v>1223.58</v>
      </c>
      <c r="F3139">
        <f t="shared" si="81"/>
        <v>18.364961833308815</v>
      </c>
    </row>
    <row r="3140" spans="1:6" x14ac:dyDescent="0.25">
      <c r="A3140" t="s">
        <v>157</v>
      </c>
      <c r="B3140" t="s">
        <v>2018</v>
      </c>
      <c r="C3140">
        <v>13724</v>
      </c>
      <c r="D3140" t="s">
        <v>5134</v>
      </c>
      <c r="E3140">
        <v>1425.34</v>
      </c>
      <c r="F3140">
        <f t="shared" si="81"/>
        <v>9.6285798476153062</v>
      </c>
    </row>
    <row r="3141" spans="1:6" x14ac:dyDescent="0.25">
      <c r="A3141" t="s">
        <v>157</v>
      </c>
      <c r="B3141" t="s">
        <v>599</v>
      </c>
      <c r="C3141">
        <v>904980</v>
      </c>
      <c r="D3141" t="s">
        <v>5135</v>
      </c>
      <c r="E3141">
        <v>1806.67</v>
      </c>
      <c r="F3141">
        <f t="shared" si="81"/>
        <v>500.91051492524917</v>
      </c>
    </row>
    <row r="3142" spans="1:6" x14ac:dyDescent="0.25">
      <c r="A3142" t="s">
        <v>157</v>
      </c>
      <c r="B3142" t="s">
        <v>453</v>
      </c>
      <c r="C3142">
        <v>17582</v>
      </c>
      <c r="D3142" t="s">
        <v>5136</v>
      </c>
      <c r="E3142">
        <v>621.09</v>
      </c>
      <c r="F3142">
        <f t="shared" si="81"/>
        <v>28.308296704181359</v>
      </c>
    </row>
    <row r="3143" spans="1:6" x14ac:dyDescent="0.25">
      <c r="A3143" t="s">
        <v>157</v>
      </c>
      <c r="B3143" t="s">
        <v>2019</v>
      </c>
      <c r="C3143">
        <v>129205</v>
      </c>
      <c r="D3143" t="s">
        <v>5137</v>
      </c>
      <c r="E3143">
        <v>1920.49</v>
      </c>
      <c r="F3143">
        <f t="shared" si="81"/>
        <v>67.277101156475695</v>
      </c>
    </row>
    <row r="3144" spans="1:6" x14ac:dyDescent="0.25">
      <c r="A3144" t="s">
        <v>157</v>
      </c>
      <c r="B3144" t="s">
        <v>2020</v>
      </c>
      <c r="C3144">
        <v>12083</v>
      </c>
      <c r="D3144" t="s">
        <v>5138</v>
      </c>
      <c r="E3144">
        <v>1683.95</v>
      </c>
      <c r="F3144">
        <f t="shared" si="81"/>
        <v>7.1753911933252175</v>
      </c>
    </row>
    <row r="3145" spans="1:6" x14ac:dyDescent="0.25">
      <c r="A3145" t="s">
        <v>157</v>
      </c>
      <c r="B3145" t="s">
        <v>2021</v>
      </c>
      <c r="C3145">
        <v>822083</v>
      </c>
      <c r="D3145" t="s">
        <v>5139</v>
      </c>
      <c r="E3145">
        <v>2196.5300000000002</v>
      </c>
      <c r="F3145">
        <f t="shared" si="81"/>
        <v>374.26440795254331</v>
      </c>
    </row>
    <row r="3146" spans="1:6" x14ac:dyDescent="0.25">
      <c r="A3146" t="s">
        <v>157</v>
      </c>
      <c r="B3146" t="s">
        <v>2022</v>
      </c>
      <c r="C3146">
        <v>522798</v>
      </c>
      <c r="D3146" t="s">
        <v>5140</v>
      </c>
      <c r="E3146">
        <v>1780.82</v>
      </c>
      <c r="F3146">
        <f t="shared" si="81"/>
        <v>293.57150076930856</v>
      </c>
    </row>
    <row r="3147" spans="1:6" x14ac:dyDescent="0.25">
      <c r="A3147" t="s">
        <v>157</v>
      </c>
      <c r="B3147" t="s">
        <v>872</v>
      </c>
      <c r="C3147">
        <v>45723</v>
      </c>
      <c r="D3147" t="s">
        <v>5141</v>
      </c>
      <c r="E3147">
        <v>2540.66</v>
      </c>
      <c r="F3147">
        <f t="shared" si="81"/>
        <v>17.996504845197705</v>
      </c>
    </row>
    <row r="3148" spans="1:6" x14ac:dyDescent="0.25">
      <c r="A3148" t="s">
        <v>157</v>
      </c>
      <c r="B3148" t="s">
        <v>1322</v>
      </c>
      <c r="C3148">
        <v>290536</v>
      </c>
      <c r="D3148" t="s">
        <v>5142</v>
      </c>
      <c r="E3148">
        <v>773.68</v>
      </c>
      <c r="F3148">
        <f t="shared" si="81"/>
        <v>375.52476476062458</v>
      </c>
    </row>
    <row r="3149" spans="1:6" x14ac:dyDescent="0.25">
      <c r="A3149" t="s">
        <v>157</v>
      </c>
      <c r="B3149" t="s">
        <v>2023</v>
      </c>
      <c r="C3149">
        <v>4488</v>
      </c>
      <c r="D3149" t="s">
        <v>5143</v>
      </c>
      <c r="E3149">
        <v>286.7</v>
      </c>
      <c r="F3149">
        <f t="shared" si="81"/>
        <v>15.653993721660273</v>
      </c>
    </row>
    <row r="3150" spans="1:6" x14ac:dyDescent="0.25">
      <c r="A3150" t="s">
        <v>157</v>
      </c>
      <c r="B3150" t="s">
        <v>2024</v>
      </c>
      <c r="C3150">
        <v>60760</v>
      </c>
      <c r="D3150" t="s">
        <v>5144</v>
      </c>
      <c r="E3150">
        <v>1299.23</v>
      </c>
      <c r="F3150">
        <f t="shared" si="81"/>
        <v>46.766161495655119</v>
      </c>
    </row>
    <row r="3151" spans="1:6" x14ac:dyDescent="0.25">
      <c r="A3151" t="s">
        <v>157</v>
      </c>
      <c r="B3151" t="s">
        <v>2025</v>
      </c>
      <c r="C3151">
        <v>229247</v>
      </c>
      <c r="D3151" t="s">
        <v>5145</v>
      </c>
      <c r="E3151">
        <v>2503.64</v>
      </c>
      <c r="F3151">
        <f t="shared" si="81"/>
        <v>91.565480660158812</v>
      </c>
    </row>
    <row r="3152" spans="1:6" x14ac:dyDescent="0.25">
      <c r="A3152" t="s">
        <v>157</v>
      </c>
      <c r="B3152" t="s">
        <v>2026</v>
      </c>
      <c r="C3152">
        <v>50104</v>
      </c>
      <c r="D3152" t="s">
        <v>5146</v>
      </c>
      <c r="E3152">
        <v>2177.61</v>
      </c>
      <c r="F3152">
        <f t="shared" si="81"/>
        <v>23.008711385417957</v>
      </c>
    </row>
    <row r="3153" spans="1:6" x14ac:dyDescent="0.25">
      <c r="A3153" t="s">
        <v>157</v>
      </c>
      <c r="B3153" t="s">
        <v>2027</v>
      </c>
      <c r="C3153">
        <v>250873</v>
      </c>
      <c r="D3153" t="s">
        <v>5147</v>
      </c>
      <c r="E3153">
        <v>4311.78</v>
      </c>
      <c r="F3153">
        <f t="shared" si="81"/>
        <v>58.183163333936335</v>
      </c>
    </row>
    <row r="3154" spans="1:6" x14ac:dyDescent="0.25">
      <c r="A3154" t="s">
        <v>2028</v>
      </c>
      <c r="B3154" t="s">
        <v>2028</v>
      </c>
      <c r="C3154">
        <v>1792147</v>
      </c>
      <c r="D3154" t="s">
        <v>5148</v>
      </c>
      <c r="E3154">
        <v>24231.439999999999</v>
      </c>
      <c r="F3154">
        <f t="shared" si="81"/>
        <v>73.959574833356996</v>
      </c>
    </row>
    <row r="3155" spans="1:6" x14ac:dyDescent="0.25">
      <c r="A3155" t="s">
        <v>2028</v>
      </c>
      <c r="B3155" t="s">
        <v>180</v>
      </c>
      <c r="C3155">
        <v>16441</v>
      </c>
      <c r="D3155" t="s">
        <v>5149</v>
      </c>
      <c r="E3155">
        <v>342.77</v>
      </c>
      <c r="F3155">
        <f t="shared" si="81"/>
        <v>47.965107798232054</v>
      </c>
    </row>
    <row r="3156" spans="1:6" x14ac:dyDescent="0.25">
      <c r="A3156" t="s">
        <v>2028</v>
      </c>
      <c r="B3156" t="s">
        <v>1646</v>
      </c>
      <c r="C3156">
        <v>119171</v>
      </c>
      <c r="D3156" t="s">
        <v>5150</v>
      </c>
      <c r="E3156">
        <v>321.61</v>
      </c>
      <c r="F3156">
        <f t="shared" si="81"/>
        <v>370.54507011597894</v>
      </c>
    </row>
    <row r="3157" spans="1:6" x14ac:dyDescent="0.25">
      <c r="A3157" t="s">
        <v>2028</v>
      </c>
      <c r="B3157" t="s">
        <v>295</v>
      </c>
      <c r="C3157">
        <v>21457</v>
      </c>
      <c r="D3157" t="s">
        <v>5151</v>
      </c>
      <c r="E3157">
        <v>503.22</v>
      </c>
      <c r="F3157">
        <f t="shared" si="81"/>
        <v>42.639402249513132</v>
      </c>
    </row>
    <row r="3158" spans="1:6" x14ac:dyDescent="0.25">
      <c r="A3158" t="s">
        <v>2028</v>
      </c>
      <c r="B3158" t="s">
        <v>2029</v>
      </c>
      <c r="C3158">
        <v>13957</v>
      </c>
      <c r="D3158" t="s">
        <v>5152</v>
      </c>
      <c r="E3158">
        <v>516.20000000000005</v>
      </c>
      <c r="F3158">
        <f t="shared" si="81"/>
        <v>27.037969779155365</v>
      </c>
    </row>
    <row r="3159" spans="1:6" x14ac:dyDescent="0.25">
      <c r="A3159" t="s">
        <v>2028</v>
      </c>
      <c r="B3159" t="s">
        <v>2030</v>
      </c>
      <c r="C3159">
        <v>21939</v>
      </c>
      <c r="D3159" t="s">
        <v>5153</v>
      </c>
      <c r="E3159">
        <v>92.26</v>
      </c>
      <c r="F3159">
        <f t="shared" si="81"/>
        <v>237.79536093648383</v>
      </c>
    </row>
    <row r="3160" spans="1:6" x14ac:dyDescent="0.25">
      <c r="A3160" t="s">
        <v>2028</v>
      </c>
      <c r="B3160" t="s">
        <v>2031</v>
      </c>
      <c r="C3160">
        <v>91945</v>
      </c>
      <c r="D3160" t="s">
        <v>5154</v>
      </c>
      <c r="E3160">
        <v>288.04000000000002</v>
      </c>
      <c r="F3160">
        <f t="shared" si="81"/>
        <v>319.20913761977499</v>
      </c>
    </row>
    <row r="3161" spans="1:6" x14ac:dyDescent="0.25">
      <c r="A3161" t="s">
        <v>2028</v>
      </c>
      <c r="B3161" t="s">
        <v>185</v>
      </c>
      <c r="C3161">
        <v>7109</v>
      </c>
      <c r="D3161" t="s">
        <v>5155</v>
      </c>
      <c r="E3161">
        <v>280.64999999999998</v>
      </c>
      <c r="F3161">
        <f t="shared" si="81"/>
        <v>25.330482807767684</v>
      </c>
    </row>
    <row r="3162" spans="1:6" x14ac:dyDescent="0.25">
      <c r="A3162" t="s">
        <v>2028</v>
      </c>
      <c r="B3162" t="s">
        <v>191</v>
      </c>
      <c r="C3162">
        <v>8508</v>
      </c>
      <c r="D3162" t="s">
        <v>5156</v>
      </c>
      <c r="E3162">
        <v>343.85</v>
      </c>
      <c r="F3162">
        <f t="shared" si="81"/>
        <v>24.743347389850225</v>
      </c>
    </row>
    <row r="3163" spans="1:6" x14ac:dyDescent="0.25">
      <c r="A3163" t="s">
        <v>2028</v>
      </c>
      <c r="B3163" t="s">
        <v>2032</v>
      </c>
      <c r="C3163">
        <v>8448</v>
      </c>
      <c r="D3163" t="s">
        <v>5157</v>
      </c>
      <c r="E3163">
        <v>320.51</v>
      </c>
      <c r="F3163">
        <f t="shared" si="81"/>
        <v>26.357991950329165</v>
      </c>
    </row>
    <row r="3164" spans="1:6" x14ac:dyDescent="0.25">
      <c r="A3164" t="s">
        <v>2028</v>
      </c>
      <c r="B3164" t="s">
        <v>206</v>
      </c>
      <c r="C3164">
        <v>42406</v>
      </c>
      <c r="D3164" t="s">
        <v>5158</v>
      </c>
      <c r="E3164">
        <v>668.4</v>
      </c>
      <c r="F3164">
        <f t="shared" si="81"/>
        <v>63.444045481747459</v>
      </c>
    </row>
    <row r="3165" spans="1:6" x14ac:dyDescent="0.25">
      <c r="A3165" t="s">
        <v>2028</v>
      </c>
      <c r="B3165" t="s">
        <v>567</v>
      </c>
      <c r="C3165">
        <v>7823</v>
      </c>
      <c r="D3165" t="s">
        <v>5159</v>
      </c>
      <c r="E3165">
        <v>340.09</v>
      </c>
      <c r="F3165">
        <f t="shared" si="81"/>
        <v>23.002734570260817</v>
      </c>
    </row>
    <row r="3166" spans="1:6" x14ac:dyDescent="0.25">
      <c r="A3166" t="s">
        <v>2028</v>
      </c>
      <c r="B3166" t="s">
        <v>312</v>
      </c>
      <c r="C3166">
        <v>11568</v>
      </c>
      <c r="D3166" t="s">
        <v>5160</v>
      </c>
      <c r="E3166">
        <v>480.23</v>
      </c>
      <c r="F3166">
        <f t="shared" si="81"/>
        <v>24.08845761405993</v>
      </c>
    </row>
    <row r="3167" spans="1:6" x14ac:dyDescent="0.25">
      <c r="A3167" t="s">
        <v>2028</v>
      </c>
      <c r="B3167" t="s">
        <v>2033</v>
      </c>
      <c r="C3167">
        <v>34662</v>
      </c>
      <c r="D3167" t="s">
        <v>5161</v>
      </c>
      <c r="E3167">
        <v>1024.49</v>
      </c>
      <c r="F3167">
        <f t="shared" si="81"/>
        <v>33.833419555095709</v>
      </c>
    </row>
    <row r="3168" spans="1:6" x14ac:dyDescent="0.25">
      <c r="A3168" t="s">
        <v>2028</v>
      </c>
      <c r="B3168" t="s">
        <v>1038</v>
      </c>
      <c r="C3168">
        <v>23175</v>
      </c>
      <c r="D3168" t="s">
        <v>5162</v>
      </c>
      <c r="E3168">
        <v>644.66999999999996</v>
      </c>
      <c r="F3168">
        <f t="shared" si="81"/>
        <v>35.94862487784448</v>
      </c>
    </row>
    <row r="3169" spans="1:6" x14ac:dyDescent="0.25">
      <c r="A3169" t="s">
        <v>2028</v>
      </c>
      <c r="B3169" t="s">
        <v>575</v>
      </c>
      <c r="C3169">
        <v>28810</v>
      </c>
      <c r="D3169" t="s">
        <v>5163</v>
      </c>
      <c r="E3169">
        <v>88.36</v>
      </c>
      <c r="F3169">
        <f t="shared" si="81"/>
        <v>326.05251244907197</v>
      </c>
    </row>
    <row r="3170" spans="1:6" x14ac:dyDescent="0.25">
      <c r="A3170" t="s">
        <v>2028</v>
      </c>
      <c r="B3170" t="s">
        <v>2034</v>
      </c>
      <c r="C3170">
        <v>13776</v>
      </c>
      <c r="D3170" t="s">
        <v>5164</v>
      </c>
      <c r="E3170">
        <v>584.52</v>
      </c>
      <c r="F3170">
        <f t="shared" si="81"/>
        <v>23.568055840689798</v>
      </c>
    </row>
    <row r="3171" spans="1:6" x14ac:dyDescent="0.25">
      <c r="A3171" t="s">
        <v>2028</v>
      </c>
      <c r="B3171" t="s">
        <v>736</v>
      </c>
      <c r="C3171">
        <v>67256</v>
      </c>
      <c r="D3171" t="s">
        <v>5165</v>
      </c>
      <c r="E3171">
        <v>416.63</v>
      </c>
      <c r="F3171">
        <f t="shared" si="81"/>
        <v>161.42860571730313</v>
      </c>
    </row>
    <row r="3172" spans="1:6" x14ac:dyDescent="0.25">
      <c r="A3172" t="s">
        <v>2028</v>
      </c>
      <c r="B3172" t="s">
        <v>213</v>
      </c>
      <c r="C3172">
        <v>28576</v>
      </c>
      <c r="D3172" t="s">
        <v>5166</v>
      </c>
      <c r="E3172">
        <v>471.62</v>
      </c>
      <c r="F3172">
        <f t="shared" si="81"/>
        <v>60.591153895085029</v>
      </c>
    </row>
    <row r="3173" spans="1:6" x14ac:dyDescent="0.25">
      <c r="A3173" t="s">
        <v>2028</v>
      </c>
      <c r="B3173" t="s">
        <v>214</v>
      </c>
      <c r="C3173">
        <v>57146</v>
      </c>
      <c r="D3173" t="s">
        <v>5167</v>
      </c>
      <c r="E3173">
        <v>211.59</v>
      </c>
      <c r="F3173">
        <f t="shared" si="81"/>
        <v>270.07892622524696</v>
      </c>
    </row>
    <row r="3174" spans="1:6" x14ac:dyDescent="0.25">
      <c r="A3174" t="s">
        <v>2028</v>
      </c>
      <c r="B3174" t="s">
        <v>2035</v>
      </c>
      <c r="C3174">
        <v>178124</v>
      </c>
      <c r="D3174" t="s">
        <v>5168</v>
      </c>
      <c r="E3174">
        <v>911.07</v>
      </c>
      <c r="F3174">
        <f t="shared" si="81"/>
        <v>195.5107730470765</v>
      </c>
    </row>
    <row r="3175" spans="1:6" x14ac:dyDescent="0.25">
      <c r="A3175" t="s">
        <v>2028</v>
      </c>
      <c r="B3175" t="s">
        <v>659</v>
      </c>
      <c r="C3175">
        <v>15907</v>
      </c>
      <c r="D3175" t="s">
        <v>5169</v>
      </c>
      <c r="E3175">
        <v>389.79</v>
      </c>
      <c r="F3175">
        <f t="shared" si="81"/>
        <v>40.809153646835476</v>
      </c>
    </row>
    <row r="3176" spans="1:6" x14ac:dyDescent="0.25">
      <c r="A3176" t="s">
        <v>2028</v>
      </c>
      <c r="B3176" t="s">
        <v>320</v>
      </c>
      <c r="C3176">
        <v>20409</v>
      </c>
      <c r="D3176" t="s">
        <v>5170</v>
      </c>
      <c r="E3176">
        <v>438.61</v>
      </c>
      <c r="F3176">
        <f t="shared" si="81"/>
        <v>46.531086842525248</v>
      </c>
    </row>
    <row r="3177" spans="1:6" x14ac:dyDescent="0.25">
      <c r="A3177" t="s">
        <v>2028</v>
      </c>
      <c r="B3177" t="s">
        <v>322</v>
      </c>
      <c r="C3177">
        <v>32019</v>
      </c>
      <c r="D3177" t="s">
        <v>5171</v>
      </c>
      <c r="E3177">
        <v>455.63</v>
      </c>
      <c r="F3177">
        <f t="shared" si="81"/>
        <v>70.274125935517858</v>
      </c>
    </row>
    <row r="3178" spans="1:6" x14ac:dyDescent="0.25">
      <c r="A3178" t="s">
        <v>2028</v>
      </c>
      <c r="B3178" t="s">
        <v>1449</v>
      </c>
      <c r="C3178">
        <v>17624</v>
      </c>
      <c r="D3178" t="s">
        <v>5172</v>
      </c>
      <c r="E3178">
        <v>534.94000000000005</v>
      </c>
      <c r="F3178">
        <f t="shared" si="81"/>
        <v>32.945750925337414</v>
      </c>
    </row>
    <row r="3179" spans="1:6" x14ac:dyDescent="0.25">
      <c r="A3179" t="s">
        <v>2028</v>
      </c>
      <c r="B3179" t="s">
        <v>224</v>
      </c>
      <c r="C3179">
        <v>56072</v>
      </c>
      <c r="D3179" t="s">
        <v>5173</v>
      </c>
      <c r="E3179">
        <v>311.51</v>
      </c>
      <c r="F3179">
        <f t="shared" si="81"/>
        <v>180.0006420339636</v>
      </c>
    </row>
    <row r="3180" spans="1:6" x14ac:dyDescent="0.25">
      <c r="A3180" t="s">
        <v>2028</v>
      </c>
      <c r="B3180" t="s">
        <v>225</v>
      </c>
      <c r="C3180">
        <v>30531</v>
      </c>
      <c r="D3180" t="s">
        <v>5174</v>
      </c>
      <c r="E3180">
        <v>312.2</v>
      </c>
      <c r="F3180">
        <f t="shared" si="81"/>
        <v>97.793081358103777</v>
      </c>
    </row>
    <row r="3181" spans="1:6" x14ac:dyDescent="0.25">
      <c r="A3181" t="s">
        <v>2028</v>
      </c>
      <c r="B3181" t="s">
        <v>703</v>
      </c>
      <c r="C3181">
        <v>26516</v>
      </c>
      <c r="D3181" t="s">
        <v>5175</v>
      </c>
      <c r="E3181">
        <v>444.84</v>
      </c>
      <c r="F3181">
        <f t="shared" si="81"/>
        <v>59.607948925456348</v>
      </c>
    </row>
    <row r="3182" spans="1:6" x14ac:dyDescent="0.25">
      <c r="A3182" t="s">
        <v>2028</v>
      </c>
      <c r="B3182" t="s">
        <v>706</v>
      </c>
      <c r="C3182">
        <v>58758</v>
      </c>
      <c r="D3182" t="s">
        <v>5176</v>
      </c>
      <c r="E3182">
        <v>420.71</v>
      </c>
      <c r="F3182">
        <f t="shared" si="81"/>
        <v>139.66390149984551</v>
      </c>
    </row>
    <row r="3183" spans="1:6" x14ac:dyDescent="0.25">
      <c r="A3183" t="s">
        <v>2028</v>
      </c>
      <c r="B3183" t="s">
        <v>439</v>
      </c>
      <c r="C3183">
        <v>26868</v>
      </c>
      <c r="D3183" t="s">
        <v>5177</v>
      </c>
      <c r="E3183">
        <v>329.16</v>
      </c>
      <c r="F3183">
        <f t="shared" si="81"/>
        <v>81.625956981407214</v>
      </c>
    </row>
    <row r="3184" spans="1:6" x14ac:dyDescent="0.25">
      <c r="A3184" t="s">
        <v>2028</v>
      </c>
      <c r="B3184" t="s">
        <v>2036</v>
      </c>
      <c r="C3184">
        <v>23424</v>
      </c>
      <c r="D3184" t="s">
        <v>5178</v>
      </c>
      <c r="E3184">
        <v>423.66</v>
      </c>
      <c r="F3184">
        <f t="shared" si="81"/>
        <v>55.289619034131142</v>
      </c>
    </row>
    <row r="3185" spans="1:6" x14ac:dyDescent="0.25">
      <c r="A3185" t="s">
        <v>2028</v>
      </c>
      <c r="B3185" t="s">
        <v>2037</v>
      </c>
      <c r="C3185">
        <v>105612</v>
      </c>
      <c r="D3185" t="s">
        <v>5179</v>
      </c>
      <c r="E3185">
        <v>365.91</v>
      </c>
      <c r="F3185">
        <f t="shared" si="81"/>
        <v>288.62835123390994</v>
      </c>
    </row>
    <row r="3186" spans="1:6" x14ac:dyDescent="0.25">
      <c r="A3186" t="s">
        <v>2028</v>
      </c>
      <c r="B3186" t="s">
        <v>227</v>
      </c>
      <c r="C3186">
        <v>13275</v>
      </c>
      <c r="D3186" t="s">
        <v>5180</v>
      </c>
      <c r="E3186">
        <v>473.68</v>
      </c>
      <c r="F3186">
        <f t="shared" si="81"/>
        <v>28.025249113325451</v>
      </c>
    </row>
    <row r="3187" spans="1:6" x14ac:dyDescent="0.25">
      <c r="A3187" t="s">
        <v>2028</v>
      </c>
      <c r="B3187" t="s">
        <v>229</v>
      </c>
      <c r="C3187">
        <v>17884</v>
      </c>
      <c r="D3187" t="s">
        <v>5181</v>
      </c>
      <c r="E3187">
        <v>229.69</v>
      </c>
      <c r="F3187">
        <f t="shared" si="81"/>
        <v>77.861465453437248</v>
      </c>
    </row>
    <row r="3188" spans="1:6" x14ac:dyDescent="0.25">
      <c r="A3188" t="s">
        <v>2028</v>
      </c>
      <c r="B3188" t="s">
        <v>924</v>
      </c>
      <c r="C3188">
        <v>24496</v>
      </c>
      <c r="D3188" t="s">
        <v>5182</v>
      </c>
      <c r="E3188">
        <v>654.45000000000005</v>
      </c>
      <c r="F3188">
        <f t="shared" ref="F3188:F3251" si="82">C3188/E3188</f>
        <v>37.429902971961184</v>
      </c>
    </row>
    <row r="3189" spans="1:6" x14ac:dyDescent="0.25">
      <c r="A3189" t="s">
        <v>2028</v>
      </c>
      <c r="B3189" t="s">
        <v>746</v>
      </c>
      <c r="C3189">
        <v>41411</v>
      </c>
      <c r="D3189" t="s">
        <v>5183</v>
      </c>
      <c r="E3189">
        <v>108.86</v>
      </c>
      <c r="F3189">
        <f t="shared" si="82"/>
        <v>380.40602608855409</v>
      </c>
    </row>
    <row r="3190" spans="1:6" x14ac:dyDescent="0.25">
      <c r="A3190" t="s">
        <v>2028</v>
      </c>
      <c r="B3190" t="s">
        <v>927</v>
      </c>
      <c r="C3190">
        <v>6969</v>
      </c>
      <c r="D3190" t="s">
        <v>5184</v>
      </c>
      <c r="E3190">
        <v>698.21</v>
      </c>
      <c r="F3190">
        <f t="shared" si="82"/>
        <v>9.981237736497615</v>
      </c>
    </row>
    <row r="3191" spans="1:6" x14ac:dyDescent="0.25">
      <c r="A3191" t="s">
        <v>2028</v>
      </c>
      <c r="B3191" t="s">
        <v>2038</v>
      </c>
      <c r="C3191">
        <v>7460</v>
      </c>
      <c r="D3191" t="s">
        <v>5185</v>
      </c>
      <c r="E3191">
        <v>134.6</v>
      </c>
      <c r="F3191">
        <f t="shared" si="82"/>
        <v>55.423476968796436</v>
      </c>
    </row>
    <row r="3192" spans="1:6" x14ac:dyDescent="0.25">
      <c r="A3192" t="s">
        <v>2028</v>
      </c>
      <c r="B3192" t="s">
        <v>801</v>
      </c>
      <c r="C3192">
        <v>8247</v>
      </c>
      <c r="D3192" t="s">
        <v>5186</v>
      </c>
      <c r="E3192">
        <v>941.9</v>
      </c>
      <c r="F3192">
        <f t="shared" si="82"/>
        <v>8.7557065505892346</v>
      </c>
    </row>
    <row r="3193" spans="1:6" x14ac:dyDescent="0.25">
      <c r="A3193" t="s">
        <v>2028</v>
      </c>
      <c r="B3193" t="s">
        <v>2039</v>
      </c>
      <c r="C3193">
        <v>33432</v>
      </c>
      <c r="D3193" t="s">
        <v>5187</v>
      </c>
      <c r="E3193">
        <v>651.45000000000005</v>
      </c>
      <c r="F3193">
        <f t="shared" si="82"/>
        <v>51.319364494588989</v>
      </c>
    </row>
    <row r="3194" spans="1:6" x14ac:dyDescent="0.25">
      <c r="A3194" t="s">
        <v>2028</v>
      </c>
      <c r="B3194" t="s">
        <v>512</v>
      </c>
      <c r="C3194">
        <v>56450</v>
      </c>
      <c r="D3194" t="s">
        <v>5188</v>
      </c>
      <c r="E3194">
        <v>350.42</v>
      </c>
      <c r="F3194">
        <f t="shared" si="82"/>
        <v>161.09240340163231</v>
      </c>
    </row>
    <row r="3195" spans="1:6" x14ac:dyDescent="0.25">
      <c r="A3195" t="s">
        <v>2028</v>
      </c>
      <c r="B3195" t="s">
        <v>2040</v>
      </c>
      <c r="C3195">
        <v>73361</v>
      </c>
      <c r="D3195" t="s">
        <v>5189</v>
      </c>
      <c r="E3195">
        <v>609.38</v>
      </c>
      <c r="F3195">
        <f t="shared" si="82"/>
        <v>120.38629426630345</v>
      </c>
    </row>
    <row r="3196" spans="1:6" x14ac:dyDescent="0.25">
      <c r="A3196" t="s">
        <v>2028</v>
      </c>
      <c r="B3196" t="s">
        <v>233</v>
      </c>
      <c r="C3196">
        <v>28695</v>
      </c>
      <c r="D3196" t="s">
        <v>5190</v>
      </c>
      <c r="E3196">
        <v>1040</v>
      </c>
      <c r="F3196">
        <f t="shared" si="82"/>
        <v>27.591346153846153</v>
      </c>
    </row>
    <row r="3197" spans="1:6" x14ac:dyDescent="0.25">
      <c r="A3197" t="s">
        <v>2028</v>
      </c>
      <c r="B3197" t="s">
        <v>2041</v>
      </c>
      <c r="C3197">
        <v>9554</v>
      </c>
      <c r="D3197" t="s">
        <v>5191</v>
      </c>
      <c r="E3197">
        <v>453.61</v>
      </c>
      <c r="F3197">
        <f t="shared" si="82"/>
        <v>21.062145896254492</v>
      </c>
    </row>
    <row r="3198" spans="1:6" x14ac:dyDescent="0.25">
      <c r="A3198" t="s">
        <v>2028</v>
      </c>
      <c r="B3198" t="s">
        <v>1729</v>
      </c>
      <c r="C3198">
        <v>13688</v>
      </c>
      <c r="D3198" t="s">
        <v>5192</v>
      </c>
      <c r="E3198">
        <v>483.8</v>
      </c>
      <c r="F3198">
        <f t="shared" si="82"/>
        <v>28.292682926829269</v>
      </c>
    </row>
    <row r="3199" spans="1:6" x14ac:dyDescent="0.25">
      <c r="A3199" t="s">
        <v>2028</v>
      </c>
      <c r="B3199" t="s">
        <v>2042</v>
      </c>
      <c r="C3199">
        <v>12573</v>
      </c>
      <c r="D3199" t="s">
        <v>5193</v>
      </c>
      <c r="E3199">
        <v>367.73</v>
      </c>
      <c r="F3199">
        <f t="shared" si="82"/>
        <v>34.19084654501944</v>
      </c>
    </row>
    <row r="3200" spans="1:6" x14ac:dyDescent="0.25">
      <c r="A3200" t="s">
        <v>2028</v>
      </c>
      <c r="B3200" t="s">
        <v>519</v>
      </c>
      <c r="C3200">
        <v>16695</v>
      </c>
      <c r="D3200" t="s">
        <v>5194</v>
      </c>
      <c r="E3200">
        <v>175.7</v>
      </c>
      <c r="F3200">
        <f t="shared" si="82"/>
        <v>95.019920318725099</v>
      </c>
    </row>
    <row r="3201" spans="1:6" x14ac:dyDescent="0.25">
      <c r="A3201" t="s">
        <v>2028</v>
      </c>
      <c r="B3201" t="s">
        <v>2043</v>
      </c>
      <c r="C3201">
        <v>6839</v>
      </c>
      <c r="D3201" t="s">
        <v>5195</v>
      </c>
      <c r="E3201">
        <v>421.13</v>
      </c>
      <c r="F3201">
        <f t="shared" si="82"/>
        <v>16.239640965972502</v>
      </c>
    </row>
    <row r="3202" spans="1:6" x14ac:dyDescent="0.25">
      <c r="A3202" t="s">
        <v>2028</v>
      </c>
      <c r="B3202" t="s">
        <v>1879</v>
      </c>
      <c r="C3202">
        <v>8591</v>
      </c>
      <c r="D3202" t="s">
        <v>5196</v>
      </c>
      <c r="E3202">
        <v>260.70999999999998</v>
      </c>
      <c r="F3202">
        <f t="shared" si="82"/>
        <v>32.952322503931576</v>
      </c>
    </row>
    <row r="3203" spans="1:6" x14ac:dyDescent="0.25">
      <c r="A3203" t="s">
        <v>2028</v>
      </c>
      <c r="B3203" t="s">
        <v>1880</v>
      </c>
      <c r="C3203">
        <v>24176</v>
      </c>
      <c r="D3203" t="s">
        <v>5197</v>
      </c>
      <c r="E3203">
        <v>354.89</v>
      </c>
      <c r="F3203">
        <f t="shared" si="82"/>
        <v>68.122516836202763</v>
      </c>
    </row>
    <row r="3204" spans="1:6" x14ac:dyDescent="0.25">
      <c r="A3204" t="s">
        <v>2028</v>
      </c>
      <c r="B3204" t="s">
        <v>625</v>
      </c>
      <c r="C3204">
        <v>39402</v>
      </c>
      <c r="D3204" t="s">
        <v>5198</v>
      </c>
      <c r="E3204">
        <v>512.23</v>
      </c>
      <c r="F3204">
        <f t="shared" si="82"/>
        <v>76.922476231380429</v>
      </c>
    </row>
    <row r="3205" spans="1:6" x14ac:dyDescent="0.25">
      <c r="A3205" t="s">
        <v>2028</v>
      </c>
      <c r="B3205" t="s">
        <v>626</v>
      </c>
      <c r="C3205">
        <v>8114</v>
      </c>
      <c r="D3205" t="s">
        <v>5199</v>
      </c>
      <c r="E3205">
        <v>556.17999999999995</v>
      </c>
      <c r="F3205">
        <f t="shared" si="82"/>
        <v>14.588802186342551</v>
      </c>
    </row>
    <row r="3206" spans="1:6" x14ac:dyDescent="0.25">
      <c r="A3206" t="s">
        <v>2028</v>
      </c>
      <c r="B3206" t="s">
        <v>2044</v>
      </c>
      <c r="C3206">
        <v>15065</v>
      </c>
      <c r="D3206" t="s">
        <v>5200</v>
      </c>
      <c r="E3206">
        <v>361.39</v>
      </c>
      <c r="F3206">
        <f t="shared" si="82"/>
        <v>41.686266913860372</v>
      </c>
    </row>
    <row r="3207" spans="1:6" x14ac:dyDescent="0.25">
      <c r="A3207" t="s">
        <v>2028</v>
      </c>
      <c r="B3207" t="s">
        <v>2045</v>
      </c>
      <c r="C3207">
        <v>5821</v>
      </c>
      <c r="D3207" t="s">
        <v>5201</v>
      </c>
      <c r="E3207">
        <v>234.85</v>
      </c>
      <c r="F3207">
        <f t="shared" si="82"/>
        <v>24.786033638492654</v>
      </c>
    </row>
    <row r="3208" spans="1:6" x14ac:dyDescent="0.25">
      <c r="A3208" t="s">
        <v>2028</v>
      </c>
      <c r="B3208" t="s">
        <v>1542</v>
      </c>
      <c r="C3208">
        <v>83518</v>
      </c>
      <c r="D3208" t="s">
        <v>5202</v>
      </c>
      <c r="E3208">
        <v>376.98</v>
      </c>
      <c r="F3208">
        <f t="shared" si="82"/>
        <v>221.54490954427288</v>
      </c>
    </row>
    <row r="3209" spans="1:6" x14ac:dyDescent="0.25">
      <c r="A3209" t="s">
        <v>2028</v>
      </c>
      <c r="B3209" t="s">
        <v>1409</v>
      </c>
      <c r="C3209">
        <v>20394</v>
      </c>
      <c r="D3209" t="s">
        <v>5203</v>
      </c>
      <c r="E3209">
        <v>501.85</v>
      </c>
      <c r="F3209">
        <f t="shared" si="82"/>
        <v>40.63764072930158</v>
      </c>
    </row>
    <row r="3210" spans="1:6" x14ac:dyDescent="0.25">
      <c r="A3210" t="s">
        <v>2046</v>
      </c>
      <c r="B3210" t="s">
        <v>2046</v>
      </c>
      <c r="C3210">
        <v>5822434</v>
      </c>
      <c r="D3210" t="s">
        <v>5204</v>
      </c>
      <c r="E3210">
        <v>65503.21</v>
      </c>
      <c r="F3210">
        <f t="shared" si="82"/>
        <v>88.887765958340054</v>
      </c>
    </row>
    <row r="3211" spans="1:6" x14ac:dyDescent="0.25">
      <c r="A3211" t="s">
        <v>2046</v>
      </c>
      <c r="B3211" t="s">
        <v>404</v>
      </c>
      <c r="C3211">
        <v>20220</v>
      </c>
      <c r="D3211" t="s">
        <v>5205</v>
      </c>
      <c r="E3211">
        <v>688.57</v>
      </c>
      <c r="F3211">
        <f t="shared" si="82"/>
        <v>29.365206151879981</v>
      </c>
    </row>
    <row r="3212" spans="1:6" x14ac:dyDescent="0.25">
      <c r="A3212" t="s">
        <v>2046</v>
      </c>
      <c r="B3212" t="s">
        <v>1509</v>
      </c>
      <c r="C3212">
        <v>15562</v>
      </c>
      <c r="D3212" t="s">
        <v>5206</v>
      </c>
      <c r="E3212">
        <v>2294.11</v>
      </c>
      <c r="F3212">
        <f t="shared" si="82"/>
        <v>6.7834585089642605</v>
      </c>
    </row>
    <row r="3213" spans="1:6" x14ac:dyDescent="0.25">
      <c r="A3213" t="s">
        <v>2046</v>
      </c>
      <c r="B3213" t="s">
        <v>2047</v>
      </c>
      <c r="C3213">
        <v>45244</v>
      </c>
      <c r="D3213" t="s">
        <v>5207</v>
      </c>
      <c r="E3213">
        <v>890.08</v>
      </c>
      <c r="F3213">
        <f t="shared" si="82"/>
        <v>50.831385942836597</v>
      </c>
    </row>
    <row r="3214" spans="1:6" x14ac:dyDescent="0.25">
      <c r="A3214" t="s">
        <v>2046</v>
      </c>
      <c r="B3214" t="s">
        <v>2048</v>
      </c>
      <c r="C3214">
        <v>15036</v>
      </c>
      <c r="D3214" t="s">
        <v>5208</v>
      </c>
      <c r="E3214">
        <v>2041.75</v>
      </c>
      <c r="F3214">
        <f t="shared" si="82"/>
        <v>7.3642708460879147</v>
      </c>
    </row>
    <row r="3215" spans="1:6" x14ac:dyDescent="0.25">
      <c r="A3215" t="s">
        <v>2046</v>
      </c>
      <c r="B3215" t="s">
        <v>673</v>
      </c>
      <c r="C3215">
        <v>264542</v>
      </c>
      <c r="D3215" t="s">
        <v>5209</v>
      </c>
      <c r="E3215">
        <v>615.47</v>
      </c>
      <c r="F3215">
        <f t="shared" si="82"/>
        <v>429.82111232066546</v>
      </c>
    </row>
    <row r="3216" spans="1:6" x14ac:dyDescent="0.25">
      <c r="A3216" t="s">
        <v>2046</v>
      </c>
      <c r="B3216" t="s">
        <v>1287</v>
      </c>
      <c r="C3216">
        <v>13031</v>
      </c>
      <c r="D3216" t="s">
        <v>5210</v>
      </c>
      <c r="E3216">
        <v>709.63</v>
      </c>
      <c r="F3216">
        <f t="shared" si="82"/>
        <v>18.36309062469174</v>
      </c>
    </row>
    <row r="3217" spans="1:7" x14ac:dyDescent="0.25">
      <c r="A3217" t="s">
        <v>2046</v>
      </c>
      <c r="B3217" t="s">
        <v>2049</v>
      </c>
      <c r="C3217">
        <v>15414</v>
      </c>
      <c r="D3217" t="s">
        <v>5211</v>
      </c>
      <c r="E3217">
        <v>880.44</v>
      </c>
      <c r="F3217">
        <f t="shared" si="82"/>
        <v>17.507155513152515</v>
      </c>
    </row>
    <row r="3218" spans="1:7" x14ac:dyDescent="0.25">
      <c r="A3218" t="s">
        <v>2046</v>
      </c>
      <c r="B3218" t="s">
        <v>2050</v>
      </c>
      <c r="C3218">
        <v>50089</v>
      </c>
      <c r="D3218" t="s">
        <v>5212</v>
      </c>
      <c r="E3218">
        <v>397.06</v>
      </c>
      <c r="F3218">
        <f t="shared" si="82"/>
        <v>126.14970029718431</v>
      </c>
    </row>
    <row r="3219" spans="1:7" x14ac:dyDescent="0.25">
      <c r="A3219" t="s">
        <v>2046</v>
      </c>
      <c r="B3219" t="s">
        <v>1055</v>
      </c>
      <c r="C3219">
        <v>64658</v>
      </c>
      <c r="D3219" t="s">
        <v>5213</v>
      </c>
      <c r="E3219">
        <v>1041.3599999999999</v>
      </c>
      <c r="F3219">
        <f t="shared" si="82"/>
        <v>62.089959284013219</v>
      </c>
    </row>
    <row r="3220" spans="1:7" x14ac:dyDescent="0.25">
      <c r="A3220" t="s">
        <v>2046</v>
      </c>
      <c r="B3220" t="s">
        <v>299</v>
      </c>
      <c r="C3220">
        <v>34774</v>
      </c>
      <c r="D3220" t="s">
        <v>5214</v>
      </c>
      <c r="E3220">
        <v>1219.1400000000001</v>
      </c>
      <c r="F3220">
        <f t="shared" si="82"/>
        <v>28.523385337204914</v>
      </c>
    </row>
    <row r="3221" spans="1:7" x14ac:dyDescent="0.25">
      <c r="A3221" t="s">
        <v>2046</v>
      </c>
      <c r="B3221" t="s">
        <v>301</v>
      </c>
      <c r="C3221">
        <v>57532</v>
      </c>
      <c r="D3221" t="s">
        <v>5215</v>
      </c>
      <c r="E3221">
        <v>795.78</v>
      </c>
      <c r="F3221">
        <f t="shared" si="82"/>
        <v>72.296363316494507</v>
      </c>
    </row>
    <row r="3222" spans="1:7" x14ac:dyDescent="0.25">
      <c r="A3222" t="s">
        <v>2046</v>
      </c>
      <c r="B3222" t="s">
        <v>304</v>
      </c>
      <c r="C3222">
        <v>16131</v>
      </c>
      <c r="D3222" t="s">
        <v>5216</v>
      </c>
      <c r="E3222">
        <v>599.29</v>
      </c>
      <c r="F3222">
        <f t="shared" si="82"/>
        <v>26.916851607735822</v>
      </c>
    </row>
    <row r="3223" spans="1:7" x14ac:dyDescent="0.25">
      <c r="A3223" t="s">
        <v>2046</v>
      </c>
      <c r="B3223" t="s">
        <v>2051</v>
      </c>
      <c r="C3223">
        <v>546695</v>
      </c>
      <c r="D3223" t="s">
        <v>5217</v>
      </c>
      <c r="E3223">
        <v>1238.43</v>
      </c>
      <c r="F3223">
        <f t="shared" si="82"/>
        <v>441.44198703196787</v>
      </c>
    </row>
    <row r="3224" spans="1:7" x14ac:dyDescent="0.25">
      <c r="A3224" t="s">
        <v>2046</v>
      </c>
      <c r="B3224" t="s">
        <v>556</v>
      </c>
      <c r="C3224">
        <v>87839</v>
      </c>
      <c r="D3224" t="s">
        <v>5218</v>
      </c>
      <c r="E3224">
        <v>907.08</v>
      </c>
      <c r="F3224">
        <f t="shared" si="82"/>
        <v>96.837103673325387</v>
      </c>
    </row>
    <row r="3225" spans="1:7" x14ac:dyDescent="0.25">
      <c r="A3225" t="s">
        <v>2046</v>
      </c>
      <c r="B3225" t="s">
        <v>2052</v>
      </c>
      <c r="C3225">
        <v>27668</v>
      </c>
      <c r="D3225" t="s">
        <v>5219</v>
      </c>
      <c r="E3225">
        <v>2369.94</v>
      </c>
      <c r="F3225">
        <f t="shared" si="82"/>
        <v>11.674557161784687</v>
      </c>
    </row>
    <row r="3226" spans="1:7" x14ac:dyDescent="0.25">
      <c r="A3226" t="s">
        <v>2046</v>
      </c>
      <c r="B3226" t="s">
        <v>422</v>
      </c>
      <c r="C3226">
        <v>43150</v>
      </c>
      <c r="D3226" t="s">
        <v>5220</v>
      </c>
      <c r="E3226">
        <v>1480.03</v>
      </c>
      <c r="F3226">
        <f t="shared" si="82"/>
        <v>29.154814429437241</v>
      </c>
    </row>
    <row r="3227" spans="1:7" x14ac:dyDescent="0.25">
      <c r="A3227" t="s">
        <v>2046</v>
      </c>
      <c r="B3227" t="s">
        <v>1486</v>
      </c>
      <c r="C3227">
        <v>45368</v>
      </c>
      <c r="D3227" t="s">
        <v>5221</v>
      </c>
      <c r="E3227">
        <v>863.96</v>
      </c>
      <c r="F3227">
        <f t="shared" si="82"/>
        <v>52.511690356034997</v>
      </c>
    </row>
    <row r="3228" spans="1:7" x14ac:dyDescent="0.25">
      <c r="A3228" t="s">
        <v>2046</v>
      </c>
      <c r="B3228" t="s">
        <v>2053</v>
      </c>
      <c r="C3228">
        <v>104646</v>
      </c>
      <c r="D3228" t="s">
        <v>5222</v>
      </c>
      <c r="E3228">
        <v>645.30999999999995</v>
      </c>
      <c r="F3228">
        <f t="shared" si="82"/>
        <v>162.16392121615968</v>
      </c>
    </row>
    <row r="3229" spans="1:7" x14ac:dyDescent="0.25">
      <c r="A3229" t="s">
        <v>2046</v>
      </c>
      <c r="B3229" t="s">
        <v>1654</v>
      </c>
      <c r="C3229">
        <v>4295</v>
      </c>
      <c r="D3229" t="s">
        <v>5223</v>
      </c>
      <c r="E3229">
        <v>497.52</v>
      </c>
      <c r="F3229">
        <f t="shared" si="82"/>
        <v>8.6328187811545263</v>
      </c>
    </row>
    <row r="3230" spans="1:7" x14ac:dyDescent="0.25">
      <c r="A3230" t="s">
        <v>2046</v>
      </c>
      <c r="B3230" t="s">
        <v>2054</v>
      </c>
      <c r="C3230">
        <v>103403</v>
      </c>
      <c r="D3230" t="s">
        <v>5224</v>
      </c>
      <c r="E3230">
        <v>765.87</v>
      </c>
      <c r="F3230">
        <f t="shared" si="82"/>
        <v>135.01377518377794</v>
      </c>
    </row>
    <row r="3231" spans="1:7" x14ac:dyDescent="0.25">
      <c r="A3231" t="s">
        <v>2046</v>
      </c>
      <c r="B3231" t="s">
        <v>1617</v>
      </c>
      <c r="C3231">
        <v>9004</v>
      </c>
      <c r="D3231" t="s">
        <v>5225</v>
      </c>
      <c r="E3231">
        <v>1046.49</v>
      </c>
      <c r="F3231">
        <f t="shared" si="82"/>
        <v>8.6040000382230115</v>
      </c>
      <c r="G3231" t="s">
        <v>5308</v>
      </c>
    </row>
    <row r="3232" spans="1:7" x14ac:dyDescent="0.25">
      <c r="A3232" t="s">
        <v>2046</v>
      </c>
      <c r="B3232" t="s">
        <v>312</v>
      </c>
      <c r="C3232">
        <v>51439</v>
      </c>
      <c r="D3232" t="s">
        <v>5226</v>
      </c>
      <c r="E3232">
        <v>1183.44</v>
      </c>
      <c r="F3232">
        <f t="shared" si="82"/>
        <v>43.465659433515853</v>
      </c>
    </row>
    <row r="3233" spans="1:6" x14ac:dyDescent="0.25">
      <c r="A3233" t="s">
        <v>2046</v>
      </c>
      <c r="B3233" t="s">
        <v>905</v>
      </c>
      <c r="C3233">
        <v>36960</v>
      </c>
      <c r="D3233" t="s">
        <v>5227</v>
      </c>
      <c r="E3233">
        <v>584.62</v>
      </c>
      <c r="F3233">
        <f t="shared" si="82"/>
        <v>63.220553521945881</v>
      </c>
    </row>
    <row r="3234" spans="1:6" x14ac:dyDescent="0.25">
      <c r="A3234" t="s">
        <v>2046</v>
      </c>
      <c r="B3234" t="s">
        <v>2055</v>
      </c>
      <c r="C3234">
        <v>18913</v>
      </c>
      <c r="D3234" t="s">
        <v>5228</v>
      </c>
      <c r="E3234">
        <v>380.46</v>
      </c>
      <c r="F3234">
        <f t="shared" si="82"/>
        <v>49.710876307627615</v>
      </c>
    </row>
    <row r="3235" spans="1:6" x14ac:dyDescent="0.25">
      <c r="A3235" t="s">
        <v>2046</v>
      </c>
      <c r="B3235" t="s">
        <v>786</v>
      </c>
      <c r="C3235">
        <v>23678</v>
      </c>
      <c r="D3235" t="s">
        <v>5229</v>
      </c>
      <c r="E3235">
        <v>768.16</v>
      </c>
      <c r="F3235">
        <f t="shared" si="82"/>
        <v>30.824307435950846</v>
      </c>
    </row>
    <row r="3236" spans="1:6" x14ac:dyDescent="0.25">
      <c r="A3236" t="s">
        <v>2046</v>
      </c>
      <c r="B3236" t="s">
        <v>1069</v>
      </c>
      <c r="C3236">
        <v>5687</v>
      </c>
      <c r="D3236" t="s">
        <v>5230</v>
      </c>
      <c r="E3236">
        <v>919.29</v>
      </c>
      <c r="F3236">
        <f t="shared" si="82"/>
        <v>6.1862959457842468</v>
      </c>
    </row>
    <row r="3237" spans="1:6" x14ac:dyDescent="0.25">
      <c r="A3237" t="s">
        <v>2046</v>
      </c>
      <c r="B3237" t="s">
        <v>213</v>
      </c>
      <c r="C3237">
        <v>20643</v>
      </c>
      <c r="D3237" t="s">
        <v>5231</v>
      </c>
      <c r="E3237">
        <v>1000.08</v>
      </c>
      <c r="F3237">
        <f t="shared" si="82"/>
        <v>20.641348692104632</v>
      </c>
    </row>
    <row r="3238" spans="1:6" x14ac:dyDescent="0.25">
      <c r="A3238" t="s">
        <v>2046</v>
      </c>
      <c r="B3238" t="s">
        <v>214</v>
      </c>
      <c r="C3238">
        <v>84769</v>
      </c>
      <c r="D3238" t="s">
        <v>5232</v>
      </c>
      <c r="E3238">
        <v>582.79999999999995</v>
      </c>
      <c r="F3238">
        <f t="shared" si="82"/>
        <v>145.45126973232672</v>
      </c>
    </row>
    <row r="3239" spans="1:6" x14ac:dyDescent="0.25">
      <c r="A3239" t="s">
        <v>2046</v>
      </c>
      <c r="B3239" t="s">
        <v>2056</v>
      </c>
      <c r="C3239">
        <v>26687</v>
      </c>
      <c r="D3239" t="s">
        <v>5233</v>
      </c>
      <c r="E3239">
        <v>804.22</v>
      </c>
      <c r="F3239">
        <f t="shared" si="82"/>
        <v>33.183705951107903</v>
      </c>
    </row>
    <row r="3240" spans="1:6" x14ac:dyDescent="0.25">
      <c r="A3240" t="s">
        <v>2046</v>
      </c>
      <c r="B3240" t="s">
        <v>2057</v>
      </c>
      <c r="C3240">
        <v>169561</v>
      </c>
      <c r="D3240" t="s">
        <v>5234</v>
      </c>
      <c r="E3240">
        <v>754.36</v>
      </c>
      <c r="F3240">
        <f t="shared" si="82"/>
        <v>224.77464340633119</v>
      </c>
    </row>
    <row r="3241" spans="1:6" x14ac:dyDescent="0.25">
      <c r="A3241" t="s">
        <v>2046</v>
      </c>
      <c r="B3241" t="s">
        <v>2058</v>
      </c>
      <c r="C3241">
        <v>20434</v>
      </c>
      <c r="D3241" t="s">
        <v>5235</v>
      </c>
      <c r="E3241">
        <v>1084.6099999999999</v>
      </c>
      <c r="F3241">
        <f t="shared" si="82"/>
        <v>18.839951687703415</v>
      </c>
    </row>
    <row r="3242" spans="1:6" x14ac:dyDescent="0.25">
      <c r="A3242" t="s">
        <v>2046</v>
      </c>
      <c r="B3242" t="s">
        <v>2059</v>
      </c>
      <c r="C3242">
        <v>118016</v>
      </c>
      <c r="D3242" t="s">
        <v>5236</v>
      </c>
      <c r="E3242">
        <v>479.96</v>
      </c>
      <c r="F3242">
        <f t="shared" si="82"/>
        <v>245.88715726310528</v>
      </c>
    </row>
    <row r="3243" spans="1:6" x14ac:dyDescent="0.25">
      <c r="A3243" t="s">
        <v>2046</v>
      </c>
      <c r="B3243" t="s">
        <v>319</v>
      </c>
      <c r="C3243">
        <v>16665</v>
      </c>
      <c r="D3243" t="s">
        <v>5237</v>
      </c>
      <c r="E3243">
        <v>634.62</v>
      </c>
      <c r="F3243">
        <f t="shared" si="82"/>
        <v>26.259809019570767</v>
      </c>
    </row>
    <row r="3244" spans="1:6" x14ac:dyDescent="0.25">
      <c r="A3244" t="s">
        <v>2046</v>
      </c>
      <c r="B3244" t="s">
        <v>2060</v>
      </c>
      <c r="C3244">
        <v>19189</v>
      </c>
      <c r="D3244" t="s">
        <v>5238</v>
      </c>
      <c r="E3244">
        <v>887.95</v>
      </c>
      <c r="F3244">
        <f t="shared" si="82"/>
        <v>21.610451038909847</v>
      </c>
    </row>
    <row r="3245" spans="1:6" x14ac:dyDescent="0.25">
      <c r="A3245" t="s">
        <v>2046</v>
      </c>
      <c r="B3245" t="s">
        <v>320</v>
      </c>
      <c r="C3245">
        <v>27593</v>
      </c>
      <c r="D3245" t="s">
        <v>5239</v>
      </c>
      <c r="E3245">
        <v>906.97</v>
      </c>
      <c r="F3245">
        <f t="shared" si="82"/>
        <v>30.423277506422483</v>
      </c>
    </row>
    <row r="3246" spans="1:6" x14ac:dyDescent="0.25">
      <c r="A3246" t="s">
        <v>2046</v>
      </c>
      <c r="B3246" t="s">
        <v>2061</v>
      </c>
      <c r="C3246">
        <v>78981</v>
      </c>
      <c r="D3246" t="s">
        <v>5240</v>
      </c>
      <c r="E3246">
        <v>1493.85</v>
      </c>
      <c r="F3246">
        <f t="shared" si="82"/>
        <v>52.870770157646355</v>
      </c>
    </row>
    <row r="3247" spans="1:6" x14ac:dyDescent="0.25">
      <c r="A3247" t="s">
        <v>2046</v>
      </c>
      <c r="B3247" t="s">
        <v>2062</v>
      </c>
      <c r="C3247">
        <v>135692</v>
      </c>
      <c r="D3247" t="s">
        <v>5241</v>
      </c>
      <c r="E3247">
        <v>1576.24</v>
      </c>
      <c r="F3247">
        <f t="shared" si="82"/>
        <v>86.085875247424255</v>
      </c>
    </row>
    <row r="3248" spans="1:6" x14ac:dyDescent="0.25">
      <c r="A3248" t="s">
        <v>2046</v>
      </c>
      <c r="B3248" t="s">
        <v>2063</v>
      </c>
      <c r="C3248">
        <v>40350</v>
      </c>
      <c r="D3248" t="s">
        <v>5242</v>
      </c>
      <c r="E3248">
        <v>1550.26</v>
      </c>
      <c r="F3248">
        <f t="shared" si="82"/>
        <v>26.027892095519462</v>
      </c>
    </row>
    <row r="3249" spans="1:6" x14ac:dyDescent="0.25">
      <c r="A3249" t="s">
        <v>2046</v>
      </c>
      <c r="B3249" t="s">
        <v>1081</v>
      </c>
      <c r="C3249">
        <v>15574</v>
      </c>
      <c r="D3249" t="s">
        <v>5243</v>
      </c>
      <c r="E3249">
        <v>464.46</v>
      </c>
      <c r="F3249">
        <f t="shared" si="82"/>
        <v>33.531412823493952</v>
      </c>
    </row>
    <row r="3250" spans="1:6" x14ac:dyDescent="0.25">
      <c r="A3250" t="s">
        <v>2046</v>
      </c>
      <c r="B3250" t="s">
        <v>1083</v>
      </c>
      <c r="C3250">
        <v>4556</v>
      </c>
      <c r="D3250" t="s">
        <v>5244</v>
      </c>
      <c r="E3250">
        <v>365.02</v>
      </c>
      <c r="F3250">
        <f t="shared" si="82"/>
        <v>12.481507862582873</v>
      </c>
    </row>
    <row r="3251" spans="1:6" x14ac:dyDescent="0.25">
      <c r="A3251" t="s">
        <v>2046</v>
      </c>
      <c r="B3251" t="s">
        <v>2064</v>
      </c>
      <c r="C3251">
        <v>945726</v>
      </c>
      <c r="D3251" t="s">
        <v>5245</v>
      </c>
      <c r="E3251">
        <v>1189.8</v>
      </c>
      <c r="F3251">
        <f t="shared" si="82"/>
        <v>794.86132123045888</v>
      </c>
    </row>
    <row r="3252" spans="1:6" x14ac:dyDescent="0.25">
      <c r="A3252" t="s">
        <v>2046</v>
      </c>
      <c r="B3252" t="s">
        <v>227</v>
      </c>
      <c r="C3252">
        <v>46253</v>
      </c>
      <c r="D3252" t="s">
        <v>5246</v>
      </c>
      <c r="E3252">
        <v>908.47</v>
      </c>
      <c r="F3252">
        <f t="shared" ref="F3252:F3306" si="83">C3252/E3252</f>
        <v>50.913073629288803</v>
      </c>
    </row>
    <row r="3253" spans="1:6" x14ac:dyDescent="0.25">
      <c r="A3253" t="s">
        <v>2046</v>
      </c>
      <c r="B3253" t="s">
        <v>2065</v>
      </c>
      <c r="C3253">
        <v>37930</v>
      </c>
      <c r="D3253" t="s">
        <v>5247</v>
      </c>
      <c r="E3253">
        <v>1149.18</v>
      </c>
      <c r="F3253">
        <f t="shared" si="83"/>
        <v>33.00614351102525</v>
      </c>
    </row>
    <row r="3254" spans="1:6" x14ac:dyDescent="0.25">
      <c r="A3254" t="s">
        <v>2046</v>
      </c>
      <c r="B3254" t="s">
        <v>662</v>
      </c>
      <c r="C3254">
        <v>35595</v>
      </c>
      <c r="D3254" t="s">
        <v>5248</v>
      </c>
      <c r="E3254">
        <v>1236.1099999999999</v>
      </c>
      <c r="F3254">
        <f t="shared" si="83"/>
        <v>28.795980940207588</v>
      </c>
    </row>
    <row r="3255" spans="1:6" x14ac:dyDescent="0.25">
      <c r="A3255" t="s">
        <v>2046</v>
      </c>
      <c r="B3255" t="s">
        <v>2066</v>
      </c>
      <c r="C3255">
        <v>187885</v>
      </c>
      <c r="D3255" t="s">
        <v>5249</v>
      </c>
      <c r="E3255">
        <v>644.46</v>
      </c>
      <c r="F3255">
        <f t="shared" si="83"/>
        <v>291.53865251528407</v>
      </c>
    </row>
    <row r="3256" spans="1:6" x14ac:dyDescent="0.25">
      <c r="A3256" t="s">
        <v>2046</v>
      </c>
      <c r="B3256" t="s">
        <v>2067</v>
      </c>
      <c r="C3256">
        <v>89221</v>
      </c>
      <c r="D3256" t="s">
        <v>5250</v>
      </c>
      <c r="E3256">
        <v>1116.3</v>
      </c>
      <c r="F3256">
        <f t="shared" si="83"/>
        <v>79.925647227447826</v>
      </c>
    </row>
    <row r="3257" spans="1:6" x14ac:dyDescent="0.25">
      <c r="A3257" t="s">
        <v>2046</v>
      </c>
      <c r="B3257" t="s">
        <v>2068</v>
      </c>
      <c r="C3257">
        <v>7287</v>
      </c>
      <c r="D3257" t="s">
        <v>5251</v>
      </c>
      <c r="E3257">
        <v>248.7</v>
      </c>
      <c r="F3257">
        <f t="shared" si="83"/>
        <v>29.300361881785285</v>
      </c>
    </row>
    <row r="3258" spans="1:6" x14ac:dyDescent="0.25">
      <c r="A3258" t="s">
        <v>2046</v>
      </c>
      <c r="B3258" t="s">
        <v>599</v>
      </c>
      <c r="C3258">
        <v>42754</v>
      </c>
      <c r="D3258" t="s">
        <v>5252</v>
      </c>
      <c r="E3258">
        <v>591.62</v>
      </c>
      <c r="F3258">
        <f t="shared" si="83"/>
        <v>72.265981542206148</v>
      </c>
    </row>
    <row r="3259" spans="1:6" x14ac:dyDescent="0.25">
      <c r="A3259" t="s">
        <v>2046</v>
      </c>
      <c r="B3259" t="s">
        <v>331</v>
      </c>
      <c r="C3259">
        <v>43783</v>
      </c>
      <c r="D3259" t="s">
        <v>5253</v>
      </c>
      <c r="E3259">
        <v>956.33</v>
      </c>
      <c r="F3259">
        <f t="shared" si="83"/>
        <v>45.782313636506224</v>
      </c>
    </row>
    <row r="3260" spans="1:6" x14ac:dyDescent="0.25">
      <c r="A3260" t="s">
        <v>2046</v>
      </c>
      <c r="B3260" t="s">
        <v>1533</v>
      </c>
      <c r="C3260">
        <v>70772</v>
      </c>
      <c r="D3260" t="s">
        <v>5254</v>
      </c>
      <c r="E3260">
        <v>822.82</v>
      </c>
      <c r="F3260">
        <f t="shared" si="83"/>
        <v>86.011521353394414</v>
      </c>
    </row>
    <row r="3261" spans="1:6" x14ac:dyDescent="0.25">
      <c r="A3261" t="s">
        <v>2046</v>
      </c>
      <c r="B3261" t="s">
        <v>2069</v>
      </c>
      <c r="C3261">
        <v>13351</v>
      </c>
      <c r="D3261" t="s">
        <v>5255</v>
      </c>
      <c r="E3261">
        <v>1278.57</v>
      </c>
      <c r="F3261">
        <f t="shared" si="83"/>
        <v>10.4421345722174</v>
      </c>
    </row>
    <row r="3262" spans="1:6" x14ac:dyDescent="0.25">
      <c r="A3262" t="s">
        <v>2046</v>
      </c>
      <c r="B3262" t="s">
        <v>2070</v>
      </c>
      <c r="C3262">
        <v>196311</v>
      </c>
      <c r="D3262" t="s">
        <v>5256</v>
      </c>
      <c r="E3262">
        <v>791.98</v>
      </c>
      <c r="F3262">
        <f t="shared" si="83"/>
        <v>247.87368367888078</v>
      </c>
    </row>
    <row r="3263" spans="1:6" x14ac:dyDescent="0.25">
      <c r="A3263" t="s">
        <v>2046</v>
      </c>
      <c r="B3263" t="s">
        <v>711</v>
      </c>
      <c r="C3263">
        <v>17252</v>
      </c>
      <c r="D3263" t="s">
        <v>5257</v>
      </c>
      <c r="E3263">
        <v>589.45000000000005</v>
      </c>
      <c r="F3263">
        <f t="shared" si="83"/>
        <v>29.267961659173803</v>
      </c>
    </row>
    <row r="3264" spans="1:6" x14ac:dyDescent="0.25">
      <c r="A3264" t="s">
        <v>2046</v>
      </c>
      <c r="B3264" t="s">
        <v>1151</v>
      </c>
      <c r="C3264">
        <v>163354</v>
      </c>
      <c r="D3264" t="s">
        <v>5258</v>
      </c>
      <c r="E3264">
        <v>726.26</v>
      </c>
      <c r="F3264">
        <f t="shared" si="83"/>
        <v>224.9249580040206</v>
      </c>
    </row>
    <row r="3265" spans="1:6" x14ac:dyDescent="0.25">
      <c r="A3265" t="s">
        <v>2046</v>
      </c>
      <c r="B3265" t="s">
        <v>1858</v>
      </c>
      <c r="C3265">
        <v>14178</v>
      </c>
      <c r="D3265" t="s">
        <v>5259</v>
      </c>
      <c r="E3265">
        <v>930.96</v>
      </c>
      <c r="F3265">
        <f t="shared" si="83"/>
        <v>15.229440577468418</v>
      </c>
    </row>
    <row r="3266" spans="1:6" x14ac:dyDescent="0.25">
      <c r="A3266" t="s">
        <v>2046</v>
      </c>
      <c r="B3266" t="s">
        <v>2071</v>
      </c>
      <c r="C3266">
        <v>90687</v>
      </c>
      <c r="D3266" t="s">
        <v>5260</v>
      </c>
      <c r="E3266">
        <v>735.85</v>
      </c>
      <c r="F3266">
        <f t="shared" si="83"/>
        <v>123.24114969083372</v>
      </c>
    </row>
    <row r="3267" spans="1:6" x14ac:dyDescent="0.25">
      <c r="A3267" t="s">
        <v>2046</v>
      </c>
      <c r="B3267" t="s">
        <v>2072</v>
      </c>
      <c r="C3267">
        <v>64442</v>
      </c>
      <c r="D3267" t="s">
        <v>5261</v>
      </c>
      <c r="E3267">
        <v>848.51</v>
      </c>
      <c r="F3267">
        <f t="shared" si="83"/>
        <v>75.947248706556195</v>
      </c>
    </row>
    <row r="3268" spans="1:6" x14ac:dyDescent="0.25">
      <c r="A3268" t="s">
        <v>2046</v>
      </c>
      <c r="B3268" t="s">
        <v>2073</v>
      </c>
      <c r="C3268">
        <v>16558</v>
      </c>
      <c r="D3268" t="s">
        <v>5262</v>
      </c>
      <c r="E3268">
        <v>1350.44</v>
      </c>
      <c r="F3268">
        <f t="shared" si="83"/>
        <v>12.261188945825063</v>
      </c>
    </row>
    <row r="3269" spans="1:6" x14ac:dyDescent="0.25">
      <c r="A3269" t="s">
        <v>2046</v>
      </c>
      <c r="B3269" t="s">
        <v>2074</v>
      </c>
      <c r="C3269">
        <v>40899</v>
      </c>
      <c r="D3269" t="s">
        <v>5263</v>
      </c>
      <c r="E3269">
        <v>909.39</v>
      </c>
      <c r="F3269">
        <f t="shared" si="83"/>
        <v>44.974103519941941</v>
      </c>
    </row>
    <row r="3270" spans="1:6" x14ac:dyDescent="0.25">
      <c r="A3270" t="s">
        <v>2046</v>
      </c>
      <c r="B3270" t="s">
        <v>2075</v>
      </c>
      <c r="C3270">
        <v>115340</v>
      </c>
      <c r="D3270" t="s">
        <v>5264</v>
      </c>
      <c r="E3270">
        <v>1271.07</v>
      </c>
      <c r="F3270">
        <f t="shared" si="83"/>
        <v>90.742445341326601</v>
      </c>
    </row>
    <row r="3271" spans="1:6" x14ac:dyDescent="0.25">
      <c r="A3271" t="s">
        <v>2046</v>
      </c>
      <c r="B3271" t="s">
        <v>519</v>
      </c>
      <c r="C3271">
        <v>20343</v>
      </c>
      <c r="D3271" t="s">
        <v>5265</v>
      </c>
      <c r="E3271">
        <v>984.58</v>
      </c>
      <c r="F3271">
        <f t="shared" si="83"/>
        <v>20.661601901318328</v>
      </c>
    </row>
    <row r="3272" spans="1:6" x14ac:dyDescent="0.25">
      <c r="A3272" t="s">
        <v>2046</v>
      </c>
      <c r="B3272" t="s">
        <v>2076</v>
      </c>
      <c r="C3272">
        <v>29649</v>
      </c>
      <c r="D3272" t="s">
        <v>5266</v>
      </c>
      <c r="E3272">
        <v>742.05</v>
      </c>
      <c r="F3272">
        <f t="shared" si="83"/>
        <v>39.955528603193855</v>
      </c>
    </row>
    <row r="3273" spans="1:6" x14ac:dyDescent="0.25">
      <c r="A3273" t="s">
        <v>2046</v>
      </c>
      <c r="B3273" t="s">
        <v>1244</v>
      </c>
      <c r="C3273">
        <v>30822</v>
      </c>
      <c r="D3273" t="s">
        <v>5267</v>
      </c>
      <c r="E3273">
        <v>816.5</v>
      </c>
      <c r="F3273">
        <f t="shared" si="83"/>
        <v>37.748928352725045</v>
      </c>
    </row>
    <row r="3274" spans="1:6" x14ac:dyDescent="0.25">
      <c r="A3274" t="s">
        <v>2046</v>
      </c>
      <c r="B3274" t="s">
        <v>2077</v>
      </c>
      <c r="C3274">
        <v>22195</v>
      </c>
      <c r="D3274" t="s">
        <v>5268</v>
      </c>
      <c r="E3274">
        <v>1017.92</v>
      </c>
      <c r="F3274">
        <f t="shared" si="83"/>
        <v>21.804267525935241</v>
      </c>
    </row>
    <row r="3275" spans="1:6" x14ac:dyDescent="0.25">
      <c r="A3275" t="s">
        <v>2046</v>
      </c>
      <c r="B3275" t="s">
        <v>1704</v>
      </c>
      <c r="C3275">
        <v>103868</v>
      </c>
      <c r="D3275" t="s">
        <v>5269</v>
      </c>
      <c r="E3275">
        <v>576.54999999999995</v>
      </c>
      <c r="F3275">
        <f t="shared" si="83"/>
        <v>180.15436649033043</v>
      </c>
    </row>
    <row r="3276" spans="1:6" x14ac:dyDescent="0.25">
      <c r="A3276" t="s">
        <v>2046</v>
      </c>
      <c r="B3276" t="s">
        <v>2078</v>
      </c>
      <c r="C3276">
        <v>15720</v>
      </c>
      <c r="D3276" t="s">
        <v>5270</v>
      </c>
      <c r="E3276">
        <v>853.13</v>
      </c>
      <c r="F3276">
        <f t="shared" si="83"/>
        <v>18.426265633608008</v>
      </c>
    </row>
    <row r="3277" spans="1:6" x14ac:dyDescent="0.25">
      <c r="A3277" t="s">
        <v>2046</v>
      </c>
      <c r="B3277" t="s">
        <v>242</v>
      </c>
      <c r="C3277">
        <v>136034</v>
      </c>
      <c r="D3277" t="s">
        <v>5271</v>
      </c>
      <c r="E3277">
        <v>435.92</v>
      </c>
      <c r="F3277">
        <f t="shared" si="83"/>
        <v>312.06184621031383</v>
      </c>
    </row>
    <row r="3278" spans="1:6" x14ac:dyDescent="0.25">
      <c r="A3278" t="s">
        <v>2046</v>
      </c>
      <c r="B3278" t="s">
        <v>2079</v>
      </c>
      <c r="C3278">
        <v>404198</v>
      </c>
      <c r="D3278" t="s">
        <v>5272</v>
      </c>
      <c r="E3278">
        <v>580.52</v>
      </c>
      <c r="F3278">
        <f t="shared" si="83"/>
        <v>696.26886239922828</v>
      </c>
    </row>
    <row r="3279" spans="1:6" x14ac:dyDescent="0.25">
      <c r="A3279" t="s">
        <v>2046</v>
      </c>
      <c r="B3279" t="s">
        <v>2080</v>
      </c>
      <c r="C3279">
        <v>50990</v>
      </c>
      <c r="D3279" t="s">
        <v>5273</v>
      </c>
      <c r="E3279">
        <v>765.38</v>
      </c>
      <c r="F3279">
        <f t="shared" si="83"/>
        <v>66.620502234184329</v>
      </c>
    </row>
    <row r="3280" spans="1:6" x14ac:dyDescent="0.25">
      <c r="A3280" t="s">
        <v>2046</v>
      </c>
      <c r="B3280" t="s">
        <v>2081</v>
      </c>
      <c r="C3280">
        <v>24443</v>
      </c>
      <c r="D3280" t="s">
        <v>5274</v>
      </c>
      <c r="E3280">
        <v>637.44000000000005</v>
      </c>
      <c r="F3280">
        <f t="shared" si="83"/>
        <v>38.34556977911646</v>
      </c>
    </row>
    <row r="3281" spans="1:7" x14ac:dyDescent="0.25">
      <c r="A3281" t="s">
        <v>2046</v>
      </c>
      <c r="B3281" t="s">
        <v>723</v>
      </c>
      <c r="C3281">
        <v>171907</v>
      </c>
      <c r="D3281" t="s">
        <v>5275</v>
      </c>
      <c r="E3281">
        <v>578.75</v>
      </c>
      <c r="F3281">
        <f t="shared" si="83"/>
        <v>297.03153347732183</v>
      </c>
    </row>
    <row r="3282" spans="1:7" x14ac:dyDescent="0.25">
      <c r="A3282" t="s">
        <v>2046</v>
      </c>
      <c r="B3282" t="s">
        <v>1542</v>
      </c>
      <c r="C3282">
        <v>72999</v>
      </c>
      <c r="D3282" t="s">
        <v>5276</v>
      </c>
      <c r="E3282">
        <v>809.51</v>
      </c>
      <c r="F3282">
        <f t="shared" si="83"/>
        <v>90.176773603785009</v>
      </c>
    </row>
    <row r="3283" spans="1:7" x14ac:dyDescent="0.25">
      <c r="A3283" t="s">
        <v>160</v>
      </c>
      <c r="B3283" t="s">
        <v>160</v>
      </c>
      <c r="C3283">
        <v>578759</v>
      </c>
      <c r="D3283" t="s">
        <v>5277</v>
      </c>
      <c r="E3283">
        <v>97818.11</v>
      </c>
      <c r="F3283">
        <f t="shared" si="83"/>
        <v>5.9166855708007446</v>
      </c>
    </row>
    <row r="3284" spans="1:7" x14ac:dyDescent="0.25">
      <c r="A3284" t="s">
        <v>160</v>
      </c>
      <c r="B3284" t="s">
        <v>1380</v>
      </c>
      <c r="C3284">
        <v>38880</v>
      </c>
      <c r="D3284" t="s">
        <v>2186</v>
      </c>
      <c r="E3284">
        <v>4309.03</v>
      </c>
      <c r="F3284">
        <f t="shared" si="83"/>
        <v>9.0229123491829952</v>
      </c>
      <c r="G3284" t="s">
        <v>5285</v>
      </c>
    </row>
    <row r="3285" spans="1:7" x14ac:dyDescent="0.25">
      <c r="A3285" t="s">
        <v>160</v>
      </c>
      <c r="B3285" t="s">
        <v>1247</v>
      </c>
      <c r="C3285">
        <v>11790</v>
      </c>
      <c r="D3285" t="s">
        <v>2187</v>
      </c>
      <c r="E3285">
        <v>3159.1</v>
      </c>
      <c r="F3285">
        <f t="shared" si="83"/>
        <v>3.7320755911493779</v>
      </c>
    </row>
    <row r="3286" spans="1:7" x14ac:dyDescent="0.25">
      <c r="A3286" t="s">
        <v>160</v>
      </c>
      <c r="B3286" t="s">
        <v>894</v>
      </c>
      <c r="C3286">
        <v>46341</v>
      </c>
      <c r="D3286" t="s">
        <v>2188</v>
      </c>
      <c r="E3286">
        <v>4801.6899999999996</v>
      </c>
      <c r="F3286">
        <f t="shared" si="83"/>
        <v>9.6509770518296687</v>
      </c>
    </row>
    <row r="3287" spans="1:7" x14ac:dyDescent="0.25">
      <c r="A3287" t="s">
        <v>160</v>
      </c>
      <c r="B3287" t="s">
        <v>1249</v>
      </c>
      <c r="C3287">
        <v>14800</v>
      </c>
      <c r="D3287" t="s">
        <v>2189</v>
      </c>
      <c r="E3287">
        <v>7964.44</v>
      </c>
      <c r="F3287">
        <f t="shared" si="83"/>
        <v>1.8582599655468559</v>
      </c>
      <c r="G3287" t="s">
        <v>5285</v>
      </c>
    </row>
    <row r="3288" spans="1:7" x14ac:dyDescent="0.25">
      <c r="A3288" t="s">
        <v>160</v>
      </c>
      <c r="B3288" t="s">
        <v>2082</v>
      </c>
      <c r="C3288">
        <v>13822</v>
      </c>
      <c r="D3288" t="s">
        <v>2190</v>
      </c>
      <c r="E3288">
        <v>4265.29</v>
      </c>
      <c r="F3288">
        <f t="shared" si="83"/>
        <v>3.2405768423717967</v>
      </c>
    </row>
    <row r="3289" spans="1:7" x14ac:dyDescent="0.25">
      <c r="A3289" t="s">
        <v>160</v>
      </c>
      <c r="B3289" t="s">
        <v>1589</v>
      </c>
      <c r="C3289">
        <v>7584</v>
      </c>
      <c r="D3289" t="s">
        <v>2191</v>
      </c>
      <c r="E3289">
        <v>2870.61</v>
      </c>
      <c r="F3289">
        <f t="shared" si="83"/>
        <v>2.6419471819578417</v>
      </c>
    </row>
    <row r="3290" spans="1:7" x14ac:dyDescent="0.25">
      <c r="A3290" t="s">
        <v>160</v>
      </c>
      <c r="B3290" t="s">
        <v>426</v>
      </c>
      <c r="C3290">
        <v>39261</v>
      </c>
      <c r="D3290" t="s">
        <v>2192</v>
      </c>
      <c r="E3290">
        <v>9266.2099999999991</v>
      </c>
      <c r="F3290">
        <f t="shared" si="83"/>
        <v>4.2370073633125092</v>
      </c>
    </row>
    <row r="3291" spans="1:7" x14ac:dyDescent="0.25">
      <c r="A3291" t="s">
        <v>160</v>
      </c>
      <c r="B3291" t="s">
        <v>2083</v>
      </c>
      <c r="C3291">
        <v>13211</v>
      </c>
      <c r="D3291" t="s">
        <v>2193</v>
      </c>
      <c r="E3291">
        <v>2232.31</v>
      </c>
      <c r="F3291">
        <f t="shared" si="83"/>
        <v>5.918084853806147</v>
      </c>
    </row>
    <row r="3292" spans="1:7" x14ac:dyDescent="0.25">
      <c r="A3292" t="s">
        <v>160</v>
      </c>
      <c r="B3292" t="s">
        <v>2084</v>
      </c>
      <c r="C3292">
        <v>4413</v>
      </c>
      <c r="D3292" t="s">
        <v>2194</v>
      </c>
      <c r="E3292">
        <v>2006.32</v>
      </c>
      <c r="F3292">
        <f t="shared" si="83"/>
        <v>2.1995494238207267</v>
      </c>
    </row>
    <row r="3293" spans="1:7" x14ac:dyDescent="0.25">
      <c r="A3293" t="s">
        <v>160</v>
      </c>
      <c r="B3293" t="s">
        <v>318</v>
      </c>
      <c r="C3293">
        <v>8445</v>
      </c>
      <c r="D3293" t="s">
        <v>2195</v>
      </c>
      <c r="E3293">
        <v>4174.8599999999997</v>
      </c>
      <c r="F3293">
        <f t="shared" si="83"/>
        <v>2.0228223221856543</v>
      </c>
    </row>
    <row r="3294" spans="1:7" x14ac:dyDescent="0.25">
      <c r="A3294" t="s">
        <v>160</v>
      </c>
      <c r="B3294" t="s">
        <v>2085</v>
      </c>
      <c r="C3294">
        <v>99500</v>
      </c>
      <c r="D3294" t="s">
        <v>2196</v>
      </c>
      <c r="E3294">
        <v>2687.82</v>
      </c>
      <c r="F3294">
        <f t="shared" si="83"/>
        <v>37.018847988332553</v>
      </c>
    </row>
    <row r="3295" spans="1:7" x14ac:dyDescent="0.25">
      <c r="A3295" t="s">
        <v>160</v>
      </c>
      <c r="B3295" t="s">
        <v>320</v>
      </c>
      <c r="C3295">
        <v>19830</v>
      </c>
      <c r="D3295" t="s">
        <v>2197</v>
      </c>
      <c r="E3295">
        <v>4089.23</v>
      </c>
      <c r="F3295">
        <f t="shared" si="83"/>
        <v>4.8493237113099532</v>
      </c>
      <c r="G3295" t="s">
        <v>5285</v>
      </c>
    </row>
    <row r="3296" spans="1:7" x14ac:dyDescent="0.25">
      <c r="A3296" t="s">
        <v>160</v>
      </c>
      <c r="B3296" t="s">
        <v>2086</v>
      </c>
      <c r="C3296">
        <v>79858</v>
      </c>
      <c r="D3296" t="s">
        <v>2198</v>
      </c>
      <c r="E3296">
        <v>5375.91</v>
      </c>
      <c r="F3296">
        <f t="shared" si="83"/>
        <v>14.854787375532702</v>
      </c>
    </row>
    <row r="3297" spans="1:27" x14ac:dyDescent="0.25">
      <c r="A3297" t="s">
        <v>160</v>
      </c>
      <c r="B3297" t="s">
        <v>2087</v>
      </c>
      <c r="C3297">
        <v>2356</v>
      </c>
      <c r="D3297" t="s">
        <v>2199</v>
      </c>
      <c r="E3297">
        <v>2627.99</v>
      </c>
      <c r="F3297">
        <f t="shared" si="83"/>
        <v>0.89650265031449894</v>
      </c>
    </row>
    <row r="3298" spans="1:27" x14ac:dyDescent="0.25">
      <c r="A3298" t="s">
        <v>160</v>
      </c>
      <c r="B3298" t="s">
        <v>445</v>
      </c>
      <c r="C3298">
        <v>29194</v>
      </c>
      <c r="D3298" t="s">
        <v>2200</v>
      </c>
      <c r="E3298">
        <v>6968.85</v>
      </c>
      <c r="F3298">
        <f t="shared" si="83"/>
        <v>4.189213428327486</v>
      </c>
      <c r="G3298" t="s">
        <v>5285</v>
      </c>
    </row>
    <row r="3299" spans="1:27" x14ac:dyDescent="0.25">
      <c r="A3299" t="s">
        <v>160</v>
      </c>
      <c r="B3299" t="s">
        <v>1232</v>
      </c>
      <c r="C3299">
        <v>8393</v>
      </c>
      <c r="D3299" t="s">
        <v>2201</v>
      </c>
      <c r="E3299">
        <v>2111.02</v>
      </c>
      <c r="F3299">
        <f t="shared" si="83"/>
        <v>3.9758031662419113</v>
      </c>
    </row>
    <row r="3300" spans="1:27" x14ac:dyDescent="0.25">
      <c r="A3300" t="s">
        <v>160</v>
      </c>
      <c r="B3300" t="s">
        <v>867</v>
      </c>
      <c r="C3300">
        <v>30485</v>
      </c>
      <c r="D3300" t="s">
        <v>2202</v>
      </c>
      <c r="E3300">
        <v>2527.14</v>
      </c>
      <c r="F3300">
        <f t="shared" si="83"/>
        <v>12.063043598692595</v>
      </c>
    </row>
    <row r="3301" spans="1:27" x14ac:dyDescent="0.25">
      <c r="A3301" t="s">
        <v>160</v>
      </c>
      <c r="B3301" t="s">
        <v>2088</v>
      </c>
      <c r="C3301">
        <v>9831</v>
      </c>
      <c r="D3301" t="s">
        <v>2203</v>
      </c>
      <c r="E3301">
        <v>4935.97</v>
      </c>
      <c r="F3301">
        <f t="shared" si="83"/>
        <v>1.9917057842734052</v>
      </c>
      <c r="G3301" t="s">
        <v>5285</v>
      </c>
    </row>
    <row r="3302" spans="1:27" x14ac:dyDescent="0.25">
      <c r="A3302" t="s">
        <v>160</v>
      </c>
      <c r="B3302" t="s">
        <v>2089</v>
      </c>
      <c r="C3302">
        <v>42343</v>
      </c>
      <c r="D3302" t="s">
        <v>2204</v>
      </c>
      <c r="E3302">
        <v>10491.73</v>
      </c>
      <c r="F3302">
        <f t="shared" si="83"/>
        <v>4.0358453753575434</v>
      </c>
    </row>
    <row r="3303" spans="1:27" x14ac:dyDescent="0.25">
      <c r="A3303" t="s">
        <v>160</v>
      </c>
      <c r="B3303" t="s">
        <v>667</v>
      </c>
      <c r="C3303">
        <v>23464</v>
      </c>
      <c r="D3303" t="s">
        <v>2205</v>
      </c>
      <c r="E3303">
        <v>4221.96</v>
      </c>
      <c r="F3303">
        <f t="shared" si="83"/>
        <v>5.5576083146216453</v>
      </c>
      <c r="G3303" t="s">
        <v>5285</v>
      </c>
    </row>
    <row r="3304" spans="1:27" x14ac:dyDescent="0.25">
      <c r="A3304" t="s">
        <v>160</v>
      </c>
      <c r="B3304" t="s">
        <v>2090</v>
      </c>
      <c r="C3304">
        <v>20226</v>
      </c>
      <c r="D3304" t="s">
        <v>2206</v>
      </c>
      <c r="E3304">
        <v>2087.66</v>
      </c>
      <c r="F3304">
        <f t="shared" si="83"/>
        <v>9.688359215581082</v>
      </c>
      <c r="G3304" t="s">
        <v>5285</v>
      </c>
    </row>
    <row r="3305" spans="1:27" x14ac:dyDescent="0.25">
      <c r="A3305" t="s">
        <v>160</v>
      </c>
      <c r="B3305" t="s">
        <v>2091</v>
      </c>
      <c r="C3305">
        <v>7805</v>
      </c>
      <c r="D3305" t="s">
        <v>2207</v>
      </c>
      <c r="E3305">
        <v>2242.85</v>
      </c>
      <c r="F3305">
        <f t="shared" si="83"/>
        <v>3.4799473883674792</v>
      </c>
    </row>
    <row r="3306" spans="1:27" x14ac:dyDescent="0.25">
      <c r="A3306" t="s">
        <v>160</v>
      </c>
      <c r="B3306" t="s">
        <v>2092</v>
      </c>
      <c r="C3306">
        <v>6927</v>
      </c>
      <c r="D3306" t="s">
        <v>2208</v>
      </c>
      <c r="E3306">
        <v>2400.13</v>
      </c>
      <c r="F3306">
        <f t="shared" si="83"/>
        <v>2.8860936699262121</v>
      </c>
    </row>
    <row r="3309" spans="1:27" ht="17.25" x14ac:dyDescent="0.25">
      <c r="A3309" s="2" t="s">
        <v>5329</v>
      </c>
      <c r="B3309" s="2"/>
      <c r="C3309" s="2"/>
    </row>
    <row r="3310" spans="1:27" x14ac:dyDescent="0.25">
      <c r="A3310" s="9" t="s">
        <v>0</v>
      </c>
      <c r="B3310" s="10" t="s">
        <v>45</v>
      </c>
      <c r="C3310" s="9">
        <v>7916</v>
      </c>
      <c r="D3310" s="9">
        <v>0.81599999999999995</v>
      </c>
      <c r="E3310" s="9"/>
      <c r="F3310" s="8">
        <v>8179</v>
      </c>
      <c r="G3310" s="6">
        <v>1286.6115</v>
      </c>
      <c r="H3310" s="9">
        <v>6.3570083119999996</v>
      </c>
      <c r="I3310" s="9"/>
      <c r="J3310" s="9"/>
      <c r="K3310" s="5" t="s">
        <v>165</v>
      </c>
      <c r="L3310" s="11"/>
      <c r="M3310" s="11"/>
      <c r="N3310" s="11"/>
      <c r="O3310" s="8"/>
      <c r="P3310" s="8" t="s">
        <v>813</v>
      </c>
      <c r="Q3310" s="8" t="s">
        <v>832</v>
      </c>
      <c r="R3310" s="8">
        <v>2432.5</v>
      </c>
      <c r="S3310" s="8" t="s">
        <v>5302</v>
      </c>
      <c r="T3310" s="8">
        <v>5988</v>
      </c>
      <c r="U3310" s="8">
        <v>869.39</v>
      </c>
      <c r="V3310" s="8">
        <v>6.8875878500000001</v>
      </c>
      <c r="W3310" s="8">
        <v>0.92296584000000004</v>
      </c>
      <c r="X3310" s="8">
        <v>73</v>
      </c>
      <c r="Y3310" s="8">
        <v>0</v>
      </c>
      <c r="Z3310" s="5" t="s">
        <v>5315</v>
      </c>
      <c r="AA3310" s="8" t="s">
        <v>5296</v>
      </c>
    </row>
    <row r="3311" spans="1:27" x14ac:dyDescent="0.25">
      <c r="A3311" s="1"/>
      <c r="B3311" s="1"/>
      <c r="C3311" s="4"/>
    </row>
  </sheetData>
  <hyperlinks>
    <hyperlink ref="K24" r:id="rId1"/>
    <hyperlink ref="K3" r:id="rId2"/>
    <hyperlink ref="K25" r:id="rId3" location="overview"/>
    <hyperlink ref="K29" r:id="rId4"/>
    <hyperlink ref="K34" r:id="rId5"/>
    <hyperlink ref="K41" r:id="rId6" location="!/vizhome/DPHIdahoCOVID-19Dashboard_V2/Story1" display="https://public.tableau.com/profile/idaho.division.of.public.health - !/vizhome/DPHIdahoCOVID-19Dashboard_V2/Story1"/>
    <hyperlink ref="K60" r:id="rId7"/>
    <hyperlink ref="K4" r:id="rId8"/>
    <hyperlink ref="K5" r:id="rId9"/>
    <hyperlink ref="K6" r:id="rId10"/>
    <hyperlink ref="K7" r:id="rId11"/>
    <hyperlink ref="K8" r:id="rId12"/>
    <hyperlink ref="K9" r:id="rId13"/>
    <hyperlink ref="K10" r:id="rId14"/>
    <hyperlink ref="K11" r:id="rId15"/>
    <hyperlink ref="K12" r:id="rId16"/>
    <hyperlink ref="K13" r:id="rId17"/>
    <hyperlink ref="K14" r:id="rId18"/>
    <hyperlink ref="K15" r:id="rId19"/>
    <hyperlink ref="K16" r:id="rId20"/>
    <hyperlink ref="K17" r:id="rId21"/>
    <hyperlink ref="K18" r:id="rId22"/>
    <hyperlink ref="K19" r:id="rId23"/>
    <hyperlink ref="K20" r:id="rId24"/>
    <hyperlink ref="K21" r:id="rId25"/>
    <hyperlink ref="K22" r:id="rId26"/>
    <hyperlink ref="K23" r:id="rId27"/>
    <hyperlink ref="K26" r:id="rId28"/>
    <hyperlink ref="K27" r:id="rId29"/>
    <hyperlink ref="K28" r:id="rId30"/>
    <hyperlink ref="K31" r:id="rId31"/>
    <hyperlink ref="K33" r:id="rId32"/>
    <hyperlink ref="K36" r:id="rId33"/>
    <hyperlink ref="K37" r:id="rId34"/>
    <hyperlink ref="K43" r:id="rId35"/>
    <hyperlink ref="K44" r:id="rId36"/>
    <hyperlink ref="K59" r:id="rId37"/>
    <hyperlink ref="K40" r:id="rId38"/>
    <hyperlink ref="K42" r:id="rId39"/>
    <hyperlink ref="K54" r:id="rId40"/>
    <hyperlink ref="K56" r:id="rId41"/>
    <hyperlink ref="K58" r:id="rId42"/>
    <hyperlink ref="K46" r:id="rId43"/>
    <hyperlink ref="K55" r:id="rId44"/>
    <hyperlink ref="K51" r:id="rId45"/>
    <hyperlink ref="K50" r:id="rId46"/>
    <hyperlink ref="K48" r:id="rId47"/>
    <hyperlink ref="K57" r:id="rId48" location="overview" display="https://coronavirus-dashboard.utah.gov/ - overview"/>
    <hyperlink ref="K52" r:id="rId49" location="overview" display="https://coronavirus-dashboard.utah.gov/ - overview"/>
    <hyperlink ref="K47" r:id="rId50" location="overview" display="https://coronavirus-dashboard.utah.gov/ - overview"/>
    <hyperlink ref="K38" r:id="rId51" location="overview" display="https://coronavirus-dashboard.utah.gov/ - overview"/>
    <hyperlink ref="K35" r:id="rId52" location="overview" display="https://coronavirus-dashboard.utah.gov/ - overview"/>
    <hyperlink ref="K32" r:id="rId53" location="overview" display="https://coronavirus-dashboard.utah.gov/ - overview"/>
    <hyperlink ref="K30" r:id="rId54"/>
    <hyperlink ref="K53" r:id="rId55"/>
    <hyperlink ref="K49" r:id="rId56"/>
    <hyperlink ref="K45" r:id="rId57"/>
    <hyperlink ref="K39" r:id="rId58"/>
    <hyperlink ref="Z60" r:id="rId59"/>
    <hyperlink ref="Z58" r:id="rId60"/>
    <hyperlink ref="Z41" r:id="rId61"/>
    <hyperlink ref="Z3" r:id="rId62"/>
    <hyperlink ref="Z13" r:id="rId63"/>
    <hyperlink ref="Z37" r:id="rId64"/>
    <hyperlink ref="Z39" r:id="rId65"/>
    <hyperlink ref="Z4" r:id="rId66"/>
    <hyperlink ref="Z6" r:id="rId67"/>
    <hyperlink ref="Z5" r:id="rId68"/>
    <hyperlink ref="Z25" r:id="rId69"/>
    <hyperlink ref="Z7" r:id="rId70"/>
    <hyperlink ref="Z23" r:id="rId71"/>
    <hyperlink ref="Z44" r:id="rId72"/>
    <hyperlink ref="Z8" r:id="rId73"/>
    <hyperlink ref="Z10" r:id="rId74"/>
    <hyperlink ref="Z33" r:id="rId75"/>
    <hyperlink ref="Z9" r:id="rId76"/>
    <hyperlink ref="Z32" r:id="rId77"/>
    <hyperlink ref="Z57" r:id="rId78"/>
    <hyperlink ref="Z11" r:id="rId79"/>
    <hyperlink ref="Z28" r:id="rId80"/>
    <hyperlink ref="Z29" r:id="rId81"/>
    <hyperlink ref="Z30" r:id="rId82"/>
    <hyperlink ref="Z46" r:id="rId83"/>
    <hyperlink ref="Z51" r:id="rId84"/>
    <hyperlink ref="Z12" r:id="rId85"/>
    <hyperlink ref="Z15" r:id="rId86"/>
    <hyperlink ref="Z26" r:id="rId87"/>
    <hyperlink ref="Z35" r:id="rId88"/>
    <hyperlink ref="Z53" r:id="rId89"/>
    <hyperlink ref="Z56" r:id="rId90"/>
    <hyperlink ref="Z14" r:id="rId91"/>
    <hyperlink ref="Z38" r:id="rId92"/>
    <hyperlink ref="Z43" r:id="rId93"/>
    <hyperlink ref="Z16" r:id="rId94"/>
    <hyperlink ref="Z20" r:id="rId95"/>
    <hyperlink ref="Z27" r:id="rId96"/>
    <hyperlink ref="Z45" r:id="rId97"/>
    <hyperlink ref="Z17" r:id="rId98"/>
    <hyperlink ref="Z18" r:id="rId99"/>
    <hyperlink ref="Z24" r:id="rId100"/>
    <hyperlink ref="Z36" r:id="rId101"/>
    <hyperlink ref="Z19" r:id="rId102"/>
    <hyperlink ref="Z22" r:id="rId103"/>
    <hyperlink ref="Z31" r:id="rId104"/>
    <hyperlink ref="Z54" r:id="rId105"/>
    <hyperlink ref="Z55" r:id="rId106"/>
    <hyperlink ref="Z21" r:id="rId107"/>
    <hyperlink ref="Z34" r:id="rId108"/>
    <hyperlink ref="Z40" r:id="rId109"/>
    <hyperlink ref="Z50" r:id="rId110"/>
    <hyperlink ref="Z42" r:id="rId111"/>
    <hyperlink ref="Z49" r:id="rId112"/>
    <hyperlink ref="Z59" r:id="rId113"/>
    <hyperlink ref="Z52" r:id="rId114" location="/6d2771faa9da4a2786a509d82c8cf0f7" display="https://alpublichealth.maps.arcgis.com/apps/opsdashboard/index.html - /6d2771faa9da4a2786a509d82c8cf0f7"/>
    <hyperlink ref="Z47" r:id="rId115"/>
    <hyperlink ref="Z48" r:id="rId116"/>
    <hyperlink ref="K3310" r:id="rId117"/>
    <hyperlink ref="Z3310" r:id="rId118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0C60B34CDB4E418834ACCCFBF8B078" ma:contentTypeVersion="13" ma:contentTypeDescription="Create a new document." ma:contentTypeScope="" ma:versionID="848ae8c6e237c4dbcfd19450cadc929b">
  <xsd:schema xmlns:xsd="http://www.w3.org/2001/XMLSchema" xmlns:xs="http://www.w3.org/2001/XMLSchema" xmlns:p="http://schemas.microsoft.com/office/2006/metadata/properties" xmlns:ns3="0c3740e5-f1c4-426e-b132-bbc109275279" xmlns:ns4="659db409-33b6-49e4-98ec-c9b17935c3d1" targetNamespace="http://schemas.microsoft.com/office/2006/metadata/properties" ma:root="true" ma:fieldsID="2e0d213c3fe8ba943343e8d8b58c671d" ns3:_="" ns4:_="">
    <xsd:import namespace="0c3740e5-f1c4-426e-b132-bbc109275279"/>
    <xsd:import namespace="659db409-33b6-49e4-98ec-c9b17935c3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740e5-f1c4-426e-b132-bbc1092752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db409-33b6-49e4-98ec-c9b17935c3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524EEF-7DC8-437C-97B0-C4A18EEA2A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3740e5-f1c4-426e-b132-bbc109275279"/>
    <ds:schemaRef ds:uri="659db409-33b6-49e4-98ec-c9b17935c3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83F63F-265C-4D6B-B082-7FD9DABAE8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26DFAC-1B31-41D3-AA3F-60712876B850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659db409-33b6-49e4-98ec-c9b17935c3d1"/>
    <ds:schemaRef ds:uri="0c3740e5-f1c4-426e-b132-bbc10927527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infection and death</vt:lpstr>
      <vt:lpstr>raw county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Danielle R Bruns</cp:lastModifiedBy>
  <dcterms:created xsi:type="dcterms:W3CDTF">2020-07-04T01:59:36Z</dcterms:created>
  <dcterms:modified xsi:type="dcterms:W3CDTF">2020-11-05T20:34:08Z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0x010100E70C60B34CDB4E418834ACCCFBF8B078</vt:lpwstr>
  </property>
</Properties>
</file>