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u\Documents\Epa\Thesis\"/>
    </mc:Choice>
  </mc:AlternateContent>
  <xr:revisionPtr revIDLastSave="0" documentId="13_ncr:1_{C1C67400-7318-4768-8724-6E7EFF6BD909}" xr6:coauthVersionLast="47" xr6:coauthVersionMax="47" xr10:uidLastSave="{00000000-0000-0000-0000-000000000000}"/>
  <bookViews>
    <workbookView xWindow="30" yWindow="30" windowWidth="28770" windowHeight="15570" activeTab="3" xr2:uid="{FD5F780A-CC9C-4009-90A4-BC75878DF959}"/>
  </bookViews>
  <sheets>
    <sheet name="Sheet1" sheetId="1" r:id="rId1"/>
    <sheet name="Sheet2" sheetId="2" r:id="rId2"/>
    <sheet name="Deviation" sheetId="4" r:id="rId3"/>
    <sheet name="Criteria" sheetId="3" r:id="rId4"/>
    <sheet name="Units" sheetId="5" r:id="rId5"/>
    <sheet name="Interaction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5" l="1"/>
  <c r="C1" i="5"/>
  <c r="D1" i="5"/>
  <c r="E1" i="5"/>
  <c r="F1" i="5"/>
  <c r="G1" i="5"/>
  <c r="H1" i="5"/>
  <c r="I1" i="5"/>
  <c r="J1" i="5"/>
  <c r="K1" i="5"/>
  <c r="A1" i="5"/>
  <c r="B1" i="3"/>
  <c r="C1" i="3"/>
  <c r="D1" i="3"/>
  <c r="E1" i="3"/>
  <c r="F1" i="3"/>
  <c r="G1" i="3"/>
  <c r="H1" i="3"/>
  <c r="I1" i="3"/>
  <c r="J1" i="3"/>
  <c r="K1" i="3"/>
  <c r="A1" i="3"/>
  <c r="B3" i="4"/>
  <c r="B4" i="4"/>
  <c r="B5" i="4"/>
  <c r="B6" i="4"/>
  <c r="B7" i="4"/>
  <c r="B8" i="4"/>
  <c r="B9" i="4"/>
  <c r="B10" i="4"/>
  <c r="B2" i="4"/>
  <c r="E1" i="4"/>
  <c r="F1" i="4"/>
  <c r="G1" i="4"/>
  <c r="H1" i="4"/>
  <c r="I1" i="4"/>
  <c r="J1" i="4"/>
  <c r="K1" i="4"/>
  <c r="L1" i="4"/>
  <c r="M1" i="4"/>
  <c r="D1" i="4"/>
  <c r="C1" i="4"/>
  <c r="H8" i="4"/>
  <c r="J9" i="4"/>
  <c r="M10" i="4"/>
  <c r="H5" i="4"/>
  <c r="H6" i="4"/>
  <c r="H7" i="4"/>
  <c r="H9" i="4"/>
  <c r="H10" i="4"/>
  <c r="H3" i="4"/>
  <c r="H4" i="4"/>
  <c r="H2" i="4"/>
  <c r="L2" i="4"/>
  <c r="M2" i="4"/>
  <c r="L3" i="4"/>
  <c r="M3" i="4"/>
  <c r="L4" i="4"/>
  <c r="M4" i="4"/>
  <c r="L5" i="4"/>
  <c r="M5" i="4"/>
  <c r="L6" i="4"/>
  <c r="M6" i="4"/>
  <c r="L7" i="4"/>
  <c r="M7" i="4"/>
  <c r="L8" i="4"/>
  <c r="M8" i="4"/>
  <c r="L9" i="4"/>
  <c r="M9" i="4"/>
  <c r="L10" i="4"/>
  <c r="K3" i="4"/>
  <c r="J2" i="4"/>
  <c r="K2" i="4"/>
  <c r="J3" i="4"/>
  <c r="J4" i="4"/>
  <c r="K4" i="4"/>
  <c r="J5" i="4"/>
  <c r="K5" i="4"/>
  <c r="J6" i="4"/>
  <c r="K6" i="4"/>
  <c r="J7" i="4"/>
  <c r="K7" i="4"/>
  <c r="J8" i="4"/>
  <c r="K8" i="4"/>
  <c r="K9" i="4"/>
  <c r="J10" i="4"/>
  <c r="K10" i="4"/>
  <c r="I2" i="4"/>
  <c r="I3" i="4"/>
  <c r="I4" i="4"/>
  <c r="I5" i="4"/>
  <c r="I6" i="4"/>
  <c r="I7" i="4"/>
  <c r="I8" i="4"/>
  <c r="I9" i="4"/>
  <c r="I10" i="4"/>
  <c r="J6" i="2"/>
  <c r="J10" i="2"/>
  <c r="G3" i="4"/>
  <c r="G4" i="4"/>
  <c r="F10" i="4"/>
  <c r="G10" i="4"/>
  <c r="F4" i="4"/>
  <c r="F5" i="4"/>
  <c r="G5" i="4"/>
  <c r="F6" i="4"/>
  <c r="F7" i="4"/>
  <c r="F8" i="4"/>
  <c r="F9" i="4"/>
  <c r="E4" i="4"/>
  <c r="E5" i="4"/>
  <c r="E6" i="4"/>
  <c r="E7" i="4"/>
  <c r="E8" i="4"/>
  <c r="E9" i="4"/>
  <c r="E10" i="4"/>
  <c r="F3" i="4"/>
  <c r="E3" i="4"/>
  <c r="D4" i="4"/>
  <c r="D5" i="4"/>
  <c r="D6" i="4"/>
  <c r="D7" i="4"/>
  <c r="D8" i="4"/>
  <c r="D9" i="4"/>
  <c r="D10" i="4"/>
  <c r="D3" i="4"/>
  <c r="C4" i="4"/>
  <c r="C5" i="4"/>
  <c r="C6" i="4"/>
  <c r="C7" i="4"/>
  <c r="C8" i="4"/>
  <c r="C9" i="4"/>
  <c r="C10" i="4"/>
  <c r="C3" i="4"/>
  <c r="H7" i="2"/>
</calcChain>
</file>

<file path=xl/sharedStrings.xml><?xml version="1.0" encoding="utf-8"?>
<sst xmlns="http://schemas.openxmlformats.org/spreadsheetml/2006/main" count="118" uniqueCount="86">
  <si>
    <t>Alternative</t>
  </si>
  <si>
    <t>Name</t>
  </si>
  <si>
    <t>0A</t>
  </si>
  <si>
    <t>1A</t>
  </si>
  <si>
    <t>1B</t>
  </si>
  <si>
    <t>1C</t>
  </si>
  <si>
    <t>Time_water_that_meets_reuse_standards</t>
  </si>
  <si>
    <t>Time_WW_discharched_better_or_equal_to_discharche_standards</t>
  </si>
  <si>
    <t>%_of_WW_treatment_sludge_that_is_safely_disposed</t>
  </si>
  <si>
    <t>%_of_hazardous_tannery_waste_that_is_safely_disposed</t>
  </si>
  <si>
    <t>Profits_from_hides_processing</t>
  </si>
  <si>
    <t>Crop_Productivity_of_farmland</t>
  </si>
  <si>
    <t>Chrome_concentration_in_Crops</t>
  </si>
  <si>
    <t>Levelised_discounted_cost</t>
  </si>
  <si>
    <t>Time_underperforming_due_to_electricity_shortages</t>
  </si>
  <si>
    <t>Time_with_less_water_demanded_than_supplied</t>
  </si>
  <si>
    <t>Space_requirement_for_Waste_Water_Treatment</t>
  </si>
  <si>
    <t>Current_status_quo</t>
  </si>
  <si>
    <t>Future_status_quo_(+20_MLD_CETP)</t>
  </si>
  <si>
    <t>Eco-friendly_leather_production_to_reduce_emissions</t>
  </si>
  <si>
    <t>Green_label</t>
  </si>
  <si>
    <t>Separate_collection_of_waste_in_process</t>
  </si>
  <si>
    <t>Chrome_use_optimalisation</t>
  </si>
  <si>
    <t>Added_technology_(Andicos_+_adsorbers)_to_reduce_pollution_load_at_WWTPs_</t>
  </si>
  <si>
    <t>Separate_dedicated_conveyance_system_for_WW_transportation_</t>
  </si>
  <si>
    <t>Public_campaigns_to_increase_awareness_for_using_treated_WW</t>
  </si>
  <si>
    <t>Tannery_knowledge_exchange_platform</t>
  </si>
  <si>
    <t>Clear_and_implementable_laws_and_regulations_for_the_environmental_protection</t>
  </si>
  <si>
    <t>Cost_recovery_of_treated_WW_used_by_farmers,_tanneries_and_public</t>
  </si>
  <si>
    <t>No_GST_tax_for_eco-friendly_chemicals_for_treating_leather</t>
  </si>
  <si>
    <t>Soil_remediation_of_Farmland</t>
  </si>
  <si>
    <t>308 datapoints</t>
  </si>
  <si>
    <t>154 impact values</t>
  </si>
  <si>
    <t>154 uncertainty interfalls</t>
  </si>
  <si>
    <t>Days/Year</t>
  </si>
  <si>
    <t>%</t>
  </si>
  <si>
    <t>mg/g</t>
  </si>
  <si>
    <t>Ha</t>
  </si>
  <si>
    <t>Rs/year</t>
  </si>
  <si>
    <t>[0.5240738391876221, 5.082706928253174, 32.45339798927307, 157.62458276748657, 549.3062002658844, 1247.668823003769] [14, 105, 469, 1470, 3472, 6475]</t>
  </si>
  <si>
    <t>[2233.268397092819, 2733.488468170166, 3063.547599554062, 3132.9857466220856, 3156.301693201065, 3140.1661126613617, 3127.6492218971252, 3257.7067637443542] [9907, 12910, 14912, 15913, 16277, 16368, 16382, 16383]</t>
  </si>
  <si>
    <t>14 alternatives Time</t>
  </si>
  <si>
    <t>[0.5240738391876221, 5.082706928253174, 32.45339798927307, 157.62458276748657, 549.3062002658844, 1247.668823003769, 2233.268397092819, 2733.488468170166, 3063.547599554062, 3132.9857466220856, 3156.301693201065, 3140.1661126613617, 3127.6492218971252, 3257.7067637443542]</t>
  </si>
  <si>
    <t>14 alternatives portfolios</t>
  </si>
  <si>
    <t>[14, 105, 469, 1470, 3472, 6475, 9907, 12910, 14912, 15913, 16277, 16368, 16382, 16383]</t>
  </si>
  <si>
    <t>12 Alternatives Time</t>
  </si>
  <si>
    <t>12 Alternatives portfolios</t>
  </si>
  <si>
    <t>[0.4533364772796631, 3.6220791339874268, 17.440946102142334, 56.93654727935791, 129.5681505203247, 199.09696865081787, 255.16398859024048, 278.4909698963165, 269.5894434452057, 250.9975869655609, 252.7855474948883, 256.47352409362793]</t>
  </si>
  <si>
    <t>[12, 78, 298, 793, 1585, 2509, 3301, 3796, 4016, 4082, 4094, 4095]</t>
  </si>
  <si>
    <t>10 Alternatives Time</t>
  </si>
  <si>
    <t>8 Alternatives Time</t>
  </si>
  <si>
    <t>[0.3638134002685547, 2.1578714847564697, 7.309558868408203, 16.309273719787598, 24.74140429496765, 29.422125101089478, 30.479435443878174, 30.779475688934326, 31.042444705963135, 30.390188694000244]</t>
  </si>
  <si>
    <t>[10, 55, 175, 385, 637, 847, 967, 1012, 1022, 1023]</t>
  </si>
  <si>
    <t>10 Total runtime</t>
  </si>
  <si>
    <t>seconde</t>
  </si>
  <si>
    <t>Total Runtime</t>
  </si>
  <si>
    <t>32.84 minuten</t>
  </si>
  <si>
    <t>seconden</t>
  </si>
  <si>
    <t>14 Runtime</t>
  </si>
  <si>
    <t>7 hours, 10 minutes and 37 seconds</t>
  </si>
  <si>
    <t>(0, 365)</t>
  </si>
  <si>
    <t>global</t>
  </si>
  <si>
    <t>local</t>
  </si>
  <si>
    <t>benefit</t>
  </si>
  <si>
    <t>cost</t>
  </si>
  <si>
    <t>Rupees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</si>
  <si>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</si>
  <si>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</si>
  <si>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</si>
  <si>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</si>
  <si>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</si>
  <si>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</si>
  <si>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</si>
  <si>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</si>
  <si>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</si>
  <si>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Attribute_1</t>
  </si>
  <si>
    <t>Attribute_2</t>
  </si>
  <si>
    <t>Attribute_3</t>
  </si>
  <si>
    <t>Attribute_4</t>
  </si>
  <si>
    <t>Attribute_5</t>
  </si>
  <si>
    <t>Attribute_6</t>
  </si>
  <si>
    <t>Attribute_7</t>
  </si>
  <si>
    <t>Attribute_8</t>
  </si>
  <si>
    <t>Attribute_9</t>
  </si>
  <si>
    <t>Attribute_10</t>
  </si>
  <si>
    <t>Attribute_11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</si>
</sst>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034B3-E366-4FD4-873B-728EBE038476}">
  <dimension ref="A1:M43"/>
  <sheetViews>
    <sheetView workbookViewId="0">
      <selection activeCell="B2" sqref="B2"/>
    </sheetView>
  </sheetViews>
  <sheetFormatPr defaultRowHeight="15" x14ac:dyDescent="0.25"/>
  <cols>
    <col min="1" max="1" width="11" bestFit="1" customWidth="1"/>
    <col min="2" max="2" width="73.85546875" bestFit="1" customWidth="1"/>
    <col min="3" max="3" width="11.85546875" bestFit="1" customWidth="1"/>
    <col min="4" max="4" width="26.140625" bestFit="1" customWidth="1"/>
    <col min="5" max="5" width="21.5703125" bestFit="1" customWidth="1"/>
    <col min="6" max="6" width="22" bestFit="1" customWidth="1"/>
    <col min="7" max="7" width="21" bestFit="1" customWidth="1"/>
    <col min="8" max="8" width="25.140625" bestFit="1" customWidth="1"/>
    <col min="9" max="9" width="24.42578125" bestFit="1" customWidth="1"/>
    <col min="10" max="10" width="21.42578125" bestFit="1" customWidth="1"/>
    <col min="11" max="11" width="24" bestFit="1" customWidth="1"/>
    <col min="12" max="12" width="22.28515625" bestFit="1" customWidth="1"/>
    <col min="13" max="13" width="43.5703125" bestFit="1" customWidth="1"/>
    <col min="14" max="14" width="20.85546875" bestFit="1" customWidth="1"/>
    <col min="15" max="15" width="15.5703125" bestFit="1" customWidth="1"/>
    <col min="16" max="16" width="6.140625" bestFit="1" customWidth="1"/>
    <col min="17" max="17" width="10.5703125" bestFit="1" customWidth="1"/>
    <col min="18" max="18" width="19.140625" bestFit="1" customWidth="1"/>
    <col min="19" max="19" width="59.140625" bestFit="1" customWidth="1"/>
  </cols>
  <sheetData>
    <row r="1" spans="1:13" x14ac:dyDescent="0.25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 x14ac:dyDescent="0.25">
      <c r="A2" s="1">
        <v>0</v>
      </c>
      <c r="B2" t="s">
        <v>17</v>
      </c>
      <c r="C2">
        <v>0</v>
      </c>
      <c r="D2">
        <v>0</v>
      </c>
      <c r="E2">
        <v>212</v>
      </c>
      <c r="F2">
        <v>76.400000000000006</v>
      </c>
      <c r="G2">
        <v>117</v>
      </c>
      <c r="H2">
        <v>6.6</v>
      </c>
      <c r="I2">
        <v>34</v>
      </c>
      <c r="J2">
        <v>1795</v>
      </c>
      <c r="K2">
        <v>0</v>
      </c>
      <c r="L2">
        <v>0</v>
      </c>
      <c r="M2">
        <v>0</v>
      </c>
    </row>
    <row r="3" spans="1:13" x14ac:dyDescent="0.25">
      <c r="A3" s="1" t="s">
        <v>2</v>
      </c>
      <c r="B3" t="s">
        <v>18</v>
      </c>
      <c r="C3">
        <v>0</v>
      </c>
      <c r="D3">
        <v>0</v>
      </c>
      <c r="E3">
        <v>150</v>
      </c>
      <c r="F3">
        <v>55</v>
      </c>
      <c r="G3">
        <v>15</v>
      </c>
      <c r="H3">
        <v>5</v>
      </c>
      <c r="I3">
        <v>22</v>
      </c>
      <c r="J3">
        <v>1505</v>
      </c>
      <c r="K3">
        <v>0</v>
      </c>
      <c r="L3">
        <v>0</v>
      </c>
      <c r="M3">
        <v>0</v>
      </c>
    </row>
    <row r="4" spans="1:13" x14ac:dyDescent="0.25">
      <c r="A4" s="1">
        <v>1</v>
      </c>
      <c r="B4" t="s">
        <v>19</v>
      </c>
      <c r="C4">
        <v>2</v>
      </c>
      <c r="D4">
        <v>5</v>
      </c>
      <c r="E4">
        <v>150</v>
      </c>
      <c r="F4">
        <v>66</v>
      </c>
      <c r="G4">
        <v>100</v>
      </c>
      <c r="H4">
        <v>4.5</v>
      </c>
      <c r="I4">
        <v>24</v>
      </c>
      <c r="J4">
        <v>1600</v>
      </c>
      <c r="K4">
        <v>2</v>
      </c>
      <c r="L4">
        <v>0</v>
      </c>
      <c r="M4">
        <v>5</v>
      </c>
    </row>
    <row r="5" spans="1:13" x14ac:dyDescent="0.25">
      <c r="A5" s="1" t="s">
        <v>3</v>
      </c>
      <c r="B5" t="s">
        <v>20</v>
      </c>
      <c r="C5">
        <v>0</v>
      </c>
      <c r="D5">
        <v>0</v>
      </c>
      <c r="E5">
        <v>145</v>
      </c>
      <c r="F5">
        <v>0</v>
      </c>
      <c r="G5">
        <v>0</v>
      </c>
      <c r="H5">
        <v>3</v>
      </c>
      <c r="I5">
        <v>18</v>
      </c>
      <c r="J5">
        <v>1520</v>
      </c>
      <c r="K5">
        <v>2</v>
      </c>
      <c r="L5">
        <v>4</v>
      </c>
      <c r="M5">
        <v>4</v>
      </c>
    </row>
    <row r="6" spans="1:13" x14ac:dyDescent="0.25">
      <c r="A6" s="1" t="s">
        <v>4</v>
      </c>
      <c r="B6" t="s">
        <v>21</v>
      </c>
      <c r="C6">
        <v>0</v>
      </c>
      <c r="D6">
        <v>0</v>
      </c>
      <c r="E6">
        <v>150</v>
      </c>
      <c r="F6">
        <v>64</v>
      </c>
      <c r="G6">
        <v>26</v>
      </c>
      <c r="H6">
        <v>3</v>
      </c>
      <c r="I6">
        <v>26</v>
      </c>
      <c r="J6">
        <v>1520</v>
      </c>
      <c r="K6">
        <v>4</v>
      </c>
      <c r="L6">
        <v>5</v>
      </c>
      <c r="M6">
        <v>5</v>
      </c>
    </row>
    <row r="7" spans="1:13" x14ac:dyDescent="0.25">
      <c r="A7" s="1" t="s">
        <v>5</v>
      </c>
      <c r="B7" t="s">
        <v>22</v>
      </c>
      <c r="C7">
        <v>0</v>
      </c>
      <c r="D7">
        <v>0</v>
      </c>
      <c r="E7">
        <v>150</v>
      </c>
      <c r="F7">
        <v>66.400000000000006</v>
      </c>
      <c r="G7">
        <v>117</v>
      </c>
      <c r="H7">
        <v>3</v>
      </c>
      <c r="I7">
        <v>26</v>
      </c>
      <c r="J7">
        <v>1520</v>
      </c>
      <c r="K7">
        <v>8</v>
      </c>
      <c r="L7">
        <v>2</v>
      </c>
      <c r="M7">
        <v>2</v>
      </c>
    </row>
    <row r="8" spans="1:13" x14ac:dyDescent="0.25">
      <c r="A8" s="1">
        <v>2</v>
      </c>
      <c r="B8" t="s">
        <v>23</v>
      </c>
      <c r="C8">
        <v>130</v>
      </c>
      <c r="D8">
        <v>130</v>
      </c>
      <c r="E8">
        <v>95</v>
      </c>
      <c r="F8">
        <v>30</v>
      </c>
      <c r="G8">
        <v>1.5</v>
      </c>
      <c r="H8">
        <v>0.2</v>
      </c>
      <c r="I8">
        <v>0</v>
      </c>
      <c r="J8">
        <v>600</v>
      </c>
      <c r="K8">
        <v>0</v>
      </c>
      <c r="L8">
        <v>0</v>
      </c>
      <c r="M8">
        <v>0</v>
      </c>
    </row>
    <row r="9" spans="1:13" x14ac:dyDescent="0.25">
      <c r="A9" s="1">
        <v>3</v>
      </c>
      <c r="B9" t="s">
        <v>24</v>
      </c>
      <c r="C9">
        <v>0</v>
      </c>
      <c r="D9">
        <v>0</v>
      </c>
      <c r="E9">
        <v>180</v>
      </c>
      <c r="F9">
        <v>30</v>
      </c>
      <c r="G9">
        <v>85</v>
      </c>
      <c r="H9">
        <v>0.2</v>
      </c>
      <c r="I9">
        <v>15</v>
      </c>
      <c r="J9">
        <v>860</v>
      </c>
      <c r="K9">
        <v>4</v>
      </c>
      <c r="L9">
        <v>1</v>
      </c>
      <c r="M9">
        <v>4</v>
      </c>
    </row>
    <row r="10" spans="1:13" x14ac:dyDescent="0.25">
      <c r="A10" s="1">
        <v>4</v>
      </c>
      <c r="B10" t="s">
        <v>25</v>
      </c>
      <c r="C10">
        <v>36</v>
      </c>
      <c r="D10">
        <v>36</v>
      </c>
      <c r="E10">
        <v>212</v>
      </c>
      <c r="F10">
        <v>30</v>
      </c>
      <c r="G10">
        <v>85</v>
      </c>
      <c r="H10">
        <v>0.2</v>
      </c>
      <c r="I10">
        <v>15</v>
      </c>
      <c r="J10">
        <v>860</v>
      </c>
      <c r="K10">
        <v>5</v>
      </c>
      <c r="L10">
        <v>1</v>
      </c>
      <c r="M10">
        <v>0</v>
      </c>
    </row>
    <row r="11" spans="1:13" x14ac:dyDescent="0.25">
      <c r="A11" s="1">
        <v>5</v>
      </c>
      <c r="B11" t="s">
        <v>26</v>
      </c>
      <c r="C11">
        <v>21</v>
      </c>
      <c r="D11">
        <v>15</v>
      </c>
      <c r="E11">
        <v>130</v>
      </c>
      <c r="F11">
        <v>30</v>
      </c>
      <c r="G11">
        <v>85</v>
      </c>
      <c r="H11">
        <v>0.2</v>
      </c>
      <c r="I11">
        <v>15</v>
      </c>
      <c r="J11">
        <v>860</v>
      </c>
      <c r="K11">
        <v>4</v>
      </c>
      <c r="L11">
        <v>2</v>
      </c>
      <c r="M11">
        <v>1</v>
      </c>
    </row>
    <row r="12" spans="1:13" x14ac:dyDescent="0.25">
      <c r="A12" s="1">
        <v>6</v>
      </c>
      <c r="B12" t="s">
        <v>27</v>
      </c>
      <c r="C12">
        <v>0</v>
      </c>
      <c r="D12">
        <v>0</v>
      </c>
      <c r="E12">
        <v>124</v>
      </c>
      <c r="F12">
        <v>30</v>
      </c>
      <c r="G12">
        <v>85</v>
      </c>
      <c r="H12">
        <v>0.2</v>
      </c>
      <c r="I12">
        <v>15</v>
      </c>
      <c r="J12">
        <v>860</v>
      </c>
      <c r="K12">
        <v>4</v>
      </c>
      <c r="L12">
        <v>6</v>
      </c>
      <c r="M12">
        <v>7</v>
      </c>
    </row>
    <row r="13" spans="1:13" x14ac:dyDescent="0.25">
      <c r="A13" s="1">
        <v>7</v>
      </c>
      <c r="B13" t="s">
        <v>28</v>
      </c>
      <c r="C13">
        <v>0</v>
      </c>
      <c r="D13">
        <v>3</v>
      </c>
      <c r="E13">
        <v>190</v>
      </c>
      <c r="F13">
        <v>30</v>
      </c>
      <c r="G13">
        <v>85</v>
      </c>
      <c r="H13">
        <v>0.2</v>
      </c>
      <c r="I13">
        <v>15</v>
      </c>
      <c r="J13">
        <v>860</v>
      </c>
      <c r="K13">
        <v>5</v>
      </c>
      <c r="L13">
        <v>1</v>
      </c>
      <c r="M13">
        <v>5</v>
      </c>
    </row>
    <row r="14" spans="1:13" x14ac:dyDescent="0.25">
      <c r="A14" s="1">
        <v>8</v>
      </c>
      <c r="B14" t="s">
        <v>29</v>
      </c>
      <c r="C14">
        <v>2</v>
      </c>
      <c r="D14">
        <v>2</v>
      </c>
      <c r="E14">
        <v>124</v>
      </c>
      <c r="F14">
        <v>30</v>
      </c>
      <c r="G14">
        <v>85</v>
      </c>
      <c r="H14">
        <v>0.2</v>
      </c>
      <c r="I14">
        <v>15</v>
      </c>
      <c r="J14">
        <v>860</v>
      </c>
      <c r="K14">
        <v>6</v>
      </c>
      <c r="L14">
        <v>8</v>
      </c>
      <c r="M14">
        <v>6</v>
      </c>
    </row>
    <row r="15" spans="1:13" x14ac:dyDescent="0.25">
      <c r="A15" s="1">
        <v>9</v>
      </c>
      <c r="B15" t="s">
        <v>30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</row>
    <row r="24" spans="2:2" x14ac:dyDescent="0.25">
      <c r="B24" t="s">
        <v>31</v>
      </c>
    </row>
    <row r="25" spans="2:2" x14ac:dyDescent="0.25">
      <c r="B25" t="s">
        <v>32</v>
      </c>
    </row>
    <row r="26" spans="2:2" x14ac:dyDescent="0.25">
      <c r="B26" t="s">
        <v>33</v>
      </c>
    </row>
    <row r="30" spans="2:2" x14ac:dyDescent="0.25">
      <c r="B30" s="2" t="s">
        <v>39</v>
      </c>
    </row>
    <row r="31" spans="2:2" x14ac:dyDescent="0.25">
      <c r="B31" s="2" t="s">
        <v>40</v>
      </c>
    </row>
    <row r="33" spans="2:5" x14ac:dyDescent="0.25">
      <c r="B33" t="s">
        <v>41</v>
      </c>
      <c r="C33" t="s">
        <v>42</v>
      </c>
    </row>
    <row r="34" spans="2:5" x14ac:dyDescent="0.25">
      <c r="B34" t="s">
        <v>43</v>
      </c>
      <c r="C34" t="s">
        <v>44</v>
      </c>
    </row>
    <row r="35" spans="2:5" x14ac:dyDescent="0.25">
      <c r="B35" t="s">
        <v>58</v>
      </c>
      <c r="C35" t="s">
        <v>59</v>
      </c>
    </row>
    <row r="36" spans="2:5" x14ac:dyDescent="0.25">
      <c r="B36" t="s">
        <v>45</v>
      </c>
      <c r="C36" s="2" t="s">
        <v>47</v>
      </c>
    </row>
    <row r="37" spans="2:5" x14ac:dyDescent="0.25">
      <c r="B37" t="s">
        <v>46</v>
      </c>
      <c r="C37" s="2" t="s">
        <v>48</v>
      </c>
    </row>
    <row r="38" spans="2:5" x14ac:dyDescent="0.25">
      <c r="B38" t="s">
        <v>55</v>
      </c>
      <c r="C38">
        <v>1970.6</v>
      </c>
      <c r="D38" t="s">
        <v>57</v>
      </c>
      <c r="E38" t="s">
        <v>56</v>
      </c>
    </row>
    <row r="39" spans="2:5" x14ac:dyDescent="0.25">
      <c r="B39" t="s">
        <v>49</v>
      </c>
      <c r="C39" s="2" t="s">
        <v>51</v>
      </c>
    </row>
    <row r="40" spans="2:5" x14ac:dyDescent="0.25">
      <c r="B40" t="s">
        <v>49</v>
      </c>
      <c r="C40" s="2" t="s">
        <v>52</v>
      </c>
    </row>
    <row r="41" spans="2:5" x14ac:dyDescent="0.25">
      <c r="B41" t="s">
        <v>53</v>
      </c>
      <c r="C41" s="2">
        <v>202.9</v>
      </c>
      <c r="D41" t="s">
        <v>54</v>
      </c>
    </row>
    <row r="42" spans="2:5" x14ac:dyDescent="0.25">
      <c r="B42" t="s">
        <v>50</v>
      </c>
    </row>
    <row r="43" spans="2:5" x14ac:dyDescent="0.25">
      <c r="B43" t="s"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88199-2C20-4D87-A157-17A8F5567157}">
  <dimension ref="A1:M18"/>
  <sheetViews>
    <sheetView workbookViewId="0">
      <selection activeCell="B11" sqref="B11"/>
    </sheetView>
  </sheetViews>
  <sheetFormatPr defaultRowHeight="15" x14ac:dyDescent="0.25"/>
  <cols>
    <col min="2" max="2" width="73.85546875" bestFit="1" customWidth="1"/>
    <col min="3" max="3" width="61.140625" bestFit="1" customWidth="1"/>
    <col min="4" max="4" width="26.140625" bestFit="1" customWidth="1"/>
    <col min="5" max="5" width="21.5703125" bestFit="1" customWidth="1"/>
    <col min="6" max="6" width="22" bestFit="1" customWidth="1"/>
    <col min="7" max="7" width="29" bestFit="1" customWidth="1"/>
    <col min="8" max="8" width="25.140625" bestFit="1" customWidth="1"/>
    <col min="9" max="9" width="24.42578125" bestFit="1" customWidth="1"/>
    <col min="10" max="10" width="21.42578125" bestFit="1" customWidth="1"/>
    <col min="11" max="11" width="24" bestFit="1" customWidth="1"/>
    <col min="12" max="12" width="22.28515625" bestFit="1" customWidth="1"/>
    <col min="13" max="13" width="43.5703125" bestFit="1" customWidth="1"/>
    <col min="14" max="14" width="17.5703125" bestFit="1" customWidth="1"/>
    <col min="15" max="15" width="15.5703125" bestFit="1" customWidth="1"/>
    <col min="16" max="16" width="7.42578125" customWidth="1"/>
    <col min="17" max="17" width="12.5703125" customWidth="1"/>
    <col min="18" max="18" width="21.28515625" customWidth="1"/>
    <col min="19" max="19" width="45.42578125" bestFit="1" customWidth="1"/>
  </cols>
  <sheetData>
    <row r="1" spans="1:13" x14ac:dyDescent="0.25">
      <c r="A1" t="s">
        <v>0</v>
      </c>
      <c r="B1" t="s">
        <v>1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</row>
    <row r="2" spans="1:13" x14ac:dyDescent="0.25">
      <c r="A2" s="1">
        <v>1</v>
      </c>
      <c r="B2" t="s">
        <v>66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 s="1">
        <v>2</v>
      </c>
      <c r="B3" t="s">
        <v>67</v>
      </c>
      <c r="C3">
        <v>30</v>
      </c>
      <c r="D3">
        <v>60</v>
      </c>
      <c r="E3">
        <v>0</v>
      </c>
      <c r="F3">
        <v>85</v>
      </c>
      <c r="G3">
        <v>19</v>
      </c>
      <c r="H3">
        <v>-5</v>
      </c>
      <c r="I3">
        <v>12</v>
      </c>
      <c r="J3">
        <v>700</v>
      </c>
      <c r="K3">
        <v>0</v>
      </c>
      <c r="L3">
        <v>0</v>
      </c>
      <c r="M3">
        <v>2</v>
      </c>
    </row>
    <row r="4" spans="1:13" x14ac:dyDescent="0.25">
      <c r="A4" s="1">
        <v>3</v>
      </c>
      <c r="B4" t="s">
        <v>68</v>
      </c>
      <c r="C4">
        <v>40</v>
      </c>
      <c r="D4">
        <v>80</v>
      </c>
      <c r="E4">
        <v>20</v>
      </c>
      <c r="F4">
        <v>66</v>
      </c>
      <c r="G4">
        <v>18</v>
      </c>
      <c r="H4">
        <v>0</v>
      </c>
      <c r="I4">
        <v>10</v>
      </c>
      <c r="J4">
        <v>500</v>
      </c>
      <c r="K4">
        <v>2</v>
      </c>
      <c r="L4">
        <v>0</v>
      </c>
      <c r="M4">
        <v>0</v>
      </c>
    </row>
    <row r="5" spans="1:13" x14ac:dyDescent="0.25">
      <c r="A5" s="1">
        <v>4</v>
      </c>
      <c r="B5" t="s">
        <v>69</v>
      </c>
      <c r="C5">
        <v>300</v>
      </c>
      <c r="D5">
        <v>150</v>
      </c>
      <c r="E5">
        <v>30</v>
      </c>
      <c r="F5">
        <v>75</v>
      </c>
      <c r="G5">
        <v>22</v>
      </c>
      <c r="H5">
        <v>-15</v>
      </c>
      <c r="I5">
        <v>0</v>
      </c>
      <c r="J5">
        <v>2000</v>
      </c>
      <c r="K5">
        <v>80</v>
      </c>
      <c r="L5">
        <v>4</v>
      </c>
      <c r="M5">
        <v>10</v>
      </c>
    </row>
    <row r="6" spans="1:13" x14ac:dyDescent="0.25">
      <c r="A6" s="1">
        <v>5</v>
      </c>
      <c r="B6" t="s">
        <v>70</v>
      </c>
      <c r="C6">
        <v>350</v>
      </c>
      <c r="D6">
        <v>240</v>
      </c>
      <c r="E6">
        <v>20</v>
      </c>
      <c r="F6">
        <v>0</v>
      </c>
      <c r="G6">
        <v>20</v>
      </c>
      <c r="H6">
        <v>-15</v>
      </c>
      <c r="I6">
        <v>2</v>
      </c>
      <c r="J6">
        <f>(Sheet1!J6)</f>
        <v>1520</v>
      </c>
      <c r="K6">
        <v>5</v>
      </c>
      <c r="L6">
        <v>100</v>
      </c>
      <c r="M6">
        <v>2</v>
      </c>
    </row>
    <row r="7" spans="1:13" x14ac:dyDescent="0.25">
      <c r="A7" s="1">
        <v>6</v>
      </c>
      <c r="B7" t="s">
        <v>71</v>
      </c>
      <c r="C7">
        <v>40</v>
      </c>
      <c r="D7">
        <v>48</v>
      </c>
      <c r="E7">
        <v>22</v>
      </c>
      <c r="F7">
        <v>10</v>
      </c>
      <c r="G7">
        <v>20</v>
      </c>
      <c r="H7">
        <f>(Sheet1!H7-Sheet2!H$2)*-1</f>
        <v>-3</v>
      </c>
      <c r="I7">
        <v>18</v>
      </c>
      <c r="J7">
        <v>650</v>
      </c>
      <c r="K7">
        <v>0</v>
      </c>
      <c r="L7">
        <v>0</v>
      </c>
      <c r="M7">
        <v>2</v>
      </c>
    </row>
    <row r="8" spans="1:13" x14ac:dyDescent="0.25">
      <c r="A8" s="1">
        <v>7</v>
      </c>
      <c r="B8" t="s">
        <v>72</v>
      </c>
      <c r="C8">
        <v>0</v>
      </c>
      <c r="D8">
        <v>0</v>
      </c>
      <c r="E8">
        <v>0</v>
      </c>
      <c r="F8">
        <v>0</v>
      </c>
      <c r="G8">
        <v>12</v>
      </c>
      <c r="H8">
        <v>10</v>
      </c>
      <c r="I8">
        <v>0</v>
      </c>
      <c r="J8">
        <v>200</v>
      </c>
      <c r="K8">
        <v>0</v>
      </c>
      <c r="L8">
        <v>0</v>
      </c>
      <c r="M8">
        <v>0</v>
      </c>
    </row>
    <row r="9" spans="1:13" x14ac:dyDescent="0.25">
      <c r="A9" s="1">
        <v>8</v>
      </c>
      <c r="B9" t="s">
        <v>73</v>
      </c>
      <c r="C9">
        <v>50</v>
      </c>
      <c r="D9">
        <v>65</v>
      </c>
      <c r="E9">
        <v>35</v>
      </c>
      <c r="F9">
        <v>0</v>
      </c>
      <c r="G9">
        <v>20</v>
      </c>
      <c r="H9">
        <v>0</v>
      </c>
      <c r="I9">
        <v>20</v>
      </c>
      <c r="J9">
        <v>-150</v>
      </c>
      <c r="K9">
        <v>1</v>
      </c>
      <c r="L9">
        <v>120</v>
      </c>
      <c r="M9">
        <v>0</v>
      </c>
    </row>
    <row r="10" spans="1:13" ht="20.25" customHeight="1" x14ac:dyDescent="0.25">
      <c r="A10" s="1">
        <v>9</v>
      </c>
      <c r="B10" t="s">
        <v>74</v>
      </c>
      <c r="C10">
        <v>185</v>
      </c>
      <c r="D10">
        <v>36</v>
      </c>
      <c r="E10">
        <v>90</v>
      </c>
      <c r="F10">
        <v>85</v>
      </c>
      <c r="G10">
        <v>20</v>
      </c>
      <c r="H10">
        <v>-15</v>
      </c>
      <c r="I10">
        <v>0</v>
      </c>
      <c r="J10">
        <f>(Sheet1!J10)</f>
        <v>860</v>
      </c>
      <c r="K10">
        <v>40</v>
      </c>
      <c r="L10">
        <v>80</v>
      </c>
      <c r="M10">
        <v>-10</v>
      </c>
    </row>
    <row r="11" spans="1:13" ht="21.75" customHeight="1" x14ac:dyDescent="0.25"/>
    <row r="12" spans="1:13" ht="21.75" customHeight="1" x14ac:dyDescent="0.25"/>
    <row r="13" spans="1:13" ht="13.5" customHeight="1" x14ac:dyDescent="0.25"/>
    <row r="14" spans="1:13" ht="13.5" customHeight="1" x14ac:dyDescent="0.25"/>
    <row r="15" spans="1:13" ht="13.5" customHeight="1" x14ac:dyDescent="0.25"/>
    <row r="16" spans="1:13" ht="13.5" customHeight="1" x14ac:dyDescent="0.25"/>
    <row r="17" ht="15.75" customHeight="1" x14ac:dyDescent="0.25"/>
    <row r="18" ht="15.75" customHeight="1" x14ac:dyDescent="0.25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D74F6-064C-4376-A063-0F5F33B23835}">
  <dimension ref="A1:M10"/>
  <sheetViews>
    <sheetView topLeftCell="C1" workbookViewId="0">
      <selection activeCell="L24" sqref="L24"/>
    </sheetView>
  </sheetViews>
  <sheetFormatPr defaultRowHeight="15" x14ac:dyDescent="0.25"/>
  <cols>
    <col min="2" max="2" width="73.85546875" bestFit="1" customWidth="1"/>
    <col min="3" max="3" width="11.85546875" bestFit="1" customWidth="1"/>
    <col min="4" max="4" width="26.140625" bestFit="1" customWidth="1"/>
    <col min="5" max="5" width="21.5703125" bestFit="1" customWidth="1"/>
    <col min="6" max="6" width="22" bestFit="1" customWidth="1"/>
    <col min="7" max="7" width="21" bestFit="1" customWidth="1"/>
    <col min="8" max="8" width="25.140625" bestFit="1" customWidth="1"/>
    <col min="9" max="9" width="24.42578125" bestFit="1" customWidth="1"/>
    <col min="10" max="10" width="21.42578125" bestFit="1" customWidth="1"/>
    <col min="11" max="11" width="24" bestFit="1" customWidth="1"/>
    <col min="12" max="12" width="22.28515625" bestFit="1" customWidth="1"/>
    <col min="13" max="13" width="43.5703125" bestFit="1" customWidth="1"/>
    <col min="14" max="14" width="17.5703125" bestFit="1" customWidth="1"/>
    <col min="15" max="15" width="15.5703125" bestFit="1" customWidth="1"/>
    <col min="16" max="16" width="7.42578125" customWidth="1"/>
    <col min="17" max="17" width="12.5703125" customWidth="1"/>
    <col min="18" max="18" width="21.28515625" customWidth="1"/>
    <col min="19" max="19" width="45.42578125" bestFit="1" customWidth="1"/>
  </cols>
  <sheetData>
    <row r="1" spans="1:13" x14ac:dyDescent="0.25">
      <c r="A1" t="s">
        <v>0</v>
      </c>
      <c r="B1" t="s">
        <v>1</v>
      </c>
      <c r="C1" t="str">
        <f>Sheet2!C1</f>
        <v>Attribute_1</v>
      </c>
      <c r="D1" t="str">
        <f>Sheet2!D1</f>
        <v>Attribute_2</v>
      </c>
      <c r="E1" t="str">
        <f>Sheet2!E1</f>
        <v>Attribute_3</v>
      </c>
      <c r="F1" t="str">
        <f>Sheet2!F1</f>
        <v>Attribute_4</v>
      </c>
      <c r="G1" t="str">
        <f>Sheet2!G1</f>
        <v>Attribute_5</v>
      </c>
      <c r="H1" t="str">
        <f>Sheet2!H1</f>
        <v>Attribute_6</v>
      </c>
      <c r="I1" t="str">
        <f>Sheet2!I1</f>
        <v>Attribute_7</v>
      </c>
      <c r="J1" t="str">
        <f>Sheet2!J1</f>
        <v>Attribute_8</v>
      </c>
      <c r="K1" t="str">
        <f>Sheet2!K1</f>
        <v>Attribute_9</v>
      </c>
      <c r="L1" t="str">
        <f>Sheet2!L1</f>
        <v>Attribute_10</v>
      </c>
      <c r="M1" t="str">
        <f>Sheet2!M1</f>
        <v>Attribute_11</v>
      </c>
    </row>
    <row r="2" spans="1:13" x14ac:dyDescent="0.25">
      <c r="A2" s="1">
        <v>1</v>
      </c>
      <c r="B2" t="str">
        <f>Sheet2!B2</f>
        <v>A1</v>
      </c>
      <c r="C2">
        <v>0</v>
      </c>
      <c r="D2">
        <v>0</v>
      </c>
      <c r="E2">
        <v>0.05</v>
      </c>
      <c r="F2">
        <v>7.64</v>
      </c>
      <c r="G2">
        <v>0</v>
      </c>
      <c r="H2">
        <f>Sheet2!H2/10*-1</f>
        <v>0</v>
      </c>
      <c r="I2">
        <f>Sheet2!I2/10</f>
        <v>0</v>
      </c>
      <c r="J2">
        <f>Sheet2!J2/10</f>
        <v>0</v>
      </c>
      <c r="K2">
        <f>Sheet2!K2/10</f>
        <v>0</v>
      </c>
      <c r="L2">
        <f>Sheet2!L2/10</f>
        <v>0</v>
      </c>
      <c r="M2">
        <f>Sheet2!M2/10</f>
        <v>0</v>
      </c>
    </row>
    <row r="3" spans="1:13" x14ac:dyDescent="0.25">
      <c r="A3" s="1">
        <v>2</v>
      </c>
      <c r="B3" t="str">
        <f>Sheet2!B3</f>
        <v>A2</v>
      </c>
      <c r="C3">
        <f>Sheet2!C3/10</f>
        <v>3</v>
      </c>
      <c r="D3">
        <f>Sheet2!D3/10</f>
        <v>6</v>
      </c>
      <c r="E3">
        <f>Sheet2!E3/10</f>
        <v>0</v>
      </c>
      <c r="F3">
        <f>Sheet2!F3/10</f>
        <v>8.5</v>
      </c>
      <c r="G3">
        <f>Sheet2!G3/10</f>
        <v>1.9</v>
      </c>
      <c r="H3">
        <f>Sheet2!H3/10*-1</f>
        <v>0.5</v>
      </c>
      <c r="I3">
        <f>Sheet2!I3/10</f>
        <v>1.2</v>
      </c>
      <c r="J3">
        <f>Sheet2!J3/10</f>
        <v>70</v>
      </c>
      <c r="K3">
        <f>Sheet2!K3/10</f>
        <v>0</v>
      </c>
      <c r="L3">
        <f>Sheet2!L3/10</f>
        <v>0</v>
      </c>
      <c r="M3">
        <f>Sheet2!M3/10</f>
        <v>0.2</v>
      </c>
    </row>
    <row r="4" spans="1:13" x14ac:dyDescent="0.25">
      <c r="A4" s="1">
        <v>3</v>
      </c>
      <c r="B4" t="str">
        <f>Sheet2!B4</f>
        <v>A3</v>
      </c>
      <c r="C4">
        <f>Sheet2!C4/10</f>
        <v>4</v>
      </c>
      <c r="D4">
        <f>Sheet2!D4/10</f>
        <v>8</v>
      </c>
      <c r="E4">
        <f>Sheet2!E4/10</f>
        <v>2</v>
      </c>
      <c r="F4">
        <f>Sheet2!F4/10</f>
        <v>6.6</v>
      </c>
      <c r="G4">
        <f>Sheet2!G4/10</f>
        <v>1.8</v>
      </c>
      <c r="H4">
        <f>Sheet2!H4/10*-1</f>
        <v>0</v>
      </c>
      <c r="I4">
        <f>Sheet2!I4/10</f>
        <v>1</v>
      </c>
      <c r="J4">
        <f>Sheet2!J4/10</f>
        <v>50</v>
      </c>
      <c r="K4">
        <f>Sheet2!K4/10</f>
        <v>0.2</v>
      </c>
      <c r="L4">
        <f>Sheet2!L4/10</f>
        <v>0</v>
      </c>
      <c r="M4">
        <f>Sheet2!M4/10</f>
        <v>0</v>
      </c>
    </row>
    <row r="5" spans="1:13" x14ac:dyDescent="0.25">
      <c r="A5" s="1">
        <v>4</v>
      </c>
      <c r="B5" t="str">
        <f>Sheet2!B5</f>
        <v>A4</v>
      </c>
      <c r="C5">
        <f>Sheet2!C5/10</f>
        <v>30</v>
      </c>
      <c r="D5">
        <f>Sheet2!D5/10</f>
        <v>15</v>
      </c>
      <c r="E5">
        <f>Sheet2!E5/10</f>
        <v>3</v>
      </c>
      <c r="F5">
        <f>Sheet2!F5/10</f>
        <v>7.5</v>
      </c>
      <c r="G5">
        <f>Sheet2!G5/10</f>
        <v>2.2000000000000002</v>
      </c>
      <c r="H5">
        <f>Sheet2!H5/10*-1</f>
        <v>1.5</v>
      </c>
      <c r="I5">
        <f>Sheet2!I5/10</f>
        <v>0</v>
      </c>
      <c r="J5">
        <f>Sheet2!J5/10</f>
        <v>200</v>
      </c>
      <c r="K5">
        <f>Sheet2!K5/10</f>
        <v>8</v>
      </c>
      <c r="L5">
        <f>Sheet2!L5/10</f>
        <v>0.4</v>
      </c>
      <c r="M5">
        <f>Sheet2!M5/10</f>
        <v>1</v>
      </c>
    </row>
    <row r="6" spans="1:13" x14ac:dyDescent="0.25">
      <c r="A6" s="1">
        <v>5</v>
      </c>
      <c r="B6" t="str">
        <f>Sheet2!B6</f>
        <v>A5</v>
      </c>
      <c r="C6">
        <f>Sheet2!C6/10</f>
        <v>35</v>
      </c>
      <c r="D6">
        <f>Sheet2!D6/10</f>
        <v>24</v>
      </c>
      <c r="E6">
        <f>Sheet2!E6/10</f>
        <v>2</v>
      </c>
      <c r="F6">
        <f>Sheet2!F6/10</f>
        <v>0</v>
      </c>
      <c r="G6">
        <v>0</v>
      </c>
      <c r="H6">
        <f>Sheet2!H6/10*-1</f>
        <v>1.5</v>
      </c>
      <c r="I6">
        <f>Sheet2!I6/10</f>
        <v>0.2</v>
      </c>
      <c r="J6">
        <f>Sheet2!J6/10</f>
        <v>152</v>
      </c>
      <c r="K6">
        <f>Sheet2!K6/10</f>
        <v>0.5</v>
      </c>
      <c r="L6">
        <f>Sheet2!L6/10</f>
        <v>10</v>
      </c>
      <c r="M6">
        <f>Sheet2!M6/10</f>
        <v>0.2</v>
      </c>
    </row>
    <row r="7" spans="1:13" x14ac:dyDescent="0.25">
      <c r="A7" s="1">
        <v>6</v>
      </c>
      <c r="B7" t="str">
        <f>Sheet2!B7</f>
        <v>A6</v>
      </c>
      <c r="C7">
        <f>Sheet2!C7/10</f>
        <v>4</v>
      </c>
      <c r="D7">
        <f>Sheet2!D7/10</f>
        <v>4.8</v>
      </c>
      <c r="E7">
        <f>Sheet2!E7/10</f>
        <v>2.2000000000000002</v>
      </c>
      <c r="F7">
        <f>Sheet2!F7/10</f>
        <v>1</v>
      </c>
      <c r="G7">
        <v>0</v>
      </c>
      <c r="H7">
        <f>Sheet2!H7/10*-1</f>
        <v>0.3</v>
      </c>
      <c r="I7">
        <f>Sheet2!I7/10</f>
        <v>1.8</v>
      </c>
      <c r="J7">
        <f>Sheet2!J7/10</f>
        <v>65</v>
      </c>
      <c r="K7">
        <f>Sheet2!K7/10</f>
        <v>0</v>
      </c>
      <c r="L7">
        <f>Sheet2!L7/10</f>
        <v>0</v>
      </c>
      <c r="M7">
        <f>Sheet2!M7/10</f>
        <v>0.2</v>
      </c>
    </row>
    <row r="8" spans="1:13" x14ac:dyDescent="0.25">
      <c r="A8" s="1">
        <v>7</v>
      </c>
      <c r="B8" t="str">
        <f>Sheet2!B8</f>
        <v>A7</v>
      </c>
      <c r="C8">
        <f>Sheet2!C8/10</f>
        <v>0</v>
      </c>
      <c r="D8">
        <f>Sheet2!D8/10</f>
        <v>0</v>
      </c>
      <c r="E8">
        <f>Sheet2!E8/10</f>
        <v>0</v>
      </c>
      <c r="F8">
        <f>Sheet2!F8/10</f>
        <v>0</v>
      </c>
      <c r="G8">
        <v>0</v>
      </c>
      <c r="H8">
        <f>Sheet2!H8/10</f>
        <v>1</v>
      </c>
      <c r="I8">
        <f>Sheet2!I8/10</f>
        <v>0</v>
      </c>
      <c r="J8">
        <f>Sheet2!J8/10</f>
        <v>20</v>
      </c>
      <c r="K8">
        <f>Sheet2!K8/10</f>
        <v>0</v>
      </c>
      <c r="L8">
        <f>Sheet2!L8/10</f>
        <v>0</v>
      </c>
      <c r="M8">
        <f>Sheet2!M8/10</f>
        <v>0</v>
      </c>
    </row>
    <row r="9" spans="1:13" x14ac:dyDescent="0.25">
      <c r="A9" s="1">
        <v>8</v>
      </c>
      <c r="B9" t="str">
        <f>Sheet2!B9</f>
        <v>A8</v>
      </c>
      <c r="C9">
        <f>Sheet2!C9/10</f>
        <v>5</v>
      </c>
      <c r="D9">
        <f>Sheet2!D9/10</f>
        <v>6.5</v>
      </c>
      <c r="E9">
        <f>Sheet2!E9/10</f>
        <v>3.5</v>
      </c>
      <c r="F9">
        <f>Sheet2!F9/10</f>
        <v>0</v>
      </c>
      <c r="G9">
        <v>0</v>
      </c>
      <c r="H9">
        <f>Sheet2!H9/10*-1</f>
        <v>0</v>
      </c>
      <c r="I9">
        <f>Sheet2!I9/10</f>
        <v>2</v>
      </c>
      <c r="J9">
        <f>Sheet2!J9/10*-1</f>
        <v>15</v>
      </c>
      <c r="K9">
        <f>Sheet2!K9/10</f>
        <v>0.1</v>
      </c>
      <c r="L9">
        <f>Sheet2!L9/10</f>
        <v>12</v>
      </c>
      <c r="M9">
        <f>Sheet2!M9/10</f>
        <v>0</v>
      </c>
    </row>
    <row r="10" spans="1:13" x14ac:dyDescent="0.25">
      <c r="A10" s="1">
        <v>9</v>
      </c>
      <c r="B10" t="str">
        <f>Sheet2!B10</f>
        <v>A9</v>
      </c>
      <c r="C10">
        <f>Sheet2!C10/10</f>
        <v>18.5</v>
      </c>
      <c r="D10">
        <f>Sheet2!D10/10</f>
        <v>3.6</v>
      </c>
      <c r="E10">
        <f>Sheet2!E10/10</f>
        <v>9</v>
      </c>
      <c r="F10">
        <f>Sheet2!F10/10</f>
        <v>8.5</v>
      </c>
      <c r="G10">
        <f>Sheet2!G10/10</f>
        <v>2</v>
      </c>
      <c r="H10">
        <f>Sheet2!H10/10*-1</f>
        <v>1.5</v>
      </c>
      <c r="I10">
        <f>Sheet2!I10/10</f>
        <v>0</v>
      </c>
      <c r="J10">
        <f>Sheet2!J10/10</f>
        <v>86</v>
      </c>
      <c r="K10">
        <f>Sheet2!K10/10</f>
        <v>4</v>
      </c>
      <c r="L10">
        <f>Sheet2!L10/10</f>
        <v>8</v>
      </c>
      <c r="M10">
        <f>Sheet2!M10/10*-1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69F50-68E3-4791-B393-CF15A8BFE65D}">
  <dimension ref="A1:K3"/>
  <sheetViews>
    <sheetView tabSelected="1" topLeftCell="J1" workbookViewId="0">
      <selection activeCell="K10" sqref="K10"/>
    </sheetView>
  </sheetViews>
  <sheetFormatPr defaultRowHeight="15" x14ac:dyDescent="0.25"/>
  <cols>
    <col min="1" max="1" width="61.140625" bestFit="1" customWidth="1"/>
    <col min="2" max="2" width="62.28515625" bestFit="1" customWidth="1"/>
    <col min="3" max="3" width="45" bestFit="1" customWidth="1"/>
    <col min="4" max="4" width="47.85546875" bestFit="1" customWidth="1"/>
    <col min="5" max="5" width="29" bestFit="1" customWidth="1"/>
    <col min="6" max="6" width="29.28515625" bestFit="1" customWidth="1"/>
    <col min="7" max="7" width="30.7109375" bestFit="1" customWidth="1"/>
    <col min="8" max="8" width="25.28515625" bestFit="1" customWidth="1"/>
    <col min="9" max="9" width="49.7109375" bestFit="1" customWidth="1"/>
    <col min="10" max="11" width="46.5703125" bestFit="1" customWidth="1"/>
  </cols>
  <sheetData>
    <row r="1" spans="1:11" x14ac:dyDescent="0.25">
      <c r="A1" t="str">
        <f>Sheet2!C1</f>
        <v>Attribute_1</v>
      </c>
      <c r="B1" t="str">
        <f>Sheet2!D1</f>
        <v>Attribute_2</v>
      </c>
      <c r="C1" t="str">
        <f>Sheet2!E1</f>
        <v>Attribute_3</v>
      </c>
      <c r="D1" t="str">
        <f>Sheet2!F1</f>
        <v>Attribute_4</v>
      </c>
      <c r="E1" t="str">
        <f>Sheet2!G1</f>
        <v>Attribute_5</v>
      </c>
      <c r="F1" t="str">
        <f>Sheet2!H1</f>
        <v>Attribute_6</v>
      </c>
      <c r="G1" t="str">
        <f>Sheet2!I1</f>
        <v>Attribute_7</v>
      </c>
      <c r="H1" t="str">
        <f>Sheet2!J1</f>
        <v>Attribute_8</v>
      </c>
      <c r="I1" t="str">
        <f>Sheet2!K1</f>
        <v>Attribute_9</v>
      </c>
      <c r="J1" t="str">
        <f>Sheet2!L1</f>
        <v>Attribute_10</v>
      </c>
      <c r="K1" t="str">
        <f>Sheet2!M1</f>
        <v>Attribute_11</v>
      </c>
    </row>
    <row r="2" spans="1:11" x14ac:dyDescent="0.25">
      <c r="A2">
        <v>2</v>
      </c>
      <c r="B2">
        <v>3</v>
      </c>
      <c r="C2">
        <v>4</v>
      </c>
      <c r="D2">
        <v>5</v>
      </c>
      <c r="E2">
        <v>6</v>
      </c>
      <c r="F2">
        <v>7</v>
      </c>
      <c r="G2">
        <v>8</v>
      </c>
      <c r="H2">
        <v>1</v>
      </c>
      <c r="I2">
        <v>10</v>
      </c>
      <c r="J2">
        <v>11</v>
      </c>
      <c r="K2">
        <v>9</v>
      </c>
    </row>
    <row r="3" spans="1:11" x14ac:dyDescent="0.25">
      <c r="A3" t="s">
        <v>63</v>
      </c>
      <c r="B3" t="s">
        <v>63</v>
      </c>
      <c r="C3" t="s">
        <v>63</v>
      </c>
      <c r="D3" t="s">
        <v>63</v>
      </c>
      <c r="E3" t="s">
        <v>63</v>
      </c>
      <c r="F3" t="s">
        <v>63</v>
      </c>
      <c r="G3" t="s">
        <v>64</v>
      </c>
      <c r="H3" t="s">
        <v>64</v>
      </c>
      <c r="I3" t="s">
        <v>63</v>
      </c>
      <c r="J3" t="s">
        <v>63</v>
      </c>
      <c r="K3" t="s">
        <v>64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40C3A-312C-44FB-8C47-BAE3F0729431}">
  <dimension ref="A1:K4"/>
  <sheetViews>
    <sheetView workbookViewId="0">
      <selection activeCell="B9" sqref="B9"/>
    </sheetView>
  </sheetViews>
  <sheetFormatPr defaultRowHeight="15" x14ac:dyDescent="0.25"/>
  <cols>
    <col min="1" max="1" width="61.140625" bestFit="1" customWidth="1"/>
    <col min="2" max="2" width="62.28515625" bestFit="1" customWidth="1"/>
    <col min="3" max="3" width="45" bestFit="1" customWidth="1"/>
    <col min="4" max="4" width="47.85546875" bestFit="1" customWidth="1"/>
    <col min="5" max="5" width="29" bestFit="1" customWidth="1"/>
    <col min="6" max="6" width="29.28515625" bestFit="1" customWidth="1"/>
    <col min="7" max="7" width="30.7109375" bestFit="1" customWidth="1"/>
    <col min="8" max="8" width="25.28515625" bestFit="1" customWidth="1"/>
    <col min="9" max="9" width="49.7109375" bestFit="1" customWidth="1"/>
    <col min="10" max="11" width="46.5703125" bestFit="1" customWidth="1"/>
  </cols>
  <sheetData>
    <row r="1" spans="1:11" x14ac:dyDescent="0.25">
      <c r="A1" t="str">
        <f>Sheet2!C1</f>
        <v>Attribute_1</v>
      </c>
      <c r="B1" t="str">
        <f>Sheet2!D1</f>
        <v>Attribute_2</v>
      </c>
      <c r="C1" t="str">
        <f>Sheet2!E1</f>
        <v>Attribute_3</v>
      </c>
      <c r="D1" t="str">
        <f>Sheet2!F1</f>
        <v>Attribute_4</v>
      </c>
      <c r="E1" t="str">
        <f>Sheet2!G1</f>
        <v>Attribute_5</v>
      </c>
      <c r="F1" t="str">
        <f>Sheet2!H1</f>
        <v>Attribute_6</v>
      </c>
      <c r="G1" t="str">
        <f>Sheet2!I1</f>
        <v>Attribute_7</v>
      </c>
      <c r="H1" t="str">
        <f>Sheet2!J1</f>
        <v>Attribute_8</v>
      </c>
      <c r="I1" t="str">
        <f>Sheet2!K1</f>
        <v>Attribute_9</v>
      </c>
      <c r="J1" t="str">
        <f>Sheet2!L1</f>
        <v>Attribute_10</v>
      </c>
      <c r="K1" t="str">
        <f>Sheet2!M1</f>
        <v>Attribute_11</v>
      </c>
    </row>
    <row r="2" spans="1:11" x14ac:dyDescent="0.25">
      <c r="A2" t="s">
        <v>34</v>
      </c>
      <c r="B2" t="s">
        <v>34</v>
      </c>
      <c r="C2" t="s">
        <v>35</v>
      </c>
      <c r="D2" t="s">
        <v>35</v>
      </c>
      <c r="E2" t="s">
        <v>65</v>
      </c>
      <c r="F2" t="s">
        <v>35</v>
      </c>
      <c r="G2" t="s">
        <v>36</v>
      </c>
      <c r="H2" t="s">
        <v>38</v>
      </c>
      <c r="I2" t="s">
        <v>34</v>
      </c>
      <c r="J2" t="s">
        <v>34</v>
      </c>
      <c r="K2" t="s">
        <v>37</v>
      </c>
    </row>
    <row r="3" spans="1:11" x14ac:dyDescent="0.25">
      <c r="A3" t="s">
        <v>61</v>
      </c>
      <c r="B3" t="s">
        <v>61</v>
      </c>
      <c r="C3" t="s">
        <v>62</v>
      </c>
      <c r="D3" t="s">
        <v>62</v>
      </c>
      <c r="E3" t="s">
        <v>62</v>
      </c>
      <c r="F3" t="s">
        <v>62</v>
      </c>
      <c r="G3" t="s">
        <v>62</v>
      </c>
      <c r="H3" t="s">
        <v>62</v>
      </c>
      <c r="I3" t="s">
        <v>61</v>
      </c>
      <c r="J3" t="s">
        <v>61</v>
      </c>
      <c r="K3" t="s">
        <v>62</v>
      </c>
    </row>
    <row r="4" spans="1:11" x14ac:dyDescent="0.25">
      <c r="A4" t="s">
        <v>60</v>
      </c>
      <c r="B4" t="s">
        <v>60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s">
        <v>60</v>
      </c>
      <c r="J4" t="s">
        <v>60</v>
      </c>
      <c r="K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47F58-F05E-43C1-874B-042B9D46081D}">
  <dimension ref="A2:B4"/>
  <sheetViews>
    <sheetView workbookViewId="0">
      <selection activeCell="F9" sqref="F9"/>
    </sheetView>
  </sheetViews>
  <sheetFormatPr defaultRowHeight="15" x14ac:dyDescent="0.25"/>
  <sheetData>
    <row r="2" spans="1:2" x14ac:dyDescent="0.25">
      <c r="A2">
        <v>2</v>
      </c>
      <c r="B2">
        <v>3</v>
      </c>
    </row>
    <row r="3" spans="1:2" x14ac:dyDescent="0.25">
      <c r="A3">
        <v>2</v>
      </c>
      <c r="B3">
        <v>4</v>
      </c>
    </row>
    <row r="4" spans="1:2" x14ac:dyDescent="0.25">
      <c r="A4">
        <v>5</v>
      </c>
      <c r="B4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Deviation</vt:lpstr>
      <vt:lpstr>Criteria</vt:lpstr>
      <vt:lpstr>Units</vt:lpstr>
      <vt:lpstr>Interactions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Paulus Meerman</dc:creator>
  <cp:lastModifiedBy>Paulus Meerman</cp:lastModifiedBy>
  <dcterms:created xsi:type="dcterms:W3CDTF">2022-01-08T08:34:55Z</dcterms:created>
  <dcterms:modified xsi:type="dcterms:W3CDTF">2022-03-16T15:38:09Z</dcterms:modified>
</cp:coreProperties>
</file>