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<sst xmlns="http://schemas.openxmlformats.org/spreadsheetml/2006/main" count="73" uniqueCount="73">
  <si>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</si>
  <si>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</si>
  <si>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</si>
  <si>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</si>
  <si>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</si>
  <si>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Nhân viên: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</si>
  <si>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</si>
  <si>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</si>
  <si>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</si>
  <si>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</si>
  <si>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</si>
  <si>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</si>
  <si>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</si>
  <si>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</si>
  <si>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</si>
  <si>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</si>
  <si>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 xml:space="preserve">Doanh thu 
tính lương</t>
  </si>
  <si>
    <t>Bì thư nhỏ</t>
  </si>
  <si>
    <t>BPGS BĐ liên tỉnh</t>
  </si>
  <si>
    <t>BPGS BD quốc tế</t>
  </si>
  <si>
    <t>Bưu kiện COD liên tỉnh</t>
  </si>
  <si>
    <t>Bưu kiện COD nội tỉnh</t>
  </si>
  <si>
    <t>Bưu kiện liên tỉnh</t>
  </si>
  <si>
    <t>Bưu kiện nội tỉnh</t>
  </si>
  <si>
    <t>Chuyển phát CĐ GPLX liên tỉnh</t>
  </si>
  <si>
    <t>Chuyển phát CĐ GPLX nội tỉnh</t>
  </si>
  <si>
    <t>Chuyển phát CMND nội tỉnh</t>
  </si>
  <si>
    <t>Chuyển phát ĐK xe nội tỉnh</t>
  </si>
  <si>
    <t>Chuyển phát Hộ chiếu liên tỉnh</t>
  </si>
  <si>
    <t>Chuyển phát Hộ chiếu nội tỉnh</t>
  </si>
  <si>
    <t>Dịch vụ Logictis COD Liên tỉnh</t>
  </si>
  <si>
    <t>Dịch vụ Logictis Liên tỉnh</t>
  </si>
  <si>
    <t>Dịch vụ Logictis nội tỉnh</t>
  </si>
  <si>
    <t>EMS C</t>
  </si>
  <si>
    <t>EMS COD liên tỉnh</t>
  </si>
  <si>
    <t>EMS COD nội tỉnh</t>
  </si>
  <si>
    <t>EMS liên tỉnh</t>
  </si>
  <si>
    <t>EMS nội tỉnh</t>
  </si>
  <si>
    <t>EMS phát trước 10H</t>
  </si>
  <si>
    <t>EMS Quốc tế</t>
  </si>
  <si>
    <t>Phụ thu nước ngoài</t>
  </si>
  <si>
    <t>Tem máy BP Kinh Doanh</t>
  </si>
  <si>
    <t>Tem thư BP Công ích</t>
  </si>
  <si>
    <t>Tổng cộng</t>
  </si>
  <si>
    <t>II. Nhóm Tài Chính Bưu Chính</t>
  </si>
  <si>
    <t xml:space="preserve">Số tiền 
thu hộ</t>
  </si>
  <si>
    <t xml:space="preserve">Số tiền 
chi hộ</t>
  </si>
  <si>
    <t>Số tiền cước</t>
  </si>
  <si>
    <t xml:space="preserve">Doanh thu 
 trước thuế</t>
  </si>
  <si>
    <t>Thuế vAT</t>
  </si>
  <si>
    <t>EarnMoney</t>
  </si>
  <si>
    <t>1102-THU PHÍ XIN CẤP VISA HOA KỲ</t>
  </si>
  <si>
    <t>1103- Phí tạm thời bảo việt nhân thọ</t>
  </si>
  <si>
    <t>1107-Thu hộ ngân hàng Phương Đông(OCB)</t>
  </si>
  <si>
    <t>1181-Thu hộ tiền điện EVN</t>
  </si>
  <si>
    <t>1202- Phí bảo hiểm bảo việt nhân thọ</t>
  </si>
  <si>
    <t>1204-Phí bảo hiểm AIA</t>
  </si>
  <si>
    <t>1301-Phí Trả góp HD SaiGon( HDFINANCE/SGVF)</t>
  </si>
  <si>
    <t>1302-PHÍ TRẢ GÓP CTY TC HOME_CREDIT (PPF)</t>
  </si>
  <si>
    <t>1303-Phí Trả góp tín dụng VPbank</t>
  </si>
  <si>
    <t>1304-PHÍ TRẢ GÓP TÍN DỤNG PRUDENTIAL</t>
  </si>
  <si>
    <t>1305-THU HỘ JACCS (JIVF) TIỀN VAY</t>
  </si>
  <si>
    <t>1306-THU HỘ TIÊU DÙNG VPB FC (FECREDIT)</t>
  </si>
  <si>
    <t>1308-TÀI CHÍNH MB (MCREDIT)</t>
  </si>
  <si>
    <t>1601-Mua hàng Best Products(Catalogue)</t>
  </si>
  <si>
    <t>2104-TRẢ CHUYỂN TIỀN COD</t>
  </si>
  <si>
    <t>2106-CHI HỘ VPB FC</t>
  </si>
  <si>
    <t>2108-CHI HỘ VPBANK</t>
  </si>
  <si>
    <t>2332-CHI HỘ HOME CREDIT (PPF)</t>
  </si>
  <si>
    <t>4101-PHÁT HÀNH ĐIỆN HOA</t>
  </si>
  <si>
    <t>7007 - TRẢ CHUYỂN TIỀN BƯU ĐIỆN</t>
  </si>
  <si>
    <t>7007- PHÁT HÀNH CHUYỂN TIỀN BƯU ĐIỆN</t>
  </si>
  <si>
    <t>7009-CHUYỂN TIỀN MẶT VÀO TÀI KHOẢN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</si>
</sst>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0"/>
      <name val="Segoe UI"/>
    </font>
    <font>
      <b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2" applyFont="1" xfId="0">
      <alignment vertical="center"/>
    </xf>
    <xf numFmtId="0" applyNumberFormat="1" fontId="3" applyFont="1" xfId="0">
      <alignment vertical="center"/>
    </xf>
    <xf numFmtId="4" applyNumberFormat="1" fontId="2" applyFont="1" xfId="0">
      <alignment vertical="center"/>
    </xf>
    <xf numFmtId="0" applyNumberFormat="1" fontId="2" applyFont="1" xfId="0">
      <alignment horizontal="left" vertical="center"/>
    </xf>
    <xf numFmtId="0" applyNumberFormat="1" fontId="2" applyFont="1" xfId="0">
      <alignment vertical="center" wrapText="1"/>
    </xf>
    <xf numFmtId="0" applyNumberFormat="1" fontId="2" applyFont="1" fillId="2" applyFill="1" xfId="0">
      <alignment horizontal="center" vertical="center" wrapText="1"/>
    </xf>
    <xf numFmtId="0" applyNumberFormat="1" fontId="3" applyFont="1" xfId="0">
      <alignment horizontal="center" vertical="center" wrapText="1"/>
    </xf>
    <xf numFmtId="0" applyNumberFormat="1" fontId="3" applyFont="1" xfId="0">
      <alignment horizontal="left" vertical="center" indent="2"/>
    </xf>
    <xf numFmtId="0" applyNumberFormat="1" fontId="3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H36">
  <autoFilter ref="A10:H36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0:J62">
  <autoFilter ref="A40:J62"/>
  <tableColumns count="10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cước"/>
    <tableColumn id="7" name="Doanh thu _x000A_ trước thuế"/>
    <tableColumn id="8" name="Thuế vAT"/>
    <tableColumn id="9" name="Doanh thu _x000A_tính lương"/>
    <tableColumn id="10" name="EarnMone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.9" customWidth="1" style="1"/>
    <col min="2" max="2" width="43.9626639229911" customWidth="1"/>
    <col min="3" max="3" width="6.75" customWidth="1"/>
    <col min="4" max="4" width="14.86" customWidth="1"/>
    <col min="5" max="5" width="14.86" customWidth="1"/>
    <col min="6" max="6" width="17.71" customWidth="1"/>
    <col min="7" max="7" width="12.23" customWidth="1"/>
    <col min="8" max="8" width="16.25" customWidth="1"/>
  </cols>
  <sheetData>
    <row r="1" ht="29.35" customHeight="1" s="2" customFormat="1">
      <c r="A1" s="14" t="s">
        <v>0</v>
      </c>
      <c r="B1" s="14" t="s">
        <v>0</v>
      </c>
      <c r="C1" s="14"/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2" customFormat="1">
      <c r="A3" s="7">
        <f ref="A3:H3" t="shared" si="1">upper("Bảng kê thu tiền tại bưu cục - tổng hợp")</f>
      </c>
      <c r="B3" s="7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3" customFormat="1">
      <c r="A4" s="16" t="s">
        <v>1</v>
      </c>
      <c r="B4" s="16" t="s">
        <v>1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="3" customFormat="1">
      <c r="A5" s="16" t="s">
        <v>3</v>
      </c>
      <c r="B5" s="16" t="s">
        <v>3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="3" customFormat="1">
      <c r="A6" s="16" t="s">
        <v>5</v>
      </c>
      <c r="B6" s="16" t="s">
        <v>5</v>
      </c>
      <c r="C6" s="15" t="s">
        <v>4</v>
      </c>
      <c r="D6" s="15" t="s">
        <v>4</v>
      </c>
      <c r="E6" s="15" t="s">
        <v>4</v>
      </c>
      <c r="F6" s="15" t="s">
        <v>4</v>
      </c>
      <c r="G6" s="15" t="s">
        <v>4</v>
      </c>
      <c r="H6" s="15" t="s">
        <v>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="3" customFormat="1">
      <c r="A7" s="16" t="s">
        <v>6</v>
      </c>
      <c r="B7" s="16" t="s">
        <v>6</v>
      </c>
      <c r="C7" s="15" t="s">
        <v>7</v>
      </c>
      <c r="D7" s="15" t="s">
        <v>7</v>
      </c>
      <c r="E7" s="15" t="s">
        <v>7</v>
      </c>
      <c r="F7" s="15" t="s">
        <v>7</v>
      </c>
      <c r="G7" s="15" t="s">
        <v>7</v>
      </c>
      <c r="H7" s="15" t="s">
        <v>7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4" customFormat="1">
      <c r="A9" s="11" t="s">
        <v>8</v>
      </c>
      <c r="B9" s="11" t="s">
        <v>8</v>
      </c>
      <c r="C9" s="11" t="s">
        <v>8</v>
      </c>
      <c r="D9" s="11" t="s">
        <v>8</v>
      </c>
      <c r="E9" s="11" t="s">
        <v>8</v>
      </c>
      <c r="F9" s="11" t="s">
        <v>8</v>
      </c>
      <c r="G9" s="11" t="s">
        <v>8</v>
      </c>
      <c r="H9" s="11" t="s">
        <v>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2.23" customHeight="1" s="5" customFormat="1">
      <c r="A10" s="13" t="s">
        <v>9</v>
      </c>
      <c r="B10" s="13" t="s">
        <v>10</v>
      </c>
      <c r="C10" s="13" t="s">
        <v>11</v>
      </c>
      <c r="D10" s="13" t="s">
        <v>12</v>
      </c>
      <c r="E10" s="13" t="s">
        <v>13</v>
      </c>
      <c r="F10" s="13" t="s">
        <v>14</v>
      </c>
      <c r="G10" s="13" t="s">
        <v>15</v>
      </c>
      <c r="H10" s="13" t="s">
        <v>16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>
        <v>1</v>
      </c>
      <c r="B11" s="8" t="s">
        <v>17</v>
      </c>
      <c r="C11" s="8">
        <v>200</v>
      </c>
      <c r="D11" s="10">
        <v>200000</v>
      </c>
      <c r="E11" s="10">
        <v>0</v>
      </c>
      <c r="F11" s="10">
        <v>181818.18181818182</v>
      </c>
      <c r="G11" s="10">
        <v>18181.818181818184</v>
      </c>
      <c r="H11" s="10">
        <v>149090.91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2</v>
      </c>
      <c r="B12" s="8" t="s">
        <v>18</v>
      </c>
      <c r="C12" s="8">
        <v>1</v>
      </c>
      <c r="D12" s="10">
        <v>14300</v>
      </c>
      <c r="E12" s="10">
        <v>0</v>
      </c>
      <c r="F12" s="10">
        <v>13000</v>
      </c>
      <c r="G12" s="10">
        <v>1300</v>
      </c>
      <c r="H12" s="10">
        <v>7540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3</v>
      </c>
      <c r="B13" s="8" t="s">
        <v>19</v>
      </c>
      <c r="C13" s="8">
        <v>14</v>
      </c>
      <c r="D13" s="10">
        <v>7264000</v>
      </c>
      <c r="E13" s="10">
        <v>0</v>
      </c>
      <c r="F13" s="10">
        <v>6603636.3636363642</v>
      </c>
      <c r="G13" s="10">
        <v>660363.63636363635</v>
      </c>
      <c r="H13" s="10">
        <v>3830109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4</v>
      </c>
      <c r="B14" s="8" t="s">
        <v>20</v>
      </c>
      <c r="C14" s="8">
        <v>362</v>
      </c>
      <c r="D14" s="10">
        <v>5331079</v>
      </c>
      <c r="E14" s="10">
        <v>0</v>
      </c>
      <c r="F14" s="10">
        <v>4846435.4545454541</v>
      </c>
      <c r="G14" s="10">
        <v>484643.54545454547</v>
      </c>
      <c r="H14" s="10">
        <v>2810932.5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5</v>
      </c>
      <c r="B15" s="8" t="s">
        <v>21</v>
      </c>
      <c r="C15" s="8">
        <v>30</v>
      </c>
      <c r="D15" s="10">
        <v>446625</v>
      </c>
      <c r="E15" s="10">
        <v>0</v>
      </c>
      <c r="F15" s="10">
        <v>406022.72727272729</v>
      </c>
      <c r="G15" s="10">
        <v>40602.272727272728</v>
      </c>
      <c r="H15" s="10">
        <v>406022.72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6</v>
      </c>
      <c r="B16" s="8" t="s">
        <v>22</v>
      </c>
      <c r="C16" s="8">
        <v>550</v>
      </c>
      <c r="D16" s="10">
        <v>14097782</v>
      </c>
      <c r="E16" s="10">
        <v>0</v>
      </c>
      <c r="F16" s="10">
        <v>12816165.454545455</v>
      </c>
      <c r="G16" s="10">
        <v>1281616.5454545454</v>
      </c>
      <c r="H16" s="10">
        <v>7433375.5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7</v>
      </c>
      <c r="B17" s="8" t="s">
        <v>23</v>
      </c>
      <c r="C17" s="8">
        <v>38</v>
      </c>
      <c r="D17" s="10">
        <v>734442</v>
      </c>
      <c r="E17" s="10">
        <v>0</v>
      </c>
      <c r="F17" s="10">
        <v>667674.54545454541</v>
      </c>
      <c r="G17" s="10">
        <v>66767.454545454544</v>
      </c>
      <c r="H17" s="10">
        <v>667674.5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8</v>
      </c>
      <c r="B18" s="8" t="s">
        <v>24</v>
      </c>
      <c r="C18" s="8">
        <v>214</v>
      </c>
      <c r="D18" s="10">
        <v>0</v>
      </c>
      <c r="E18" s="10">
        <v>84914000</v>
      </c>
      <c r="F18" s="10">
        <v>77194545.454545453</v>
      </c>
      <c r="G18" s="10">
        <v>7719454.5454545449</v>
      </c>
      <c r="H18" s="10">
        <v>36281436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9</v>
      </c>
      <c r="B19" s="8" t="s">
        <v>25</v>
      </c>
      <c r="C19" s="8">
        <v>14</v>
      </c>
      <c r="D19" s="10">
        <v>490000</v>
      </c>
      <c r="E19" s="10">
        <v>0</v>
      </c>
      <c r="F19" s="10">
        <v>445454.54545454547</v>
      </c>
      <c r="G19" s="10">
        <v>44545.454545454544</v>
      </c>
      <c r="H19" s="10">
        <v>400909.09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10</v>
      </c>
      <c r="B20" s="8" t="s">
        <v>26</v>
      </c>
      <c r="C20" s="8">
        <v>346</v>
      </c>
      <c r="D20" s="10">
        <v>7269000</v>
      </c>
      <c r="E20" s="10">
        <v>0</v>
      </c>
      <c r="F20" s="10">
        <v>6608181.8181818184</v>
      </c>
      <c r="G20" s="10">
        <v>660818.18181818177</v>
      </c>
      <c r="H20" s="10">
        <v>5947363.5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11</v>
      </c>
      <c r="B21" s="8" t="s">
        <v>27</v>
      </c>
      <c r="C21" s="8">
        <v>141</v>
      </c>
      <c r="D21" s="10">
        <v>4375000</v>
      </c>
      <c r="E21" s="10">
        <v>0</v>
      </c>
      <c r="F21" s="10">
        <v>3977272.7272727275</v>
      </c>
      <c r="G21" s="10">
        <v>397727.27272727271</v>
      </c>
      <c r="H21" s="10">
        <v>3579545.5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12</v>
      </c>
      <c r="B22" s="8" t="s">
        <v>28</v>
      </c>
      <c r="C22" s="8">
        <v>7</v>
      </c>
      <c r="D22" s="10">
        <v>385000</v>
      </c>
      <c r="E22" s="10">
        <v>0</v>
      </c>
      <c r="F22" s="10">
        <v>350000</v>
      </c>
      <c r="G22" s="10">
        <v>35000</v>
      </c>
      <c r="H22" s="10">
        <v>164500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13</v>
      </c>
      <c r="B23" s="8" t="s">
        <v>29</v>
      </c>
      <c r="C23" s="8">
        <v>30</v>
      </c>
      <c r="D23" s="10">
        <v>1350000</v>
      </c>
      <c r="E23" s="10">
        <v>0</v>
      </c>
      <c r="F23" s="10">
        <v>1227272.7272727273</v>
      </c>
      <c r="G23" s="10">
        <v>122727.27272727272</v>
      </c>
      <c r="H23" s="10">
        <v>1227272.75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14</v>
      </c>
      <c r="B24" s="8" t="s">
        <v>30</v>
      </c>
      <c r="C24" s="8">
        <v>7</v>
      </c>
      <c r="D24" s="10">
        <v>109000</v>
      </c>
      <c r="E24" s="10">
        <v>0</v>
      </c>
      <c r="F24" s="10">
        <v>99090.909090909088</v>
      </c>
      <c r="G24" s="10">
        <v>9909.09090909091</v>
      </c>
      <c r="H24" s="10">
        <v>57472.73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15</v>
      </c>
      <c r="B25" s="8" t="s">
        <v>31</v>
      </c>
      <c r="C25" s="8">
        <v>8</v>
      </c>
      <c r="D25" s="10">
        <v>3699267</v>
      </c>
      <c r="E25" s="10">
        <v>0</v>
      </c>
      <c r="F25" s="10">
        <v>3362970</v>
      </c>
      <c r="G25" s="10">
        <v>336297</v>
      </c>
      <c r="H25" s="10">
        <v>1950522.5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16</v>
      </c>
      <c r="B26" s="8" t="s">
        <v>32</v>
      </c>
      <c r="C26" s="8">
        <v>7</v>
      </c>
      <c r="D26" s="10">
        <v>707333</v>
      </c>
      <c r="E26" s="10">
        <v>0</v>
      </c>
      <c r="F26" s="10">
        <v>643030</v>
      </c>
      <c r="G26" s="10">
        <v>64303</v>
      </c>
      <c r="H26" s="10">
        <v>643030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17</v>
      </c>
      <c r="B27" s="8" t="s">
        <v>33</v>
      </c>
      <c r="C27" s="8">
        <v>103</v>
      </c>
      <c r="D27" s="10">
        <v>433272</v>
      </c>
      <c r="E27" s="10">
        <v>2005112</v>
      </c>
      <c r="F27" s="10">
        <v>2216712.7272727275</v>
      </c>
      <c r="G27" s="10">
        <v>221671.27272727274</v>
      </c>
      <c r="H27" s="10">
        <v>1041855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18</v>
      </c>
      <c r="B28" s="8" t="s">
        <v>34</v>
      </c>
      <c r="C28" s="8">
        <v>104</v>
      </c>
      <c r="D28" s="10">
        <v>1568464</v>
      </c>
      <c r="E28" s="10">
        <v>0</v>
      </c>
      <c r="F28" s="10">
        <v>1425876.3636363638</v>
      </c>
      <c r="G28" s="10">
        <v>142587.63636363638</v>
      </c>
      <c r="H28" s="10">
        <v>670161.88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19</v>
      </c>
      <c r="B29" s="8" t="s">
        <v>35</v>
      </c>
      <c r="C29" s="8">
        <v>22</v>
      </c>
      <c r="D29" s="10">
        <v>330480</v>
      </c>
      <c r="E29" s="10">
        <v>0</v>
      </c>
      <c r="F29" s="10">
        <v>300436.36363636365</v>
      </c>
      <c r="G29" s="10">
        <v>30043.636363636364</v>
      </c>
      <c r="H29" s="10">
        <v>270392.72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20</v>
      </c>
      <c r="B30" s="8" t="s">
        <v>36</v>
      </c>
      <c r="C30" s="8">
        <v>932</v>
      </c>
      <c r="D30" s="10">
        <v>32721353</v>
      </c>
      <c r="E30" s="10">
        <v>0</v>
      </c>
      <c r="F30" s="10">
        <v>29746684.545454547</v>
      </c>
      <c r="G30" s="10">
        <v>2974668.4545454546</v>
      </c>
      <c r="H30" s="10">
        <v>13980942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21</v>
      </c>
      <c r="B31" s="8" t="s">
        <v>37</v>
      </c>
      <c r="C31" s="8">
        <v>102</v>
      </c>
      <c r="D31" s="10">
        <v>1592992</v>
      </c>
      <c r="E31" s="10">
        <v>0</v>
      </c>
      <c r="F31" s="10">
        <v>1448174.5454545456</v>
      </c>
      <c r="G31" s="10">
        <v>144817.45454545456</v>
      </c>
      <c r="H31" s="10">
        <v>1303357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22</v>
      </c>
      <c r="B32" s="8" t="s">
        <v>38</v>
      </c>
      <c r="C32" s="8">
        <v>8</v>
      </c>
      <c r="D32" s="10">
        <v>195445</v>
      </c>
      <c r="E32" s="10">
        <v>0</v>
      </c>
      <c r="F32" s="10">
        <v>177677.27272727274</v>
      </c>
      <c r="G32" s="10">
        <v>17767.727272727276</v>
      </c>
      <c r="H32" s="10">
        <v>71070.91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23</v>
      </c>
      <c r="B33" s="8" t="s">
        <v>39</v>
      </c>
      <c r="C33" s="8">
        <v>12</v>
      </c>
      <c r="D33" s="10">
        <v>12747001</v>
      </c>
      <c r="E33" s="10">
        <v>0</v>
      </c>
      <c r="F33" s="10">
        <v>11588182.727272729</v>
      </c>
      <c r="G33" s="10">
        <v>1158818.2727272727</v>
      </c>
      <c r="H33" s="10">
        <v>3824100.25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24</v>
      </c>
      <c r="B34" s="8" t="s">
        <v>40</v>
      </c>
      <c r="C34" s="8">
        <v>10</v>
      </c>
      <c r="D34" s="10">
        <v>320000</v>
      </c>
      <c r="E34" s="10">
        <v>0</v>
      </c>
      <c r="F34" s="10">
        <v>320000</v>
      </c>
      <c r="G34" s="10">
        <v>0</v>
      </c>
      <c r="H34" s="10">
        <v>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25</v>
      </c>
      <c r="B35" s="8" t="s">
        <v>41</v>
      </c>
      <c r="C35" s="8">
        <v>2</v>
      </c>
      <c r="D35" s="10">
        <v>125000</v>
      </c>
      <c r="E35" s="10">
        <v>0</v>
      </c>
      <c r="F35" s="10">
        <v>113636.36363636365</v>
      </c>
      <c r="G35" s="10">
        <v>11363.636363636364</v>
      </c>
      <c r="H35" s="10">
        <v>65909.09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26</v>
      </c>
      <c r="B36" s="8" t="s">
        <v>42</v>
      </c>
      <c r="C36" s="8">
        <v>65</v>
      </c>
      <c r="D36" s="10">
        <v>195000</v>
      </c>
      <c r="E36" s="10">
        <v>0</v>
      </c>
      <c r="F36" s="10">
        <v>195000</v>
      </c>
      <c r="G36" s="10">
        <v>0</v>
      </c>
      <c r="H36" s="10">
        <v>113100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="3" customFormat="1">
      <c r="A37" s="6"/>
      <c r="B37" s="6" t="s">
        <v>43</v>
      </c>
      <c r="C37" s="8">
        <f>sum(c11:c36)</f>
      </c>
      <c r="D37" s="10">
        <f>sum(D11:D36)</f>
      </c>
      <c r="E37" s="10">
        <f>sum(E11:E36)</f>
      </c>
      <c r="F37" s="10">
        <f>sum(F11:F36)</f>
      </c>
      <c r="G37" s="10">
        <f>sum(G11:G36)</f>
      </c>
      <c r="H37" s="10">
        <f>sum(H11:H36)</f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="4" customFormat="1">
      <c r="A39" s="11" t="s">
        <v>44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50" customHeight="1" s="5" customFormat="1">
      <c r="A40" s="13" t="s">
        <v>9</v>
      </c>
      <c r="B40" s="13" t="s">
        <v>10</v>
      </c>
      <c r="C40" s="13" t="s">
        <v>11</v>
      </c>
      <c r="D40" s="13" t="s">
        <v>45</v>
      </c>
      <c r="E40" s="13" t="s">
        <v>46</v>
      </c>
      <c r="F40" s="13" t="s">
        <v>47</v>
      </c>
      <c r="G40" s="13" t="s">
        <v>48</v>
      </c>
      <c r="H40" s="13" t="s">
        <v>49</v>
      </c>
      <c r="I40" s="13" t="s">
        <v>16</v>
      </c>
      <c r="J40" s="12" t="s">
        <v>50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6">
        <v>1</v>
      </c>
      <c r="B41" s="8" t="s">
        <v>51</v>
      </c>
      <c r="C41" s="8">
        <v>1</v>
      </c>
      <c r="D41" s="10">
        <v>1.1000000238418579</v>
      </c>
      <c r="E41" s="10">
        <v>3680000</v>
      </c>
      <c r="F41" s="10">
        <v>334545.5</v>
      </c>
      <c r="G41" s="10">
        <v>0</v>
      </c>
      <c r="H41" s="10">
        <v>0</v>
      </c>
      <c r="I41" s="10">
        <v>3345454.5454545459</v>
      </c>
      <c r="J41" s="8">
        <v>27000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>
        <v>2</v>
      </c>
      <c r="B42" s="8" t="s">
        <v>52</v>
      </c>
      <c r="C42" s="8">
        <v>26</v>
      </c>
      <c r="D42" s="10">
        <v>1.1000000238418579</v>
      </c>
      <c r="E42" s="10">
        <v>265806404</v>
      </c>
      <c r="F42" s="10">
        <v>24164224</v>
      </c>
      <c r="G42" s="10">
        <v>0</v>
      </c>
      <c r="H42" s="10">
        <v>0</v>
      </c>
      <c r="I42" s="10">
        <v>241642185.45454547</v>
      </c>
      <c r="J42" s="8">
        <v>182000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>
        <v>3</v>
      </c>
      <c r="B43" s="8" t="s">
        <v>53</v>
      </c>
      <c r="C43" s="8">
        <v>2</v>
      </c>
      <c r="D43" s="10">
        <v>1.1000000238418579</v>
      </c>
      <c r="E43" s="10">
        <v>2511000</v>
      </c>
      <c r="F43" s="10">
        <v>228272.75</v>
      </c>
      <c r="G43" s="10">
        <v>0</v>
      </c>
      <c r="H43" s="10">
        <v>0</v>
      </c>
      <c r="I43" s="10">
        <v>2282727.2727272729</v>
      </c>
      <c r="J43" s="8">
        <v>23868.63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>
        <v>4</v>
      </c>
      <c r="B44" s="8" t="s">
        <v>54</v>
      </c>
      <c r="C44" s="8">
        <v>16</v>
      </c>
      <c r="D44" s="10">
        <v>1</v>
      </c>
      <c r="E44" s="10">
        <v>8856492</v>
      </c>
      <c r="F44" s="10">
        <v>0</v>
      </c>
      <c r="G44" s="10">
        <v>0</v>
      </c>
      <c r="H44" s="10">
        <v>0</v>
      </c>
      <c r="I44" s="10">
        <v>8856492</v>
      </c>
      <c r="J44" s="8">
        <v>19360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>
        <v>5</v>
      </c>
      <c r="B45" s="8" t="s">
        <v>55</v>
      </c>
      <c r="C45" s="8">
        <v>162</v>
      </c>
      <c r="D45" s="10">
        <v>1.1000000238418579</v>
      </c>
      <c r="E45" s="10">
        <v>348230562</v>
      </c>
      <c r="F45" s="10">
        <v>31657344</v>
      </c>
      <c r="G45" s="10">
        <v>0</v>
      </c>
      <c r="H45" s="10">
        <v>0</v>
      </c>
      <c r="I45" s="10">
        <v>316573238.18181819</v>
      </c>
      <c r="J45" s="8">
        <v>633146.44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>
        <v>6</v>
      </c>
      <c r="B46" s="8" t="s">
        <v>56</v>
      </c>
      <c r="C46" s="8">
        <v>1</v>
      </c>
      <c r="D46" s="10">
        <v>1.1000000238418579</v>
      </c>
      <c r="E46" s="10">
        <v>3007000</v>
      </c>
      <c r="F46" s="10">
        <v>273363.75</v>
      </c>
      <c r="G46" s="10">
        <v>0</v>
      </c>
      <c r="H46" s="10">
        <v>0</v>
      </c>
      <c r="I46" s="10">
        <v>2733636.3636363633</v>
      </c>
      <c r="J46" s="8">
        <v>10275.91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>
        <v>7</v>
      </c>
      <c r="B47" s="8" t="s">
        <v>57</v>
      </c>
      <c r="C47" s="8">
        <v>74</v>
      </c>
      <c r="D47" s="10">
        <v>1.1000000238418579</v>
      </c>
      <c r="E47" s="10">
        <v>142190000</v>
      </c>
      <c r="F47" s="10">
        <v>12926368</v>
      </c>
      <c r="G47" s="10">
        <v>0</v>
      </c>
      <c r="H47" s="10">
        <v>0</v>
      </c>
      <c r="I47" s="10">
        <v>129263636.36363637</v>
      </c>
      <c r="J47" s="8">
        <v>703722.75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>
        <v>8</v>
      </c>
      <c r="B48" s="8" t="s">
        <v>58</v>
      </c>
      <c r="C48" s="8">
        <v>45</v>
      </c>
      <c r="D48" s="10">
        <v>1.1000000238418579</v>
      </c>
      <c r="E48" s="10">
        <v>68508000</v>
      </c>
      <c r="F48" s="10">
        <v>6228000</v>
      </c>
      <c r="G48" s="10">
        <v>0</v>
      </c>
      <c r="H48" s="10">
        <v>0</v>
      </c>
      <c r="I48" s="10">
        <v>62280000</v>
      </c>
      <c r="J48" s="8">
        <v>470454.5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>
        <v>9</v>
      </c>
      <c r="B49" s="8" t="s">
        <v>59</v>
      </c>
      <c r="C49" s="8">
        <v>6</v>
      </c>
      <c r="D49" s="10">
        <v>1.1000000238418579</v>
      </c>
      <c r="E49" s="10">
        <v>15788000</v>
      </c>
      <c r="F49" s="10">
        <v>1435273</v>
      </c>
      <c r="G49" s="10">
        <v>0</v>
      </c>
      <c r="H49" s="10">
        <v>0</v>
      </c>
      <c r="I49" s="10">
        <v>14352727.272727272</v>
      </c>
      <c r="J49" s="8">
        <v>61721.82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>
        <v>10</v>
      </c>
      <c r="B50" s="8" t="s">
        <v>60</v>
      </c>
      <c r="C50" s="8">
        <v>1</v>
      </c>
      <c r="D50" s="10">
        <v>1.1000000238418579</v>
      </c>
      <c r="E50" s="10">
        <v>218000</v>
      </c>
      <c r="F50" s="10">
        <v>19818.19</v>
      </c>
      <c r="G50" s="10">
        <v>0</v>
      </c>
      <c r="H50" s="10">
        <v>0</v>
      </c>
      <c r="I50" s="10">
        <v>198181.81818181818</v>
      </c>
      <c r="J50" s="8">
        <v>11818.18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>
        <v>11</v>
      </c>
      <c r="B51" s="8" t="s">
        <v>61</v>
      </c>
      <c r="C51" s="8">
        <v>46</v>
      </c>
      <c r="D51" s="10">
        <v>1.1000000238418579</v>
      </c>
      <c r="E51" s="10">
        <v>55906600</v>
      </c>
      <c r="F51" s="10">
        <v>5082420</v>
      </c>
      <c r="G51" s="10">
        <v>0</v>
      </c>
      <c r="H51" s="10">
        <v>0</v>
      </c>
      <c r="I51" s="10">
        <v>50824181.818181813</v>
      </c>
      <c r="J51" s="8">
        <v>459999.97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>
        <v>12</v>
      </c>
      <c r="B52" s="8" t="s">
        <v>62</v>
      </c>
      <c r="C52" s="8">
        <v>389</v>
      </c>
      <c r="D52" s="10">
        <v>1.1000000238418579</v>
      </c>
      <c r="E52" s="10">
        <v>681160149</v>
      </c>
      <c r="F52" s="10">
        <v>61923648</v>
      </c>
      <c r="G52" s="10">
        <v>0</v>
      </c>
      <c r="H52" s="10">
        <v>0</v>
      </c>
      <c r="I52" s="10">
        <v>619236499.090909</v>
      </c>
      <c r="J52" s="8">
        <v>4066818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>
        <v>13</v>
      </c>
      <c r="B53" s="8" t="s">
        <v>63</v>
      </c>
      <c r="C53" s="8">
        <v>1</v>
      </c>
      <c r="D53" s="10">
        <v>1.1000000238418579</v>
      </c>
      <c r="E53" s="10">
        <v>1206000</v>
      </c>
      <c r="F53" s="10">
        <v>109636.38</v>
      </c>
      <c r="G53" s="10">
        <v>0</v>
      </c>
      <c r="H53" s="10">
        <v>0</v>
      </c>
      <c r="I53" s="10">
        <v>1096363.6363636365</v>
      </c>
      <c r="J53" s="8">
        <v>1090.91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>
        <v>14</v>
      </c>
      <c r="B54" s="8" t="s">
        <v>64</v>
      </c>
      <c r="C54" s="8">
        <v>1</v>
      </c>
      <c r="D54" s="10">
        <v>1</v>
      </c>
      <c r="E54" s="10">
        <v>298000</v>
      </c>
      <c r="F54" s="10">
        <v>0</v>
      </c>
      <c r="G54" s="10">
        <v>0</v>
      </c>
      <c r="H54" s="10">
        <v>0</v>
      </c>
      <c r="I54" s="10">
        <v>298000</v>
      </c>
      <c r="J54" s="8">
        <v>15149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>
        <v>15</v>
      </c>
      <c r="B55" s="8" t="s">
        <v>65</v>
      </c>
      <c r="C55" s="8">
        <v>338</v>
      </c>
      <c r="D55" s="10">
        <v>1.1000000238418579</v>
      </c>
      <c r="E55" s="10">
        <v>0</v>
      </c>
      <c r="F55" s="10">
        <v>0</v>
      </c>
      <c r="G55" s="10">
        <v>64543340</v>
      </c>
      <c r="H55" s="10">
        <v>5867577.5</v>
      </c>
      <c r="I55" s="10">
        <v>58675763.63636364</v>
      </c>
      <c r="J55" s="8">
        <v>24273408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>
        <v>16</v>
      </c>
      <c r="B56" s="8" t="s">
        <v>66</v>
      </c>
      <c r="C56" s="8">
        <v>73</v>
      </c>
      <c r="D56" s="10">
        <v>1.1000000238418579</v>
      </c>
      <c r="E56" s="10">
        <v>0</v>
      </c>
      <c r="F56" s="10">
        <v>0</v>
      </c>
      <c r="G56" s="10">
        <v>1533600000</v>
      </c>
      <c r="H56" s="10">
        <v>139418240</v>
      </c>
      <c r="I56" s="10">
        <v>1394181818.1818183</v>
      </c>
      <c r="J56" s="8">
        <v>139418.17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>
        <v>17</v>
      </c>
      <c r="B57" s="8" t="s">
        <v>67</v>
      </c>
      <c r="C57" s="8">
        <v>8</v>
      </c>
      <c r="D57" s="10">
        <v>1.1000000238418579</v>
      </c>
      <c r="E57" s="10">
        <v>0</v>
      </c>
      <c r="F57" s="10">
        <v>0</v>
      </c>
      <c r="G57" s="10">
        <v>337000000</v>
      </c>
      <c r="H57" s="10">
        <v>30636384</v>
      </c>
      <c r="I57" s="10">
        <v>306363636.36363637</v>
      </c>
      <c r="J57" s="8">
        <v>306363.63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>
        <v>18</v>
      </c>
      <c r="B58" s="8" t="s">
        <v>68</v>
      </c>
      <c r="C58" s="8">
        <v>19</v>
      </c>
      <c r="D58" s="10">
        <v>1.1000000238418579</v>
      </c>
      <c r="E58" s="10">
        <v>0</v>
      </c>
      <c r="F58" s="10">
        <v>0</v>
      </c>
      <c r="G58" s="10">
        <v>503000000</v>
      </c>
      <c r="H58" s="10">
        <v>45727296</v>
      </c>
      <c r="I58" s="10">
        <v>457272727.27272725</v>
      </c>
      <c r="J58" s="8">
        <v>716363.63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>
        <v>19</v>
      </c>
      <c r="B59" s="8" t="s">
        <v>69</v>
      </c>
      <c r="C59" s="8">
        <v>21</v>
      </c>
      <c r="D59" s="10">
        <v>1.1000000238418579</v>
      </c>
      <c r="E59" s="10">
        <v>15474000</v>
      </c>
      <c r="F59" s="10">
        <v>1406728</v>
      </c>
      <c r="G59" s="10">
        <v>0</v>
      </c>
      <c r="H59" s="10">
        <v>0</v>
      </c>
      <c r="I59" s="10">
        <v>14067272.727272727</v>
      </c>
      <c r="J59" s="8">
        <v>737000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>
        <v>20</v>
      </c>
      <c r="B60" s="8" t="s">
        <v>70</v>
      </c>
      <c r="C60" s="8">
        <v>134</v>
      </c>
      <c r="D60" s="10">
        <v>1.1000000238418579</v>
      </c>
      <c r="E60" s="10">
        <v>0</v>
      </c>
      <c r="F60" s="10">
        <v>0</v>
      </c>
      <c r="G60" s="10">
        <v>223515305</v>
      </c>
      <c r="H60" s="10">
        <v>20319581.5</v>
      </c>
      <c r="I60" s="10">
        <v>203195731.81818181</v>
      </c>
      <c r="J60" s="8">
        <v>1924404.5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>
        <v>21</v>
      </c>
      <c r="B61" s="8" t="s">
        <v>71</v>
      </c>
      <c r="C61" s="8">
        <v>91</v>
      </c>
      <c r="D61" s="10">
        <v>1.1000000238418579</v>
      </c>
      <c r="E61" s="10">
        <v>186485581</v>
      </c>
      <c r="F61" s="10">
        <v>16953236.5</v>
      </c>
      <c r="G61" s="10">
        <v>0</v>
      </c>
      <c r="H61" s="10">
        <v>0</v>
      </c>
      <c r="I61" s="10">
        <v>169532346.36363635</v>
      </c>
      <c r="J61" s="8">
        <v>1765040.38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>
        <v>22</v>
      </c>
      <c r="B62" s="8" t="s">
        <v>72</v>
      </c>
      <c r="C62" s="8">
        <v>8</v>
      </c>
      <c r="D62" s="10">
        <v>1.1000000238418579</v>
      </c>
      <c r="E62" s="10">
        <v>12074000</v>
      </c>
      <c r="F62" s="10">
        <v>1097637</v>
      </c>
      <c r="G62" s="10">
        <v>0</v>
      </c>
      <c r="H62" s="10">
        <v>0</v>
      </c>
      <c r="I62" s="10">
        <v>10976363.636363637</v>
      </c>
      <c r="J62" s="8">
        <v>6037000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="3" customFormat="1">
      <c r="A63" s="6"/>
      <c r="B63" s="6" t="s">
        <v>43</v>
      </c>
      <c r="C63" s="8">
        <f>sum(c41:c62)</f>
      </c>
      <c r="D63" s="10">
        <f>sum(d41:d62)</f>
      </c>
      <c r="E63" s="10">
        <f>sum(e41:e62)</f>
      </c>
      <c r="F63" s="10">
        <f>sum(f41:f62)</f>
      </c>
      <c r="G63" s="10">
        <f>sum(g41:g62)</f>
      </c>
      <c r="H63" s="10">
        <f>sum(h41:h62)</f>
      </c>
      <c r="I63" s="10">
        <f>sum(i41:i62)</f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>
    <mergeCell ref="A9:H9"/>
    <mergeCell ref="A39:H39"/>
    <mergeCell ref="A1:B1"/>
    <mergeCell ref="A3:H3"/>
    <mergeCell ref="C4:H4"/>
    <mergeCell ref="C5:H5"/>
    <mergeCell ref="C6:H6"/>
    <mergeCell ref="C7:H7"/>
    <mergeCell ref="A4:B4"/>
    <mergeCell ref="A5:B5"/>
    <mergeCell ref="A6:B6"/>
    <mergeCell ref="A7:B7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