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<sst xmlns="http://schemas.openxmlformats.org/spreadsheetml/2006/main" count="62" uniqueCount="62">
  <si>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</si>
  <si>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</si>
  <si>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</si>
  <si>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</si>
  <si>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</si>
  <si>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</si>
  <si>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01/11/2017 đến 30/11/2017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</si>
  <si>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</si>
  <si>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</si>
  <si>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</si>
  <si>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</si>
  <si>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</si>
  <si>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</si>
  <si>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</si>
  <si>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</si>
  <si>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</si>
  <si>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Tem máy BP Kinh Doanh</t>
  </si>
  <si>
    <t>EMS Quốc tế</t>
  </si>
  <si>
    <t>EMS liên tỉnh</t>
  </si>
  <si>
    <t>Bưu kiện liên tỉnh</t>
  </si>
  <si>
    <t>Bưu kiện Quốc tế</t>
  </si>
  <si>
    <t>Phụ thu nước ngoài</t>
  </si>
  <si>
    <t>Cước COD EMS liên tỉnh</t>
  </si>
  <si>
    <t>Cước COD Bưu kiện liên tỉnh</t>
  </si>
  <si>
    <t>BPGS BD quốc tế</t>
  </si>
  <si>
    <t>Bưu kiện nội tỉnh</t>
  </si>
  <si>
    <t>EMS nội tỉnh</t>
  </si>
  <si>
    <t>Tem thư BP Kinh Doanh</t>
  </si>
  <si>
    <t>Cước COD Bưu kiện nội tỉnh</t>
  </si>
  <si>
    <t>Cước COD EMS nội tỉnh</t>
  </si>
  <si>
    <t>Tem thư BP Công ích</t>
  </si>
  <si>
    <t>Bưu kiện C</t>
  </si>
  <si>
    <t>EMS C</t>
  </si>
  <si>
    <t>Tổng cộng</t>
  </si>
  <si>
    <t>II. Nhóm Tài Chính Bưu Chính</t>
  </si>
  <si>
    <t xml:space="preserve">Số tiền 
thu hộ</t>
  </si>
  <si>
    <t xml:space="preserve">Số tiền 
chi hộ</t>
  </si>
  <si>
    <t xml:space="preserve">Số tiền 
cước</t>
  </si>
  <si>
    <t xml:space="preserve">Doanh thu 
trước thuế</t>
  </si>
  <si>
    <t xml:space="preserve">Doanh thu 
tính lương</t>
  </si>
  <si>
    <t>2106-CHI HỘ VPB FC</t>
  </si>
  <si>
    <t>2332-CHI HỘ HOME CREDIT (PPF)</t>
  </si>
  <si>
    <t>2108-CHI HỘ VPBANK</t>
  </si>
  <si>
    <t>7007- PHÁT HÀNH CHUYỂN TIỀN BƯU ĐIỆN</t>
  </si>
  <si>
    <t>7007 - TRẢ CHUYỂN TIỀN BƯU ĐIỆN</t>
  </si>
  <si>
    <t>Chuyển tiền Quốc tế (Western Union)</t>
  </si>
  <si>
    <t>1301-Phí Trả góp HD SaiGon( HDFINANCE/SGVF)</t>
  </si>
  <si>
    <t>1202- Phí bảo hiểm bảo việt nhân thọ</t>
  </si>
  <si>
    <t>1302-PHÍ TRẢ GÓP CTY TC HOME_CREDIT (PPF)</t>
  </si>
  <si>
    <t>1303-Phí Trả góp tín dụng VPbank</t>
  </si>
  <si>
    <t>1306-THU HỘ TIÊU DÙNG VPB FC (FECREDIT)</t>
  </si>
  <si>
    <t>1305-THU HỘ JACCS (JIVF) TIỀN VAY</t>
  </si>
  <si>
    <t>7009-CHUYỂN TIỀN MẶT VÀO TÀI KHOẢN</t>
  </si>
  <si>
    <t>1201-phí bảo hiểm Prudential</t>
  </si>
  <si>
    <t>1204-Phí bảo hiểm AIA</t>
  </si>
  <si>
    <t>1103- Phí tạm thời bảo việt nhân thọ</t>
  </si>
  <si>
    <t>1181-Thu hộ tiền điện EVN</t>
  </si>
  <si>
    <t>4800-Bảo hiểm PTI xe máy &gt; 50 cc</t>
  </si>
  <si>
    <t>5002-Thu phí phạt GT(kèm chuyển phát)</t>
  </si>
  <si>
    <t>Người lập bảng</t>
  </si>
  <si>
    <t>Người phê duyệt</t>
  </si>
  <si>
    <t>11.033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</si>
</sst>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0" applyNumberFormat="1" fontId="3" applyFont="1" xfId="0">
      <alignment horizontal="right" vertical="center" wrapText="1" indent="1"/>
    </xf>
    <xf numFmtId="0" applyNumberFormat="1" fontId="3" applyFont="1" xfId="0">
      <alignment horizontal="left" vertical="center" wrapTex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40">
  <autoFilter ref="A9:H40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4:I131">
  <autoFilter ref="A44:I131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_x000A_cước"/>
    <tableColumn id="7" name="Doanh thu _x000A_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23.449214390346" customWidth="1" style="14"/>
    <col min="3" max="3" width="7.5" customWidth="1"/>
    <col min="4" max="4" width="15.86" customWidth="1"/>
    <col min="5" max="5" width="14.5" customWidth="1"/>
    <col min="6" max="6" width="15.86" customWidth="1"/>
    <col min="7" max="7" width="13.23" customWidth="1"/>
    <col min="8" max="8" width="15.86" customWidth="1"/>
    <col min="9" max="9" width="15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6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1" t="s">
        <v>1</v>
      </c>
      <c r="B4" s="19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1" t="s">
        <v>3</v>
      </c>
      <c r="B5" s="19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1" t="s">
        <v>5</v>
      </c>
      <c r="B6" s="19" t="s">
        <v>5</v>
      </c>
      <c r="C6" s="9" t="s">
        <v>6</v>
      </c>
      <c r="D6" s="9" t="s">
        <v>6</v>
      </c>
      <c r="E6" s="9" t="s">
        <v>6</v>
      </c>
      <c r="F6" s="9" t="s">
        <v>6</v>
      </c>
      <c r="G6" s="9" t="s">
        <v>6</v>
      </c>
      <c r="H6" s="9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2" customFormat="1">
      <c r="A8" s="8" t="s">
        <v>7</v>
      </c>
      <c r="B8" s="20" t="s">
        <v>7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35" customHeight="1" s="14" customFormat="1">
      <c r="A9" s="15" t="s">
        <v>8</v>
      </c>
      <c r="B9" s="15" t="s">
        <v>9</v>
      </c>
      <c r="C9" s="15" t="s">
        <v>10</v>
      </c>
      <c r="D9" s="15" t="s">
        <v>11</v>
      </c>
      <c r="E9" s="15" t="s">
        <v>12</v>
      </c>
      <c r="F9" s="15" t="s">
        <v>13</v>
      </c>
      <c r="G9" s="15" t="s">
        <v>14</v>
      </c>
      <c r="H9" s="15" t="s">
        <v>15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3">
        <v>1</v>
      </c>
      <c r="B10" s="16" t="s">
        <v>16</v>
      </c>
      <c r="C10" s="1">
        <v>2</v>
      </c>
      <c r="D10" s="17">
        <v>218500</v>
      </c>
      <c r="E10" s="17">
        <v>0</v>
      </c>
      <c r="F10" s="17">
        <v>198636.36363636365</v>
      </c>
      <c r="G10" s="17">
        <v>19863.636363636364</v>
      </c>
      <c r="H10" s="17">
        <v>115209.09090909093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6" t="s">
        <v>17</v>
      </c>
      <c r="C11" s="1">
        <v>2</v>
      </c>
      <c r="D11" s="17">
        <v>1956312</v>
      </c>
      <c r="E11" s="17">
        <v>0</v>
      </c>
      <c r="F11" s="17">
        <v>1778465.4545454546</v>
      </c>
      <c r="G11" s="17">
        <v>177846.54545454547</v>
      </c>
      <c r="H11" s="17">
        <v>586893.6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6" t="s">
        <v>18</v>
      </c>
      <c r="C12" s="1">
        <v>3</v>
      </c>
      <c r="D12" s="17">
        <v>308331</v>
      </c>
      <c r="E12" s="17">
        <v>0</v>
      </c>
      <c r="F12" s="17">
        <v>280300.90909090912</v>
      </c>
      <c r="G12" s="17">
        <v>28030.090909090912</v>
      </c>
      <c r="H12" s="17">
        <v>131741.42727272728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6" t="s">
        <v>19</v>
      </c>
      <c r="C13" s="1">
        <v>4</v>
      </c>
      <c r="D13" s="17">
        <v>79585</v>
      </c>
      <c r="E13" s="17">
        <v>0</v>
      </c>
      <c r="F13" s="17">
        <v>72350</v>
      </c>
      <c r="G13" s="17">
        <v>7235</v>
      </c>
      <c r="H13" s="17">
        <v>41963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6" t="s">
        <v>20</v>
      </c>
      <c r="C14" s="1">
        <v>1</v>
      </c>
      <c r="D14" s="17">
        <v>1546512</v>
      </c>
      <c r="E14" s="17">
        <v>0</v>
      </c>
      <c r="F14" s="17">
        <v>1405920</v>
      </c>
      <c r="G14" s="17">
        <v>140592</v>
      </c>
      <c r="H14" s="17">
        <v>815433.6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6" t="s">
        <v>21</v>
      </c>
      <c r="C15" s="1">
        <v>2</v>
      </c>
      <c r="D15" s="17">
        <v>64000</v>
      </c>
      <c r="E15" s="17">
        <v>0</v>
      </c>
      <c r="F15" s="17">
        <v>64000</v>
      </c>
      <c r="G15" s="17">
        <v>0</v>
      </c>
      <c r="H15" s="17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6" t="s">
        <v>22</v>
      </c>
      <c r="C16" s="1">
        <v>3</v>
      </c>
      <c r="D16" s="17">
        <v>48900</v>
      </c>
      <c r="E16" s="17">
        <v>0</v>
      </c>
      <c r="F16" s="17">
        <v>44454.545454545456</v>
      </c>
      <c r="G16" s="17">
        <v>4445.454545454545</v>
      </c>
      <c r="H16" s="17">
        <v>20893.636363636364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6" t="s">
        <v>23</v>
      </c>
      <c r="C17" s="1">
        <v>4</v>
      </c>
      <c r="D17" s="17">
        <v>60000</v>
      </c>
      <c r="E17" s="17">
        <v>0</v>
      </c>
      <c r="F17" s="17">
        <v>54545.454545454544</v>
      </c>
      <c r="G17" s="17">
        <v>5454.545454545454</v>
      </c>
      <c r="H17" s="17">
        <v>31636.363636363636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6" t="s">
        <v>16</v>
      </c>
      <c r="C18" s="1">
        <v>18</v>
      </c>
      <c r="D18" s="17">
        <v>26588000</v>
      </c>
      <c r="E18" s="17">
        <v>0</v>
      </c>
      <c r="F18" s="17">
        <v>24170909.09090909</v>
      </c>
      <c r="G18" s="17">
        <v>2417090.9090909092</v>
      </c>
      <c r="H18" s="17">
        <v>14019127.272727273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6" t="s">
        <v>24</v>
      </c>
      <c r="C19" s="1">
        <v>4</v>
      </c>
      <c r="D19" s="17">
        <v>819000</v>
      </c>
      <c r="E19" s="17">
        <v>0</v>
      </c>
      <c r="F19" s="17">
        <v>744545.45454545459</v>
      </c>
      <c r="G19" s="17">
        <v>74454.545454545456</v>
      </c>
      <c r="H19" s="17">
        <v>431836.36363636365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6" t="s">
        <v>20</v>
      </c>
      <c r="C20" s="1">
        <v>1</v>
      </c>
      <c r="D20" s="17">
        <v>1123584</v>
      </c>
      <c r="E20" s="17">
        <v>0</v>
      </c>
      <c r="F20" s="17">
        <v>1021440</v>
      </c>
      <c r="G20" s="17">
        <v>102144</v>
      </c>
      <c r="H20" s="17">
        <v>592435.2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6" t="s">
        <v>19</v>
      </c>
      <c r="C21" s="1">
        <v>27</v>
      </c>
      <c r="D21" s="17">
        <v>566394</v>
      </c>
      <c r="E21" s="17">
        <v>0</v>
      </c>
      <c r="F21" s="17">
        <v>514903.63636363641</v>
      </c>
      <c r="G21" s="17">
        <v>51490.36363636364</v>
      </c>
      <c r="H21" s="17">
        <v>298644.10909090913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6" t="s">
        <v>25</v>
      </c>
      <c r="C22" s="1">
        <v>5</v>
      </c>
      <c r="D22" s="17">
        <v>79365</v>
      </c>
      <c r="E22" s="17">
        <v>0</v>
      </c>
      <c r="F22" s="17">
        <v>72150</v>
      </c>
      <c r="G22" s="17">
        <v>7215</v>
      </c>
      <c r="H22" s="17">
        <v>72150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6" t="s">
        <v>26</v>
      </c>
      <c r="C23" s="1">
        <v>3</v>
      </c>
      <c r="D23" s="17">
        <v>63113</v>
      </c>
      <c r="E23" s="17">
        <v>0</v>
      </c>
      <c r="F23" s="17">
        <v>57375.454545454551</v>
      </c>
      <c r="G23" s="17">
        <v>5737.545454545454</v>
      </c>
      <c r="H23" s="17">
        <v>51637.909090909096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6" t="s">
        <v>17</v>
      </c>
      <c r="C24" s="1">
        <v>2</v>
      </c>
      <c r="D24" s="17">
        <v>3052923</v>
      </c>
      <c r="E24" s="17">
        <v>0</v>
      </c>
      <c r="F24" s="17">
        <v>2775384.5454545459</v>
      </c>
      <c r="G24" s="17">
        <v>277538.45454545459</v>
      </c>
      <c r="H24" s="17">
        <v>915876.9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6" t="s">
        <v>27</v>
      </c>
      <c r="C25" s="1">
        <v>1</v>
      </c>
      <c r="D25" s="17">
        <v>23000</v>
      </c>
      <c r="E25" s="17">
        <v>0</v>
      </c>
      <c r="F25" s="17">
        <v>20909.090909090908</v>
      </c>
      <c r="G25" s="17">
        <v>2090.909090909091</v>
      </c>
      <c r="H25" s="17">
        <v>12127.272727272728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6" t="s">
        <v>28</v>
      </c>
      <c r="C26" s="1">
        <v>5</v>
      </c>
      <c r="D26" s="17">
        <v>69000</v>
      </c>
      <c r="E26" s="17">
        <v>0</v>
      </c>
      <c r="F26" s="17">
        <v>62727.272727272735</v>
      </c>
      <c r="G26" s="17">
        <v>6272.7272727272721</v>
      </c>
      <c r="H26" s="17">
        <v>62727.272727272735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6" t="s">
        <v>23</v>
      </c>
      <c r="C27" s="1">
        <v>27</v>
      </c>
      <c r="D27" s="17">
        <v>403116</v>
      </c>
      <c r="E27" s="17">
        <v>0</v>
      </c>
      <c r="F27" s="17">
        <v>366469.09090909094</v>
      </c>
      <c r="G27" s="17">
        <v>36646.909090909096</v>
      </c>
      <c r="H27" s="17">
        <v>212552.07272727275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6" t="s">
        <v>29</v>
      </c>
      <c r="C28" s="1">
        <v>3</v>
      </c>
      <c r="D28" s="17">
        <v>47000</v>
      </c>
      <c r="E28" s="17">
        <v>0</v>
      </c>
      <c r="F28" s="17">
        <v>42727.272727272728</v>
      </c>
      <c r="G28" s="17">
        <v>4272.727272727273</v>
      </c>
      <c r="H28" s="17">
        <v>38454.545454545456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6" t="s">
        <v>22</v>
      </c>
      <c r="C29" s="1">
        <v>9</v>
      </c>
      <c r="D29" s="17">
        <v>133000</v>
      </c>
      <c r="E29" s="17">
        <v>0</v>
      </c>
      <c r="F29" s="17">
        <v>120909.09090909091</v>
      </c>
      <c r="G29" s="17">
        <v>12090.909090909092</v>
      </c>
      <c r="H29" s="17">
        <v>56827.272727272728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6" t="s">
        <v>21</v>
      </c>
      <c r="C30" s="1">
        <v>5</v>
      </c>
      <c r="D30" s="17">
        <v>160000</v>
      </c>
      <c r="E30" s="17">
        <v>0</v>
      </c>
      <c r="F30" s="17">
        <v>160000</v>
      </c>
      <c r="G30" s="17">
        <v>0</v>
      </c>
      <c r="H30" s="17"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6" t="s">
        <v>25</v>
      </c>
      <c r="C31" s="1">
        <v>10</v>
      </c>
      <c r="D31" s="17">
        <v>320000</v>
      </c>
      <c r="E31" s="17">
        <v>0</v>
      </c>
      <c r="F31" s="17">
        <v>290909.09090909094</v>
      </c>
      <c r="G31" s="17">
        <v>29090.909090909092</v>
      </c>
      <c r="H31" s="17">
        <v>290909.09090909094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6" t="s">
        <v>30</v>
      </c>
      <c r="C32" s="1">
        <v>1000</v>
      </c>
      <c r="D32" s="17">
        <v>3000000</v>
      </c>
      <c r="E32" s="17">
        <v>0</v>
      </c>
      <c r="F32" s="17">
        <v>3000000</v>
      </c>
      <c r="G32" s="17">
        <v>0</v>
      </c>
      <c r="H32" s="17">
        <v>1740000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6" t="s">
        <v>31</v>
      </c>
      <c r="C33" s="1">
        <v>1</v>
      </c>
      <c r="D33" s="17">
        <v>290000</v>
      </c>
      <c r="E33" s="17">
        <v>0</v>
      </c>
      <c r="F33" s="17">
        <v>263636.36363636365</v>
      </c>
      <c r="G33" s="17">
        <v>26363.636363636364</v>
      </c>
      <c r="H33" s="17">
        <v>152909.09090909091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6" t="s">
        <v>19</v>
      </c>
      <c r="C34" s="1">
        <v>10</v>
      </c>
      <c r="D34" s="17">
        <v>200000</v>
      </c>
      <c r="E34" s="17">
        <v>0</v>
      </c>
      <c r="F34" s="17">
        <v>181818.18181818182</v>
      </c>
      <c r="G34" s="17">
        <v>18181.818181818184</v>
      </c>
      <c r="H34" s="17">
        <v>105454.54545454546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6" t="s">
        <v>23</v>
      </c>
      <c r="C35" s="1">
        <v>1</v>
      </c>
      <c r="D35" s="17">
        <v>105000</v>
      </c>
      <c r="E35" s="17">
        <v>0</v>
      </c>
      <c r="F35" s="17">
        <v>95454.545454545456</v>
      </c>
      <c r="G35" s="17">
        <v>9545.454545454546</v>
      </c>
      <c r="H35" s="17">
        <v>55363.63636363636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6" t="s">
        <v>19</v>
      </c>
      <c r="C36" s="1">
        <v>1</v>
      </c>
      <c r="D36" s="17">
        <v>8500000</v>
      </c>
      <c r="E36" s="17">
        <v>0</v>
      </c>
      <c r="F36" s="17">
        <v>7727272.7272727275</v>
      </c>
      <c r="G36" s="17">
        <v>772727.27272727271</v>
      </c>
      <c r="H36" s="17">
        <v>4481818.1818181816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6" t="s">
        <v>19</v>
      </c>
      <c r="C37" s="1">
        <v>1</v>
      </c>
      <c r="D37" s="17">
        <v>160000</v>
      </c>
      <c r="E37" s="17">
        <v>0</v>
      </c>
      <c r="F37" s="17">
        <v>145454.54545454547</v>
      </c>
      <c r="G37" s="17">
        <v>14545.454545454546</v>
      </c>
      <c r="H37" s="17">
        <v>84363.636363636368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6" t="s">
        <v>32</v>
      </c>
      <c r="C38" s="1">
        <v>15</v>
      </c>
      <c r="D38" s="17">
        <v>0</v>
      </c>
      <c r="E38" s="17">
        <v>115000</v>
      </c>
      <c r="F38" s="17">
        <v>104545.45454545454</v>
      </c>
      <c r="G38" s="17">
        <v>10454.545454545456</v>
      </c>
      <c r="H38" s="17">
        <v>49136.36363636364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6" t="s">
        <v>23</v>
      </c>
      <c r="C39" s="1">
        <v>1</v>
      </c>
      <c r="D39" s="17">
        <v>13000</v>
      </c>
      <c r="E39" s="17">
        <v>0</v>
      </c>
      <c r="F39" s="17">
        <v>11818.181818181818</v>
      </c>
      <c r="G39" s="17">
        <v>1181.8181818181818</v>
      </c>
      <c r="H39" s="17">
        <v>6854.545454545454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6" t="s">
        <v>23</v>
      </c>
      <c r="C40" s="1">
        <v>2</v>
      </c>
      <c r="D40" s="17">
        <v>0</v>
      </c>
      <c r="E40" s="17">
        <v>26000</v>
      </c>
      <c r="F40" s="17">
        <v>23636.363636363636</v>
      </c>
      <c r="G40" s="17">
        <v>2363.6363636363635</v>
      </c>
      <c r="H40" s="17">
        <v>13709.09090909091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="10" customFormat="1">
      <c r="A41" s="5"/>
      <c r="B41" s="6" t="s">
        <v>33</v>
      </c>
      <c r="C41" s="7">
        <f>sum(c10:c40)</f>
      </c>
      <c r="D41" s="18">
        <f>sum(d10:d40)</f>
      </c>
      <c r="E41" s="18">
        <f>sum(e10:e40)</f>
      </c>
      <c r="F41" s="18">
        <f>sum(f10:f40)</f>
      </c>
      <c r="G41" s="18">
        <f>sum(g10:g40)</f>
      </c>
      <c r="H41" s="18">
        <f>sum(h10:h40)</f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3"/>
      <c r="B42" s="1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="12" customFormat="1">
      <c r="A43" s="8" t="s">
        <v>34</v>
      </c>
      <c r="B43" s="20" t="s">
        <v>34</v>
      </c>
      <c r="C43" s="8" t="s">
        <v>34</v>
      </c>
      <c r="D43" s="8" t="s">
        <v>34</v>
      </c>
      <c r="E43" s="8" t="s">
        <v>34</v>
      </c>
      <c r="F43" s="8" t="s">
        <v>34</v>
      </c>
      <c r="G43" s="8" t="s">
        <v>34</v>
      </c>
      <c r="H43" s="8" t="s">
        <v>34</v>
      </c>
      <c r="I43" s="8" t="s">
        <v>34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30" customHeight="1" s="14" customFormat="1">
      <c r="A44" s="15" t="s">
        <v>8</v>
      </c>
      <c r="B44" s="15" t="s">
        <v>9</v>
      </c>
      <c r="C44" s="15" t="s">
        <v>10</v>
      </c>
      <c r="D44" s="15" t="s">
        <v>35</v>
      </c>
      <c r="E44" s="15" t="s">
        <v>36</v>
      </c>
      <c r="F44" s="15" t="s">
        <v>37</v>
      </c>
      <c r="G44" s="15" t="s">
        <v>38</v>
      </c>
      <c r="H44" s="15" t="s">
        <v>14</v>
      </c>
      <c r="I44" s="15" t="s">
        <v>39</v>
      </c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3">
        <v>1</v>
      </c>
      <c r="B45" s="16" t="s">
        <v>40</v>
      </c>
      <c r="C45" s="1">
        <v>18</v>
      </c>
      <c r="D45" s="17">
        <v>0</v>
      </c>
      <c r="E45" s="17">
        <v>324900000</v>
      </c>
      <c r="F45" s="17">
        <v>0</v>
      </c>
      <c r="G45" s="17">
        <v>32490.000000000004</v>
      </c>
      <c r="H45" s="17">
        <v>2953.636363636364</v>
      </c>
      <c r="I45" s="17">
        <v>29536.363636363636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2</v>
      </c>
      <c r="B46" s="16" t="s">
        <v>41</v>
      </c>
      <c r="C46" s="1">
        <v>2</v>
      </c>
      <c r="D46" s="17">
        <v>0</v>
      </c>
      <c r="E46" s="17">
        <v>70000000</v>
      </c>
      <c r="F46" s="17">
        <v>0</v>
      </c>
      <c r="G46" s="17">
        <v>100000</v>
      </c>
      <c r="H46" s="17">
        <v>9090.9090909090919</v>
      </c>
      <c r="I46" s="17">
        <v>90909.090909090912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</v>
      </c>
      <c r="B47" s="16" t="s">
        <v>42</v>
      </c>
      <c r="C47" s="1">
        <v>4</v>
      </c>
      <c r="D47" s="17">
        <v>0</v>
      </c>
      <c r="E47" s="17">
        <v>241000000</v>
      </c>
      <c r="F47" s="17">
        <v>0</v>
      </c>
      <c r="G47" s="17">
        <v>241000.00000000003</v>
      </c>
      <c r="H47" s="17">
        <v>21909.090909090912</v>
      </c>
      <c r="I47" s="17">
        <v>219090.90909090909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4</v>
      </c>
      <c r="B48" s="16" t="s">
        <v>43</v>
      </c>
      <c r="C48" s="1">
        <v>14</v>
      </c>
      <c r="D48" s="17">
        <v>26558885</v>
      </c>
      <c r="E48" s="17">
        <v>0</v>
      </c>
      <c r="F48" s="17">
        <v>558885</v>
      </c>
      <c r="G48" s="17">
        <v>307386.75</v>
      </c>
      <c r="H48" s="17">
        <v>27944.25</v>
      </c>
      <c r="I48" s="17">
        <v>279442.5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5</v>
      </c>
      <c r="B49" s="16" t="s">
        <v>44</v>
      </c>
      <c r="C49" s="1">
        <v>39</v>
      </c>
      <c r="D49" s="17">
        <v>0</v>
      </c>
      <c r="E49" s="17">
        <v>78431513</v>
      </c>
      <c r="F49" s="17">
        <v>1543880</v>
      </c>
      <c r="G49" s="17">
        <v>694746</v>
      </c>
      <c r="H49" s="17">
        <v>63158.727272727279</v>
      </c>
      <c r="I49" s="17">
        <v>631587.27272727282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6</v>
      </c>
      <c r="B50" s="16" t="s">
        <v>45</v>
      </c>
      <c r="C50" s="1">
        <v>1</v>
      </c>
      <c r="D50" s="17">
        <v>0</v>
      </c>
      <c r="E50" s="17">
        <v>9779000</v>
      </c>
      <c r="F50" s="17">
        <v>0</v>
      </c>
      <c r="G50" s="17">
        <v>1955800</v>
      </c>
      <c r="H50" s="17">
        <v>177800</v>
      </c>
      <c r="I50" s="17">
        <v>1778000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7</v>
      </c>
      <c r="B51" s="16" t="s">
        <v>43</v>
      </c>
      <c r="C51" s="1">
        <v>16</v>
      </c>
      <c r="D51" s="17">
        <v>88095654</v>
      </c>
      <c r="E51" s="17">
        <v>0</v>
      </c>
      <c r="F51" s="17">
        <v>795654</v>
      </c>
      <c r="G51" s="17">
        <v>437609.7</v>
      </c>
      <c r="H51" s="17">
        <v>39782.7</v>
      </c>
      <c r="I51" s="17">
        <v>397827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8</v>
      </c>
      <c r="B52" s="16" t="s">
        <v>40</v>
      </c>
      <c r="C52" s="1">
        <v>5</v>
      </c>
      <c r="D52" s="17">
        <v>0</v>
      </c>
      <c r="E52" s="17">
        <v>99000000</v>
      </c>
      <c r="F52" s="17">
        <v>0</v>
      </c>
      <c r="G52" s="17">
        <v>9900</v>
      </c>
      <c r="H52" s="17">
        <v>900</v>
      </c>
      <c r="I52" s="17">
        <v>9000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9</v>
      </c>
      <c r="B53" s="16" t="s">
        <v>41</v>
      </c>
      <c r="C53" s="1">
        <v>1</v>
      </c>
      <c r="D53" s="17">
        <v>0</v>
      </c>
      <c r="E53" s="17">
        <v>60000000</v>
      </c>
      <c r="F53" s="17">
        <v>0</v>
      </c>
      <c r="G53" s="17">
        <v>75000</v>
      </c>
      <c r="H53" s="17">
        <v>6818.181818181818</v>
      </c>
      <c r="I53" s="17">
        <v>68181.818181818177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10</v>
      </c>
      <c r="B54" s="16" t="s">
        <v>42</v>
      </c>
      <c r="C54" s="1">
        <v>1</v>
      </c>
      <c r="D54" s="17">
        <v>0</v>
      </c>
      <c r="E54" s="17">
        <v>47000000</v>
      </c>
      <c r="F54" s="17">
        <v>0</v>
      </c>
      <c r="G54" s="17">
        <v>47000</v>
      </c>
      <c r="H54" s="17">
        <v>4272.727272727273</v>
      </c>
      <c r="I54" s="17">
        <v>42727.272727272728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11</v>
      </c>
      <c r="B55" s="16" t="s">
        <v>43</v>
      </c>
      <c r="C55" s="1">
        <v>21</v>
      </c>
      <c r="D55" s="17">
        <v>33342305</v>
      </c>
      <c r="E55" s="17">
        <v>0</v>
      </c>
      <c r="F55" s="17">
        <v>942305</v>
      </c>
      <c r="G55" s="17">
        <v>518267.75</v>
      </c>
      <c r="H55" s="17">
        <v>47115.25</v>
      </c>
      <c r="I55" s="17">
        <v>471152.5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12</v>
      </c>
      <c r="B56" s="16" t="s">
        <v>44</v>
      </c>
      <c r="C56" s="1">
        <v>28</v>
      </c>
      <c r="D56" s="17">
        <v>0</v>
      </c>
      <c r="E56" s="17">
        <v>54149880</v>
      </c>
      <c r="F56" s="17">
        <v>914880</v>
      </c>
      <c r="G56" s="17">
        <v>411696</v>
      </c>
      <c r="H56" s="17">
        <v>37426.909090909096</v>
      </c>
      <c r="I56" s="17">
        <v>374269.09090909094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13</v>
      </c>
      <c r="B57" s="16" t="s">
        <v>45</v>
      </c>
      <c r="C57" s="1">
        <v>1</v>
      </c>
      <c r="D57" s="17">
        <v>0</v>
      </c>
      <c r="E57" s="17">
        <v>13970000</v>
      </c>
      <c r="F57" s="17">
        <v>0</v>
      </c>
      <c r="G57" s="17">
        <v>2794000</v>
      </c>
      <c r="H57" s="17">
        <v>254000</v>
      </c>
      <c r="I57" s="17">
        <v>2540000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14</v>
      </c>
      <c r="B58" s="16" t="s">
        <v>44</v>
      </c>
      <c r="C58" s="1">
        <v>25</v>
      </c>
      <c r="D58" s="17">
        <v>0</v>
      </c>
      <c r="E58" s="17">
        <v>69179400</v>
      </c>
      <c r="F58" s="17">
        <v>929400</v>
      </c>
      <c r="G58" s="17">
        <v>418230</v>
      </c>
      <c r="H58" s="17">
        <v>38020.909090909096</v>
      </c>
      <c r="I58" s="17">
        <v>380209.09090909094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15</v>
      </c>
      <c r="B59" s="16" t="s">
        <v>45</v>
      </c>
      <c r="C59" s="1">
        <v>3</v>
      </c>
      <c r="D59" s="17">
        <v>0</v>
      </c>
      <c r="E59" s="17">
        <v>11098000</v>
      </c>
      <c r="F59" s="17">
        <v>0</v>
      </c>
      <c r="G59" s="17">
        <v>2219600</v>
      </c>
      <c r="H59" s="17">
        <v>201781.81818181818</v>
      </c>
      <c r="I59" s="17">
        <v>2017818.1818181819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16</v>
      </c>
      <c r="B60" s="16" t="s">
        <v>40</v>
      </c>
      <c r="C60" s="1">
        <v>28</v>
      </c>
      <c r="D60" s="17">
        <v>0</v>
      </c>
      <c r="E60" s="17">
        <v>603170000</v>
      </c>
      <c r="F60" s="17">
        <v>0</v>
      </c>
      <c r="G60" s="17">
        <v>60317</v>
      </c>
      <c r="H60" s="17">
        <v>5483.3636363636369</v>
      </c>
      <c r="I60" s="17">
        <v>54833.636363636368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17</v>
      </c>
      <c r="B61" s="16" t="s">
        <v>41</v>
      </c>
      <c r="C61" s="1">
        <v>5</v>
      </c>
      <c r="D61" s="17">
        <v>0</v>
      </c>
      <c r="E61" s="17">
        <v>128000000</v>
      </c>
      <c r="F61" s="17">
        <v>0</v>
      </c>
      <c r="G61" s="17">
        <v>203000.00000000003</v>
      </c>
      <c r="H61" s="17">
        <v>18454.545454545456</v>
      </c>
      <c r="I61" s="17">
        <v>184545.45454545456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18</v>
      </c>
      <c r="B62" s="16" t="s">
        <v>43</v>
      </c>
      <c r="C62" s="1">
        <v>11</v>
      </c>
      <c r="D62" s="17">
        <v>52286530</v>
      </c>
      <c r="E62" s="17">
        <v>0</v>
      </c>
      <c r="F62" s="17">
        <v>586530</v>
      </c>
      <c r="G62" s="17">
        <v>322591.5</v>
      </c>
      <c r="H62" s="17">
        <v>29326.5</v>
      </c>
      <c r="I62" s="17">
        <v>293265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19</v>
      </c>
      <c r="B63" s="16" t="s">
        <v>44</v>
      </c>
      <c r="C63" s="1">
        <v>39</v>
      </c>
      <c r="D63" s="17">
        <v>0</v>
      </c>
      <c r="E63" s="17">
        <v>68937840</v>
      </c>
      <c r="F63" s="17">
        <v>1437840</v>
      </c>
      <c r="G63" s="17">
        <v>647028.00000000012</v>
      </c>
      <c r="H63" s="17">
        <v>58820.727272727279</v>
      </c>
      <c r="I63" s="17">
        <v>588207.27272727282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20</v>
      </c>
      <c r="B64" s="16" t="s">
        <v>45</v>
      </c>
      <c r="C64" s="1">
        <v>1</v>
      </c>
      <c r="D64" s="17">
        <v>0</v>
      </c>
      <c r="E64" s="17">
        <v>2125000</v>
      </c>
      <c r="F64" s="17">
        <v>0</v>
      </c>
      <c r="G64" s="17">
        <v>425000</v>
      </c>
      <c r="H64" s="17">
        <v>38636.36363636364</v>
      </c>
      <c r="I64" s="17">
        <v>386363.63636363641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21</v>
      </c>
      <c r="B65" s="16" t="s">
        <v>45</v>
      </c>
      <c r="C65" s="1">
        <v>1</v>
      </c>
      <c r="D65" s="17">
        <v>0</v>
      </c>
      <c r="E65" s="17">
        <v>2000</v>
      </c>
      <c r="F65" s="17">
        <v>0</v>
      </c>
      <c r="G65" s="17">
        <v>399.99999999999994</v>
      </c>
      <c r="H65" s="17">
        <v>36.363636363636367</v>
      </c>
      <c r="I65" s="17">
        <v>363.63636363636363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22</v>
      </c>
      <c r="B66" s="16" t="s">
        <v>40</v>
      </c>
      <c r="C66" s="1">
        <v>7</v>
      </c>
      <c r="D66" s="17">
        <v>0</v>
      </c>
      <c r="E66" s="17">
        <v>150400000</v>
      </c>
      <c r="F66" s="17">
        <v>0</v>
      </c>
      <c r="G66" s="17">
        <v>15040</v>
      </c>
      <c r="H66" s="17">
        <v>1367.2727272727273</v>
      </c>
      <c r="I66" s="17">
        <v>13672.727272727274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23</v>
      </c>
      <c r="B67" s="16" t="s">
        <v>41</v>
      </c>
      <c r="C67" s="1">
        <v>1</v>
      </c>
      <c r="D67" s="17">
        <v>0</v>
      </c>
      <c r="E67" s="17">
        <v>40000000</v>
      </c>
      <c r="F67" s="17">
        <v>0</v>
      </c>
      <c r="G67" s="17">
        <v>55000.000000000007</v>
      </c>
      <c r="H67" s="17">
        <v>5000</v>
      </c>
      <c r="I67" s="17">
        <v>50000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24</v>
      </c>
      <c r="B68" s="16" t="s">
        <v>43</v>
      </c>
      <c r="C68" s="1">
        <v>34</v>
      </c>
      <c r="D68" s="17">
        <v>163492566</v>
      </c>
      <c r="E68" s="17">
        <v>0</v>
      </c>
      <c r="F68" s="17">
        <v>1522066</v>
      </c>
      <c r="G68" s="17">
        <v>837136.3</v>
      </c>
      <c r="H68" s="17">
        <v>76103.3</v>
      </c>
      <c r="I68" s="17">
        <v>761033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25</v>
      </c>
      <c r="B69" s="16" t="s">
        <v>44</v>
      </c>
      <c r="C69" s="1">
        <v>30</v>
      </c>
      <c r="D69" s="17">
        <v>0</v>
      </c>
      <c r="E69" s="17">
        <v>48073600</v>
      </c>
      <c r="F69" s="17">
        <v>873600</v>
      </c>
      <c r="G69" s="17">
        <v>393120.00000000006</v>
      </c>
      <c r="H69" s="17">
        <v>35738.181818181823</v>
      </c>
      <c r="I69" s="17">
        <v>357381.81818181823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26</v>
      </c>
      <c r="B70" s="16" t="s">
        <v>40</v>
      </c>
      <c r="C70" s="1">
        <v>1</v>
      </c>
      <c r="D70" s="17">
        <v>0</v>
      </c>
      <c r="E70" s="17">
        <v>30000000</v>
      </c>
      <c r="F70" s="17">
        <v>0</v>
      </c>
      <c r="G70" s="17">
        <v>3000</v>
      </c>
      <c r="H70" s="17">
        <v>272.72727272727269</v>
      </c>
      <c r="I70" s="17">
        <v>2727.272727272727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27</v>
      </c>
      <c r="B71" s="16" t="s">
        <v>43</v>
      </c>
      <c r="C71" s="1">
        <v>7</v>
      </c>
      <c r="D71" s="17">
        <v>37245952</v>
      </c>
      <c r="E71" s="17">
        <v>0</v>
      </c>
      <c r="F71" s="17">
        <v>245952</v>
      </c>
      <c r="G71" s="17">
        <v>135273.6</v>
      </c>
      <c r="H71" s="17">
        <v>12297.6</v>
      </c>
      <c r="I71" s="17">
        <v>122976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28</v>
      </c>
      <c r="B72" s="16" t="s">
        <v>44</v>
      </c>
      <c r="C72" s="1">
        <v>29</v>
      </c>
      <c r="D72" s="17">
        <v>0</v>
      </c>
      <c r="E72" s="17">
        <v>66549960</v>
      </c>
      <c r="F72" s="17">
        <v>1099960</v>
      </c>
      <c r="G72" s="17">
        <v>494982.00000000006</v>
      </c>
      <c r="H72" s="17">
        <v>44998.36363636364</v>
      </c>
      <c r="I72" s="17">
        <v>449983.63636363647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29</v>
      </c>
      <c r="B73" s="16" t="s">
        <v>40</v>
      </c>
      <c r="C73" s="1">
        <v>18</v>
      </c>
      <c r="D73" s="17">
        <v>0</v>
      </c>
      <c r="E73" s="17">
        <v>333000000</v>
      </c>
      <c r="F73" s="17">
        <v>0</v>
      </c>
      <c r="G73" s="17">
        <v>33300</v>
      </c>
      <c r="H73" s="17">
        <v>3027.272727272727</v>
      </c>
      <c r="I73" s="17">
        <v>30272.727272727276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30</v>
      </c>
      <c r="B74" s="16" t="s">
        <v>41</v>
      </c>
      <c r="C74" s="1">
        <v>1</v>
      </c>
      <c r="D74" s="17">
        <v>0</v>
      </c>
      <c r="E74" s="17">
        <v>16885000</v>
      </c>
      <c r="F74" s="17">
        <v>0</v>
      </c>
      <c r="G74" s="17">
        <v>31885</v>
      </c>
      <c r="H74" s="17">
        <v>2898.6363636363635</v>
      </c>
      <c r="I74" s="17">
        <v>28986.363636363636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31</v>
      </c>
      <c r="B75" s="16" t="s">
        <v>43</v>
      </c>
      <c r="C75" s="1">
        <v>28</v>
      </c>
      <c r="D75" s="17">
        <v>61620592</v>
      </c>
      <c r="E75" s="17">
        <v>0</v>
      </c>
      <c r="F75" s="17">
        <v>1155092</v>
      </c>
      <c r="G75" s="17">
        <v>635300.6</v>
      </c>
      <c r="H75" s="17">
        <v>57754.6</v>
      </c>
      <c r="I75" s="17">
        <v>577546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32</v>
      </c>
      <c r="B76" s="16" t="s">
        <v>44</v>
      </c>
      <c r="C76" s="1">
        <v>35</v>
      </c>
      <c r="D76" s="17">
        <v>0</v>
      </c>
      <c r="E76" s="17">
        <v>79751088</v>
      </c>
      <c r="F76" s="17">
        <v>1301088</v>
      </c>
      <c r="G76" s="17">
        <v>585489.60000000009</v>
      </c>
      <c r="H76" s="17">
        <v>53226.327272727278</v>
      </c>
      <c r="I76" s="17">
        <v>532263.27272727282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33</v>
      </c>
      <c r="B77" s="16" t="s">
        <v>45</v>
      </c>
      <c r="C77" s="1">
        <v>1</v>
      </c>
      <c r="D77" s="17">
        <v>0</v>
      </c>
      <c r="E77" s="17">
        <v>200</v>
      </c>
      <c r="F77" s="17">
        <v>0</v>
      </c>
      <c r="G77" s="17">
        <v>40</v>
      </c>
      <c r="H77" s="17">
        <v>3.6363636363636367</v>
      </c>
      <c r="I77" s="17">
        <v>36.363636363636367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34</v>
      </c>
      <c r="B78" s="16" t="s">
        <v>45</v>
      </c>
      <c r="C78" s="1">
        <v>1</v>
      </c>
      <c r="D78" s="17">
        <v>0</v>
      </c>
      <c r="E78" s="17">
        <v>2696000</v>
      </c>
      <c r="F78" s="17">
        <v>0</v>
      </c>
      <c r="G78" s="17">
        <v>539200</v>
      </c>
      <c r="H78" s="17">
        <v>49018.181818181823</v>
      </c>
      <c r="I78" s="17">
        <v>490181.81818181823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35</v>
      </c>
      <c r="B79" s="16" t="s">
        <v>40</v>
      </c>
      <c r="C79" s="1">
        <v>27</v>
      </c>
      <c r="D79" s="17">
        <v>0</v>
      </c>
      <c r="E79" s="17">
        <v>538300000</v>
      </c>
      <c r="F79" s="17">
        <v>0</v>
      </c>
      <c r="G79" s="17">
        <v>53830</v>
      </c>
      <c r="H79" s="17">
        <v>4893.636363636364</v>
      </c>
      <c r="I79" s="17">
        <v>48936.363636363632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36</v>
      </c>
      <c r="B80" s="16" t="s">
        <v>41</v>
      </c>
      <c r="C80" s="1">
        <v>1</v>
      </c>
      <c r="D80" s="17">
        <v>0</v>
      </c>
      <c r="E80" s="17">
        <v>20000000</v>
      </c>
      <c r="F80" s="17">
        <v>0</v>
      </c>
      <c r="G80" s="17">
        <v>35000</v>
      </c>
      <c r="H80" s="17">
        <v>3181.818181818182</v>
      </c>
      <c r="I80" s="17">
        <v>31818.18181818182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37</v>
      </c>
      <c r="B81" s="16" t="s">
        <v>43</v>
      </c>
      <c r="C81" s="1">
        <v>12</v>
      </c>
      <c r="D81" s="17">
        <v>24096940</v>
      </c>
      <c r="E81" s="17">
        <v>0</v>
      </c>
      <c r="F81" s="17">
        <v>496940</v>
      </c>
      <c r="G81" s="17">
        <v>273317</v>
      </c>
      <c r="H81" s="17">
        <v>24847</v>
      </c>
      <c r="I81" s="17">
        <v>248470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38</v>
      </c>
      <c r="B82" s="16" t="s">
        <v>44</v>
      </c>
      <c r="C82" s="1">
        <v>41</v>
      </c>
      <c r="D82" s="17">
        <v>0</v>
      </c>
      <c r="E82" s="17">
        <v>120117380</v>
      </c>
      <c r="F82" s="17">
        <v>1917380</v>
      </c>
      <c r="G82" s="17">
        <v>862821</v>
      </c>
      <c r="H82" s="17">
        <v>78438.272727272735</v>
      </c>
      <c r="I82" s="17">
        <v>784382.72727272729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39</v>
      </c>
      <c r="B83" s="16" t="s">
        <v>45</v>
      </c>
      <c r="C83" s="1">
        <v>1</v>
      </c>
      <c r="D83" s="17">
        <v>0</v>
      </c>
      <c r="E83" s="17">
        <v>2558000</v>
      </c>
      <c r="F83" s="17">
        <v>0</v>
      </c>
      <c r="G83" s="17">
        <v>511600.00000000006</v>
      </c>
      <c r="H83" s="17">
        <v>46509.090909090912</v>
      </c>
      <c r="I83" s="17">
        <v>465090.90909090918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40</v>
      </c>
      <c r="B84" s="16" t="s">
        <v>45</v>
      </c>
      <c r="C84" s="1">
        <v>1</v>
      </c>
      <c r="D84" s="17">
        <v>0</v>
      </c>
      <c r="E84" s="17">
        <v>4881000</v>
      </c>
      <c r="F84" s="17">
        <v>0</v>
      </c>
      <c r="G84" s="17">
        <v>976200</v>
      </c>
      <c r="H84" s="17">
        <v>88745.454545454544</v>
      </c>
      <c r="I84" s="17">
        <v>887454.54545454541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41</v>
      </c>
      <c r="B85" s="16" t="s">
        <v>40</v>
      </c>
      <c r="C85" s="1">
        <v>6</v>
      </c>
      <c r="D85" s="17">
        <v>0</v>
      </c>
      <c r="E85" s="17">
        <v>165500000</v>
      </c>
      <c r="F85" s="17">
        <v>0</v>
      </c>
      <c r="G85" s="17">
        <v>16550</v>
      </c>
      <c r="H85" s="17">
        <v>1504.5454545454547</v>
      </c>
      <c r="I85" s="17">
        <v>15045.454545454546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42</v>
      </c>
      <c r="B86" s="16" t="s">
        <v>42</v>
      </c>
      <c r="C86" s="1">
        <v>1</v>
      </c>
      <c r="D86" s="17">
        <v>0</v>
      </c>
      <c r="E86" s="17">
        <v>47000000</v>
      </c>
      <c r="F86" s="17">
        <v>0</v>
      </c>
      <c r="G86" s="17">
        <v>47000</v>
      </c>
      <c r="H86" s="17">
        <v>4272.727272727273</v>
      </c>
      <c r="I86" s="17">
        <v>42727.272727272728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43</v>
      </c>
      <c r="B87" s="16" t="s">
        <v>41</v>
      </c>
      <c r="C87" s="1">
        <v>1</v>
      </c>
      <c r="D87" s="17">
        <v>0</v>
      </c>
      <c r="E87" s="17">
        <v>20000000</v>
      </c>
      <c r="F87" s="17">
        <v>0</v>
      </c>
      <c r="G87" s="17">
        <v>35000</v>
      </c>
      <c r="H87" s="17">
        <v>3181.818181818182</v>
      </c>
      <c r="I87" s="17">
        <v>31818.18181818182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44</v>
      </c>
      <c r="B88" s="16" t="s">
        <v>43</v>
      </c>
      <c r="C88" s="1">
        <v>22</v>
      </c>
      <c r="D88" s="17">
        <v>72156155</v>
      </c>
      <c r="E88" s="17">
        <v>0</v>
      </c>
      <c r="F88" s="17">
        <v>1091155</v>
      </c>
      <c r="G88" s="17">
        <v>600135.25</v>
      </c>
      <c r="H88" s="17">
        <v>54557.75</v>
      </c>
      <c r="I88" s="17">
        <v>545577.5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45</v>
      </c>
      <c r="B89" s="16" t="s">
        <v>44</v>
      </c>
      <c r="C89" s="1">
        <v>30</v>
      </c>
      <c r="D89" s="17">
        <v>0</v>
      </c>
      <c r="E89" s="17">
        <v>64934620</v>
      </c>
      <c r="F89" s="17">
        <v>1084620</v>
      </c>
      <c r="G89" s="17">
        <v>488079.00000000006</v>
      </c>
      <c r="H89" s="17">
        <v>44370.818181818184</v>
      </c>
      <c r="I89" s="17">
        <v>443708.18181818188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46</v>
      </c>
      <c r="B90" s="16" t="s">
        <v>45</v>
      </c>
      <c r="C90" s="1">
        <v>3</v>
      </c>
      <c r="D90" s="17">
        <v>0</v>
      </c>
      <c r="E90" s="17">
        <v>1600</v>
      </c>
      <c r="F90" s="17">
        <v>0</v>
      </c>
      <c r="G90" s="17">
        <v>320</v>
      </c>
      <c r="H90" s="17">
        <v>29.09090909090909</v>
      </c>
      <c r="I90" s="17">
        <v>290.90909090909093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47</v>
      </c>
      <c r="B91" s="16" t="s">
        <v>45</v>
      </c>
      <c r="C91" s="1">
        <v>3</v>
      </c>
      <c r="D91" s="17">
        <v>0</v>
      </c>
      <c r="E91" s="17">
        <v>1600</v>
      </c>
      <c r="F91" s="17">
        <v>0</v>
      </c>
      <c r="G91" s="17">
        <v>320</v>
      </c>
      <c r="H91" s="17">
        <v>29.09090909090909</v>
      </c>
      <c r="I91" s="17">
        <v>290.90909090909093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48</v>
      </c>
      <c r="B92" s="16" t="s">
        <v>45</v>
      </c>
      <c r="C92" s="1">
        <v>1</v>
      </c>
      <c r="D92" s="17">
        <v>0</v>
      </c>
      <c r="E92" s="17">
        <v>4871000</v>
      </c>
      <c r="F92" s="17">
        <v>0</v>
      </c>
      <c r="G92" s="17">
        <v>974200</v>
      </c>
      <c r="H92" s="17">
        <v>88563.636363636353</v>
      </c>
      <c r="I92" s="17">
        <v>885636.36363636365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49</v>
      </c>
      <c r="B93" s="16" t="s">
        <v>40</v>
      </c>
      <c r="C93" s="1">
        <v>25</v>
      </c>
      <c r="D93" s="17">
        <v>0</v>
      </c>
      <c r="E93" s="17">
        <v>507700000</v>
      </c>
      <c r="F93" s="17">
        <v>0</v>
      </c>
      <c r="G93" s="17">
        <v>50770</v>
      </c>
      <c r="H93" s="17">
        <v>4615.454545454546</v>
      </c>
      <c r="I93" s="17">
        <v>46154.545454545456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50</v>
      </c>
      <c r="B94" s="16" t="s">
        <v>41</v>
      </c>
      <c r="C94" s="1">
        <v>1</v>
      </c>
      <c r="D94" s="17">
        <v>0</v>
      </c>
      <c r="E94" s="17">
        <v>47000000</v>
      </c>
      <c r="F94" s="17">
        <v>0</v>
      </c>
      <c r="G94" s="17">
        <v>62000</v>
      </c>
      <c r="H94" s="17">
        <v>5636.3636363636369</v>
      </c>
      <c r="I94" s="17">
        <v>56363.63636363636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51</v>
      </c>
      <c r="B95" s="16" t="s">
        <v>45</v>
      </c>
      <c r="C95" s="1">
        <v>1</v>
      </c>
      <c r="D95" s="17">
        <v>0</v>
      </c>
      <c r="E95" s="17">
        <v>1759000</v>
      </c>
      <c r="F95" s="17">
        <v>0</v>
      </c>
      <c r="G95" s="17">
        <v>351800.00000000006</v>
      </c>
      <c r="H95" s="17">
        <v>31981.818181818184</v>
      </c>
      <c r="I95" s="17">
        <v>319818.18181818182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52</v>
      </c>
      <c r="B96" s="16" t="s">
        <v>43</v>
      </c>
      <c r="C96" s="1">
        <v>11</v>
      </c>
      <c r="D96" s="17">
        <v>11963973</v>
      </c>
      <c r="E96" s="17">
        <v>0</v>
      </c>
      <c r="F96" s="17">
        <v>313973</v>
      </c>
      <c r="G96" s="17">
        <v>172685.15</v>
      </c>
      <c r="H96" s="17">
        <v>15698.65</v>
      </c>
      <c r="I96" s="17">
        <v>156986.5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53</v>
      </c>
      <c r="B97" s="16" t="s">
        <v>44</v>
      </c>
      <c r="C97" s="1">
        <v>41</v>
      </c>
      <c r="D97" s="17">
        <v>0</v>
      </c>
      <c r="E97" s="17">
        <v>104725060</v>
      </c>
      <c r="F97" s="17">
        <v>1675060</v>
      </c>
      <c r="G97" s="17">
        <v>753777.00000000012</v>
      </c>
      <c r="H97" s="17">
        <v>68525.181818181823</v>
      </c>
      <c r="I97" s="17">
        <v>685251.81818181823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54</v>
      </c>
      <c r="B98" s="16" t="s">
        <v>44</v>
      </c>
      <c r="C98" s="1">
        <v>1</v>
      </c>
      <c r="D98" s="17">
        <v>0</v>
      </c>
      <c r="E98" s="17">
        <v>3063360</v>
      </c>
      <c r="F98" s="17">
        <v>63360</v>
      </c>
      <c r="G98" s="17">
        <v>28512</v>
      </c>
      <c r="H98" s="17">
        <v>2592</v>
      </c>
      <c r="I98" s="17">
        <v>25920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55</v>
      </c>
      <c r="B99" s="16" t="s">
        <v>40</v>
      </c>
      <c r="C99" s="1">
        <v>6</v>
      </c>
      <c r="D99" s="17">
        <v>0</v>
      </c>
      <c r="E99" s="17">
        <v>121799998</v>
      </c>
      <c r="F99" s="17">
        <v>0</v>
      </c>
      <c r="G99" s="17">
        <v>12179.999800000001</v>
      </c>
      <c r="H99" s="17">
        <v>1107.2727090909091</v>
      </c>
      <c r="I99" s="17">
        <v>11072.727090909089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56</v>
      </c>
      <c r="B100" s="16" t="s">
        <v>43</v>
      </c>
      <c r="C100" s="1">
        <v>23</v>
      </c>
      <c r="D100" s="17">
        <v>41813957</v>
      </c>
      <c r="E100" s="17">
        <v>0</v>
      </c>
      <c r="F100" s="17">
        <v>891957</v>
      </c>
      <c r="G100" s="17">
        <v>490576.35</v>
      </c>
      <c r="H100" s="17">
        <v>44597.85</v>
      </c>
      <c r="I100" s="17">
        <v>445978.5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57</v>
      </c>
      <c r="B101" s="16" t="s">
        <v>44</v>
      </c>
      <c r="C101" s="1">
        <v>26</v>
      </c>
      <c r="D101" s="17">
        <v>0</v>
      </c>
      <c r="E101" s="17">
        <v>54954028</v>
      </c>
      <c r="F101" s="17">
        <v>904028</v>
      </c>
      <c r="G101" s="17">
        <v>406812.6</v>
      </c>
      <c r="H101" s="17">
        <v>36982.963636363638</v>
      </c>
      <c r="I101" s="17">
        <v>369829.63636363641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58</v>
      </c>
      <c r="B102" s="16" t="s">
        <v>45</v>
      </c>
      <c r="C102" s="1">
        <v>2</v>
      </c>
      <c r="D102" s="17">
        <v>0</v>
      </c>
      <c r="E102" s="17">
        <v>300</v>
      </c>
      <c r="F102" s="17">
        <v>0</v>
      </c>
      <c r="G102" s="17">
        <v>60</v>
      </c>
      <c r="H102" s="17">
        <v>5.4545454545454541</v>
      </c>
      <c r="I102" s="17">
        <v>54.54545454545454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59</v>
      </c>
      <c r="B103" s="16" t="s">
        <v>45</v>
      </c>
      <c r="C103" s="1">
        <v>4</v>
      </c>
      <c r="D103" s="17">
        <v>0</v>
      </c>
      <c r="E103" s="17">
        <v>24834066</v>
      </c>
      <c r="F103" s="17">
        <v>0</v>
      </c>
      <c r="G103" s="17">
        <v>4966813.2</v>
      </c>
      <c r="H103" s="17">
        <v>451528.47272727272</v>
      </c>
      <c r="I103" s="17">
        <v>4515284.7272727266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60</v>
      </c>
      <c r="B104" s="16" t="s">
        <v>46</v>
      </c>
      <c r="C104" s="1">
        <v>28</v>
      </c>
      <c r="D104" s="17">
        <v>54565000</v>
      </c>
      <c r="E104" s="17">
        <v>0</v>
      </c>
      <c r="F104" s="17">
        <v>0</v>
      </c>
      <c r="G104" s="17">
        <v>293282.50000000006</v>
      </c>
      <c r="H104" s="17">
        <v>26662.045454545456</v>
      </c>
      <c r="I104" s="17">
        <v>266620.45454545459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61</v>
      </c>
      <c r="B105" s="16" t="s">
        <v>47</v>
      </c>
      <c r="C105" s="1">
        <v>75</v>
      </c>
      <c r="D105" s="17">
        <v>94716737</v>
      </c>
      <c r="E105" s="17">
        <v>0</v>
      </c>
      <c r="F105" s="17">
        <v>0</v>
      </c>
      <c r="G105" s="17">
        <v>189433.47400000002</v>
      </c>
      <c r="H105" s="17">
        <v>17221.22490909091</v>
      </c>
      <c r="I105" s="17">
        <v>172212.24909090911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62</v>
      </c>
      <c r="B106" s="16" t="s">
        <v>48</v>
      </c>
      <c r="C106" s="1">
        <v>26</v>
      </c>
      <c r="D106" s="17">
        <v>36381000</v>
      </c>
      <c r="E106" s="17">
        <v>0</v>
      </c>
      <c r="F106" s="17">
        <v>0</v>
      </c>
      <c r="G106" s="17">
        <v>299000.00000000006</v>
      </c>
      <c r="H106" s="17">
        <v>27181.818181818184</v>
      </c>
      <c r="I106" s="17">
        <v>271818.18181818182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63</v>
      </c>
      <c r="B107" s="16" t="s">
        <v>49</v>
      </c>
      <c r="C107" s="1">
        <v>6</v>
      </c>
      <c r="D107" s="17">
        <v>21902000</v>
      </c>
      <c r="E107" s="17">
        <v>0</v>
      </c>
      <c r="F107" s="17">
        <v>0</v>
      </c>
      <c r="G107" s="17">
        <v>70951</v>
      </c>
      <c r="H107" s="17">
        <v>6450.090909090909</v>
      </c>
      <c r="I107" s="17">
        <v>64500.909090909096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64</v>
      </c>
      <c r="B108" s="16" t="s">
        <v>50</v>
      </c>
      <c r="C108" s="1">
        <v>142</v>
      </c>
      <c r="D108" s="17">
        <v>239202324</v>
      </c>
      <c r="E108" s="17">
        <v>0</v>
      </c>
      <c r="F108" s="17">
        <v>0</v>
      </c>
      <c r="G108" s="17">
        <v>1633000</v>
      </c>
      <c r="H108" s="17">
        <v>148454.54545454547</v>
      </c>
      <c r="I108" s="17">
        <v>1484545.4545454546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65</v>
      </c>
      <c r="B109" s="16" t="s">
        <v>51</v>
      </c>
      <c r="C109" s="1">
        <v>32</v>
      </c>
      <c r="D109" s="17">
        <v>42152032</v>
      </c>
      <c r="E109" s="17">
        <v>0</v>
      </c>
      <c r="F109" s="17">
        <v>0</v>
      </c>
      <c r="G109" s="17">
        <v>352000</v>
      </c>
      <c r="H109" s="17">
        <v>32000</v>
      </c>
      <c r="I109" s="17">
        <v>320000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66</v>
      </c>
      <c r="B110" s="16" t="s">
        <v>52</v>
      </c>
      <c r="C110" s="1">
        <v>2</v>
      </c>
      <c r="D110" s="17">
        <v>2627000</v>
      </c>
      <c r="E110" s="17">
        <v>0</v>
      </c>
      <c r="F110" s="17">
        <v>27000</v>
      </c>
      <c r="G110" s="17">
        <v>14850</v>
      </c>
      <c r="H110" s="17">
        <v>1350</v>
      </c>
      <c r="I110" s="17">
        <v>13500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67</v>
      </c>
      <c r="B111" s="16" t="s">
        <v>53</v>
      </c>
      <c r="C111" s="1">
        <v>1</v>
      </c>
      <c r="D111" s="17">
        <v>1220400</v>
      </c>
      <c r="E111" s="17">
        <v>0</v>
      </c>
      <c r="F111" s="17">
        <v>0</v>
      </c>
      <c r="G111" s="17">
        <v>10800</v>
      </c>
      <c r="H111" s="17">
        <v>981.81818181818176</v>
      </c>
      <c r="I111" s="17">
        <v>9818.181818181818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68</v>
      </c>
      <c r="B112" s="16" t="s">
        <v>46</v>
      </c>
      <c r="C112" s="1">
        <v>15</v>
      </c>
      <c r="D112" s="17">
        <v>26798000</v>
      </c>
      <c r="E112" s="17">
        <v>0</v>
      </c>
      <c r="F112" s="17">
        <v>0</v>
      </c>
      <c r="G112" s="17">
        <v>155899</v>
      </c>
      <c r="H112" s="17">
        <v>14172.636363636364</v>
      </c>
      <c r="I112" s="17">
        <v>141726.36363636365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69</v>
      </c>
      <c r="B113" s="16" t="s">
        <v>47</v>
      </c>
      <c r="C113" s="1">
        <v>38</v>
      </c>
      <c r="D113" s="17">
        <v>66361003</v>
      </c>
      <c r="E113" s="17">
        <v>0</v>
      </c>
      <c r="F113" s="17">
        <v>0</v>
      </c>
      <c r="G113" s="17">
        <v>132722.00600000002</v>
      </c>
      <c r="H113" s="17">
        <v>12065.63690909091</v>
      </c>
      <c r="I113" s="17">
        <v>120656.3690909091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70</v>
      </c>
      <c r="B114" s="16" t="s">
        <v>48</v>
      </c>
      <c r="C114" s="1">
        <v>12</v>
      </c>
      <c r="D114" s="17">
        <v>20691000</v>
      </c>
      <c r="E114" s="17">
        <v>0</v>
      </c>
      <c r="F114" s="17">
        <v>0</v>
      </c>
      <c r="G114" s="17">
        <v>138000.00000000003</v>
      </c>
      <c r="H114" s="17">
        <v>12545.454545454548</v>
      </c>
      <c r="I114" s="17">
        <v>125454.54545454546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71</v>
      </c>
      <c r="B115" s="16" t="s">
        <v>54</v>
      </c>
      <c r="C115" s="1">
        <v>2</v>
      </c>
      <c r="D115" s="17">
        <v>6850000</v>
      </c>
      <c r="E115" s="17">
        <v>0</v>
      </c>
      <c r="F115" s="17">
        <v>0</v>
      </c>
      <c r="G115" s="17">
        <v>23025</v>
      </c>
      <c r="H115" s="17">
        <v>2093.1818181818185</v>
      </c>
      <c r="I115" s="17">
        <v>20931.81818181818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72</v>
      </c>
      <c r="B116" s="16" t="s">
        <v>55</v>
      </c>
      <c r="C116" s="1">
        <v>1</v>
      </c>
      <c r="D116" s="17">
        <v>10365000</v>
      </c>
      <c r="E116" s="17">
        <v>0</v>
      </c>
      <c r="F116" s="17">
        <v>0</v>
      </c>
      <c r="G116" s="17">
        <v>7700</v>
      </c>
      <c r="H116" s="17">
        <v>700</v>
      </c>
      <c r="I116" s="17">
        <v>7000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73</v>
      </c>
      <c r="B117" s="16" t="s">
        <v>56</v>
      </c>
      <c r="C117" s="1">
        <v>3</v>
      </c>
      <c r="D117" s="17">
        <v>351232</v>
      </c>
      <c r="E117" s="17">
        <v>0</v>
      </c>
      <c r="F117" s="17">
        <v>0</v>
      </c>
      <c r="G117" s="17">
        <v>3630</v>
      </c>
      <c r="H117" s="17">
        <v>0</v>
      </c>
      <c r="I117" s="17">
        <v>3630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74</v>
      </c>
      <c r="B118" s="16" t="s">
        <v>50</v>
      </c>
      <c r="C118" s="1">
        <v>73</v>
      </c>
      <c r="D118" s="17">
        <v>114801488</v>
      </c>
      <c r="E118" s="17">
        <v>0</v>
      </c>
      <c r="F118" s="17">
        <v>0</v>
      </c>
      <c r="G118" s="17">
        <v>839500</v>
      </c>
      <c r="H118" s="17">
        <v>76318.181818181823</v>
      </c>
      <c r="I118" s="17">
        <v>763181.81818181823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75</v>
      </c>
      <c r="B119" s="16" t="s">
        <v>51</v>
      </c>
      <c r="C119" s="1">
        <v>17</v>
      </c>
      <c r="D119" s="17">
        <v>21467000</v>
      </c>
      <c r="E119" s="17">
        <v>0</v>
      </c>
      <c r="F119" s="17">
        <v>0</v>
      </c>
      <c r="G119" s="17">
        <v>187000</v>
      </c>
      <c r="H119" s="17">
        <v>17000</v>
      </c>
      <c r="I119" s="17">
        <v>170000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76</v>
      </c>
      <c r="B120" s="16" t="s">
        <v>52</v>
      </c>
      <c r="C120" s="1">
        <v>2</v>
      </c>
      <c r="D120" s="17">
        <v>2556000</v>
      </c>
      <c r="E120" s="17">
        <v>0</v>
      </c>
      <c r="F120" s="17">
        <v>24000</v>
      </c>
      <c r="G120" s="17">
        <v>13200</v>
      </c>
      <c r="H120" s="17">
        <v>1200</v>
      </c>
      <c r="I120" s="17">
        <v>12000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77</v>
      </c>
      <c r="B121" s="16" t="s">
        <v>55</v>
      </c>
      <c r="C121" s="1">
        <v>10</v>
      </c>
      <c r="D121" s="17">
        <v>56251690</v>
      </c>
      <c r="E121" s="17">
        <v>0</v>
      </c>
      <c r="F121" s="17">
        <v>0</v>
      </c>
      <c r="G121" s="17">
        <v>77000</v>
      </c>
      <c r="H121" s="17">
        <v>7000</v>
      </c>
      <c r="I121" s="17">
        <v>70000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78</v>
      </c>
      <c r="B122" s="16" t="s">
        <v>43</v>
      </c>
      <c r="C122" s="1">
        <v>1</v>
      </c>
      <c r="D122" s="17">
        <v>1020000</v>
      </c>
      <c r="E122" s="17">
        <v>0</v>
      </c>
      <c r="F122" s="17">
        <v>20000</v>
      </c>
      <c r="G122" s="17">
        <v>11000</v>
      </c>
      <c r="H122" s="17">
        <v>1000</v>
      </c>
      <c r="I122" s="17">
        <v>10000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79</v>
      </c>
      <c r="B123" s="16" t="s">
        <v>44</v>
      </c>
      <c r="C123" s="1">
        <v>2</v>
      </c>
      <c r="D123" s="17">
        <v>0</v>
      </c>
      <c r="E123" s="17">
        <v>2040000</v>
      </c>
      <c r="F123" s="17">
        <v>40000</v>
      </c>
      <c r="G123" s="17">
        <v>18000</v>
      </c>
      <c r="H123" s="17">
        <v>1636.3636363636363</v>
      </c>
      <c r="I123" s="17">
        <v>16363.636363636364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80</v>
      </c>
      <c r="B124" s="16" t="s">
        <v>44</v>
      </c>
      <c r="C124" s="1">
        <v>1</v>
      </c>
      <c r="D124" s="17">
        <v>0</v>
      </c>
      <c r="E124" s="17">
        <v>1024530</v>
      </c>
      <c r="F124" s="17">
        <v>24530</v>
      </c>
      <c r="G124" s="17">
        <v>11038.5</v>
      </c>
      <c r="H124" s="17">
        <v>1003.5</v>
      </c>
      <c r="I124" s="17">
        <v>10035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81</v>
      </c>
      <c r="B125" s="16" t="s">
        <v>50</v>
      </c>
      <c r="C125" s="1">
        <v>20</v>
      </c>
      <c r="D125" s="17">
        <v>50000000</v>
      </c>
      <c r="E125" s="17">
        <v>0</v>
      </c>
      <c r="F125" s="17">
        <v>0</v>
      </c>
      <c r="G125" s="17">
        <v>230000</v>
      </c>
      <c r="H125" s="17">
        <v>20909.090909090912</v>
      </c>
      <c r="I125" s="17">
        <v>209090.90909090909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82</v>
      </c>
      <c r="B126" s="16" t="s">
        <v>43</v>
      </c>
      <c r="C126" s="1">
        <v>1</v>
      </c>
      <c r="D126" s="17">
        <v>1020000</v>
      </c>
      <c r="E126" s="17">
        <v>0</v>
      </c>
      <c r="F126" s="17">
        <v>20000</v>
      </c>
      <c r="G126" s="17">
        <v>11000</v>
      </c>
      <c r="H126" s="17">
        <v>1000</v>
      </c>
      <c r="I126" s="17">
        <v>10000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83</v>
      </c>
      <c r="B127" s="16" t="s">
        <v>56</v>
      </c>
      <c r="C127" s="1">
        <v>1</v>
      </c>
      <c r="D127" s="17">
        <v>500000</v>
      </c>
      <c r="E127" s="17">
        <v>0</v>
      </c>
      <c r="F127" s="17">
        <v>0</v>
      </c>
      <c r="G127" s="17">
        <v>1210</v>
      </c>
      <c r="H127" s="17">
        <v>0</v>
      </c>
      <c r="I127" s="17">
        <v>1210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84</v>
      </c>
      <c r="B128" s="16" t="s">
        <v>57</v>
      </c>
      <c r="C128" s="1">
        <v>1</v>
      </c>
      <c r="D128" s="17">
        <v>86000</v>
      </c>
      <c r="E128" s="17">
        <v>0</v>
      </c>
      <c r="F128" s="17">
        <v>0</v>
      </c>
      <c r="G128" s="17">
        <v>38700</v>
      </c>
      <c r="H128" s="17">
        <v>3518.181818181818</v>
      </c>
      <c r="I128" s="17">
        <v>35181.818181818184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85</v>
      </c>
      <c r="B129" s="16" t="s">
        <v>44</v>
      </c>
      <c r="C129" s="1">
        <v>2</v>
      </c>
      <c r="D129" s="17">
        <v>0</v>
      </c>
      <c r="E129" s="17">
        <v>2044000</v>
      </c>
      <c r="F129" s="17">
        <v>44000</v>
      </c>
      <c r="G129" s="17">
        <v>19800</v>
      </c>
      <c r="H129" s="17">
        <v>1800</v>
      </c>
      <c r="I129" s="17">
        <v>18000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86</v>
      </c>
      <c r="B130" s="16" t="s">
        <v>45</v>
      </c>
      <c r="C130" s="1">
        <v>1</v>
      </c>
      <c r="D130" s="17">
        <v>0</v>
      </c>
      <c r="E130" s="17">
        <v>1000000</v>
      </c>
      <c r="F130" s="17">
        <v>0</v>
      </c>
      <c r="G130" s="17">
        <v>200000</v>
      </c>
      <c r="H130" s="17">
        <v>18181.818181818184</v>
      </c>
      <c r="I130" s="17">
        <v>181818.18181818182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87</v>
      </c>
      <c r="B131" s="16" t="s">
        <v>58</v>
      </c>
      <c r="C131" s="1">
        <v>1</v>
      </c>
      <c r="D131" s="17">
        <v>632000</v>
      </c>
      <c r="E131" s="17">
        <v>0</v>
      </c>
      <c r="F131" s="17">
        <v>132000</v>
      </c>
      <c r="G131" s="17">
        <v>6600</v>
      </c>
      <c r="H131" s="17">
        <v>600</v>
      </c>
      <c r="I131" s="17">
        <v>6000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="10" customFormat="1">
      <c r="A132" s="5"/>
      <c r="B132" s="6" t="s">
        <v>33</v>
      </c>
      <c r="C132" s="7">
        <f>sum(c45:c131)</f>
      </c>
      <c r="D132" s="18">
        <f>sum(d45:d131)</f>
      </c>
      <c r="E132" s="18">
        <f>sum(e45:e131)</f>
      </c>
      <c r="F132" s="18">
        <f>sum(f45:f131)</f>
      </c>
      <c r="G132" s="18">
        <f>sum(g45:g131)</f>
      </c>
      <c r="H132" s="18">
        <f>sum(h45:h131)</f>
      </c>
      <c r="I132" s="18">
        <f>sum(i45:i131)</f>
      </c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3"/>
      <c r="B133" s="16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6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6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6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6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6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6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6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5" t="s">
        <v>59</v>
      </c>
      <c r="B141" s="6" t="s">
        <v>59</v>
      </c>
      <c r="C141" s="1"/>
      <c r="D141" s="1"/>
      <c r="E141" s="1"/>
      <c r="F141" s="1"/>
      <c r="G141" s="5" t="s">
        <v>60</v>
      </c>
      <c r="H141" s="5" t="s">
        <v>60</v>
      </c>
      <c r="I141" s="5" t="s">
        <v>60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6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6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5" t="s">
        <v>61</v>
      </c>
      <c r="B144" s="6" t="s">
        <v>61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6"/>
      <c r="C145" s="21">
        <v>43069.6293264468</v>
      </c>
      <c r="D145" s="21">
        <v>43069.6293264468</v>
      </c>
      <c r="E145" s="21">
        <v>43069.6293264468</v>
      </c>
      <c r="F145" s="21">
        <v>43069.6293264468</v>
      </c>
      <c r="G145" s="21">
        <v>43069.6293264468</v>
      </c>
      <c r="H145" s="21">
        <v>43069.6293264468</v>
      </c>
      <c r="I145" s="21">
        <v>43069.6293264468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6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6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6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6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6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6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6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6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6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6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6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6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6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6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6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6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6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6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6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6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6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6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6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6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6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6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6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6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6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6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6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6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6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6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6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6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6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6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6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6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6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6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6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6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6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6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6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6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6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6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6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6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6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6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6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6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6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6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6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6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6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6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6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6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6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6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6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6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6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6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6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6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6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6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6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6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6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6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6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6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6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6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6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6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6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6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6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6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6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6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6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6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6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6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6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6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6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6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6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6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6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6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6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6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6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6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6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6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6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6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6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6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6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6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6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6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6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6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6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6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6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6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6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6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6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6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6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6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6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6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6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6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6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6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6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6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6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6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6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6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6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6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6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6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6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6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6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6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6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6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6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6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6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6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6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6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6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6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6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6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6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6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6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6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6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6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6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6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6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6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6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6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6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6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6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6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6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6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6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6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6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6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6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6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6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6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6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6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6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6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6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6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6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6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6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6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6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6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6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6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6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6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6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6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6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6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6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6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6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6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6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6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6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6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6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6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6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6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6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6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6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6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6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6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6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6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6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6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6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6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6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6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6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6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6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6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6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6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6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6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6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6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6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6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6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6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6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6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6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6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6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6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6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6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6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6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6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6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6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6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6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6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6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6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6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6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6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6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6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6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6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6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6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6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6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6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6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6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6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6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6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6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6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6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6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6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6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6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6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6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6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6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6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6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6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6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6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6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6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6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6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6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6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6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6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6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6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6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6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6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6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6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6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6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6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6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6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6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6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6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6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6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6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6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6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6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6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6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6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6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6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6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6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6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6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6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6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6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6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6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6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6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6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6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6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6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6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6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6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6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6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6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6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6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6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6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6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6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6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6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6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6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6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6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6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6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6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6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6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6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6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6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6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6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6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6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6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6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6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6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6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6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6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6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6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6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6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6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6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6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6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6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6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6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6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6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6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6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6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6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6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6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6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6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6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6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6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6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6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6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6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6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6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6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6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6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6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6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6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6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6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6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6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6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6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6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6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6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6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6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6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6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6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6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6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6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6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6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6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6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6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6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6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6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6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6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6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6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6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6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6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6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6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6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6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6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6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6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6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6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6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6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6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6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6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6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6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6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6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6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6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6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6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6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6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6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6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6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6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6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6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6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6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6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6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6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6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6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6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6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6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6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6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6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6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6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6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6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6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6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6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6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6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6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6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6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6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6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6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6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6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6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6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6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6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6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6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6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6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6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6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6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6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6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6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6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6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6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6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6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6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6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6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6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6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6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6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6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6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6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6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6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6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6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6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6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6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6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6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6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6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6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6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6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6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6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6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6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6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6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6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6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6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6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6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6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6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6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6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6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6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6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6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6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6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6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6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6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6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6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6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6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6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6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6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6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6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6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6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6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6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6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6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6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6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6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6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6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6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6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6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6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6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6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6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6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6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6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6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6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6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6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6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6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6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6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6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6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6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6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6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6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6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6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6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6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6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6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6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6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6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6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6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6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6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6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6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6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6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6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6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6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6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6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6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6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6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6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6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6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6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6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6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6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6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6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6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6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6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6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6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6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6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6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6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6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6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6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6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6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6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6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6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6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6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6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6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6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6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6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6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6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6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6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6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6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6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6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6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6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6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6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6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6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6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6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6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6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6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6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6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6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6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6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6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6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6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6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6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6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6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6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6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6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6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6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6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6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6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6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6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6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6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6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6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6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6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6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6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6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6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6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6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6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6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6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6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6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6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6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6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6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6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6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6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6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6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6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6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6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6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6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6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6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6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6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6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6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6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6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6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6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6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6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6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6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6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6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6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6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6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6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6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6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6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6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6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6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6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6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6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6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6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6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6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6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6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6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6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6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6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6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6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6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6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6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6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6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6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6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6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6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6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6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6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6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6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6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6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6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6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6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6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6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6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6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6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6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6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6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6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B1"/>
    <mergeCell ref="A3:H3"/>
    <mergeCell ref="C4:H4"/>
    <mergeCell ref="C5:H5"/>
    <mergeCell ref="C6:H6"/>
    <mergeCell ref="A4:B4"/>
    <mergeCell ref="A5:B5"/>
    <mergeCell ref="A6:B6"/>
    <mergeCell ref="A8:h8"/>
    <mergeCell ref="A43:I43"/>
    <mergeCell ref="A141:B141"/>
    <mergeCell ref="A144:B144"/>
    <mergeCell ref="G141:I141"/>
    <mergeCell ref="C145:I145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