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<sst xmlns="http://schemas.openxmlformats.org/spreadsheetml/2006/main" count="40" uniqueCount="40">
  <si>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</si>
  <si>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</si>
  <si>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</si>
  <si>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</si>
  <si>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</si>
  <si>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14/01/2018 đến 17/01/2018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</si>
  <si>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</si>
  <si>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</si>
  <si>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</si>
  <si>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</si>
  <si>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</si>
  <si>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</si>
  <si>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</si>
  <si>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</si>
  <si>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>DTTL</t>
  </si>
  <si>
    <t>EMS nội tỉnh</t>
  </si>
  <si>
    <t>EMS liên tỉnh</t>
  </si>
  <si>
    <t>EMS Quốc tế</t>
  </si>
  <si>
    <t>Chuyển phát CMND nội tỉnh</t>
  </si>
  <si>
    <t>Chuyển phát CMND liên tỉnh</t>
  </si>
  <si>
    <t>Cước COD EMS nội tỉnh</t>
  </si>
  <si>
    <t>Cước COD EMS liên tỉnh</t>
  </si>
  <si>
    <t>Chuyển phát Hộ chiếu nội tỉnh</t>
  </si>
  <si>
    <t>Chuyển phát Hộ chiếu liên tỉnh</t>
  </si>
  <si>
    <t>EMS C</t>
  </si>
  <si>
    <t>Bưu kiện nội tỉnh</t>
  </si>
  <si>
    <t>Bưu kiện liên tỉnh</t>
  </si>
  <si>
    <t>Tem thư BP Công ích</t>
  </si>
  <si>
    <t>EMS phát trước 10H</t>
  </si>
  <si>
    <t>Tổng cộng</t>
  </si>
  <si>
    <t>II. Nhóm Tài Chính Bưu Chính</t>
  </si>
  <si>
    <t xml:space="preserve">Số tiền 
thu hộ</t>
  </si>
  <si>
    <t xml:space="preserve">Số tiền 
chi hộ</t>
  </si>
  <si>
    <t xml:space="preserve">Số tiền 
cước</t>
  </si>
  <si>
    <t xml:space="preserve">Doanh thu 
trước thuế</t>
  </si>
  <si>
    <t xml:space="preserve">Doanh thu 
tính lương</t>
  </si>
  <si>
    <t>2104-TRẢ CHUYỂN TIỀN COD</t>
  </si>
  <si>
    <t>Người lập bảng</t>
  </si>
  <si>
    <t>Người phê duyệt</t>
  </si>
  <si>
    <t>11.050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</si>
</sst>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sz val="9"/>
      <name val="Segoe UI"/>
    </font>
    <font>
      <b/>
      <sz val="11"/>
      <name val="Calibri"/>
    </font>
    <font>
      <b/>
      <sz val="9"/>
      <name val="Segoe UI"/>
    </font>
    <font>
      <i/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>
      <alignment vertical="center"/>
    </xf>
    <xf numFmtId="0" applyNumberFormat="1" fontId="0" applyFont="1" xfId="0">
      <alignment horizont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3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vertical="center"/>
    </xf>
    <xf numFmtId="0" applyNumberFormat="1" fontId="3" applyFont="1" xfId="0">
      <alignment horizontal="left" vertical="center"/>
    </xf>
    <xf numFmtId="0" applyNumberFormat="1" fontId="3" applyFont="1" xfId="0">
      <alignment horizontal="left" vertical="center" indent="2"/>
    </xf>
    <xf numFmtId="0" applyNumberFormat="1" fontId="2" applyFont="1" xfId="0"/>
    <xf numFmtId="0" applyNumberFormat="1" fontId="3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1" applyFont="1" xfId="0">
      <alignment horizontal="left" vertical="center"/>
    </xf>
    <xf numFmtId="0" applyNumberFormat="1" fontId="0" applyFont="1" xfId="0">
      <alignment wrapText="1"/>
    </xf>
    <xf numFmtId="0" applyNumberFormat="1" fontId="3" applyFont="1" fillId="2" applyFill="1" xfId="0">
      <alignment horizontal="center" vertical="center" wrapText="1"/>
    </xf>
    <xf numFmtId="0" applyNumberFormat="1" fontId="1" applyFont="1" xfId="0">
      <alignment vertical="center" wrapText="1"/>
    </xf>
    <xf numFmtId="4" applyNumberFormat="1" fontId="1" applyFont="1" xfId="0">
      <alignment vertical="center"/>
    </xf>
    <xf numFmtId="4" applyNumberFormat="1" fontId="3" applyFont="1" xfId="0">
      <alignment vertical="center"/>
    </xf>
    <xf numFmtId="0" applyNumberFormat="1" fontId="3" applyFont="1" xfId="0">
      <alignment horizontal="right" vertical="center" wrapText="1" indent="1"/>
    </xf>
    <xf numFmtId="0" applyNumberFormat="1" fontId="3" applyFont="1" xfId="0">
      <alignment horizontal="left" vertical="center" wrapTex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H28">
  <autoFilter ref="A9:H28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2:I33">
  <autoFilter ref="A32:I33"/>
  <tableColumns count="9">
    <tableColumn id="1" name="STT"/>
    <tableColumn id="2" name="Dịch vụ"/>
    <tableColumn id="3" name="Số _x000A_lượng"/>
    <tableColumn id="4" name="Số tiền _x000A_thu hộ"/>
    <tableColumn id="5" name="Số tiền _x000A_chi hộ"/>
    <tableColumn id="6" name="Số tiền _x000A_cước"/>
    <tableColumn id="7" name="Doanh thu _x000A_trước thuế"/>
    <tableColumn id="8" name="Thuế VAT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25.365230015346" customWidth="1" style="14"/>
    <col min="3" max="3" width="7.5" customWidth="1"/>
    <col min="4" max="4" width="15.86" customWidth="1"/>
    <col min="5" max="5" width="14.5" customWidth="1"/>
    <col min="6" max="6" width="15.86" customWidth="1"/>
    <col min="7" max="7" width="13.23" customWidth="1"/>
    <col min="8" max="8" width="15.86" customWidth="1"/>
    <col min="9" max="9" width="15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4" customFormat="1">
      <c r="A1" s="6" t="s">
        <v>0</v>
      </c>
      <c r="B1" s="6" t="s">
        <v>0</v>
      </c>
      <c r="C1" s="6"/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>
      <c r="A3" s="5">
        <f ref="A3:H3" t="shared" si="1">upper("Bảng kê thu tiền tại bưu cục - chi tiết")</f>
      </c>
      <c r="B3" s="6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10" customFormat="1">
      <c r="A4" s="11" t="s">
        <v>1</v>
      </c>
      <c r="B4" s="19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0" customFormat="1">
      <c r="A5" s="11" t="s">
        <v>3</v>
      </c>
      <c r="B5" s="19" t="s">
        <v>3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0" customFormat="1">
      <c r="A6" s="11" t="s">
        <v>4</v>
      </c>
      <c r="B6" s="19" t="s">
        <v>4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2" customFormat="1">
      <c r="A8" s="8" t="s">
        <v>6</v>
      </c>
      <c r="B8" s="20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5" customHeight="1" s="14" customFormat="1">
      <c r="A9" s="15" t="s">
        <v>7</v>
      </c>
      <c r="B9" s="15" t="s">
        <v>8</v>
      </c>
      <c r="C9" s="15" t="s">
        <v>9</v>
      </c>
      <c r="D9" s="15" t="s">
        <v>10</v>
      </c>
      <c r="E9" s="15" t="s">
        <v>11</v>
      </c>
      <c r="F9" s="15" t="s">
        <v>12</v>
      </c>
      <c r="G9" s="15" t="s">
        <v>13</v>
      </c>
      <c r="H9" s="15" t="s">
        <v>14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>
        <v>1</v>
      </c>
      <c r="B10" s="16" t="s">
        <v>15</v>
      </c>
      <c r="C10" s="1">
        <v>7</v>
      </c>
      <c r="D10" s="17">
        <v>109149</v>
      </c>
      <c r="E10" s="17">
        <v>0</v>
      </c>
      <c r="F10" s="17">
        <v>99226.363636363647</v>
      </c>
      <c r="G10" s="17">
        <v>9922.636363636364</v>
      </c>
      <c r="H10" s="17">
        <v>89303.727272727279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6" t="s">
        <v>16</v>
      </c>
      <c r="C11" s="1">
        <v>25</v>
      </c>
      <c r="D11" s="17">
        <v>900194</v>
      </c>
      <c r="E11" s="17">
        <v>0</v>
      </c>
      <c r="F11" s="17">
        <v>818358.18181818188</v>
      </c>
      <c r="G11" s="17">
        <v>81835.818181818177</v>
      </c>
      <c r="H11" s="17">
        <v>384628.34545454552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6" t="s">
        <v>17</v>
      </c>
      <c r="C12" s="1">
        <v>3</v>
      </c>
      <c r="D12" s="17">
        <v>2747131</v>
      </c>
      <c r="E12" s="17">
        <v>0</v>
      </c>
      <c r="F12" s="17">
        <v>2497391.8181818179</v>
      </c>
      <c r="G12" s="17">
        <v>249739.18181818179</v>
      </c>
      <c r="H12" s="17">
        <v>824139.3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</v>
      </c>
      <c r="B13" s="16" t="s">
        <v>18</v>
      </c>
      <c r="C13" s="1">
        <v>54</v>
      </c>
      <c r="D13" s="17">
        <v>1608000</v>
      </c>
      <c r="E13" s="17">
        <v>0</v>
      </c>
      <c r="F13" s="17">
        <v>1461818.1818181817</v>
      </c>
      <c r="G13" s="17">
        <v>146181.81818181818</v>
      </c>
      <c r="H13" s="17">
        <v>1315636.3636363638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5</v>
      </c>
      <c r="B14" s="16" t="s">
        <v>19</v>
      </c>
      <c r="C14" s="1">
        <v>12</v>
      </c>
      <c r="D14" s="17">
        <v>366000</v>
      </c>
      <c r="E14" s="17">
        <v>0</v>
      </c>
      <c r="F14" s="17">
        <v>332727.27272727276</v>
      </c>
      <c r="G14" s="17">
        <v>33272.727272727272</v>
      </c>
      <c r="H14" s="17">
        <v>156381.81818181821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6</v>
      </c>
      <c r="B15" s="16" t="s">
        <v>20</v>
      </c>
      <c r="C15" s="1">
        <v>7</v>
      </c>
      <c r="D15" s="17">
        <v>99000</v>
      </c>
      <c r="E15" s="17">
        <v>0</v>
      </c>
      <c r="F15" s="17">
        <v>90000</v>
      </c>
      <c r="G15" s="17">
        <v>9000</v>
      </c>
      <c r="H15" s="17">
        <v>81000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7</v>
      </c>
      <c r="B16" s="16" t="s">
        <v>21</v>
      </c>
      <c r="C16" s="1">
        <v>24</v>
      </c>
      <c r="D16" s="17">
        <v>403400</v>
      </c>
      <c r="E16" s="17">
        <v>0</v>
      </c>
      <c r="F16" s="17">
        <v>366727.27272727276</v>
      </c>
      <c r="G16" s="17">
        <v>36672.727272727279</v>
      </c>
      <c r="H16" s="17">
        <v>172361.81818181818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8</v>
      </c>
      <c r="B17" s="16" t="s">
        <v>22</v>
      </c>
      <c r="C17" s="1">
        <v>5</v>
      </c>
      <c r="D17" s="17">
        <v>150000</v>
      </c>
      <c r="E17" s="17">
        <v>0</v>
      </c>
      <c r="F17" s="17">
        <v>136363.63636363635</v>
      </c>
      <c r="G17" s="17">
        <v>13636.363636363636</v>
      </c>
      <c r="H17" s="17">
        <v>136363.63636363635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9</v>
      </c>
      <c r="B18" s="16" t="s">
        <v>23</v>
      </c>
      <c r="C18" s="1">
        <v>2</v>
      </c>
      <c r="D18" s="17">
        <v>61000</v>
      </c>
      <c r="E18" s="17">
        <v>0</v>
      </c>
      <c r="F18" s="17">
        <v>55454.545454545456</v>
      </c>
      <c r="G18" s="17">
        <v>5545.454545454545</v>
      </c>
      <c r="H18" s="17">
        <v>26063.636363636368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10</v>
      </c>
      <c r="B19" s="16" t="s">
        <v>16</v>
      </c>
      <c r="C19" s="1">
        <v>321</v>
      </c>
      <c r="D19" s="17">
        <v>6335660</v>
      </c>
      <c r="E19" s="17">
        <v>0</v>
      </c>
      <c r="F19" s="17">
        <v>5759690.9090909092</v>
      </c>
      <c r="G19" s="17">
        <v>575969.09090909082</v>
      </c>
      <c r="H19" s="17">
        <v>2707054.7272727275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11</v>
      </c>
      <c r="B20" s="16" t="s">
        <v>15</v>
      </c>
      <c r="C20" s="1">
        <v>8</v>
      </c>
      <c r="D20" s="17">
        <v>146686</v>
      </c>
      <c r="E20" s="17">
        <v>0</v>
      </c>
      <c r="F20" s="17">
        <v>133350.90909090909</v>
      </c>
      <c r="G20" s="17">
        <v>13335.09090909091</v>
      </c>
      <c r="H20" s="17">
        <v>120015.81818181819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12</v>
      </c>
      <c r="B21" s="16" t="s">
        <v>24</v>
      </c>
      <c r="C21" s="1">
        <v>15</v>
      </c>
      <c r="D21" s="17">
        <v>0</v>
      </c>
      <c r="E21" s="17">
        <v>308035</v>
      </c>
      <c r="F21" s="17">
        <v>280031.81818181823</v>
      </c>
      <c r="G21" s="17">
        <v>28003.18181818182</v>
      </c>
      <c r="H21" s="17">
        <v>131614.95454545456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13</v>
      </c>
      <c r="B22" s="16" t="s">
        <v>25</v>
      </c>
      <c r="C22" s="1">
        <v>1</v>
      </c>
      <c r="D22" s="17">
        <v>11440</v>
      </c>
      <c r="E22" s="17">
        <v>0</v>
      </c>
      <c r="F22" s="17">
        <v>10400</v>
      </c>
      <c r="G22" s="17">
        <v>1040</v>
      </c>
      <c r="H22" s="17">
        <v>10400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14</v>
      </c>
      <c r="B23" s="16" t="s">
        <v>26</v>
      </c>
      <c r="C23" s="1">
        <v>21</v>
      </c>
      <c r="D23" s="17">
        <v>772442</v>
      </c>
      <c r="E23" s="17">
        <v>0</v>
      </c>
      <c r="F23" s="17">
        <v>702220</v>
      </c>
      <c r="G23" s="17">
        <v>70222</v>
      </c>
      <c r="H23" s="17">
        <v>407287.6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15</v>
      </c>
      <c r="B24" s="16" t="s">
        <v>27</v>
      </c>
      <c r="C24" s="1">
        <v>80</v>
      </c>
      <c r="D24" s="17">
        <v>240000</v>
      </c>
      <c r="E24" s="17">
        <v>0</v>
      </c>
      <c r="F24" s="17">
        <v>240000</v>
      </c>
      <c r="G24" s="17">
        <v>0</v>
      </c>
      <c r="H24" s="17">
        <v>139200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16</v>
      </c>
      <c r="B25" s="16" t="s">
        <v>24</v>
      </c>
      <c r="C25" s="1">
        <v>6</v>
      </c>
      <c r="D25" s="17">
        <v>0</v>
      </c>
      <c r="E25" s="17">
        <v>117648</v>
      </c>
      <c r="F25" s="17">
        <v>106952.72727272728</v>
      </c>
      <c r="G25" s="17">
        <v>10695.272727272728</v>
      </c>
      <c r="H25" s="17">
        <v>50267.781818181815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17</v>
      </c>
      <c r="B26" s="16" t="s">
        <v>16</v>
      </c>
      <c r="C26" s="1">
        <v>61</v>
      </c>
      <c r="D26" s="17">
        <v>2073900</v>
      </c>
      <c r="E26" s="17">
        <v>0</v>
      </c>
      <c r="F26" s="17">
        <v>1885363.6363636365</v>
      </c>
      <c r="G26" s="17">
        <v>188536.36363636365</v>
      </c>
      <c r="H26" s="17">
        <v>886120.90909090906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18</v>
      </c>
      <c r="B27" s="16" t="s">
        <v>15</v>
      </c>
      <c r="C27" s="1">
        <v>12</v>
      </c>
      <c r="D27" s="17">
        <v>155558</v>
      </c>
      <c r="E27" s="17">
        <v>0</v>
      </c>
      <c r="F27" s="17">
        <v>141416.36363636365</v>
      </c>
      <c r="G27" s="17">
        <v>14141.636363636366</v>
      </c>
      <c r="H27" s="17">
        <v>127274.72727272728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19</v>
      </c>
      <c r="B28" s="16" t="s">
        <v>28</v>
      </c>
      <c r="C28" s="1">
        <v>1</v>
      </c>
      <c r="D28" s="17">
        <v>16129</v>
      </c>
      <c r="E28" s="17">
        <v>0</v>
      </c>
      <c r="F28" s="17">
        <v>14662.727272727272</v>
      </c>
      <c r="G28" s="17">
        <v>1466.2727272727273</v>
      </c>
      <c r="H28" s="17">
        <v>5865.0909090909081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="10" customFormat="1">
      <c r="A29" s="5"/>
      <c r="B29" s="6" t="s">
        <v>29</v>
      </c>
      <c r="C29" s="7">
        <f>sum(c10:c28)</f>
      </c>
      <c r="D29" s="18">
        <f>sum(d10:d28)</f>
      </c>
      <c r="E29" s="18">
        <f>sum(e10:e28)</f>
      </c>
      <c r="F29" s="18">
        <f>sum(f10:f28)</f>
      </c>
      <c r="G29" s="18">
        <f>sum(g10:g28)</f>
      </c>
      <c r="H29" s="18">
        <f>sum(h10:h28)</f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/>
      <c r="B30" s="1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="12" customFormat="1">
      <c r="A31" s="8" t="s">
        <v>30</v>
      </c>
      <c r="B31" s="20" t="s">
        <v>30</v>
      </c>
      <c r="C31" s="8" t="s">
        <v>30</v>
      </c>
      <c r="D31" s="8" t="s">
        <v>30</v>
      </c>
      <c r="E31" s="8" t="s">
        <v>30</v>
      </c>
      <c r="F31" s="8" t="s">
        <v>30</v>
      </c>
      <c r="G31" s="8" t="s">
        <v>30</v>
      </c>
      <c r="H31" s="8" t="s">
        <v>30</v>
      </c>
      <c r="I31" s="8" t="s">
        <v>30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30" customHeight="1" s="14" customFormat="1">
      <c r="A32" s="15" t="s">
        <v>7</v>
      </c>
      <c r="B32" s="15" t="s">
        <v>8</v>
      </c>
      <c r="C32" s="15" t="s">
        <v>9</v>
      </c>
      <c r="D32" s="15" t="s">
        <v>31</v>
      </c>
      <c r="E32" s="15" t="s">
        <v>32</v>
      </c>
      <c r="F32" s="15" t="s">
        <v>33</v>
      </c>
      <c r="G32" s="15" t="s">
        <v>34</v>
      </c>
      <c r="H32" s="15" t="s">
        <v>13</v>
      </c>
      <c r="I32" s="15" t="s">
        <v>35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">
        <v>1</v>
      </c>
      <c r="B33" s="16" t="s">
        <v>36</v>
      </c>
      <c r="C33" s="1">
        <v>87</v>
      </c>
      <c r="D33" s="17">
        <v>0</v>
      </c>
      <c r="E33" s="17">
        <v>55479000</v>
      </c>
      <c r="F33" s="17">
        <v>0</v>
      </c>
      <c r="G33" s="17">
        <v>0</v>
      </c>
      <c r="H33" s="17">
        <v>0</v>
      </c>
      <c r="I33" s="17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="10" customFormat="1">
      <c r="A34" s="5"/>
      <c r="B34" s="6" t="s">
        <v>29</v>
      </c>
      <c r="C34" s="7">
        <f>sum(c33:c33)</f>
      </c>
      <c r="D34" s="18">
        <f>sum(d33:d33)</f>
      </c>
      <c r="E34" s="18">
        <f>sum(e33:e33)</f>
      </c>
      <c r="F34" s="18">
        <f>sum(f33:f33)</f>
      </c>
      <c r="G34" s="18">
        <f>sum(g33:g33)</f>
      </c>
      <c r="H34" s="18">
        <f>sum(h33:h33)</f>
      </c>
      <c r="I34" s="18">
        <f>sum(i33:i33)</f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5" t="s">
        <v>37</v>
      </c>
      <c r="B43" s="6" t="s">
        <v>37</v>
      </c>
      <c r="C43" s="1"/>
      <c r="D43" s="1"/>
      <c r="E43" s="1"/>
      <c r="F43" s="1"/>
      <c r="G43" s="5" t="s">
        <v>38</v>
      </c>
      <c r="H43" s="5" t="s">
        <v>38</v>
      </c>
      <c r="I43" s="5" t="s">
        <v>38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5" t="s">
        <v>39</v>
      </c>
      <c r="B46" s="6" t="s">
        <v>39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6"/>
      <c r="C47" s="21">
        <v>43117.5964620949</v>
      </c>
      <c r="D47" s="21">
        <v>43117.5964620949</v>
      </c>
      <c r="E47" s="21">
        <v>43117.5964620949</v>
      </c>
      <c r="F47" s="21">
        <v>43117.5964620949</v>
      </c>
      <c r="G47" s="21">
        <v>43117.5964620949</v>
      </c>
      <c r="H47" s="21">
        <v>43117.5964620949</v>
      </c>
      <c r="I47" s="21">
        <v>43117.5964620949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B1"/>
    <mergeCell ref="A3:H3"/>
    <mergeCell ref="C4:H4"/>
    <mergeCell ref="C5:H5"/>
    <mergeCell ref="C6:H6"/>
    <mergeCell ref="A4:B4"/>
    <mergeCell ref="A5:B5"/>
    <mergeCell ref="A6:B6"/>
    <mergeCell ref="A8:h8"/>
    <mergeCell ref="A31:I31"/>
    <mergeCell ref="A43:B43"/>
    <mergeCell ref="A46:B46"/>
    <mergeCell ref="G43:I43"/>
    <mergeCell ref="C47:I47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  <tablePart r:id="rId2"/>
  </tableParts>
</worksheet>
</file>