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<sst xmlns="http://schemas.openxmlformats.org/spreadsheetml/2006/main" count="52" uniqueCount="52">
  <si>
    <t xml:space="preserve">TỔNG CÔNG TY BƯU ĐIỆN VIỆT NAM 
 BƯU ĐIỆN TỈNH SÓC TRĂNG</t>
  </si>
  <si>
    <t xml:space="preserve">Huyện: </t>
  </si>
  <si>
    <t>Trần Đề</t>
  </si>
  <si>
    <t xml:space="preserve">Bưu cục: </t>
  </si>
  <si>
    <t>Lịch Hội Thượng</t>
  </si>
  <si>
    <t>Thời gian:</t>
  </si>
  <si>
    <t>Từ 01/01/2018 đến 28/02/2018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</si>
  <si>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</si>
  <si>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</si>
  <si>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</si>
  <si>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</si>
  <si>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</si>
  <si>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</si>
  <si>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</si>
  <si>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</si>
  <si>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>DTTL</t>
  </si>
  <si>
    <t>Bưu kiện liên tỉnh</t>
  </si>
  <si>
    <t>Bưu kiện nội tỉnh</t>
  </si>
  <si>
    <t>Cước COD Bưu kiện liên tỉnh</t>
  </si>
  <si>
    <t>Cước COD Bưu kiện nội tỉnh</t>
  </si>
  <si>
    <t>Cước COD EMS liên tỉnh</t>
  </si>
  <si>
    <t>EMS C</t>
  </si>
  <si>
    <t>EMS liên tỉnh</t>
  </si>
  <si>
    <t>EMS nội tỉnh</t>
  </si>
  <si>
    <t>EMS Quốc tế</t>
  </si>
  <si>
    <t>Tổng cộng</t>
  </si>
  <si>
    <t>II. Nhóm Tài Chính Bưu Chính</t>
  </si>
  <si>
    <t xml:space="preserve">Số tiền 
thu hộ</t>
  </si>
  <si>
    <t xml:space="preserve">Số tiền 
chi hộ</t>
  </si>
  <si>
    <t xml:space="preserve">Số tiền 
cước</t>
  </si>
  <si>
    <t xml:space="preserve">Doanh thu 
trước thuế</t>
  </si>
  <si>
    <t xml:space="preserve">Doanh thu 
tính lương</t>
  </si>
  <si>
    <t>1101-Thu hộ khách hàng HSBC</t>
  </si>
  <si>
    <t>1107-Thu hộ ngân hàng Phương Đông(OCB)</t>
  </si>
  <si>
    <t>1181-Thu hộ tiền điện EVN</t>
  </si>
  <si>
    <t>1201-phí bảo hiểm Prudential</t>
  </si>
  <si>
    <t>1202- Phí bảo hiểm bảo việt nhân thọ</t>
  </si>
  <si>
    <t>1204-Phí bảo hiểm AIA</t>
  </si>
  <si>
    <t>1205-Phí bảo hiểm Cathay</t>
  </si>
  <si>
    <t>1301-Phí Trả góp HD SaiGon( HDFINANCE/SGVF)</t>
  </si>
  <si>
    <t>1302-PHÍ TRẢ GÓP CTY TC HOME_CREDIT (PPF)</t>
  </si>
  <si>
    <t>1303-Phí Trả góp tín dụng VPbank</t>
  </si>
  <si>
    <t>1305-THU HỘ JACCS (JIVF) TIỀN VAY</t>
  </si>
  <si>
    <t>1306-THU HỘ TIÊU DÙNG VPB FC (FECREDIT)</t>
  </si>
  <si>
    <t>1308-TÀI CHÍNH MB (MCREDIT)</t>
  </si>
  <si>
    <t>4800-Bảo hiểm PTI xe máy &gt; 50 cc</t>
  </si>
  <si>
    <t>7007 - TRẢ CHUYỂN TIỀN BƯU ĐIỆN</t>
  </si>
  <si>
    <t>7007- PHÁT HÀNH CHUYỂN TIỀN BƯU ĐIỆN</t>
  </si>
  <si>
    <t>7009-CHUYỂN TIỀN MẶT VÀO TÀI KHOẢN</t>
  </si>
  <si>
    <t>Người lập bảng</t>
  </si>
  <si>
    <t>Người phê duyệt</t>
  </si>
  <si>
    <t>14.026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</si>
</sst>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sz val="9"/>
      <name val="Segoe UI"/>
    </font>
    <font>
      <b/>
      <sz val="11"/>
      <name val="Calibri"/>
    </font>
    <font>
      <b/>
      <sz val="9"/>
      <name val="Segoe UI"/>
    </font>
    <font>
      <i/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>
      <alignment vertical="center"/>
    </xf>
    <xf numFmtId="0" applyNumberFormat="1" fontId="0" applyFont="1" xfId="0">
      <alignment horizont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3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vertical="center"/>
    </xf>
    <xf numFmtId="0" applyNumberFormat="1" fontId="3" applyFont="1" xfId="0">
      <alignment horizontal="left" vertical="center"/>
    </xf>
    <xf numFmtId="0" applyNumberFormat="1" fontId="3" applyFont="1" xfId="0">
      <alignment horizontal="left" vertical="center" indent="2"/>
    </xf>
    <xf numFmtId="0" applyNumberFormat="1" fontId="2" applyFont="1" xfId="0"/>
    <xf numFmtId="0" applyNumberFormat="1" fontId="3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1" applyFont="1" xfId="0">
      <alignment horizontal="left" vertical="center"/>
    </xf>
    <xf numFmtId="0" applyNumberFormat="1" fontId="0" applyFont="1" xfId="0">
      <alignment wrapText="1"/>
    </xf>
    <xf numFmtId="0" applyNumberFormat="1" fontId="3" applyFont="1" fillId="2" applyFill="1" xfId="0">
      <alignment horizontal="center" vertical="center" wrapText="1"/>
    </xf>
    <xf numFmtId="0" applyNumberFormat="1" fontId="1" applyFont="1" xfId="0">
      <alignment vertical="center" wrapText="1"/>
    </xf>
    <xf numFmtId="4" applyNumberFormat="1" fontId="1" applyFont="1" xfId="0">
      <alignment vertical="center"/>
    </xf>
    <xf numFmtId="4" applyNumberFormat="1" fontId="3" applyFont="1" xfId="0">
      <alignment vertical="center"/>
    </xf>
    <xf numFmtId="0" applyNumberFormat="1" fontId="3" applyFont="1" xfId="0">
      <alignment horizontal="right" vertical="center" wrapText="1" indent="1"/>
    </xf>
    <xf numFmtId="0" applyNumberFormat="1" fontId="3" applyFont="1" xfId="0">
      <alignment horizontal="left" vertical="center" wrapTex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H18">
  <autoFilter ref="A9:H18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I39">
  <autoFilter ref="A22:I39"/>
  <tableColumns count="9">
    <tableColumn id="1" name="STT"/>
    <tableColumn id="2" name="Dịch vụ"/>
    <tableColumn id="3" name="Số _x000A_lượng"/>
    <tableColumn id="4" name="Số tiền _x000A_thu hộ"/>
    <tableColumn id="5" name="Số tiền _x000A_chi hộ"/>
    <tableColumn id="6" name="Số tiền _x000A_cước"/>
    <tableColumn id="7" name="Doanh thu _x000A_trước thuế"/>
    <tableColumn id="8" name="Thuế VAT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23.449214390346" customWidth="1" style="14"/>
    <col min="3" max="3" width="7.5" customWidth="1"/>
    <col min="4" max="4" width="15.86" customWidth="1"/>
    <col min="5" max="5" width="14.5" customWidth="1"/>
    <col min="6" max="6" width="15.86" customWidth="1"/>
    <col min="7" max="7" width="13.23" customWidth="1"/>
    <col min="8" max="8" width="15.86" customWidth="1"/>
    <col min="9" max="9" width="15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4" customFormat="1">
      <c r="A1" s="6" t="s">
        <v>0</v>
      </c>
      <c r="B1" s="6" t="s">
        <v>0</v>
      </c>
      <c r="C1" s="6"/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>
      <c r="A3" s="5">
        <f ref="A3:H3" t="shared" si="1">upper("Bảng kê thu tiền theo nhân viên")</f>
      </c>
      <c r="B3" s="6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10" customFormat="1">
      <c r="A4" s="11" t="s">
        <v>1</v>
      </c>
      <c r="B4" s="19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0" customFormat="1">
      <c r="A5" s="11" t="s">
        <v>3</v>
      </c>
      <c r="B5" s="1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0" customFormat="1">
      <c r="A6" s="11" t="s">
        <v>5</v>
      </c>
      <c r="B6" s="19" t="s">
        <v>5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2" customFormat="1">
      <c r="A8" s="8" t="s">
        <v>7</v>
      </c>
      <c r="B8" s="20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5" customHeight="1" s="14" customFormat="1">
      <c r="A9" s="15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>
        <v>1</v>
      </c>
      <c r="B10" s="16" t="s">
        <v>16</v>
      </c>
      <c r="C10" s="1">
        <v>88</v>
      </c>
      <c r="D10" s="17">
        <v>2988364</v>
      </c>
      <c r="E10" s="17">
        <v>0</v>
      </c>
      <c r="F10" s="17">
        <v>2716694.5454545454</v>
      </c>
      <c r="G10" s="17">
        <v>271669.45454545453</v>
      </c>
      <c r="H10" s="17">
        <v>1575682.75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6" t="s">
        <v>17</v>
      </c>
      <c r="C11" s="1">
        <v>11</v>
      </c>
      <c r="D11" s="17">
        <v>223454</v>
      </c>
      <c r="E11" s="17">
        <v>0</v>
      </c>
      <c r="F11" s="17">
        <v>203140</v>
      </c>
      <c r="G11" s="17">
        <v>20314</v>
      </c>
      <c r="H11" s="17">
        <v>203140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6" t="s">
        <v>18</v>
      </c>
      <c r="C12" s="1">
        <v>41</v>
      </c>
      <c r="D12" s="17">
        <v>628416</v>
      </c>
      <c r="E12" s="17">
        <v>0</v>
      </c>
      <c r="F12" s="17">
        <v>571287.27272727271</v>
      </c>
      <c r="G12" s="17">
        <v>57128.727272727272</v>
      </c>
      <c r="H12" s="17">
        <v>331346.63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</v>
      </c>
      <c r="B13" s="16" t="s">
        <v>19</v>
      </c>
      <c r="C13" s="1">
        <v>5</v>
      </c>
      <c r="D13" s="17">
        <v>73000</v>
      </c>
      <c r="E13" s="17">
        <v>0</v>
      </c>
      <c r="F13" s="17">
        <v>66363.636363636368</v>
      </c>
      <c r="G13" s="17">
        <v>6636.363636363636</v>
      </c>
      <c r="H13" s="17">
        <v>66363.63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5</v>
      </c>
      <c r="B14" s="16" t="s">
        <v>20</v>
      </c>
      <c r="C14" s="1">
        <v>15</v>
      </c>
      <c r="D14" s="17">
        <v>494581</v>
      </c>
      <c r="E14" s="17">
        <v>0</v>
      </c>
      <c r="F14" s="17">
        <v>449619.09090909094</v>
      </c>
      <c r="G14" s="17">
        <v>44961.909090909096</v>
      </c>
      <c r="H14" s="17">
        <v>211320.97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6</v>
      </c>
      <c r="B15" s="16" t="s">
        <v>21</v>
      </c>
      <c r="C15" s="1">
        <v>11</v>
      </c>
      <c r="D15" s="17">
        <v>49005</v>
      </c>
      <c r="E15" s="17">
        <v>353138</v>
      </c>
      <c r="F15" s="17">
        <v>365584.54545454553</v>
      </c>
      <c r="G15" s="17">
        <v>36558.454545454551</v>
      </c>
      <c r="H15" s="17">
        <v>171824.72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7</v>
      </c>
      <c r="B16" s="16" t="s">
        <v>22</v>
      </c>
      <c r="C16" s="1">
        <v>97</v>
      </c>
      <c r="D16" s="17">
        <v>3559236</v>
      </c>
      <c r="E16" s="17">
        <v>0</v>
      </c>
      <c r="F16" s="17">
        <v>3235669.0909090913</v>
      </c>
      <c r="G16" s="17">
        <v>323566.90909090912</v>
      </c>
      <c r="H16" s="17">
        <v>1520764.38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8</v>
      </c>
      <c r="B17" s="16" t="s">
        <v>23</v>
      </c>
      <c r="C17" s="1">
        <v>16</v>
      </c>
      <c r="D17" s="17">
        <v>230870</v>
      </c>
      <c r="E17" s="17">
        <v>0</v>
      </c>
      <c r="F17" s="17">
        <v>209881.81818181821</v>
      </c>
      <c r="G17" s="17">
        <v>20988.18181818182</v>
      </c>
      <c r="H17" s="17">
        <v>188893.63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9</v>
      </c>
      <c r="B18" s="16" t="s">
        <v>24</v>
      </c>
      <c r="C18" s="1">
        <v>1</v>
      </c>
      <c r="D18" s="17">
        <v>493495</v>
      </c>
      <c r="E18" s="17">
        <v>0</v>
      </c>
      <c r="F18" s="17">
        <v>448631.81818181823</v>
      </c>
      <c r="G18" s="17">
        <v>44863.181818181823</v>
      </c>
      <c r="H18" s="17">
        <v>148048.48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10" customFormat="1">
      <c r="A19" s="5"/>
      <c r="B19" s="6" t="s">
        <v>25</v>
      </c>
      <c r="C19" s="7">
        <f>sum(c10:c18)</f>
      </c>
      <c r="D19" s="18">
        <f>sum(d10:d18)</f>
      </c>
      <c r="E19" s="18">
        <f>sum(e10:e18)</f>
      </c>
      <c r="F19" s="18">
        <f>sum(f10:f18)</f>
      </c>
      <c r="G19" s="18">
        <f>sum(g10:g18)</f>
      </c>
      <c r="H19" s="18">
        <f>sum(h10:h18)</f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/>
      <c r="B20" s="1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2" customFormat="1">
      <c r="A21" s="8" t="s">
        <v>26</v>
      </c>
      <c r="B21" s="20" t="s">
        <v>26</v>
      </c>
      <c r="C21" s="8" t="s">
        <v>26</v>
      </c>
      <c r="D21" s="8" t="s">
        <v>26</v>
      </c>
      <c r="E21" s="8" t="s">
        <v>26</v>
      </c>
      <c r="F21" s="8" t="s">
        <v>26</v>
      </c>
      <c r="G21" s="8" t="s">
        <v>26</v>
      </c>
      <c r="H21" s="8" t="s">
        <v>26</v>
      </c>
      <c r="I21" s="8" t="s">
        <v>26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30" customHeight="1" s="14" customFormat="1">
      <c r="A22" s="15" t="s">
        <v>8</v>
      </c>
      <c r="B22" s="15" t="s">
        <v>9</v>
      </c>
      <c r="C22" s="15" t="s">
        <v>10</v>
      </c>
      <c r="D22" s="15" t="s">
        <v>27</v>
      </c>
      <c r="E22" s="15" t="s">
        <v>28</v>
      </c>
      <c r="F22" s="15" t="s">
        <v>29</v>
      </c>
      <c r="G22" s="15" t="s">
        <v>30</v>
      </c>
      <c r="H22" s="15" t="s">
        <v>14</v>
      </c>
      <c r="I22" s="15" t="s">
        <v>31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3">
        <v>1</v>
      </c>
      <c r="B23" s="16" t="s">
        <v>32</v>
      </c>
      <c r="C23" s="1">
        <v>2</v>
      </c>
      <c r="D23" s="17">
        <v>2558000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</v>
      </c>
      <c r="B24" s="16" t="s">
        <v>33</v>
      </c>
      <c r="C24" s="1">
        <v>40</v>
      </c>
      <c r="D24" s="17">
        <v>67943000</v>
      </c>
      <c r="E24" s="17">
        <v>0</v>
      </c>
      <c r="F24" s="17">
        <v>0</v>
      </c>
      <c r="G24" s="17">
        <v>533971.5</v>
      </c>
      <c r="H24" s="17">
        <v>48542.86363636364</v>
      </c>
      <c r="I24" s="17">
        <v>485428.63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3</v>
      </c>
      <c r="B25" s="16" t="s">
        <v>34</v>
      </c>
      <c r="C25" s="1">
        <v>6</v>
      </c>
      <c r="D25" s="17">
        <v>3268845</v>
      </c>
      <c r="E25" s="17">
        <v>0</v>
      </c>
      <c r="F25" s="17">
        <v>0</v>
      </c>
      <c r="G25" s="17">
        <v>7260</v>
      </c>
      <c r="H25" s="17">
        <v>0</v>
      </c>
      <c r="I25" s="17">
        <v>7260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4</v>
      </c>
      <c r="B26" s="16" t="s">
        <v>35</v>
      </c>
      <c r="C26" s="1">
        <v>14</v>
      </c>
      <c r="D26" s="17">
        <v>79934984</v>
      </c>
      <c r="E26" s="17">
        <v>0</v>
      </c>
      <c r="F26" s="17">
        <v>0</v>
      </c>
      <c r="G26" s="17">
        <v>151200</v>
      </c>
      <c r="H26" s="17">
        <v>13745.454545454546</v>
      </c>
      <c r="I26" s="17">
        <v>137454.53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5</v>
      </c>
      <c r="B27" s="16" t="s">
        <v>36</v>
      </c>
      <c r="C27" s="1">
        <v>5</v>
      </c>
      <c r="D27" s="17">
        <v>26565517</v>
      </c>
      <c r="E27" s="17">
        <v>0</v>
      </c>
      <c r="F27" s="17">
        <v>0</v>
      </c>
      <c r="G27" s="17">
        <v>53131.03</v>
      </c>
      <c r="H27" s="17">
        <v>4830.0936363636365</v>
      </c>
      <c r="I27" s="17">
        <v>48300.94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6</v>
      </c>
      <c r="B28" s="16" t="s">
        <v>37</v>
      </c>
      <c r="C28" s="1">
        <v>1</v>
      </c>
      <c r="D28" s="17">
        <v>1965000</v>
      </c>
      <c r="E28" s="17">
        <v>0</v>
      </c>
      <c r="F28" s="17">
        <v>0</v>
      </c>
      <c r="G28" s="17">
        <v>10782.5</v>
      </c>
      <c r="H28" s="17">
        <v>980.22727272727275</v>
      </c>
      <c r="I28" s="17">
        <v>9802.27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7</v>
      </c>
      <c r="B29" s="16" t="s">
        <v>38</v>
      </c>
      <c r="C29" s="1">
        <v>6</v>
      </c>
      <c r="D29" s="17">
        <v>4933000</v>
      </c>
      <c r="E29" s="17">
        <v>0</v>
      </c>
      <c r="F29" s="17">
        <v>0</v>
      </c>
      <c r="G29" s="17">
        <v>75666.5</v>
      </c>
      <c r="H29" s="17">
        <v>6878.772727272727</v>
      </c>
      <c r="I29" s="17">
        <v>68787.73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8</v>
      </c>
      <c r="B30" s="16" t="s">
        <v>39</v>
      </c>
      <c r="C30" s="1">
        <v>439</v>
      </c>
      <c r="D30" s="17">
        <v>597523000</v>
      </c>
      <c r="E30" s="17">
        <v>0</v>
      </c>
      <c r="F30" s="17">
        <v>0</v>
      </c>
      <c r="G30" s="17">
        <v>4469261.5</v>
      </c>
      <c r="H30" s="17">
        <v>406296.5</v>
      </c>
      <c r="I30" s="17">
        <v>4062965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9</v>
      </c>
      <c r="B31" s="16" t="s">
        <v>40</v>
      </c>
      <c r="C31" s="1">
        <v>137</v>
      </c>
      <c r="D31" s="17">
        <v>208083000</v>
      </c>
      <c r="E31" s="17">
        <v>0</v>
      </c>
      <c r="F31" s="17">
        <v>0</v>
      </c>
      <c r="G31" s="17">
        <v>1575500</v>
      </c>
      <c r="H31" s="17">
        <v>143227.27272727274</v>
      </c>
      <c r="I31" s="17">
        <v>1432272.63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10</v>
      </c>
      <c r="B32" s="16" t="s">
        <v>41</v>
      </c>
      <c r="C32" s="1">
        <v>1</v>
      </c>
      <c r="D32" s="17">
        <v>5300000</v>
      </c>
      <c r="E32" s="17">
        <v>0</v>
      </c>
      <c r="F32" s="17">
        <v>0</v>
      </c>
      <c r="G32" s="17">
        <v>12650</v>
      </c>
      <c r="H32" s="17">
        <v>1150</v>
      </c>
      <c r="I32" s="17">
        <v>11500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11</v>
      </c>
      <c r="B33" s="16" t="s">
        <v>42</v>
      </c>
      <c r="C33" s="1">
        <v>67</v>
      </c>
      <c r="D33" s="17">
        <v>64620000</v>
      </c>
      <c r="E33" s="17">
        <v>0</v>
      </c>
      <c r="F33" s="17">
        <v>0</v>
      </c>
      <c r="G33" s="17">
        <v>737000</v>
      </c>
      <c r="H33" s="17">
        <v>67000</v>
      </c>
      <c r="I33" s="17">
        <v>670000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12</v>
      </c>
      <c r="B34" s="16" t="s">
        <v>43</v>
      </c>
      <c r="C34" s="1">
        <v>677</v>
      </c>
      <c r="D34" s="17">
        <v>1138874000</v>
      </c>
      <c r="E34" s="17">
        <v>0</v>
      </c>
      <c r="F34" s="17">
        <v>0</v>
      </c>
      <c r="G34" s="17">
        <v>7785500</v>
      </c>
      <c r="H34" s="17">
        <v>707772.72727272729</v>
      </c>
      <c r="I34" s="17">
        <v>7077727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13</v>
      </c>
      <c r="B35" s="16" t="s">
        <v>44</v>
      </c>
      <c r="C35" s="1">
        <v>1</v>
      </c>
      <c r="D35" s="17">
        <v>630000</v>
      </c>
      <c r="E35" s="17">
        <v>0</v>
      </c>
      <c r="F35" s="17">
        <v>0</v>
      </c>
      <c r="G35" s="17">
        <v>1200</v>
      </c>
      <c r="H35" s="17">
        <v>109.09090909090908</v>
      </c>
      <c r="I35" s="17">
        <v>1090.91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14</v>
      </c>
      <c r="B36" s="16" t="s">
        <v>45</v>
      </c>
      <c r="C36" s="1">
        <v>37</v>
      </c>
      <c r="D36" s="17">
        <v>3526000</v>
      </c>
      <c r="E36" s="17">
        <v>0</v>
      </c>
      <c r="F36" s="17">
        <v>0</v>
      </c>
      <c r="G36" s="17">
        <v>1454475</v>
      </c>
      <c r="H36" s="17">
        <v>132225</v>
      </c>
      <c r="I36" s="17">
        <v>1322250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15</v>
      </c>
      <c r="B37" s="16" t="s">
        <v>46</v>
      </c>
      <c r="C37" s="1">
        <v>512</v>
      </c>
      <c r="D37" s="17">
        <v>0</v>
      </c>
      <c r="E37" s="17">
        <v>1604610000</v>
      </c>
      <c r="F37" s="17">
        <v>0</v>
      </c>
      <c r="G37" s="17">
        <v>0</v>
      </c>
      <c r="H37" s="17">
        <v>0</v>
      </c>
      <c r="I37" s="17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16</v>
      </c>
      <c r="B38" s="16" t="s">
        <v>47</v>
      </c>
      <c r="C38" s="1">
        <v>147</v>
      </c>
      <c r="D38" s="17">
        <v>398290001</v>
      </c>
      <c r="E38" s="17">
        <v>0</v>
      </c>
      <c r="F38" s="17">
        <v>6408648</v>
      </c>
      <c r="G38" s="17">
        <v>3524756.4</v>
      </c>
      <c r="H38" s="17">
        <v>320432.4</v>
      </c>
      <c r="I38" s="17">
        <v>3204324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17</v>
      </c>
      <c r="B39" s="16" t="s">
        <v>48</v>
      </c>
      <c r="C39" s="1">
        <v>20</v>
      </c>
      <c r="D39" s="17">
        <v>86547000</v>
      </c>
      <c r="E39" s="17">
        <v>0</v>
      </c>
      <c r="F39" s="17">
        <v>16339000</v>
      </c>
      <c r="G39" s="17">
        <v>8986450</v>
      </c>
      <c r="H39" s="17">
        <v>816950</v>
      </c>
      <c r="I39" s="17">
        <v>8169500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="10" customFormat="1">
      <c r="A40" s="5"/>
      <c r="B40" s="6" t="s">
        <v>25</v>
      </c>
      <c r="C40" s="7">
        <f>sum(c23:c39)</f>
      </c>
      <c r="D40" s="18">
        <f>sum(d23:d39)</f>
      </c>
      <c r="E40" s="18">
        <f>sum(e23:e39)</f>
      </c>
      <c r="F40" s="18">
        <f>sum(f23:f39)</f>
      </c>
      <c r="G40" s="18">
        <f>sum(g23:g39)</f>
      </c>
      <c r="H40" s="18">
        <f>sum(h23:h39)</f>
      </c>
      <c r="I40" s="18">
        <f>sum(i23:i39)</f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/>
      <c r="B41" s="1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5" t="s">
        <v>49</v>
      </c>
      <c r="B49" s="6" t="s">
        <v>49</v>
      </c>
      <c r="C49" s="1"/>
      <c r="D49" s="1"/>
      <c r="E49" s="1"/>
      <c r="F49" s="1"/>
      <c r="G49" s="5" t="s">
        <v>50</v>
      </c>
      <c r="H49" s="5" t="s">
        <v>50</v>
      </c>
      <c r="I49" s="5" t="s">
        <v>50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5" t="s">
        <v>51</v>
      </c>
      <c r="B52" s="6" t="s">
        <v>51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6"/>
      <c r="C53" s="21">
        <v>43132.4401281713</v>
      </c>
      <c r="D53" s="21">
        <v>43132.4401281713</v>
      </c>
      <c r="E53" s="21">
        <v>43132.4401281713</v>
      </c>
      <c r="F53" s="21">
        <v>43132.4401281713</v>
      </c>
      <c r="G53" s="21">
        <v>43132.4401281713</v>
      </c>
      <c r="H53" s="21">
        <v>43132.4401281713</v>
      </c>
      <c r="I53" s="21">
        <v>43132.4401281713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B1"/>
    <mergeCell ref="A3:H3"/>
    <mergeCell ref="C4:H4"/>
    <mergeCell ref="C5:H5"/>
    <mergeCell ref="C6:H6"/>
    <mergeCell ref="A4:B4"/>
    <mergeCell ref="A5:B5"/>
    <mergeCell ref="A6:B6"/>
    <mergeCell ref="A8:h8"/>
    <mergeCell ref="A21:I21"/>
    <mergeCell ref="A49:B49"/>
    <mergeCell ref="A52:B52"/>
    <mergeCell ref="G49:I49"/>
    <mergeCell ref="C53:I53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  <tablePart r:id="rId2"/>
  </tableParts>
</worksheet>
</file>