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<sst xmlns="http://schemas.openxmlformats.org/spreadsheetml/2006/main" count="51" uniqueCount="51">
  <si>
    <t xml:space="preserve">TỔNG CÔNG TY BƯU ĐIỆN VIỆT NAM 
 BƯU ĐIỆN TỈNH SÓC TRĂNG</t>
  </si>
  <si>
    <t xml:space="preserve">TP/ Huyện: </t>
  </si>
  <si>
    <t>Thành Phố Sóc Trăng</t>
  </si>
  <si>
    <t xml:space="preserve">Bưu cục/ VHX: </t>
  </si>
  <si>
    <t>Giao dịch Sóc Trăng</t>
  </si>
  <si>
    <t>Thời gian:</t>
  </si>
  <si>
    <t>Từ 02/03/2018 đến 02/03/2018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</si>
  <si>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</si>
  <si>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</si>
  <si>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</si>
  <si>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</si>
  <si>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</si>
  <si>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</si>
  <si>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</si>
  <si>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</si>
  <si>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 xml:space="preserve">Doanh thu 
tính lương</t>
  </si>
  <si>
    <t>Bì thư nhỏ</t>
  </si>
  <si>
    <t>Bì thư vừa</t>
  </si>
  <si>
    <t>BPGS BĐ liên tỉnh</t>
  </si>
  <si>
    <t>Bưu kiện liên tỉnh</t>
  </si>
  <si>
    <t>Bưu kiện nội tỉnh</t>
  </si>
  <si>
    <t>Cước COD Bưu kiện liên tỉnh</t>
  </si>
  <si>
    <t>Cước COD Bưu kiện nội tỉnh</t>
  </si>
  <si>
    <t>Cước COD EMS liên tỉnh</t>
  </si>
  <si>
    <t>EMS C</t>
  </si>
  <si>
    <t>EMS liên tỉnh</t>
  </si>
  <si>
    <t>EMS nội tỉnh</t>
  </si>
  <si>
    <t>Phụ thu nước ngoài</t>
  </si>
  <si>
    <t>Tem máy BP Kinh Doanh</t>
  </si>
  <si>
    <t>Tem thư BP Công ích</t>
  </si>
  <si>
    <t>Tem thư BP Kinh Doanh</t>
  </si>
  <si>
    <t>Tổng cộng</t>
  </si>
  <si>
    <t>II. Nhóm Tài Chính Bưu Chính</t>
  </si>
  <si>
    <t xml:space="preserve">Số tiền 
thu hộ</t>
  </si>
  <si>
    <t xml:space="preserve">Số tiền 
chi hộ</t>
  </si>
  <si>
    <t>Số tiền cước</t>
  </si>
  <si>
    <t xml:space="preserve">Doanh thu 
 trước thuế</t>
  </si>
  <si>
    <t>Thuế vAT</t>
  </si>
  <si>
    <t>1301-Phí Trả góp HD SaiGon( HDFINANCE/SGVF)</t>
  </si>
  <si>
    <t>1302-PHÍ TRẢ GÓP CTY TC HOME_CREDIT (PPF)</t>
  </si>
  <si>
    <t>1303-Phí Trả góp tín dụng VPbank</t>
  </si>
  <si>
    <t>1304-PHÍ TRẢ GÓP TÍN DỤNG PRUDENTIAL</t>
  </si>
  <si>
    <t>1305-THU HỘ JACCS (JIVF) TIỀN VAY</t>
  </si>
  <si>
    <t>1306-THU HỘ TIÊU DÙNG VPB FC (FECREDIT)</t>
  </si>
  <si>
    <t>2104-TRẢ CHUYỂN TIỀN COD</t>
  </si>
  <si>
    <t>2106-CHI HỘ VPB FC</t>
  </si>
  <si>
    <t>2332-CHI HỘ HOME CREDIT (PPF)</t>
  </si>
  <si>
    <t>7007 - TRẢ CHUYỂN TIỀN BƯU ĐIỆN</t>
  </si>
  <si>
    <t>7007- PHÁT HÀNH CHUYỂN TIỀN BƯU ĐIỆN</t>
  </si>
  <si>
    <t>7009-CHUYỂN TIỀN MẶT VÀO TÀI KHOẢN</t>
  </si>
  <si>
    <t>Chuyển tiền Quốc tế (Western Union)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</si>
</sst>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9"/>
      <name val="Segoe UI"/>
    </font>
    <font>
      <b/>
      <sz val="9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2" applyFont="1" xfId="0">
      <alignment vertical="center"/>
    </xf>
    <xf numFmtId="0" applyNumberFormat="1" fontId="3" applyFont="1" xfId="0">
      <alignment vertical="center"/>
    </xf>
    <xf numFmtId="4" applyNumberFormat="1" fontId="2" applyFont="1" xfId="0">
      <alignment vertical="center"/>
    </xf>
    <xf numFmtId="0" applyNumberFormat="1" fontId="2" applyFont="1" xfId="0">
      <alignment horizontal="left" vertical="center"/>
    </xf>
    <xf numFmtId="0" applyNumberFormat="1" fontId="2" applyFont="1" xfId="0">
      <alignment vertical="center" wrapText="1"/>
    </xf>
    <xf numFmtId="0" applyNumberFormat="1" fontId="2" applyFont="1" fillId="2" applyFill="1" xfId="0">
      <alignment horizontal="center" vertical="center" wrapText="1"/>
    </xf>
    <xf numFmtId="0" applyNumberFormat="1" fontId="3" applyFont="1" xfId="0">
      <alignment horizontal="center" vertical="center" wrapText="1"/>
    </xf>
    <xf numFmtId="0" applyNumberFormat="1" fontId="3" applyFont="1" xfId="0">
      <alignment horizontal="left" vertical="center" indent="2"/>
    </xf>
    <xf numFmtId="0" applyNumberFormat="1" fontId="3" applyFont="1" xfId="0">
      <alignment horizontal="right" vertical="center" indent="1"/>
    </xf>
    <xf numFmtId="0" applyNumberFormat="1" fontId="3" applyFont="1" xfId="0">
      <alignment horizontal="right" vertical="center" wrapText="1" indent="1"/>
    </xf>
    <xf numFmtId="0" applyNumberFormat="1" fontId="2" applyFont="1" xfId="0">
      <alignment horizontal="left" vertical="center" wrapText="1"/>
    </xf>
    <xf numFmtId="0" applyNumberFormat="1" fontId="2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H25">
  <autoFilter ref="A10:H25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9:I42">
  <autoFilter ref="A29:I42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cước"/>
    <tableColumn id="7" name="Doanh thu _x000A_ 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" customWidth="1" style="1"/>
    <col min="2" max="2" width="39.6378261021205" customWidth="1" style="5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2" customFormat="1">
      <c r="A1" s="14" t="s">
        <v>0</v>
      </c>
      <c r="B1" s="14" t="s">
        <v>0</v>
      </c>
      <c r="C1" s="14" t="s">
        <v>0</v>
      </c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/>
      <c r="B2" s="1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2" customFormat="1">
      <c r="A3" s="7">
        <f ref="A3:H3" t="shared" si="1">upper("Bảng kê thu tiền tại bưu cục - tổng hợp")</f>
      </c>
      <c r="B3" s="14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3" customFormat="1">
      <c r="A4" s="16" t="s">
        <v>1</v>
      </c>
      <c r="B4" s="17" t="s">
        <v>1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3" customFormat="1">
      <c r="A5" s="16" t="s">
        <v>3</v>
      </c>
      <c r="B5" s="17" t="s">
        <v>3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3" customFormat="1">
      <c r="A6" s="16" t="s">
        <v>5</v>
      </c>
      <c r="B6" s="17" t="s">
        <v>5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4" customFormat="1">
      <c r="A9" s="11" t="s">
        <v>7</v>
      </c>
      <c r="B9" s="18" t="s">
        <v>7</v>
      </c>
      <c r="C9" s="11" t="s">
        <v>7</v>
      </c>
      <c r="D9" s="11" t="s">
        <v>7</v>
      </c>
      <c r="E9" s="11" t="s">
        <v>7</v>
      </c>
      <c r="F9" s="11" t="s">
        <v>7</v>
      </c>
      <c r="G9" s="11" t="s">
        <v>7</v>
      </c>
      <c r="H9" s="11" t="s">
        <v>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2.23" customHeight="1" s="5" customFormat="1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>
        <v>1</v>
      </c>
      <c r="B11" s="12" t="s">
        <v>16</v>
      </c>
      <c r="C11" s="8">
        <v>100</v>
      </c>
      <c r="D11" s="10">
        <v>100000</v>
      </c>
      <c r="E11" s="10">
        <v>0</v>
      </c>
      <c r="F11" s="10">
        <v>90909.090909090912</v>
      </c>
      <c r="G11" s="10">
        <v>9090.9090909090919</v>
      </c>
      <c r="H11" s="10">
        <v>74545.45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2</v>
      </c>
      <c r="B12" s="12" t="s">
        <v>17</v>
      </c>
      <c r="C12" s="8">
        <v>100</v>
      </c>
      <c r="D12" s="10">
        <v>150000</v>
      </c>
      <c r="E12" s="10">
        <v>0</v>
      </c>
      <c r="F12" s="10">
        <v>136363.63636363635</v>
      </c>
      <c r="G12" s="10">
        <v>13636.363636363636</v>
      </c>
      <c r="H12" s="10">
        <v>81818.18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3</v>
      </c>
      <c r="B13" s="12" t="s">
        <v>18</v>
      </c>
      <c r="C13" s="8">
        <v>1</v>
      </c>
      <c r="D13" s="10">
        <v>13915</v>
      </c>
      <c r="E13" s="10">
        <v>0</v>
      </c>
      <c r="F13" s="10">
        <v>12650</v>
      </c>
      <c r="G13" s="10">
        <v>1265</v>
      </c>
      <c r="H13" s="10">
        <v>7337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4</v>
      </c>
      <c r="B14" s="12" t="s">
        <v>19</v>
      </c>
      <c r="C14" s="8">
        <v>26</v>
      </c>
      <c r="D14" s="10">
        <v>1426095</v>
      </c>
      <c r="E14" s="10">
        <v>57200</v>
      </c>
      <c r="F14" s="10">
        <v>1348450</v>
      </c>
      <c r="G14" s="10">
        <v>134845</v>
      </c>
      <c r="H14" s="10">
        <v>782101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5</v>
      </c>
      <c r="B15" s="12" t="s">
        <v>20</v>
      </c>
      <c r="C15" s="8">
        <v>3</v>
      </c>
      <c r="D15" s="10">
        <v>53625</v>
      </c>
      <c r="E15" s="10">
        <v>0</v>
      </c>
      <c r="F15" s="10">
        <v>48750</v>
      </c>
      <c r="G15" s="10">
        <v>4875</v>
      </c>
      <c r="H15" s="10">
        <v>48750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6</v>
      </c>
      <c r="B16" s="12" t="s">
        <v>21</v>
      </c>
      <c r="C16" s="8">
        <v>21</v>
      </c>
      <c r="D16" s="10">
        <v>327000</v>
      </c>
      <c r="E16" s="10">
        <v>30000</v>
      </c>
      <c r="F16" s="10">
        <v>324545.45454545453</v>
      </c>
      <c r="G16" s="10">
        <v>32454.545454545456</v>
      </c>
      <c r="H16" s="10">
        <v>188236.36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7</v>
      </c>
      <c r="B17" s="12" t="s">
        <v>22</v>
      </c>
      <c r="C17" s="8">
        <v>3</v>
      </c>
      <c r="D17" s="10">
        <v>43000</v>
      </c>
      <c r="E17" s="10">
        <v>0</v>
      </c>
      <c r="F17" s="10">
        <v>39090.909090909088</v>
      </c>
      <c r="G17" s="10">
        <v>3909.0909090909095</v>
      </c>
      <c r="H17" s="10">
        <v>39090.91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8</v>
      </c>
      <c r="B18" s="12" t="s">
        <v>23</v>
      </c>
      <c r="C18" s="8">
        <v>6</v>
      </c>
      <c r="D18" s="10">
        <v>78000</v>
      </c>
      <c r="E18" s="10">
        <v>0</v>
      </c>
      <c r="F18" s="10">
        <v>70909.090909090912</v>
      </c>
      <c r="G18" s="10">
        <v>7090.909090909091</v>
      </c>
      <c r="H18" s="10">
        <v>33327.27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9</v>
      </c>
      <c r="B19" s="12" t="s">
        <v>24</v>
      </c>
      <c r="C19" s="8">
        <v>6</v>
      </c>
      <c r="D19" s="10">
        <v>0</v>
      </c>
      <c r="E19" s="10">
        <v>117648</v>
      </c>
      <c r="F19" s="10">
        <v>106952.72727272728</v>
      </c>
      <c r="G19" s="10">
        <v>10695.272727272728</v>
      </c>
      <c r="H19" s="10">
        <v>50267.78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10</v>
      </c>
      <c r="B20" s="12" t="s">
        <v>25</v>
      </c>
      <c r="C20" s="8">
        <v>59</v>
      </c>
      <c r="D20" s="10">
        <v>1303356</v>
      </c>
      <c r="E20" s="10">
        <v>0</v>
      </c>
      <c r="F20" s="10">
        <v>1184869.0909090908</v>
      </c>
      <c r="G20" s="10">
        <v>118486.90909090909</v>
      </c>
      <c r="H20" s="10">
        <v>556888.44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11</v>
      </c>
      <c r="B21" s="12" t="s">
        <v>26</v>
      </c>
      <c r="C21" s="8">
        <v>7</v>
      </c>
      <c r="D21" s="10">
        <v>87660</v>
      </c>
      <c r="E21" s="10">
        <v>0</v>
      </c>
      <c r="F21" s="10">
        <v>79690.9090909091</v>
      </c>
      <c r="G21" s="10">
        <v>7969.09090909091</v>
      </c>
      <c r="H21" s="10">
        <v>71721.82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12</v>
      </c>
      <c r="B22" s="12" t="s">
        <v>27</v>
      </c>
      <c r="C22" s="8">
        <v>1</v>
      </c>
      <c r="D22" s="10">
        <v>32000</v>
      </c>
      <c r="E22" s="10">
        <v>0</v>
      </c>
      <c r="F22" s="10">
        <v>32000</v>
      </c>
      <c r="G22" s="10">
        <v>0</v>
      </c>
      <c r="H22" s="10">
        <v>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13</v>
      </c>
      <c r="B23" s="12" t="s">
        <v>28</v>
      </c>
      <c r="C23" s="8">
        <v>1</v>
      </c>
      <c r="D23" s="10">
        <v>3000</v>
      </c>
      <c r="E23" s="10">
        <v>0</v>
      </c>
      <c r="F23" s="10">
        <v>2727.272727272727</v>
      </c>
      <c r="G23" s="10">
        <v>272.72727272727269</v>
      </c>
      <c r="H23" s="10">
        <v>1581.82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14</v>
      </c>
      <c r="B24" s="12" t="s">
        <v>29</v>
      </c>
      <c r="C24" s="8">
        <v>20</v>
      </c>
      <c r="D24" s="10">
        <v>60000</v>
      </c>
      <c r="E24" s="10">
        <v>0</v>
      </c>
      <c r="F24" s="10">
        <v>60000</v>
      </c>
      <c r="G24" s="10">
        <v>0</v>
      </c>
      <c r="H24" s="10">
        <v>34800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15</v>
      </c>
      <c r="B25" s="12" t="s">
        <v>30</v>
      </c>
      <c r="C25" s="8">
        <v>259</v>
      </c>
      <c r="D25" s="10">
        <v>1209500</v>
      </c>
      <c r="E25" s="10">
        <v>0</v>
      </c>
      <c r="F25" s="10">
        <v>1099545.4545454546</v>
      </c>
      <c r="G25" s="10">
        <v>109954.54545454546</v>
      </c>
      <c r="H25" s="10">
        <v>637736.38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="3" customFormat="1">
      <c r="A26" s="6"/>
      <c r="B26" s="19" t="s">
        <v>31</v>
      </c>
      <c r="C26" s="8">
        <f>sum(c11:c25)</f>
      </c>
      <c r="D26" s="10">
        <f>sum(D11:D25)</f>
      </c>
      <c r="E26" s="10">
        <f>sum(E11:E25)</f>
      </c>
      <c r="F26" s="10">
        <f>sum(F11:F25)</f>
      </c>
      <c r="G26" s="10">
        <f>sum(G11:G25)</f>
      </c>
      <c r="H26" s="10">
        <f>sum(H11:H25)</f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="4" customFormat="1">
      <c r="A28" s="11" t="s">
        <v>32</v>
      </c>
      <c r="B28" s="1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50" customHeight="1" s="5" customFormat="1">
      <c r="A29" s="13" t="s">
        <v>8</v>
      </c>
      <c r="B29" s="13" t="s">
        <v>9</v>
      </c>
      <c r="C29" s="13" t="s">
        <v>10</v>
      </c>
      <c r="D29" s="13" t="s">
        <v>33</v>
      </c>
      <c r="E29" s="13" t="s">
        <v>34</v>
      </c>
      <c r="F29" s="13" t="s">
        <v>35</v>
      </c>
      <c r="G29" s="13" t="s">
        <v>36</v>
      </c>
      <c r="H29" s="13" t="s">
        <v>37</v>
      </c>
      <c r="I29" s="13" t="s">
        <v>15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6">
        <v>1</v>
      </c>
      <c r="B30" s="12" t="s">
        <v>38</v>
      </c>
      <c r="C30" s="8">
        <v>33</v>
      </c>
      <c r="D30" s="10">
        <v>52818000</v>
      </c>
      <c r="E30" s="10">
        <v>0</v>
      </c>
      <c r="F30" s="10">
        <v>0</v>
      </c>
      <c r="G30" s="10">
        <v>339909</v>
      </c>
      <c r="H30" s="10">
        <v>30900.818181818184</v>
      </c>
      <c r="I30" s="10">
        <v>309008.19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2</v>
      </c>
      <c r="B31" s="12" t="s">
        <v>39</v>
      </c>
      <c r="C31" s="8">
        <v>24</v>
      </c>
      <c r="D31" s="10">
        <v>35868000</v>
      </c>
      <c r="E31" s="10">
        <v>0</v>
      </c>
      <c r="F31" s="10">
        <v>0</v>
      </c>
      <c r="G31" s="10">
        <v>276000</v>
      </c>
      <c r="H31" s="10">
        <v>25090.909090909096</v>
      </c>
      <c r="I31" s="10">
        <v>250909.09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3</v>
      </c>
      <c r="B32" s="12" t="s">
        <v>40</v>
      </c>
      <c r="C32" s="8">
        <v>4</v>
      </c>
      <c r="D32" s="10">
        <v>12050000</v>
      </c>
      <c r="E32" s="10">
        <v>0</v>
      </c>
      <c r="F32" s="10">
        <v>0</v>
      </c>
      <c r="G32" s="10">
        <v>46025</v>
      </c>
      <c r="H32" s="10">
        <v>4184.090909090909</v>
      </c>
      <c r="I32" s="10">
        <v>41840.91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4</v>
      </c>
      <c r="B33" s="12" t="s">
        <v>41</v>
      </c>
      <c r="C33" s="8">
        <v>1</v>
      </c>
      <c r="D33" s="10">
        <v>2400000</v>
      </c>
      <c r="E33" s="10">
        <v>0</v>
      </c>
      <c r="F33" s="10">
        <v>15000</v>
      </c>
      <c r="G33" s="10">
        <v>13750</v>
      </c>
      <c r="H33" s="10">
        <v>1250</v>
      </c>
      <c r="I33" s="10">
        <v>12500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5</v>
      </c>
      <c r="B34" s="12" t="s">
        <v>42</v>
      </c>
      <c r="C34" s="8">
        <v>4</v>
      </c>
      <c r="D34" s="10">
        <v>5127000</v>
      </c>
      <c r="E34" s="10">
        <v>0</v>
      </c>
      <c r="F34" s="10">
        <v>0</v>
      </c>
      <c r="G34" s="10">
        <v>44000</v>
      </c>
      <c r="H34" s="10">
        <v>4000</v>
      </c>
      <c r="I34" s="10">
        <v>40000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6</v>
      </c>
      <c r="B35" s="12" t="s">
        <v>43</v>
      </c>
      <c r="C35" s="8">
        <v>133</v>
      </c>
      <c r="D35" s="10">
        <v>214392740</v>
      </c>
      <c r="E35" s="10">
        <v>0</v>
      </c>
      <c r="F35" s="10">
        <v>0</v>
      </c>
      <c r="G35" s="10">
        <v>1529500</v>
      </c>
      <c r="H35" s="10">
        <v>139045.45454545453</v>
      </c>
      <c r="I35" s="10">
        <v>1390454.5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7</v>
      </c>
      <c r="B36" s="12" t="s">
        <v>44</v>
      </c>
      <c r="C36" s="8">
        <v>62</v>
      </c>
      <c r="D36" s="10">
        <v>0</v>
      </c>
      <c r="E36" s="10">
        <v>32488000</v>
      </c>
      <c r="F36" s="10">
        <v>0</v>
      </c>
      <c r="G36" s="10">
        <v>0</v>
      </c>
      <c r="H36" s="10">
        <v>0</v>
      </c>
      <c r="I36" s="10">
        <v>0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>
        <v>8</v>
      </c>
      <c r="B37" s="12" t="s">
        <v>45</v>
      </c>
      <c r="C37" s="8">
        <v>7</v>
      </c>
      <c r="D37" s="10">
        <v>0</v>
      </c>
      <c r="E37" s="10">
        <v>183100000</v>
      </c>
      <c r="F37" s="10">
        <v>0</v>
      </c>
      <c r="G37" s="10">
        <v>288100</v>
      </c>
      <c r="H37" s="10">
        <v>26190.909090909096</v>
      </c>
      <c r="I37" s="10">
        <v>261909.09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>
        <v>9</v>
      </c>
      <c r="B38" s="12" t="s">
        <v>46</v>
      </c>
      <c r="C38" s="8">
        <v>2</v>
      </c>
      <c r="D38" s="10">
        <v>0</v>
      </c>
      <c r="E38" s="10">
        <v>28900000</v>
      </c>
      <c r="F38" s="10">
        <v>0</v>
      </c>
      <c r="G38" s="10">
        <v>289000</v>
      </c>
      <c r="H38" s="10">
        <v>26272.727272727276</v>
      </c>
      <c r="I38" s="10">
        <v>262727.28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>
        <v>10</v>
      </c>
      <c r="B39" s="12" t="s">
        <v>47</v>
      </c>
      <c r="C39" s="8">
        <v>18</v>
      </c>
      <c r="D39" s="10">
        <v>0</v>
      </c>
      <c r="E39" s="10">
        <v>36580000</v>
      </c>
      <c r="F39" s="10">
        <v>0</v>
      </c>
      <c r="G39" s="10">
        <v>0</v>
      </c>
      <c r="H39" s="10">
        <v>0</v>
      </c>
      <c r="I39" s="10">
        <v>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>
        <v>11</v>
      </c>
      <c r="B40" s="12" t="s">
        <v>48</v>
      </c>
      <c r="C40" s="8">
        <v>11</v>
      </c>
      <c r="D40" s="10">
        <v>24254000</v>
      </c>
      <c r="E40" s="10">
        <v>0</v>
      </c>
      <c r="F40" s="10">
        <v>439947</v>
      </c>
      <c r="G40" s="10">
        <v>241970.85</v>
      </c>
      <c r="H40" s="10">
        <v>21997.35</v>
      </c>
      <c r="I40" s="10">
        <v>219973.48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>
        <v>12</v>
      </c>
      <c r="B41" s="12" t="s">
        <v>49</v>
      </c>
      <c r="C41" s="8">
        <v>3</v>
      </c>
      <c r="D41" s="10">
        <v>2150000</v>
      </c>
      <c r="E41" s="10">
        <v>0</v>
      </c>
      <c r="F41" s="10">
        <v>45000</v>
      </c>
      <c r="G41" s="10">
        <v>24750</v>
      </c>
      <c r="H41" s="10">
        <v>2250</v>
      </c>
      <c r="I41" s="10">
        <v>22500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13</v>
      </c>
      <c r="B42" s="12" t="s">
        <v>50</v>
      </c>
      <c r="C42" s="8">
        <v>2</v>
      </c>
      <c r="D42" s="10">
        <v>0</v>
      </c>
      <c r="E42" s="10">
        <v>12997000</v>
      </c>
      <c r="F42" s="10">
        <v>0</v>
      </c>
      <c r="G42" s="10">
        <v>2599400</v>
      </c>
      <c r="H42" s="10">
        <v>236309.09090909091</v>
      </c>
      <c r="I42" s="10">
        <v>2363090.75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="3" customFormat="1">
      <c r="A43" s="6"/>
      <c r="B43" s="19" t="s">
        <v>31</v>
      </c>
      <c r="C43" s="8">
        <f>sum(c30:c42)</f>
      </c>
      <c r="D43" s="10">
        <f>sum(d30:d42)</f>
      </c>
      <c r="E43" s="10">
        <f>sum(e30:e42)</f>
      </c>
      <c r="F43" s="10">
        <f>sum(f30:f42)</f>
      </c>
      <c r="G43" s="10">
        <f>sum(g30:g42)</f>
      </c>
      <c r="H43" s="10">
        <f>sum(h30:h42)</f>
      </c>
      <c r="I43" s="10">
        <f>sum(i30:i42)</f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>
    <mergeCell ref="A9:H9"/>
    <mergeCell ref="A28:H28"/>
    <mergeCell ref="A1:C1"/>
    <mergeCell ref="A3:H3"/>
    <mergeCell ref="C4:H4"/>
    <mergeCell ref="C5:H5"/>
    <mergeCell ref="C6:H6"/>
    <mergeCell ref="A4:B4"/>
    <mergeCell ref="A5:B5"/>
    <mergeCell ref="A6:B6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