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le\AI-Nuclear-Fusion-2022-2023\"/>
    </mc:Choice>
  </mc:AlternateContent>
  <xr:revisionPtr revIDLastSave="0" documentId="13_ncr:1_{B044FEC5-2354-452B-BF99-897951D48077}" xr6:coauthVersionLast="47" xr6:coauthVersionMax="47" xr10:uidLastSave="{00000000-0000-0000-0000-000000000000}"/>
  <bookViews>
    <workbookView xWindow="-22095" yWindow="3105" windowWidth="21600" windowHeight="11295" xr2:uid="{AFC62249-A2E5-4452-8C07-98BAC5A28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0" i="1"/>
  <c r="H7" i="1"/>
  <c r="H10" i="1" s="1"/>
  <c r="I10" i="1"/>
  <c r="F8" i="1"/>
  <c r="B10" i="1"/>
  <c r="K4" i="1"/>
  <c r="K2" i="1"/>
  <c r="J4" i="1"/>
  <c r="J2" i="1"/>
  <c r="F10" i="1"/>
  <c r="C2" i="1"/>
  <c r="C4" i="1" s="1"/>
  <c r="C10" i="1"/>
  <c r="C12" i="1" s="1"/>
  <c r="C6" i="1"/>
  <c r="E6" i="1"/>
  <c r="K10" i="1" l="1"/>
  <c r="C8" i="1"/>
  <c r="E8" i="1"/>
  <c r="E10" i="1" l="1"/>
  <c r="E12" i="1" s="1"/>
  <c r="E14" i="1" s="1"/>
</calcChain>
</file>

<file path=xl/sharedStrings.xml><?xml version="1.0" encoding="utf-8"?>
<sst xmlns="http://schemas.openxmlformats.org/spreadsheetml/2006/main" count="33" uniqueCount="33">
  <si>
    <t>N</t>
  </si>
  <si>
    <t>Q</t>
  </si>
  <si>
    <t>E on surface</t>
  </si>
  <si>
    <t>n_space</t>
  </si>
  <si>
    <t>n_part_d</t>
  </si>
  <si>
    <t>nback</t>
  </si>
  <si>
    <t xml:space="preserve">target_part </t>
  </si>
  <si>
    <t>r_part_spart</t>
  </si>
  <si>
    <t>sphere</t>
  </si>
  <si>
    <t>a0</t>
  </si>
  <si>
    <t>rcells</t>
  </si>
  <si>
    <t>density back</t>
  </si>
  <si>
    <t>volume of cell</t>
  </si>
  <si>
    <t>density</t>
  </si>
  <si>
    <t>Te</t>
  </si>
  <si>
    <t>Ti</t>
  </si>
  <si>
    <t>ncells</t>
  </si>
  <si>
    <t>ncells8</t>
  </si>
  <si>
    <t>e_charge_mass</t>
  </si>
  <si>
    <t>dt</t>
  </si>
  <si>
    <t>coef for E ,electron</t>
  </si>
  <si>
    <t>coef for B, electron</t>
  </si>
  <si>
    <t>Bmax</t>
  </si>
  <si>
    <t>Emax</t>
  </si>
  <si>
    <t>radius</t>
  </si>
  <si>
    <t>total number of background particles</t>
  </si>
  <si>
    <t>total number of particles in the sphere</t>
  </si>
  <si>
    <t>density ratio sphere/ background</t>
  </si>
  <si>
    <t>qE</t>
  </si>
  <si>
    <t>rv</t>
  </si>
  <si>
    <t>r</t>
  </si>
  <si>
    <t>r/2m</t>
  </si>
  <si>
    <t>electron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</si>
</sst>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9301-7781-4595-8A00-DBFB34121AA4}">
  <dimension ref="A1:L17"/>
  <sheetViews>
    <sheetView tabSelected="1" workbookViewId="0">
      <selection activeCell="J18" sqref="J18"/>
    </sheetView>
  </sheetViews>
  <sheetFormatPr defaultRowHeight="15" x14ac:dyDescent="0.25"/>
  <cols>
    <col min="1" max="1" width="11.28515625" bestFit="1" customWidth="1"/>
    <col min="2" max="2" width="14.28515625" customWidth="1"/>
    <col min="6" max="6" width="15" bestFit="1" customWidth="1"/>
  </cols>
  <sheetData>
    <row r="1" spans="1:12" x14ac:dyDescent="0.25">
      <c r="A1" t="s">
        <v>14</v>
      </c>
      <c r="C1" t="s">
        <v>4</v>
      </c>
      <c r="E1" t="s">
        <v>8</v>
      </c>
      <c r="H1" t="s">
        <v>18</v>
      </c>
      <c r="J1" t="s">
        <v>21</v>
      </c>
      <c r="L1" t="s">
        <v>19</v>
      </c>
    </row>
    <row r="2" spans="1:12" x14ac:dyDescent="0.25">
      <c r="A2" s="1">
        <v>10000000</v>
      </c>
      <c r="B2">
        <v>1</v>
      </c>
      <c r="C2" s="1">
        <f>A16^3*A10*B2</f>
        <v>16777216</v>
      </c>
      <c r="H2" s="1">
        <v>175880000000</v>
      </c>
      <c r="J2">
        <f>-H2*L2</f>
        <v>-1.7588E-3</v>
      </c>
      <c r="K2">
        <f>J2*A6</f>
        <v>-1.7588E-4</v>
      </c>
      <c r="L2" s="1">
        <v>1E-14</v>
      </c>
    </row>
    <row r="3" spans="1:12" x14ac:dyDescent="0.25">
      <c r="A3" t="s">
        <v>15</v>
      </c>
      <c r="C3" t="s">
        <v>7</v>
      </c>
      <c r="E3" t="s">
        <v>10</v>
      </c>
      <c r="J3" t="s">
        <v>20</v>
      </c>
    </row>
    <row r="4" spans="1:12" x14ac:dyDescent="0.25">
      <c r="A4" s="1">
        <v>10000000</v>
      </c>
      <c r="C4" s="1">
        <f>A14/C2</f>
        <v>59604.644775390625</v>
      </c>
      <c r="E4">
        <v>4</v>
      </c>
      <c r="J4" s="1">
        <f>J2*L2</f>
        <v>-1.7587999999999999E-17</v>
      </c>
      <c r="K4" s="1">
        <f>J4*A8</f>
        <v>-1.7587999999999998E-7</v>
      </c>
    </row>
    <row r="5" spans="1:12" x14ac:dyDescent="0.25">
      <c r="A5" t="s">
        <v>22</v>
      </c>
      <c r="C5" t="s">
        <v>12</v>
      </c>
      <c r="E5" t="s">
        <v>24</v>
      </c>
    </row>
    <row r="6" spans="1:12" x14ac:dyDescent="0.25">
      <c r="A6">
        <v>0.1</v>
      </c>
      <c r="C6" s="1">
        <f>A12^3</f>
        <v>9.9999999999999998E-13</v>
      </c>
      <c r="E6" s="1">
        <f>E4*A12</f>
        <v>4.0000000000000002E-4</v>
      </c>
      <c r="H6" t="s">
        <v>28</v>
      </c>
    </row>
    <row r="7" spans="1:12" ht="45" x14ac:dyDescent="0.25">
      <c r="A7" t="s">
        <v>23</v>
      </c>
      <c r="C7" t="s">
        <v>11</v>
      </c>
      <c r="E7" t="s">
        <v>13</v>
      </c>
      <c r="F7" s="2" t="s">
        <v>27</v>
      </c>
      <c r="H7" s="1">
        <f>1.6E-19*A8</f>
        <v>1.5999999999999999E-9</v>
      </c>
    </row>
    <row r="8" spans="1:12" x14ac:dyDescent="0.25">
      <c r="A8" s="1">
        <v>10000000000</v>
      </c>
      <c r="C8" s="1">
        <f>C4*A10/C6</f>
        <v>3.0517578124999999E+19</v>
      </c>
      <c r="E8" s="1">
        <f>(C2-(A16-2)^3*A10)/C6*C4</f>
        <v>1.76025390625E+23</v>
      </c>
      <c r="F8" s="1">
        <f>E8/C8</f>
        <v>5768</v>
      </c>
    </row>
    <row r="9" spans="1:12" ht="45" x14ac:dyDescent="0.25">
      <c r="A9" t="s">
        <v>5</v>
      </c>
      <c r="B9" s="2" t="s">
        <v>25</v>
      </c>
      <c r="C9" t="s">
        <v>16</v>
      </c>
      <c r="E9" s="2" t="s">
        <v>0</v>
      </c>
      <c r="F9" s="2" t="s">
        <v>26</v>
      </c>
      <c r="H9" t="s">
        <v>29</v>
      </c>
      <c r="I9" t="s">
        <v>32</v>
      </c>
      <c r="J9" t="s">
        <v>30</v>
      </c>
      <c r="K9" t="s">
        <v>31</v>
      </c>
    </row>
    <row r="10" spans="1:12" x14ac:dyDescent="0.25">
      <c r="A10">
        <v>512</v>
      </c>
      <c r="B10" s="1">
        <f>A10*(A16-2)^3</f>
        <v>13824000</v>
      </c>
      <c r="C10">
        <f>A16^3</f>
        <v>32768</v>
      </c>
      <c r="E10" s="1">
        <f>4/3*PI()*E6^3*E8</f>
        <v>47189339650796.68</v>
      </c>
      <c r="F10" s="1">
        <f>C2-B10</f>
        <v>2953216</v>
      </c>
      <c r="H10" s="1">
        <f>H7</f>
        <v>1.5999999999999999E-9</v>
      </c>
      <c r="I10" s="1">
        <f>SQRT(2*1.38E-23*A2/9.11E-31)</f>
        <v>17405854.649233758</v>
      </c>
      <c r="J10" s="1">
        <f>H10/I10</f>
        <v>9.1923093248996838E-17</v>
      </c>
      <c r="K10" s="1">
        <f>J10/2/9.11E-31</f>
        <v>50451752606474.664</v>
      </c>
    </row>
    <row r="11" spans="1:12" x14ac:dyDescent="0.25">
      <c r="A11" t="s">
        <v>9</v>
      </c>
      <c r="C11" t="s">
        <v>17</v>
      </c>
      <c r="E11" t="s">
        <v>1</v>
      </c>
    </row>
    <row r="12" spans="1:12" x14ac:dyDescent="0.25">
      <c r="A12" s="1">
        <v>1E-4</v>
      </c>
      <c r="C12">
        <f>C10*8</f>
        <v>262144</v>
      </c>
      <c r="E12" s="1">
        <f>E10*1.6E-19</f>
        <v>7.5502943441274685E-6</v>
      </c>
    </row>
    <row r="13" spans="1:12" x14ac:dyDescent="0.25">
      <c r="A13" t="s">
        <v>6</v>
      </c>
      <c r="E13" t="s">
        <v>2</v>
      </c>
      <c r="H13" s="1"/>
    </row>
    <row r="14" spans="1:12" x14ac:dyDescent="0.25">
      <c r="A14" s="1">
        <v>1000000000000</v>
      </c>
      <c r="E14" s="1">
        <f>E12/4/PI()/0.0000000000088/E6^2</f>
        <v>426728219696.9696</v>
      </c>
    </row>
    <row r="15" spans="1:12" x14ac:dyDescent="0.25">
      <c r="A15" t="s">
        <v>3</v>
      </c>
    </row>
    <row r="16" spans="1:12" x14ac:dyDescent="0.25">
      <c r="A16">
        <v>32</v>
      </c>
    </row>
    <row r="17" spans="10:10" x14ac:dyDescent="0.25">
      <c r="J17">
        <f>13243/200</f>
        <v>66.215000000000003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lee</dc:creator>
  <cp:lastModifiedBy>paul lee</cp:lastModifiedBy>
  <dcterms:created xsi:type="dcterms:W3CDTF">2023-04-28T09:38:30Z</dcterms:created>
  <dcterms:modified xsi:type="dcterms:W3CDTF">2023-05-01T04:20:10Z</dcterms:modified>
</cp:coreProperties>
</file>