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PCR\"/>
    </mc:Choice>
  </mc:AlternateContent>
  <xr:revisionPtr revIDLastSave="0" documentId="13_ncr:1_{948CB480-BD0C-48C1-BD32-A46AD255EC0B}" xr6:coauthVersionLast="47" xr6:coauthVersionMax="47" xr10:uidLastSave="{00000000-0000-0000-0000-000000000000}"/>
  <bookViews>
    <workbookView xWindow="28680" yWindow="-120" windowWidth="29040" windowHeight="15720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6" l="1"/>
  <c r="E5" i="16"/>
  <c r="C5" i="16" s="1"/>
  <c r="D5" i="16" s="1"/>
  <c r="F5" i="16"/>
  <c r="G5" i="16"/>
  <c r="H5" i="16"/>
  <c r="I5" i="16"/>
  <c r="J5" i="16"/>
  <c r="K5" i="16"/>
  <c r="B6" i="16"/>
  <c r="E6" i="16"/>
  <c r="C6" i="16" s="1"/>
  <c r="D6" i="16" s="1"/>
  <c r="F6" i="16"/>
  <c r="G6" i="16"/>
  <c r="H6" i="16"/>
  <c r="I6" i="16"/>
  <c r="J6" i="16"/>
  <c r="K6" i="16"/>
  <c r="B7" i="16"/>
  <c r="E7" i="16"/>
  <c r="C7" i="16" s="1"/>
  <c r="D7" i="16" s="1"/>
  <c r="F7" i="16"/>
  <c r="G7" i="16"/>
  <c r="H7" i="16"/>
  <c r="I7" i="16"/>
  <c r="J7" i="16"/>
  <c r="K7" i="16"/>
  <c r="B8" i="16"/>
  <c r="D8" i="16" s="1"/>
  <c r="E8" i="16"/>
  <c r="F8" i="16"/>
  <c r="G8" i="16"/>
  <c r="H8" i="16"/>
  <c r="C8" i="16" s="1"/>
  <c r="I8" i="16"/>
  <c r="J8" i="16"/>
  <c r="K8" i="16"/>
  <c r="B9" i="16"/>
  <c r="D9" i="16" s="1"/>
  <c r="E9" i="16"/>
  <c r="F9" i="16"/>
  <c r="G9" i="16"/>
  <c r="H9" i="16"/>
  <c r="I9" i="16"/>
  <c r="J9" i="16"/>
  <c r="K9" i="16"/>
  <c r="C9" i="16" s="1"/>
  <c r="B10" i="16"/>
  <c r="D10" i="16" s="1"/>
  <c r="C10" i="16"/>
  <c r="E10" i="16"/>
  <c r="F10" i="16"/>
  <c r="G10" i="16"/>
  <c r="H10" i="16"/>
  <c r="I10" i="16"/>
  <c r="J10" i="16"/>
  <c r="K10" i="16"/>
  <c r="A30" i="16"/>
  <c r="D11" i="16" l="1"/>
  <c r="D13" i="16" s="1"/>
  <c r="O28" i="15" l="1"/>
  <c r="P28" i="15"/>
  <c r="N28" i="15"/>
  <c r="K10" i="15"/>
  <c r="J10" i="15"/>
  <c r="I10" i="15"/>
  <c r="H10" i="15"/>
  <c r="G10" i="15"/>
  <c r="F10" i="15"/>
  <c r="E10" i="15"/>
  <c r="C10" i="15"/>
  <c r="B10" i="15"/>
  <c r="D10" i="15" s="1"/>
  <c r="K9" i="15"/>
  <c r="J9" i="15"/>
  <c r="I9" i="15"/>
  <c r="H9" i="15"/>
  <c r="G9" i="15"/>
  <c r="F9" i="15"/>
  <c r="E9" i="15"/>
  <c r="C9" i="15"/>
  <c r="B9" i="15"/>
  <c r="D9" i="15" s="1"/>
  <c r="K8" i="15"/>
  <c r="J8" i="15"/>
  <c r="I8" i="15"/>
  <c r="H8" i="15"/>
  <c r="G8" i="15"/>
  <c r="F8" i="15"/>
  <c r="E8" i="15"/>
  <c r="C8" i="15"/>
  <c r="B8" i="15"/>
  <c r="D8" i="15" s="1"/>
  <c r="K7" i="15"/>
  <c r="J7" i="15"/>
  <c r="I7" i="15"/>
  <c r="H7" i="15"/>
  <c r="G7" i="15"/>
  <c r="F7" i="15"/>
  <c r="E7" i="15"/>
  <c r="C7" i="15"/>
  <c r="B7" i="15"/>
  <c r="D7" i="15" s="1"/>
  <c r="K6" i="15"/>
  <c r="J6" i="15"/>
  <c r="I6" i="15"/>
  <c r="H6" i="15"/>
  <c r="G6" i="15"/>
  <c r="F6" i="15"/>
  <c r="E6" i="15"/>
  <c r="C6" i="15"/>
  <c r="B6" i="15"/>
  <c r="D6" i="15" s="1"/>
  <c r="K5" i="15"/>
  <c r="J5" i="15"/>
  <c r="I5" i="15"/>
  <c r="H5" i="15"/>
  <c r="G5" i="15"/>
  <c r="F5" i="15"/>
  <c r="E5" i="15"/>
  <c r="C5" i="15"/>
  <c r="B5" i="15"/>
  <c r="D5" i="15" s="1"/>
  <c r="D11" i="15" s="1"/>
  <c r="D13" i="15" s="1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C9" i="14" s="1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C10" i="12" s="1"/>
  <c r="E10" i="12"/>
  <c r="B10" i="12"/>
  <c r="K9" i="12"/>
  <c r="J9" i="12"/>
  <c r="I9" i="12"/>
  <c r="H9" i="12"/>
  <c r="G9" i="12"/>
  <c r="F9" i="12"/>
  <c r="E9" i="12"/>
  <c r="C9" i="12" s="1"/>
  <c r="B9" i="12"/>
  <c r="K8" i="12"/>
  <c r="J8" i="12"/>
  <c r="I8" i="12"/>
  <c r="H8" i="12"/>
  <c r="G8" i="12"/>
  <c r="F8" i="12"/>
  <c r="E8" i="12"/>
  <c r="C8" i="12" s="1"/>
  <c r="B8" i="12"/>
  <c r="K7" i="12"/>
  <c r="J7" i="12"/>
  <c r="I7" i="12"/>
  <c r="H7" i="12"/>
  <c r="G7" i="12"/>
  <c r="C7" i="12" s="1"/>
  <c r="F7" i="12"/>
  <c r="E7" i="12"/>
  <c r="B7" i="12"/>
  <c r="K6" i="12"/>
  <c r="J6" i="12"/>
  <c r="I6" i="12"/>
  <c r="H6" i="12"/>
  <c r="C6" i="12" s="1"/>
  <c r="G6" i="12"/>
  <c r="F6" i="12"/>
  <c r="E6" i="12"/>
  <c r="B6" i="12"/>
  <c r="K5" i="12"/>
  <c r="C5" i="12" s="1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D13" i="8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D13" i="7"/>
  <c r="D11" i="7"/>
  <c r="K10" i="7"/>
  <c r="J10" i="7"/>
  <c r="I10" i="7"/>
  <c r="H10" i="7"/>
  <c r="G10" i="7"/>
  <c r="F10" i="7"/>
  <c r="E10" i="7"/>
  <c r="C10" i="7" s="1"/>
  <c r="B10" i="7"/>
  <c r="D10" i="7" s="1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C7" i="7" s="1"/>
  <c r="D7" i="7" s="1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D13" i="6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10" i="14" l="1"/>
  <c r="D10" i="14"/>
  <c r="C7" i="14"/>
  <c r="D7" i="14" s="1"/>
  <c r="C8" i="14"/>
  <c r="D8" i="14" s="1"/>
  <c r="C6" i="14"/>
  <c r="D6" i="14" s="1"/>
  <c r="C5" i="14"/>
  <c r="D5" i="14" s="1"/>
  <c r="D9" i="14"/>
  <c r="D6" i="12"/>
  <c r="D7" i="12"/>
  <c r="D8" i="12"/>
  <c r="D10" i="12"/>
  <c r="D5" i="12"/>
  <c r="D9" i="12"/>
  <c r="D11" i="12"/>
  <c r="D13" i="12" s="1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C5" i="7"/>
  <c r="C9" i="7"/>
  <c r="D9" i="7" s="1"/>
  <c r="D5" i="7"/>
  <c r="D6" i="7"/>
  <c r="C10" i="6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4" l="1"/>
  <c r="D13" i="14" s="1"/>
  <c r="D11" i="10"/>
  <c r="D13" i="10" s="1"/>
  <c r="D11" i="8"/>
  <c r="D11" i="6"/>
  <c r="D11" i="5"/>
  <c r="D13" i="5" s="1"/>
  <c r="D11" i="1"/>
</calcChain>
</file>

<file path=xl/sharedStrings.xml><?xml version="1.0" encoding="utf-8"?>
<sst xmlns="http://schemas.openxmlformats.org/spreadsheetml/2006/main" count="253" uniqueCount="60">
  <si>
    <t>Calcul du nombre d'hospitalisation 7 derniers jour selon la date d'entrevue</t>
  </si>
  <si>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</si>
  <si>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</si>
  <si>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</si>
  <si>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</si>
  <si>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</si>
  <si>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</si>
  <si>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</si>
  <si>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</si>
  <si>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</si>
  <si>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</si>
  <si>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</si>
  <si>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</si>
  <si>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</si>
  <si>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</si>
  <si>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</si>
  <si>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</si>
  <si>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</si>
  <si>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</si>
  <si>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</si>
  <si>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</si>
  <si>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</si>
  <si>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</si>
  <si>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</si>
  <si>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</si>
  <si>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</si>
  <si>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</si>
  <si>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</si>
  <si>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</si>
  <si>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</si>
  <si>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</si>
  <si>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</si>
  <si>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</si>
  <si>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</si>
  <si>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</si>
  <si>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</si>
  <si>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</si>
  <si>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</si>
  <si>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</si>
  <si>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</si>
  <si>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</si>
  <si>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</si>
  <si>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</si>
  <si>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</si>
  <si>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</si>
  <si>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</si>
  <si>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</si>
  <si>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</si>
  <si>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</si>
  <si>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</si>
  <si>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</si>
  <si>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</si>
  <si>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</si>
  <si>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</si>
  <si>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</si>
  <si>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</si>
  <si>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</si>
  <si>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30 mars 2022</t>
  </si>
  <si>
    <t>Source : https://www.inspq.qc.ca/covid-19/donnees extrait le 6 avril 2022</t>
  </si>
  <si>
    <t>Source : https://www.inspq.qc.ca/covid-19/donnees extrait le 16 mars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</si>
</sst>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8"/>
      <color rgb="FF000000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4" fillId="6" borderId="0" xfId="0" applyFont="1" applyFill="1"/>
    <xf numFmtId="0" fontId="4" fillId="7" borderId="0" xfId="0" applyFont="1" applyFill="1"/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9" xfId="0" applyFont="1" applyBorder="1"/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tabSelected="1" workbookViewId="0">
      <selection activeCell="A14" sqref="A14"/>
    </sheetView>
  </sheetViews>
  <sheetFormatPr baseColWidth="10" defaultColWidth="11" defaultRowHeight="15.75"/>
  <cols>
    <col min="1" max="1" width="20.75" customWidth="1"/>
    <col min="2" max="2" width="12" bestFit="1" customWidth="1"/>
    <col min="4" max="4" width="16.375" customWidth="1"/>
    <col min="5" max="5" width="14.875" customWidth="1"/>
    <col min="7" max="7" width="15.625" customWidth="1"/>
    <col min="8" max="8" width="19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>
      <c r="D11" s="3">
        <f>SUM(D5:D10)</f>
        <v>48814.725791433346</v>
      </c>
    </row>
    <row r="13" spans="1:11">
      <c r="A13" t="s">
        <v>7</v>
      </c>
    </row>
    <row r="14" spans="1:11">
      <c r="A14" s="2">
        <v>1</v>
      </c>
      <c r="B14" s="1">
        <v>15319</v>
      </c>
      <c r="C14" s="1"/>
      <c r="D14" s="1"/>
    </row>
    <row r="15" spans="1:11">
      <c r="A15" s="2">
        <v>2</v>
      </c>
      <c r="B15" s="1">
        <v>14882</v>
      </c>
      <c r="C15" s="1"/>
      <c r="D15" s="1"/>
    </row>
    <row r="16" spans="1:11">
      <c r="A16" s="2">
        <v>3</v>
      </c>
      <c r="B16" s="1">
        <v>13639</v>
      </c>
      <c r="C16" s="1"/>
      <c r="D16" s="1"/>
    </row>
    <row r="17" spans="1:13">
      <c r="A17" s="2">
        <v>4</v>
      </c>
      <c r="B17" s="1">
        <v>16647</v>
      </c>
      <c r="C17" s="1"/>
      <c r="D17" s="1"/>
    </row>
    <row r="18" spans="1:13" ht="30.75">
      <c r="A18" s="2">
        <v>5</v>
      </c>
      <c r="B18" s="1">
        <v>17791</v>
      </c>
      <c r="C18" s="1"/>
      <c r="D18" s="1"/>
      <c r="H18" s="73" t="s">
        <v>8</v>
      </c>
      <c r="I18" s="74"/>
      <c r="J18" s="17" t="s">
        <v>9</v>
      </c>
      <c r="K18" s="18" t="s">
        <v>10</v>
      </c>
      <c r="L18" s="18" t="s">
        <v>11</v>
      </c>
      <c r="M18" s="19" t="s">
        <v>12</v>
      </c>
    </row>
    <row r="19" spans="1:13">
      <c r="A19" s="2">
        <v>6</v>
      </c>
      <c r="B19" s="1">
        <v>15992</v>
      </c>
      <c r="C19" s="1"/>
      <c r="D19" s="1"/>
      <c r="H19" s="75" t="s">
        <v>13</v>
      </c>
      <c r="I19" s="20" t="s">
        <v>14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>
      <c r="A20" s="2">
        <v>7</v>
      </c>
      <c r="B20" s="1">
        <v>12419</v>
      </c>
      <c r="C20" s="1"/>
      <c r="D20" s="1"/>
      <c r="H20" s="76"/>
      <c r="I20" s="24" t="s">
        <v>15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>
      <c r="A21" s="2">
        <v>8</v>
      </c>
      <c r="B21" s="1">
        <v>9713</v>
      </c>
      <c r="C21" s="1"/>
      <c r="D21" s="1"/>
      <c r="H21" s="76"/>
      <c r="I21" s="24" t="s">
        <v>16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>
      <c r="A22" s="2">
        <v>9</v>
      </c>
      <c r="B22" s="1">
        <v>7935</v>
      </c>
      <c r="C22" s="1"/>
      <c r="D22" s="1"/>
      <c r="H22" s="76"/>
      <c r="I22" s="24" t="s">
        <v>17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>
      <c r="A23" s="2">
        <v>10</v>
      </c>
      <c r="B23" s="1">
        <v>8192</v>
      </c>
      <c r="C23" s="1"/>
      <c r="D23" s="1"/>
      <c r="H23" s="76"/>
      <c r="I23" s="24" t="s">
        <v>18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>
      <c r="A24" s="2">
        <v>11</v>
      </c>
      <c r="B24" s="1">
        <v>6959</v>
      </c>
      <c r="C24" s="1"/>
      <c r="D24" s="1"/>
      <c r="H24" s="76"/>
      <c r="I24" s="24" t="s">
        <v>19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>
      <c r="A25" s="2">
        <v>12</v>
      </c>
      <c r="B25" s="1">
        <v>6877</v>
      </c>
      <c r="C25" s="1"/>
      <c r="D25" s="1"/>
      <c r="H25" s="76"/>
      <c r="I25" s="40" t="s">
        <v>20</v>
      </c>
      <c r="J25" s="25">
        <v>6580874.9999999907</v>
      </c>
      <c r="K25" s="26">
        <v>49.999999999999716</v>
      </c>
      <c r="L25" s="26">
        <v>100</v>
      </c>
      <c r="M25" s="41"/>
    </row>
    <row r="26" spans="1:13">
      <c r="A26" s="2">
        <v>13</v>
      </c>
      <c r="B26" s="1">
        <v>6026</v>
      </c>
      <c r="C26" s="1"/>
      <c r="D26" s="1"/>
      <c r="H26" s="51" t="s">
        <v>21</v>
      </c>
      <c r="I26" s="40" t="s">
        <v>22</v>
      </c>
      <c r="J26" s="25">
        <v>6580874.9999999879</v>
      </c>
      <c r="K26" s="26">
        <v>49.999999999999694</v>
      </c>
      <c r="L26" s="42"/>
      <c r="M26" s="41"/>
    </row>
    <row r="27" spans="1:13">
      <c r="A27" s="2">
        <v>14</v>
      </c>
      <c r="B27" s="1">
        <v>5640</v>
      </c>
      <c r="C27" s="1"/>
      <c r="D27" s="1"/>
      <c r="H27" s="77" t="s">
        <v>20</v>
      </c>
      <c r="I27" s="78"/>
      <c r="J27" s="28">
        <v>13161750.000000056</v>
      </c>
      <c r="K27" s="29">
        <v>100</v>
      </c>
      <c r="L27" s="43"/>
      <c r="M27" s="30"/>
    </row>
    <row r="28" spans="1:13">
      <c r="A28" s="2">
        <v>15</v>
      </c>
      <c r="B28" s="1">
        <v>4708</v>
      </c>
      <c r="C28" s="1"/>
      <c r="D28" s="1"/>
      <c r="H28" s="4"/>
      <c r="I28" s="4"/>
      <c r="J28" s="4"/>
    </row>
    <row r="29" spans="1:13">
      <c r="A29" s="2">
        <v>16</v>
      </c>
      <c r="B29" s="1">
        <v>3951</v>
      </c>
      <c r="C29" s="1"/>
      <c r="D29" s="1"/>
    </row>
    <row r="30" spans="1:13">
      <c r="A30" s="2">
        <v>17</v>
      </c>
      <c r="B30" s="1">
        <v>4371</v>
      </c>
      <c r="C30" s="1"/>
      <c r="D30" s="1"/>
    </row>
    <row r="31" spans="1:13">
      <c r="A31" s="2">
        <v>18</v>
      </c>
      <c r="B31" s="1">
        <v>2680</v>
      </c>
      <c r="C31" s="1"/>
      <c r="D31" s="1"/>
    </row>
    <row r="37" spans="1:16">
      <c r="A37" t="s">
        <v>23</v>
      </c>
    </row>
    <row r="40" spans="1:16">
      <c r="A40" t="s">
        <v>2</v>
      </c>
      <c r="B40" t="s">
        <v>3</v>
      </c>
      <c r="C40" t="s">
        <v>4</v>
      </c>
      <c r="D40" t="s">
        <v>5</v>
      </c>
      <c r="E40" t="s">
        <v>6</v>
      </c>
    </row>
    <row r="41" spans="1:16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>
      <c r="D47" s="3">
        <f>SUM(D41:D46)</f>
        <v>1920.8326666666669</v>
      </c>
    </row>
    <row r="49" spans="1:8">
      <c r="A49" t="s">
        <v>7</v>
      </c>
      <c r="B49" t="s">
        <v>24</v>
      </c>
      <c r="C49" t="s">
        <v>25</v>
      </c>
    </row>
    <row r="50" spans="1:8" ht="47.25">
      <c r="A50" s="2">
        <v>1</v>
      </c>
      <c r="B50" s="5">
        <v>210</v>
      </c>
      <c r="C50" s="5">
        <v>35</v>
      </c>
      <c r="D50" s="1"/>
      <c r="G50" s="6" t="s">
        <v>26</v>
      </c>
      <c r="H50" s="6" t="s">
        <v>27</v>
      </c>
    </row>
    <row r="51" spans="1:8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>
      <c r="A53" s="2">
        <v>4</v>
      </c>
      <c r="B53" s="5">
        <v>276</v>
      </c>
      <c r="C53" s="5">
        <v>35</v>
      </c>
      <c r="D53" s="1"/>
    </row>
    <row r="54" spans="1:8">
      <c r="A54" s="2">
        <v>5</v>
      </c>
      <c r="B54" s="5">
        <v>286</v>
      </c>
      <c r="C54" s="5">
        <v>35</v>
      </c>
      <c r="D54" s="1"/>
    </row>
    <row r="55" spans="1:8">
      <c r="A55" s="2">
        <v>6</v>
      </c>
      <c r="B55" s="5">
        <v>311</v>
      </c>
      <c r="C55" s="5">
        <v>41</v>
      </c>
      <c r="D55" s="1"/>
    </row>
    <row r="56" spans="1:8">
      <c r="A56" s="2">
        <v>7</v>
      </c>
      <c r="B56" s="5">
        <v>296</v>
      </c>
      <c r="C56" s="5">
        <v>39</v>
      </c>
      <c r="D56" s="1"/>
    </row>
    <row r="57" spans="1:8">
      <c r="A57" s="2">
        <v>8</v>
      </c>
      <c r="B57" s="5">
        <v>240</v>
      </c>
      <c r="C57" s="5">
        <v>33</v>
      </c>
      <c r="D57" s="1"/>
    </row>
    <row r="58" spans="1:8">
      <c r="A58" s="2">
        <v>9</v>
      </c>
      <c r="B58" s="5">
        <v>262</v>
      </c>
      <c r="C58" s="5">
        <v>28</v>
      </c>
      <c r="D58" s="1"/>
    </row>
    <row r="59" spans="1:8">
      <c r="A59" s="2">
        <v>10</v>
      </c>
      <c r="B59" s="5">
        <v>283</v>
      </c>
      <c r="C59" s="5">
        <v>35</v>
      </c>
      <c r="D59" s="1"/>
    </row>
    <row r="60" spans="1:8">
      <c r="A60" s="2">
        <v>11</v>
      </c>
      <c r="B60" s="5">
        <v>306</v>
      </c>
      <c r="C60" s="5">
        <v>36</v>
      </c>
      <c r="D60" s="1"/>
    </row>
    <row r="61" spans="1:8">
      <c r="A61" s="2">
        <v>12</v>
      </c>
      <c r="B61" s="5">
        <v>276</v>
      </c>
      <c r="C61" s="5">
        <v>44</v>
      </c>
      <c r="D61" s="1"/>
    </row>
    <row r="62" spans="1:8">
      <c r="A62" s="2">
        <v>13</v>
      </c>
      <c r="B62" s="5">
        <v>283</v>
      </c>
      <c r="C62" s="5">
        <v>33</v>
      </c>
      <c r="D62" s="1"/>
    </row>
    <row r="63" spans="1:8">
      <c r="A63" s="2">
        <v>14</v>
      </c>
      <c r="B63" s="5">
        <v>318</v>
      </c>
      <c r="C63" s="5">
        <v>36</v>
      </c>
      <c r="D63" s="1"/>
    </row>
    <row r="64" spans="1:8">
      <c r="A64" s="2">
        <v>15</v>
      </c>
      <c r="B64" s="5">
        <v>223</v>
      </c>
      <c r="C64" s="5">
        <v>33</v>
      </c>
      <c r="D64" s="1"/>
    </row>
    <row r="65" spans="1:16">
      <c r="A65" s="2">
        <v>16</v>
      </c>
      <c r="B65" s="5">
        <v>159</v>
      </c>
      <c r="C65" s="5">
        <v>21</v>
      </c>
      <c r="D65" s="1"/>
    </row>
    <row r="66" spans="1:16">
      <c r="A66" s="2">
        <v>17</v>
      </c>
      <c r="B66" s="5">
        <v>228</v>
      </c>
      <c r="C66" s="5">
        <v>26</v>
      </c>
      <c r="D66" s="1"/>
    </row>
    <row r="67" spans="1:16">
      <c r="A67" s="2">
        <v>18</v>
      </c>
      <c r="B67" s="5">
        <v>222</v>
      </c>
      <c r="C67" s="5">
        <v>30</v>
      </c>
      <c r="D67" s="1"/>
    </row>
    <row r="68" spans="1:16">
      <c r="B68" t="s">
        <v>28</v>
      </c>
    </row>
    <row r="70" spans="1:16">
      <c r="A70" t="s">
        <v>29</v>
      </c>
    </row>
    <row r="72" spans="1:16">
      <c r="A72" t="s">
        <v>2</v>
      </c>
      <c r="B72" t="s">
        <v>3</v>
      </c>
      <c r="C72" t="s">
        <v>4</v>
      </c>
      <c r="D72" t="s">
        <v>5</v>
      </c>
      <c r="E72" t="s">
        <v>6</v>
      </c>
    </row>
    <row r="73" spans="1:16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>
      <c r="D79" s="3">
        <f>SUM(D73:D78)</f>
        <v>243.31066666666669</v>
      </c>
    </row>
    <row r="81" spans="1:8">
      <c r="A81" t="s">
        <v>7</v>
      </c>
      <c r="B81" t="s">
        <v>25</v>
      </c>
    </row>
    <row r="82" spans="1:8" ht="63">
      <c r="A82" s="2">
        <v>1</v>
      </c>
      <c r="B82" s="5">
        <v>35</v>
      </c>
      <c r="D82" s="1"/>
      <c r="G82" s="6" t="s">
        <v>30</v>
      </c>
      <c r="H82" s="6" t="s">
        <v>27</v>
      </c>
    </row>
    <row r="83" spans="1:8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>
      <c r="A85" s="2">
        <v>4</v>
      </c>
      <c r="B85" s="5">
        <v>35</v>
      </c>
      <c r="D85" s="1"/>
    </row>
    <row r="86" spans="1:8">
      <c r="A86" s="2">
        <v>5</v>
      </c>
      <c r="B86" s="5">
        <v>35</v>
      </c>
      <c r="D86" s="1"/>
    </row>
    <row r="87" spans="1:8">
      <c r="A87" s="2">
        <v>6</v>
      </c>
      <c r="B87" s="5">
        <v>41</v>
      </c>
      <c r="D87" s="1"/>
    </row>
    <row r="88" spans="1:8">
      <c r="A88" s="2">
        <v>7</v>
      </c>
      <c r="B88" s="5">
        <v>39</v>
      </c>
      <c r="D88" s="1"/>
    </row>
    <row r="89" spans="1:8">
      <c r="A89" s="2">
        <v>8</v>
      </c>
      <c r="B89" s="5">
        <v>33</v>
      </c>
      <c r="D89" s="1"/>
    </row>
    <row r="90" spans="1:8">
      <c r="A90" s="2">
        <v>9</v>
      </c>
      <c r="B90" s="5">
        <v>28</v>
      </c>
      <c r="D90" s="1"/>
    </row>
    <row r="91" spans="1:8">
      <c r="A91" s="2">
        <v>10</v>
      </c>
      <c r="B91" s="5">
        <v>35</v>
      </c>
      <c r="D91" s="1"/>
    </row>
    <row r="92" spans="1:8">
      <c r="A92" s="2">
        <v>11</v>
      </c>
      <c r="B92" s="5">
        <v>36</v>
      </c>
      <c r="D92" s="1"/>
    </row>
    <row r="93" spans="1:8">
      <c r="A93" s="2">
        <v>12</v>
      </c>
      <c r="B93" s="5">
        <v>44</v>
      </c>
      <c r="D93" s="1"/>
    </row>
    <row r="94" spans="1:8">
      <c r="A94" s="2">
        <v>13</v>
      </c>
      <c r="B94" s="5">
        <v>33</v>
      </c>
      <c r="D94" s="1"/>
    </row>
    <row r="95" spans="1:8">
      <c r="A95" s="2">
        <v>14</v>
      </c>
      <c r="B95" s="5">
        <v>36</v>
      </c>
      <c r="D95" s="1"/>
    </row>
    <row r="96" spans="1:8">
      <c r="A96" s="2">
        <v>15</v>
      </c>
      <c r="B96" s="5">
        <v>33</v>
      </c>
      <c r="D96" s="1"/>
    </row>
    <row r="97" spans="1:5">
      <c r="A97" s="2">
        <v>16</v>
      </c>
      <c r="B97" s="5">
        <v>21</v>
      </c>
      <c r="D97" s="1"/>
    </row>
    <row r="98" spans="1:5">
      <c r="A98" s="2">
        <v>17</v>
      </c>
      <c r="B98" s="5">
        <v>26</v>
      </c>
      <c r="D98" s="1"/>
    </row>
    <row r="99" spans="1:5">
      <c r="A99" s="2">
        <v>18</v>
      </c>
      <c r="B99" s="5">
        <v>30</v>
      </c>
      <c r="D99" s="1"/>
    </row>
    <row r="103" spans="1:5">
      <c r="B103" s="3" t="s">
        <v>31</v>
      </c>
      <c r="C103">
        <v>299948</v>
      </c>
      <c r="D103" t="s">
        <v>32</v>
      </c>
    </row>
    <row r="104" spans="1:5">
      <c r="C104">
        <v>2461</v>
      </c>
      <c r="D104" t="s">
        <v>33</v>
      </c>
    </row>
    <row r="105" spans="1:5" ht="18">
      <c r="C105">
        <v>290</v>
      </c>
      <c r="D105" s="9" t="s">
        <v>34</v>
      </c>
    </row>
    <row r="107" spans="1:5">
      <c r="C107" t="s">
        <v>35</v>
      </c>
      <c r="D107" s="3">
        <f>C104*1000/C103</f>
        <v>8.204755490951765</v>
      </c>
      <c r="E107" s="15" t="s">
        <v>36</v>
      </c>
    </row>
    <row r="108" spans="1:5">
      <c r="D108" s="3">
        <f>C105*1000/C103</f>
        <v>0.96683425127022016</v>
      </c>
      <c r="E108" s="16" t="s">
        <v>37</v>
      </c>
    </row>
    <row r="115" spans="1:5" ht="20.25">
      <c r="A115" t="s">
        <v>38</v>
      </c>
      <c r="B115" s="10">
        <v>8604500</v>
      </c>
      <c r="D115" t="s">
        <v>39</v>
      </c>
      <c r="E115" s="12">
        <f>B116/B115</f>
        <v>7.6271083735254805</v>
      </c>
    </row>
    <row r="116" spans="1:5" ht="18.75">
      <c r="A116" t="s">
        <v>40</v>
      </c>
      <c r="B116" s="11">
        <v>65627454</v>
      </c>
    </row>
    <row r="117" spans="1:5" ht="78.75">
      <c r="C117" s="13"/>
      <c r="D117" s="13" t="s">
        <v>41</v>
      </c>
      <c r="E117" s="13" t="s">
        <v>42</v>
      </c>
    </row>
    <row r="118" spans="1:5">
      <c r="C118" s="13" t="s">
        <v>43</v>
      </c>
      <c r="D118" s="14">
        <f>300000/E115</f>
        <v>39333.386298971767</v>
      </c>
      <c r="E118" s="13">
        <v>37409</v>
      </c>
    </row>
    <row r="119" spans="1:5" ht="31.5">
      <c r="C119" s="13" t="s">
        <v>44</v>
      </c>
      <c r="D119" s="14">
        <f>2461/E115</f>
        <v>322.66487893923176</v>
      </c>
      <c r="E119" s="13">
        <v>274</v>
      </c>
    </row>
    <row r="120" spans="1:5">
      <c r="C120" s="13" t="s">
        <v>45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/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0.20699999999999999</v>
      </c>
      <c r="C5">
        <f>SUM(E5:K5)</f>
        <v>8119</v>
      </c>
      <c r="D5">
        <f>B5*C5</f>
        <v>1680.6329999999998</v>
      </c>
      <c r="E5" s="1">
        <f t="shared" ref="E5:E10" si="0">B20</f>
        <v>1079</v>
      </c>
      <c r="F5" s="1">
        <f t="shared" ref="F5:F10" si="1">B21</f>
        <v>727</v>
      </c>
      <c r="G5" s="1">
        <f t="shared" ref="G5:G10" si="2">B22</f>
        <v>697</v>
      </c>
      <c r="H5" s="1">
        <f t="shared" ref="H5:H10" si="3">B23</f>
        <v>1335</v>
      </c>
      <c r="I5" s="1">
        <f t="shared" ref="I5:I10" si="4">B24</f>
        <v>1415</v>
      </c>
      <c r="J5" s="5">
        <f t="shared" ref="J5:J10" si="5">B25</f>
        <v>1465</v>
      </c>
      <c r="K5" s="5">
        <f t="shared" ref="K5:K10" si="6">B26</f>
        <v>1401</v>
      </c>
    </row>
    <row r="6" spans="1:11">
      <c r="A6">
        <v>18</v>
      </c>
      <c r="B6" s="37">
        <f t="shared" ref="B6:B10" si="7">P23/100</f>
        <v>0.124</v>
      </c>
      <c r="C6">
        <f t="shared" ref="C6:C10" si="8">SUM(E6:K6)</f>
        <v>8285</v>
      </c>
      <c r="D6">
        <f t="shared" ref="D6:D10" si="9">B6*C6</f>
        <v>1027.3399999999999</v>
      </c>
      <c r="E6" s="1">
        <f t="shared" si="0"/>
        <v>727</v>
      </c>
      <c r="F6" s="1">
        <f t="shared" si="1"/>
        <v>697</v>
      </c>
      <c r="G6" s="1">
        <f t="shared" si="2"/>
        <v>1335</v>
      </c>
      <c r="H6" s="1">
        <f t="shared" si="3"/>
        <v>1415</v>
      </c>
      <c r="I6" s="5">
        <f t="shared" si="4"/>
        <v>1465</v>
      </c>
      <c r="J6" s="5">
        <f t="shared" si="5"/>
        <v>1401</v>
      </c>
      <c r="K6" s="5">
        <f t="shared" si="6"/>
        <v>1245</v>
      </c>
    </row>
    <row r="7" spans="1:11">
      <c r="A7">
        <v>19</v>
      </c>
      <c r="B7" s="37">
        <f t="shared" si="7"/>
        <v>0.187</v>
      </c>
      <c r="C7">
        <f t="shared" si="8"/>
        <v>8460</v>
      </c>
      <c r="D7">
        <f t="shared" si="9"/>
        <v>1582.02</v>
      </c>
      <c r="E7" s="1">
        <f t="shared" si="0"/>
        <v>697</v>
      </c>
      <c r="F7" s="1">
        <f t="shared" si="1"/>
        <v>1335</v>
      </c>
      <c r="G7" s="1">
        <f t="shared" si="2"/>
        <v>1415</v>
      </c>
      <c r="H7" s="5">
        <f t="shared" si="3"/>
        <v>1465</v>
      </c>
      <c r="I7" s="5">
        <f t="shared" si="4"/>
        <v>1401</v>
      </c>
      <c r="J7" s="5">
        <f t="shared" si="5"/>
        <v>1245</v>
      </c>
      <c r="K7" s="5">
        <f t="shared" si="6"/>
        <v>902</v>
      </c>
    </row>
    <row r="8" spans="1:11">
      <c r="A8">
        <v>20</v>
      </c>
      <c r="B8" s="37">
        <f t="shared" si="7"/>
        <v>0.20800000000000002</v>
      </c>
      <c r="C8">
        <f t="shared" si="8"/>
        <v>8773</v>
      </c>
      <c r="D8">
        <f t="shared" si="9"/>
        <v>1824.7840000000001</v>
      </c>
      <c r="E8" s="1">
        <f t="shared" si="0"/>
        <v>1335</v>
      </c>
      <c r="F8" s="1">
        <f t="shared" si="1"/>
        <v>1415</v>
      </c>
      <c r="G8" s="5">
        <f t="shared" si="2"/>
        <v>1465</v>
      </c>
      <c r="H8" s="5">
        <f t="shared" si="3"/>
        <v>1401</v>
      </c>
      <c r="I8" s="5">
        <f t="shared" si="4"/>
        <v>1245</v>
      </c>
      <c r="J8" s="5">
        <f t="shared" si="5"/>
        <v>902</v>
      </c>
      <c r="K8" s="5">
        <f t="shared" si="6"/>
        <v>1010</v>
      </c>
    </row>
    <row r="9" spans="1:11">
      <c r="A9">
        <v>21</v>
      </c>
      <c r="B9" s="37">
        <f t="shared" si="7"/>
        <v>0.157</v>
      </c>
      <c r="C9">
        <f t="shared" si="8"/>
        <v>8287</v>
      </c>
      <c r="D9">
        <f t="shared" si="9"/>
        <v>1301.059</v>
      </c>
      <c r="E9" s="1">
        <f t="shared" si="0"/>
        <v>1415</v>
      </c>
      <c r="F9" s="5">
        <f t="shared" si="1"/>
        <v>1465</v>
      </c>
      <c r="G9" s="5">
        <f t="shared" si="2"/>
        <v>1401</v>
      </c>
      <c r="H9" s="5">
        <f t="shared" si="3"/>
        <v>1245</v>
      </c>
      <c r="I9" s="5">
        <f t="shared" si="4"/>
        <v>902</v>
      </c>
      <c r="J9" s="5">
        <f t="shared" si="5"/>
        <v>1010</v>
      </c>
      <c r="K9" s="5">
        <f t="shared" si="6"/>
        <v>849</v>
      </c>
    </row>
    <row r="10" spans="1:11">
      <c r="A10">
        <v>22</v>
      </c>
      <c r="B10" s="37">
        <f t="shared" si="7"/>
        <v>0.11599999999999999</v>
      </c>
      <c r="C10">
        <f t="shared" si="8"/>
        <v>8983</v>
      </c>
      <c r="D10">
        <f t="shared" si="9"/>
        <v>1042.028</v>
      </c>
      <c r="E10" s="5">
        <f t="shared" si="0"/>
        <v>1465</v>
      </c>
      <c r="F10" s="5">
        <f t="shared" si="1"/>
        <v>1401</v>
      </c>
      <c r="G10" s="5">
        <f t="shared" si="2"/>
        <v>1245</v>
      </c>
      <c r="H10" s="5">
        <f t="shared" si="3"/>
        <v>902</v>
      </c>
      <c r="I10" s="5">
        <f t="shared" si="4"/>
        <v>1010</v>
      </c>
      <c r="J10" s="5">
        <f t="shared" si="5"/>
        <v>849</v>
      </c>
      <c r="K10" s="5">
        <f t="shared" si="6"/>
        <v>2111</v>
      </c>
    </row>
    <row r="11" spans="1:11">
      <c r="D11" s="38">
        <f>SUM(D5:D10)</f>
        <v>8457.8639999999996</v>
      </c>
    </row>
    <row r="13" spans="1:11">
      <c r="A13" t="s">
        <v>7</v>
      </c>
      <c r="D13" s="45">
        <f>D11/7</f>
        <v>1208.2662857142857</v>
      </c>
      <c r="E13" t="s">
        <v>52</v>
      </c>
    </row>
    <row r="14" spans="1:11">
      <c r="A14">
        <v>5</v>
      </c>
      <c r="B14" s="5">
        <v>785</v>
      </c>
      <c r="C14" s="47"/>
      <c r="D14" s="5"/>
    </row>
    <row r="15" spans="1:11">
      <c r="A15">
        <v>6</v>
      </c>
      <c r="B15" s="5">
        <v>775</v>
      </c>
      <c r="C15" s="47"/>
      <c r="D15" s="5"/>
    </row>
    <row r="16" spans="1:11">
      <c r="A16">
        <v>7</v>
      </c>
      <c r="B16" s="5">
        <v>1247</v>
      </c>
      <c r="C16" s="47"/>
      <c r="D16" s="5"/>
    </row>
    <row r="17" spans="1:19">
      <c r="A17">
        <v>8</v>
      </c>
      <c r="B17" s="5">
        <v>1367</v>
      </c>
      <c r="C17" s="47"/>
      <c r="D17" s="5"/>
    </row>
    <row r="18" spans="1:19">
      <c r="A18" s="1">
        <v>9</v>
      </c>
      <c r="B18" s="5">
        <v>1256</v>
      </c>
      <c r="C18" s="47"/>
      <c r="D18" s="5"/>
    </row>
    <row r="19" spans="1:19">
      <c r="A19">
        <v>10</v>
      </c>
      <c r="B19" s="5">
        <v>1102</v>
      </c>
      <c r="C19" s="47"/>
      <c r="D19" s="5"/>
    </row>
    <row r="20" spans="1:19">
      <c r="A20">
        <v>11</v>
      </c>
      <c r="B20" s="5">
        <v>1079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5">
        <v>727</v>
      </c>
      <c r="C21" s="47"/>
      <c r="D21" s="5"/>
      <c r="G21" s="44"/>
      <c r="H21" s="44"/>
      <c r="I21" s="44"/>
      <c r="J21" s="44"/>
      <c r="L21" s="73" t="s">
        <v>8</v>
      </c>
      <c r="M21" s="7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5">
        <v>697</v>
      </c>
      <c r="C22" s="47"/>
      <c r="D22" s="5"/>
      <c r="G22" s="44"/>
      <c r="H22" s="44"/>
      <c r="I22" s="44"/>
      <c r="J22" s="44"/>
      <c r="L22" s="79" t="s">
        <v>13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>
      <c r="A23">
        <v>14</v>
      </c>
      <c r="B23" s="5">
        <v>1335</v>
      </c>
      <c r="C23" s="47"/>
      <c r="D23" s="5"/>
      <c r="G23" s="44"/>
      <c r="H23" s="44"/>
      <c r="I23" s="44"/>
      <c r="J23" s="44"/>
      <c r="L23" s="80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>
      <c r="A24">
        <v>15</v>
      </c>
      <c r="B24" s="5">
        <v>1415</v>
      </c>
      <c r="C24" s="47"/>
      <c r="D24" s="5"/>
      <c r="F24" s="46"/>
      <c r="G24" s="44"/>
      <c r="H24" s="44"/>
      <c r="I24" s="44"/>
      <c r="J24" s="44"/>
      <c r="L24" s="80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>
      <c r="A25">
        <v>16</v>
      </c>
      <c r="B25" s="5">
        <v>1465</v>
      </c>
      <c r="C25" s="47"/>
      <c r="D25" s="5"/>
      <c r="G25" s="44"/>
      <c r="H25" s="44"/>
      <c r="I25" s="44"/>
      <c r="J25" s="44"/>
      <c r="L25" s="80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>
      <c r="A26">
        <v>17</v>
      </c>
      <c r="B26" s="5">
        <v>1401</v>
      </c>
      <c r="C26" s="47"/>
      <c r="D26" s="5"/>
      <c r="G26" s="44"/>
      <c r="H26" s="44"/>
      <c r="I26" s="44"/>
      <c r="J26" s="44"/>
      <c r="L26" s="80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>
      <c r="A27">
        <v>18</v>
      </c>
      <c r="B27" s="5">
        <v>1245</v>
      </c>
      <c r="C27" s="47"/>
      <c r="D27" s="5"/>
      <c r="G27" s="44"/>
      <c r="H27" s="44"/>
      <c r="I27" s="44"/>
      <c r="J27" s="44"/>
      <c r="L27" s="80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>
      <c r="A28">
        <v>19</v>
      </c>
      <c r="B28" s="5">
        <v>902</v>
      </c>
      <c r="C28" s="47"/>
      <c r="D28" s="5"/>
      <c r="G28" s="44"/>
      <c r="H28" s="44"/>
      <c r="I28" s="44"/>
      <c r="J28" s="44"/>
      <c r="L28" s="81"/>
      <c r="M28" t="s">
        <v>20</v>
      </c>
      <c r="N28">
        <v>6580874</v>
      </c>
      <c r="O28">
        <v>100</v>
      </c>
      <c r="P28">
        <v>100</v>
      </c>
    </row>
    <row r="29" spans="1:19">
      <c r="A29">
        <v>20</v>
      </c>
      <c r="B29" s="5">
        <v>1010</v>
      </c>
      <c r="C29" s="47"/>
      <c r="D29" s="5"/>
      <c r="G29" s="44"/>
      <c r="H29" s="44"/>
      <c r="I29" s="44"/>
      <c r="J29" s="44"/>
    </row>
    <row r="30" spans="1:19">
      <c r="A30">
        <v>21</v>
      </c>
      <c r="B30" s="5">
        <v>849</v>
      </c>
      <c r="C30" s="47"/>
      <c r="D30" s="5"/>
      <c r="G30" s="44"/>
      <c r="H30" s="44"/>
      <c r="I30" s="44"/>
      <c r="J30" s="44"/>
    </row>
    <row r="31" spans="1:19">
      <c r="A31">
        <v>22</v>
      </c>
      <c r="B31" s="50">
        <v>2111</v>
      </c>
      <c r="C31" s="47"/>
      <c r="D31" s="5"/>
      <c r="L31" t="s">
        <v>2</v>
      </c>
    </row>
    <row r="33" spans="1:17">
      <c r="B33" s="5"/>
      <c r="C33" s="5"/>
    </row>
    <row r="34" spans="1:17">
      <c r="B34" s="5"/>
      <c r="C34" s="5"/>
      <c r="L34" t="s">
        <v>2</v>
      </c>
    </row>
    <row r="35" spans="1:17">
      <c r="A35" t="s">
        <v>56</v>
      </c>
      <c r="B35" s="5"/>
      <c r="C35" s="5"/>
      <c r="N35" t="s">
        <v>9</v>
      </c>
      <c r="O35" t="s">
        <v>10</v>
      </c>
      <c r="P35" t="s">
        <v>11</v>
      </c>
      <c r="Q35" t="s">
        <v>12</v>
      </c>
    </row>
    <row r="36" spans="1:17">
      <c r="C36" s="5"/>
      <c r="L36" t="s">
        <v>13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>
      <c r="C42" s="5"/>
      <c r="M42" t="s">
        <v>20</v>
      </c>
      <c r="N42">
        <v>6580874</v>
      </c>
      <c r="O42">
        <v>100</v>
      </c>
      <c r="P42">
        <v>100</v>
      </c>
    </row>
    <row r="43" spans="1:17">
      <c r="C43" s="5"/>
    </row>
    <row r="44" spans="1:17">
      <c r="C44" s="5"/>
    </row>
    <row r="45" spans="1:17">
      <c r="C45" s="5"/>
    </row>
    <row r="46" spans="1:17">
      <c r="C46" s="5"/>
    </row>
    <row r="47" spans="1:17">
      <c r="C47" s="5"/>
    </row>
    <row r="48" spans="1:17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opLeftCell="A16" workbookViewId="0">
      <selection activeCell="D21" sqref="A1:XFD1048576"/>
    </sheetView>
  </sheetViews>
  <sheetFormatPr baseColWidth="10" defaultColWidth="11" defaultRowHeight="15.75"/>
  <cols>
    <col min="1" max="3" width="11" style="59"/>
    <col min="4" max="4" width="13.375" style="59" bestFit="1" customWidth="1"/>
    <col min="5" max="14" width="11" style="59"/>
    <col min="15" max="16" width="12.625" style="59" customWidth="1"/>
    <col min="17" max="17" width="12.25" style="59" customWidth="1"/>
    <col min="18" max="16384" width="11" style="59"/>
  </cols>
  <sheetData>
    <row r="3" spans="1:11">
      <c r="A3" s="59" t="s">
        <v>1</v>
      </c>
    </row>
    <row r="4" spans="1:11">
      <c r="A4" s="59" t="s">
        <v>2</v>
      </c>
      <c r="B4" s="59" t="s">
        <v>3</v>
      </c>
      <c r="C4" s="59" t="s">
        <v>4</v>
      </c>
      <c r="D4" s="59" t="s">
        <v>5</v>
      </c>
      <c r="E4" s="59" t="s">
        <v>6</v>
      </c>
    </row>
    <row r="5" spans="1:11">
      <c r="A5" s="59">
        <v>24</v>
      </c>
      <c r="B5" s="60">
        <f>P22/100</f>
        <v>0.19899999999999998</v>
      </c>
      <c r="C5" s="59">
        <f>SUM(E5:K5)</f>
        <v>11700</v>
      </c>
      <c r="D5" s="59">
        <f>B5*C5</f>
        <v>2328.2999999999997</v>
      </c>
      <c r="E5" s="61">
        <f t="shared" ref="E5:E10" si="0">B20</f>
        <v>1247</v>
      </c>
      <c r="F5" s="61">
        <f t="shared" ref="F5:F10" si="1">B21</f>
        <v>910</v>
      </c>
      <c r="G5" s="61">
        <f t="shared" ref="G5:G10" si="2">B22</f>
        <v>1014</v>
      </c>
      <c r="H5" s="61">
        <f t="shared" ref="H5:H10" si="3">B23</f>
        <v>1733</v>
      </c>
      <c r="I5" s="61">
        <f t="shared" ref="I5:I10" si="4">B24</f>
        <v>2217</v>
      </c>
      <c r="J5" s="62">
        <f t="shared" ref="J5:J10" si="5">B25</f>
        <v>2355</v>
      </c>
      <c r="K5" s="62">
        <f t="shared" ref="K5:K10" si="6">B26</f>
        <v>2224</v>
      </c>
    </row>
    <row r="6" spans="1:11">
      <c r="A6" s="59">
        <v>25</v>
      </c>
      <c r="B6" s="60">
        <f t="shared" ref="B6:B10" si="7">P23/100</f>
        <v>0.13800000000000001</v>
      </c>
      <c r="C6" s="59">
        <f t="shared" ref="C6:C10" si="8">SUM(E6:K6)</f>
        <v>12649</v>
      </c>
      <c r="D6" s="59">
        <f t="shared" ref="D6:D10" si="9">B6*C6</f>
        <v>1745.5620000000001</v>
      </c>
      <c r="E6" s="61">
        <f t="shared" si="0"/>
        <v>910</v>
      </c>
      <c r="F6" s="61">
        <f t="shared" si="1"/>
        <v>1014</v>
      </c>
      <c r="G6" s="61">
        <f t="shared" si="2"/>
        <v>1733</v>
      </c>
      <c r="H6" s="61">
        <f t="shared" si="3"/>
        <v>2217</v>
      </c>
      <c r="I6" s="62">
        <f t="shared" si="4"/>
        <v>2355</v>
      </c>
      <c r="J6" s="62">
        <f t="shared" si="5"/>
        <v>2224</v>
      </c>
      <c r="K6" s="62">
        <f t="shared" si="6"/>
        <v>2196</v>
      </c>
    </row>
    <row r="7" spans="1:11">
      <c r="A7" s="59">
        <v>26</v>
      </c>
      <c r="B7" s="60">
        <f t="shared" si="7"/>
        <v>0.193</v>
      </c>
      <c r="C7" s="59">
        <f t="shared" si="8"/>
        <v>13353</v>
      </c>
      <c r="D7" s="59">
        <f t="shared" si="9"/>
        <v>2577.1289999999999</v>
      </c>
      <c r="E7" s="61">
        <f t="shared" si="0"/>
        <v>1014</v>
      </c>
      <c r="F7" s="61">
        <f t="shared" si="1"/>
        <v>1733</v>
      </c>
      <c r="G7" s="61">
        <f t="shared" si="2"/>
        <v>2217</v>
      </c>
      <c r="H7" s="62">
        <f t="shared" si="3"/>
        <v>2355</v>
      </c>
      <c r="I7" s="62">
        <f t="shared" si="4"/>
        <v>2224</v>
      </c>
      <c r="J7" s="62">
        <f t="shared" si="5"/>
        <v>2196</v>
      </c>
      <c r="K7" s="62">
        <f t="shared" si="6"/>
        <v>1614</v>
      </c>
    </row>
    <row r="8" spans="1:11">
      <c r="A8" s="59">
        <v>27</v>
      </c>
      <c r="B8" s="60">
        <f t="shared" si="7"/>
        <v>0.23699999999999999</v>
      </c>
      <c r="C8" s="59">
        <f t="shared" si="8"/>
        <v>14085</v>
      </c>
      <c r="D8" s="59">
        <f t="shared" si="9"/>
        <v>3338.145</v>
      </c>
      <c r="E8" s="61">
        <f t="shared" si="0"/>
        <v>1733</v>
      </c>
      <c r="F8" s="61">
        <f t="shared" si="1"/>
        <v>2217</v>
      </c>
      <c r="G8" s="62">
        <f t="shared" si="2"/>
        <v>2355</v>
      </c>
      <c r="H8" s="62">
        <f t="shared" si="3"/>
        <v>2224</v>
      </c>
      <c r="I8" s="62">
        <f t="shared" si="4"/>
        <v>2196</v>
      </c>
      <c r="J8" s="62">
        <f t="shared" si="5"/>
        <v>1614</v>
      </c>
      <c r="K8" s="62">
        <f t="shared" si="6"/>
        <v>1746</v>
      </c>
    </row>
    <row r="9" spans="1:11">
      <c r="A9" s="59">
        <v>28</v>
      </c>
      <c r="B9" s="60">
        <f t="shared" si="7"/>
        <v>0.13600000000000001</v>
      </c>
      <c r="C9" s="59">
        <f t="shared" si="8"/>
        <v>15107</v>
      </c>
      <c r="D9" s="59">
        <f t="shared" si="9"/>
        <v>2054.5520000000001</v>
      </c>
      <c r="E9" s="61">
        <f t="shared" si="0"/>
        <v>2217</v>
      </c>
      <c r="F9" s="62">
        <f t="shared" si="1"/>
        <v>2355</v>
      </c>
      <c r="G9" s="62">
        <f t="shared" si="2"/>
        <v>2224</v>
      </c>
      <c r="H9" s="62">
        <f t="shared" si="3"/>
        <v>2196</v>
      </c>
      <c r="I9" s="62">
        <f t="shared" si="4"/>
        <v>1614</v>
      </c>
      <c r="J9" s="62">
        <f t="shared" si="5"/>
        <v>1746</v>
      </c>
      <c r="K9" s="62">
        <f t="shared" si="6"/>
        <v>2755</v>
      </c>
    </row>
    <row r="10" spans="1:11">
      <c r="A10" s="59">
        <v>29</v>
      </c>
      <c r="B10" s="60">
        <f t="shared" si="7"/>
        <v>9.6999999999999989E-2</v>
      </c>
      <c r="C10" s="59">
        <f t="shared" si="8"/>
        <v>14487</v>
      </c>
      <c r="D10" s="59">
        <f t="shared" si="9"/>
        <v>1405.2389999999998</v>
      </c>
      <c r="E10" s="62">
        <f t="shared" si="0"/>
        <v>2355</v>
      </c>
      <c r="F10" s="62">
        <f t="shared" si="1"/>
        <v>2224</v>
      </c>
      <c r="G10" s="62">
        <f t="shared" si="2"/>
        <v>2196</v>
      </c>
      <c r="H10" s="62">
        <f t="shared" si="3"/>
        <v>1614</v>
      </c>
      <c r="I10" s="62">
        <f t="shared" si="4"/>
        <v>1746</v>
      </c>
      <c r="J10" s="62">
        <f t="shared" si="5"/>
        <v>2755</v>
      </c>
      <c r="K10" s="62">
        <f t="shared" si="6"/>
        <v>1597</v>
      </c>
    </row>
    <row r="11" spans="1:11">
      <c r="D11" s="63">
        <f>SUM(D5:D10)</f>
        <v>13448.927</v>
      </c>
    </row>
    <row r="13" spans="1:11">
      <c r="A13" s="59" t="s">
        <v>7</v>
      </c>
      <c r="D13" s="64">
        <f>D11/7</f>
        <v>1921.2752857142857</v>
      </c>
      <c r="E13" s="59" t="s">
        <v>52</v>
      </c>
    </row>
    <row r="14" spans="1:11">
      <c r="A14" s="59">
        <v>12</v>
      </c>
      <c r="B14" s="53">
        <v>728</v>
      </c>
      <c r="C14" s="65"/>
      <c r="D14" s="62"/>
    </row>
    <row r="15" spans="1:11">
      <c r="A15" s="59">
        <f>A14+1</f>
        <v>13</v>
      </c>
      <c r="B15" s="53">
        <v>697</v>
      </c>
      <c r="C15" s="65"/>
      <c r="D15" s="62"/>
    </row>
    <row r="16" spans="1:11">
      <c r="A16" s="59">
        <f t="shared" ref="A16:A31" si="10">A15+1</f>
        <v>14</v>
      </c>
      <c r="B16" s="53">
        <v>1335</v>
      </c>
      <c r="C16" s="65"/>
      <c r="D16" s="62"/>
    </row>
    <row r="17" spans="1:19">
      <c r="A17" s="59">
        <f t="shared" si="10"/>
        <v>15</v>
      </c>
      <c r="B17" s="53">
        <v>1415</v>
      </c>
      <c r="C17" s="65"/>
      <c r="D17" s="62"/>
    </row>
    <row r="18" spans="1:19">
      <c r="A18" s="59">
        <f t="shared" si="10"/>
        <v>16</v>
      </c>
      <c r="B18" s="53">
        <v>1472</v>
      </c>
      <c r="C18" s="65"/>
      <c r="D18" s="62"/>
    </row>
    <row r="19" spans="1:19">
      <c r="A19" s="59">
        <f t="shared" si="10"/>
        <v>17</v>
      </c>
      <c r="B19" s="53">
        <v>1412</v>
      </c>
      <c r="C19" s="65"/>
      <c r="D19" s="62"/>
    </row>
    <row r="20" spans="1:19">
      <c r="A20" s="59">
        <f t="shared" si="10"/>
        <v>18</v>
      </c>
      <c r="B20" s="53">
        <v>1247</v>
      </c>
      <c r="C20" s="65"/>
      <c r="D20" s="62"/>
      <c r="G20" s="55"/>
      <c r="H20" s="55"/>
      <c r="I20" s="55"/>
      <c r="J20" s="55"/>
    </row>
    <row r="21" spans="1:19" ht="29.25" customHeight="1">
      <c r="A21" s="59">
        <f t="shared" si="10"/>
        <v>19</v>
      </c>
      <c r="B21" s="53">
        <v>910</v>
      </c>
      <c r="C21" s="65"/>
      <c r="D21" s="62"/>
      <c r="G21" s="55"/>
      <c r="H21" s="55"/>
      <c r="I21" s="55"/>
      <c r="J21" s="55"/>
      <c r="L21" s="86" t="s">
        <v>8</v>
      </c>
      <c r="M21" s="86"/>
      <c r="N21" s="56" t="s">
        <v>9</v>
      </c>
      <c r="O21" s="57" t="s">
        <v>10</v>
      </c>
      <c r="P21" s="57" t="s">
        <v>11</v>
      </c>
      <c r="Q21" s="58" t="s">
        <v>12</v>
      </c>
    </row>
    <row r="22" spans="1:19" ht="15.95" customHeight="1">
      <c r="A22" s="59">
        <f t="shared" si="10"/>
        <v>20</v>
      </c>
      <c r="B22" s="53">
        <v>1014</v>
      </c>
      <c r="C22" s="65"/>
      <c r="D22" s="62"/>
      <c r="G22" s="55"/>
      <c r="H22" s="55"/>
      <c r="I22" s="55"/>
      <c r="J22" s="55"/>
      <c r="L22" s="87" t="s">
        <v>13</v>
      </c>
      <c r="M22" s="59">
        <v>24</v>
      </c>
      <c r="N22" s="59">
        <v>1311635</v>
      </c>
      <c r="O22" s="59">
        <v>19.899999999999999</v>
      </c>
      <c r="P22" s="59">
        <v>19.899999999999999</v>
      </c>
      <c r="Q22" s="59">
        <v>19.899999999999999</v>
      </c>
      <c r="S22" s="66"/>
    </row>
    <row r="23" spans="1:19">
      <c r="A23" s="59">
        <f t="shared" si="10"/>
        <v>21</v>
      </c>
      <c r="B23" s="53">
        <v>1733</v>
      </c>
      <c r="C23" s="65"/>
      <c r="D23" s="62"/>
      <c r="G23" s="55"/>
      <c r="H23" s="55"/>
      <c r="I23" s="55"/>
      <c r="J23" s="55"/>
      <c r="L23" s="88"/>
      <c r="M23" s="59">
        <v>25</v>
      </c>
      <c r="N23" s="59">
        <v>906634</v>
      </c>
      <c r="O23" s="59">
        <v>13.8</v>
      </c>
      <c r="P23" s="59">
        <v>13.8</v>
      </c>
      <c r="Q23" s="59">
        <v>33.700000000000003</v>
      </c>
      <c r="S23" s="66"/>
    </row>
    <row r="24" spans="1:19">
      <c r="A24" s="59">
        <f t="shared" si="10"/>
        <v>22</v>
      </c>
      <c r="B24" s="53">
        <v>2217</v>
      </c>
      <c r="C24" s="65"/>
      <c r="D24" s="62"/>
      <c r="F24" s="67"/>
      <c r="G24" s="55"/>
      <c r="H24" s="55"/>
      <c r="I24" s="55"/>
      <c r="J24" s="55"/>
      <c r="L24" s="88"/>
      <c r="M24" s="59">
        <v>26</v>
      </c>
      <c r="N24" s="59">
        <v>1270876</v>
      </c>
      <c r="O24" s="59">
        <v>19.3</v>
      </c>
      <c r="P24" s="59">
        <v>19.3</v>
      </c>
      <c r="Q24" s="59">
        <v>53</v>
      </c>
      <c r="S24" s="66"/>
    </row>
    <row r="25" spans="1:19">
      <c r="A25" s="59">
        <f t="shared" si="10"/>
        <v>23</v>
      </c>
      <c r="B25" s="53">
        <v>2355</v>
      </c>
      <c r="C25" s="65"/>
      <c r="D25" s="62"/>
      <c r="G25" s="55"/>
      <c r="H25" s="55"/>
      <c r="I25" s="55"/>
      <c r="J25" s="55"/>
      <c r="L25" s="88"/>
      <c r="M25" s="59">
        <v>27</v>
      </c>
      <c r="N25" s="59">
        <v>1556800</v>
      </c>
      <c r="O25" s="59">
        <v>23.7</v>
      </c>
      <c r="P25" s="59">
        <v>23.7</v>
      </c>
      <c r="Q25" s="59">
        <v>76.7</v>
      </c>
      <c r="S25" s="66"/>
    </row>
    <row r="26" spans="1:19">
      <c r="A26" s="59">
        <f t="shared" si="10"/>
        <v>24</v>
      </c>
      <c r="B26" s="53">
        <v>2224</v>
      </c>
      <c r="C26" s="65"/>
      <c r="D26" s="62"/>
      <c r="G26" s="55"/>
      <c r="H26" s="55"/>
      <c r="I26" s="55"/>
      <c r="J26" s="55"/>
      <c r="L26" s="88"/>
      <c r="M26" s="59">
        <v>28</v>
      </c>
      <c r="N26" s="59">
        <v>894864</v>
      </c>
      <c r="O26" s="59">
        <v>13.6</v>
      </c>
      <c r="P26" s="59">
        <v>13.6</v>
      </c>
      <c r="Q26" s="59">
        <v>90.3</v>
      </c>
      <c r="S26" s="66"/>
    </row>
    <row r="27" spans="1:19">
      <c r="A27" s="59">
        <f t="shared" si="10"/>
        <v>25</v>
      </c>
      <c r="B27" s="53">
        <v>2196</v>
      </c>
      <c r="C27" s="65"/>
      <c r="D27" s="62"/>
      <c r="G27" s="55"/>
      <c r="H27" s="55"/>
      <c r="I27" s="55"/>
      <c r="J27" s="55"/>
      <c r="L27" s="88"/>
      <c r="M27" s="59">
        <v>29</v>
      </c>
      <c r="N27" s="59">
        <v>640066</v>
      </c>
      <c r="O27" s="59">
        <v>9.6999999999999993</v>
      </c>
      <c r="P27" s="59">
        <v>9.6999999999999993</v>
      </c>
      <c r="Q27" s="59">
        <v>100</v>
      </c>
      <c r="S27" s="66"/>
    </row>
    <row r="28" spans="1:19">
      <c r="A28" s="59">
        <f t="shared" si="10"/>
        <v>26</v>
      </c>
      <c r="B28" s="53">
        <v>1614</v>
      </c>
      <c r="C28" s="65"/>
      <c r="D28" s="62"/>
      <c r="G28" s="55"/>
      <c r="H28" s="55"/>
      <c r="I28" s="55"/>
      <c r="J28" s="55"/>
      <c r="L28" s="89"/>
      <c r="M28" s="59" t="s">
        <v>20</v>
      </c>
      <c r="N28" s="59">
        <v>6580875</v>
      </c>
      <c r="O28" s="59">
        <v>100</v>
      </c>
      <c r="P28" s="59">
        <v>100</v>
      </c>
    </row>
    <row r="29" spans="1:19">
      <c r="A29" s="59">
        <f t="shared" si="10"/>
        <v>27</v>
      </c>
      <c r="B29" s="53">
        <v>1746</v>
      </c>
      <c r="C29" s="65"/>
      <c r="D29" s="62"/>
      <c r="G29" s="55"/>
      <c r="H29" s="55"/>
      <c r="I29" s="55"/>
      <c r="J29" s="55"/>
    </row>
    <row r="30" spans="1:19">
      <c r="A30" s="59">
        <f t="shared" si="10"/>
        <v>28</v>
      </c>
      <c r="B30" s="53">
        <v>2755</v>
      </c>
      <c r="C30" s="65"/>
      <c r="D30" s="62"/>
      <c r="G30" s="55"/>
      <c r="H30" s="55"/>
      <c r="I30" s="55"/>
      <c r="J30" s="55"/>
    </row>
    <row r="31" spans="1:19">
      <c r="A31" s="59">
        <f t="shared" si="10"/>
        <v>29</v>
      </c>
      <c r="B31" s="54">
        <v>1597</v>
      </c>
      <c r="C31" s="65"/>
      <c r="D31" s="62"/>
    </row>
    <row r="32" spans="1:19">
      <c r="B32" s="55"/>
    </row>
    <row r="33" spans="1:3">
      <c r="B33" s="62"/>
      <c r="C33" s="62"/>
    </row>
    <row r="34" spans="1:3">
      <c r="B34" s="62"/>
      <c r="C34" s="62"/>
    </row>
    <row r="35" spans="1:3">
      <c r="A35" s="59" t="s">
        <v>57</v>
      </c>
      <c r="B35" s="62"/>
      <c r="C35" s="62"/>
    </row>
    <row r="36" spans="1:3">
      <c r="C36" s="62"/>
    </row>
    <row r="37" spans="1:3">
      <c r="C37" s="62"/>
    </row>
    <row r="38" spans="1:3">
      <c r="C38" s="62"/>
    </row>
    <row r="39" spans="1:3">
      <c r="C39" s="62"/>
    </row>
    <row r="40" spans="1:3">
      <c r="C40" s="62"/>
    </row>
    <row r="41" spans="1:3">
      <c r="C41" s="62"/>
    </row>
    <row r="42" spans="1:3">
      <c r="C42" s="62"/>
    </row>
    <row r="43" spans="1:3">
      <c r="C43" s="62"/>
    </row>
    <row r="44" spans="1:3">
      <c r="C44" s="62"/>
    </row>
    <row r="45" spans="1:3">
      <c r="C45" s="62"/>
    </row>
    <row r="46" spans="1:3">
      <c r="C46" s="62"/>
    </row>
    <row r="47" spans="1:3">
      <c r="C47" s="62"/>
    </row>
    <row r="48" spans="1:3">
      <c r="C48" s="62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workbookViewId="0">
      <selection activeCell="G15" sqref="G15"/>
    </sheetView>
  </sheetViews>
  <sheetFormatPr baseColWidth="10" defaultColWidth="11" defaultRowHeight="15.75"/>
  <cols>
    <col min="1" max="3" width="11" style="59"/>
    <col min="4" max="4" width="13.375" style="59" bestFit="1" customWidth="1"/>
    <col min="5" max="14" width="9" style="59"/>
    <col min="15" max="16" width="12.625" style="59" customWidth="1"/>
    <col min="17" max="17" width="12.25" style="59" customWidth="1"/>
    <col min="18" max="16384" width="11" style="59"/>
  </cols>
  <sheetData>
    <row r="3" spans="1:11">
      <c r="A3" s="68" t="s">
        <v>1</v>
      </c>
    </row>
    <row r="4" spans="1:11">
      <c r="A4" s="59" t="s">
        <v>2</v>
      </c>
      <c r="B4" s="59" t="s">
        <v>3</v>
      </c>
      <c r="C4" s="59" t="s">
        <v>4</v>
      </c>
      <c r="D4" s="59" t="s">
        <v>5</v>
      </c>
      <c r="E4" s="59" t="s">
        <v>6</v>
      </c>
    </row>
    <row r="5" spans="1:11">
      <c r="A5" s="59">
        <v>31</v>
      </c>
      <c r="B5" s="60">
        <f>P22/100</f>
        <v>0.16300000000000001</v>
      </c>
      <c r="C5" s="59">
        <f>SUM(E5:K5)</f>
        <v>17904</v>
      </c>
      <c r="D5" s="59">
        <f>B5*C5</f>
        <v>2918.3520000000003</v>
      </c>
      <c r="E5" s="61">
        <f t="shared" ref="E5:E10" si="0">B20</f>
        <v>2197</v>
      </c>
      <c r="F5" s="61">
        <f t="shared" ref="F5:F10" si="1">B21</f>
        <v>1624</v>
      </c>
      <c r="G5" s="61">
        <f t="shared" ref="G5:G10" si="2">B22</f>
        <v>1747</v>
      </c>
      <c r="H5" s="61">
        <f t="shared" ref="H5:H10" si="3">B23</f>
        <v>2823</v>
      </c>
      <c r="I5" s="61">
        <f t="shared" ref="I5:I10" si="4">B24</f>
        <v>3095</v>
      </c>
      <c r="J5" s="62">
        <f t="shared" ref="J5:J10" si="5">B25</f>
        <v>3368</v>
      </c>
      <c r="K5" s="62">
        <f t="shared" ref="K5:K10" si="6">B26</f>
        <v>3050</v>
      </c>
    </row>
    <row r="6" spans="1:11">
      <c r="A6" s="59">
        <v>1</v>
      </c>
      <c r="B6" s="60">
        <f t="shared" ref="B6:B10" si="7">P23/100</f>
        <v>0.23199999999999998</v>
      </c>
      <c r="C6" s="59">
        <f t="shared" ref="C6:C10" si="8">SUM(E6:K6)</f>
        <v>18704</v>
      </c>
      <c r="D6" s="59">
        <f t="shared" ref="D6:D10" si="9">B6*C6</f>
        <v>4339.3279999999995</v>
      </c>
      <c r="E6" s="61">
        <f t="shared" si="0"/>
        <v>1624</v>
      </c>
      <c r="F6" s="61">
        <f t="shared" si="1"/>
        <v>1747</v>
      </c>
      <c r="G6" s="61">
        <f t="shared" si="2"/>
        <v>2823</v>
      </c>
      <c r="H6" s="61">
        <f t="shared" si="3"/>
        <v>3095</v>
      </c>
      <c r="I6" s="62">
        <f t="shared" si="4"/>
        <v>3368</v>
      </c>
      <c r="J6" s="62">
        <f t="shared" si="5"/>
        <v>3050</v>
      </c>
      <c r="K6" s="62">
        <f t="shared" si="6"/>
        <v>2997</v>
      </c>
    </row>
    <row r="7" spans="1:11">
      <c r="A7" s="59">
        <v>2</v>
      </c>
      <c r="B7" s="60">
        <f t="shared" si="7"/>
        <v>0.22</v>
      </c>
      <c r="C7" s="59">
        <f t="shared" si="8"/>
        <v>19398</v>
      </c>
      <c r="D7" s="59">
        <f t="shared" si="9"/>
        <v>4267.5600000000004</v>
      </c>
      <c r="E7" s="61">
        <f t="shared" si="0"/>
        <v>1747</v>
      </c>
      <c r="F7" s="61">
        <f t="shared" si="1"/>
        <v>2823</v>
      </c>
      <c r="G7" s="61">
        <f t="shared" si="2"/>
        <v>3095</v>
      </c>
      <c r="H7" s="62">
        <f t="shared" si="3"/>
        <v>3368</v>
      </c>
      <c r="I7" s="62">
        <f t="shared" si="4"/>
        <v>3050</v>
      </c>
      <c r="J7" s="62">
        <f t="shared" si="5"/>
        <v>2997</v>
      </c>
      <c r="K7" s="62">
        <f t="shared" si="6"/>
        <v>2318</v>
      </c>
    </row>
    <row r="8" spans="1:11">
      <c r="A8" s="59">
        <v>3</v>
      </c>
      <c r="B8" s="60">
        <f t="shared" si="7"/>
        <v>0.17399999999999999</v>
      </c>
      <c r="C8" s="59">
        <f t="shared" si="8"/>
        <v>19843</v>
      </c>
      <c r="D8" s="59">
        <f t="shared" si="9"/>
        <v>3452.6819999999998</v>
      </c>
      <c r="E8" s="61">
        <f t="shared" si="0"/>
        <v>2823</v>
      </c>
      <c r="F8" s="61">
        <f t="shared" si="1"/>
        <v>3095</v>
      </c>
      <c r="G8" s="62">
        <f t="shared" si="2"/>
        <v>3368</v>
      </c>
      <c r="H8" s="62">
        <f t="shared" si="3"/>
        <v>3050</v>
      </c>
      <c r="I8" s="62">
        <f t="shared" si="4"/>
        <v>2997</v>
      </c>
      <c r="J8" s="62">
        <f t="shared" si="5"/>
        <v>2318</v>
      </c>
      <c r="K8" s="62">
        <f t="shared" si="6"/>
        <v>2192</v>
      </c>
    </row>
    <row r="9" spans="1:11">
      <c r="A9" s="59">
        <v>4</v>
      </c>
      <c r="B9" s="60">
        <f t="shared" si="7"/>
        <v>0.129</v>
      </c>
      <c r="C9" s="59">
        <f t="shared" si="8"/>
        <v>20277</v>
      </c>
      <c r="D9" s="59">
        <f t="shared" si="9"/>
        <v>2615.7330000000002</v>
      </c>
      <c r="E9" s="61">
        <f t="shared" si="0"/>
        <v>3095</v>
      </c>
      <c r="F9" s="62">
        <f t="shared" si="1"/>
        <v>3368</v>
      </c>
      <c r="G9" s="62">
        <f t="shared" si="2"/>
        <v>3050</v>
      </c>
      <c r="H9" s="62">
        <f t="shared" si="3"/>
        <v>2997</v>
      </c>
      <c r="I9" s="62">
        <f t="shared" si="4"/>
        <v>2318</v>
      </c>
      <c r="J9" s="62">
        <f t="shared" si="5"/>
        <v>2192</v>
      </c>
      <c r="K9" s="62">
        <f t="shared" si="6"/>
        <v>3257</v>
      </c>
    </row>
    <row r="10" spans="1:11">
      <c r="A10" s="59">
        <v>5</v>
      </c>
      <c r="B10" s="60">
        <f t="shared" si="7"/>
        <v>8.199999999999999E-2</v>
      </c>
      <c r="C10" s="59">
        <f t="shared" si="8"/>
        <v>19294</v>
      </c>
      <c r="D10" s="59">
        <f t="shared" si="9"/>
        <v>1582.1079999999997</v>
      </c>
      <c r="E10" s="62">
        <f t="shared" si="0"/>
        <v>3368</v>
      </c>
      <c r="F10" s="62">
        <f t="shared" si="1"/>
        <v>3050</v>
      </c>
      <c r="G10" s="62">
        <f t="shared" si="2"/>
        <v>2997</v>
      </c>
      <c r="H10" s="62">
        <f t="shared" si="3"/>
        <v>2318</v>
      </c>
      <c r="I10" s="62">
        <f t="shared" si="4"/>
        <v>2192</v>
      </c>
      <c r="J10" s="62">
        <f t="shared" si="5"/>
        <v>3257</v>
      </c>
      <c r="K10" s="62">
        <f t="shared" si="6"/>
        <v>2112</v>
      </c>
    </row>
    <row r="11" spans="1:11">
      <c r="D11" s="63">
        <f>SUM(D5:D10)</f>
        <v>19175.763000000003</v>
      </c>
    </row>
    <row r="13" spans="1:11">
      <c r="A13" s="59" t="s">
        <v>7</v>
      </c>
      <c r="D13" s="64">
        <f>D11/7</f>
        <v>2739.3947142857146</v>
      </c>
      <c r="E13" s="59" t="s">
        <v>52</v>
      </c>
    </row>
    <row r="14" spans="1:11">
      <c r="A14" s="59">
        <v>19</v>
      </c>
      <c r="B14" s="69">
        <v>910</v>
      </c>
      <c r="C14" s="65"/>
      <c r="D14" s="62"/>
    </row>
    <row r="15" spans="1:11">
      <c r="A15" s="59">
        <v>20</v>
      </c>
      <c r="B15" s="69">
        <v>1017</v>
      </c>
      <c r="C15" s="65"/>
      <c r="D15" s="62"/>
    </row>
    <row r="16" spans="1:11">
      <c r="A16" s="59">
        <v>21</v>
      </c>
      <c r="B16" s="69">
        <v>1732</v>
      </c>
      <c r="C16" s="65"/>
      <c r="D16" s="62"/>
    </row>
    <row r="17" spans="1:19">
      <c r="A17" s="59">
        <v>22</v>
      </c>
      <c r="B17" s="69">
        <v>2217</v>
      </c>
      <c r="C17" s="65"/>
      <c r="D17" s="62"/>
    </row>
    <row r="18" spans="1:19">
      <c r="A18" s="59">
        <v>23</v>
      </c>
      <c r="B18" s="69">
        <v>2355</v>
      </c>
      <c r="C18" s="65"/>
      <c r="D18" s="62"/>
    </row>
    <row r="19" spans="1:19">
      <c r="A19" s="59">
        <v>24</v>
      </c>
      <c r="B19" s="69">
        <v>2226</v>
      </c>
      <c r="C19" s="65"/>
      <c r="D19" s="62"/>
    </row>
    <row r="20" spans="1:19">
      <c r="A20" s="59">
        <v>25</v>
      </c>
      <c r="B20" s="69">
        <v>2197</v>
      </c>
      <c r="C20" s="65"/>
      <c r="D20" s="62"/>
      <c r="G20" s="55"/>
      <c r="H20" s="55"/>
      <c r="I20" s="55"/>
      <c r="J20" s="55"/>
    </row>
    <row r="21" spans="1:19" ht="29.25" customHeight="1">
      <c r="A21" s="59">
        <v>26</v>
      </c>
      <c r="B21" s="69">
        <v>1624</v>
      </c>
      <c r="C21" s="65"/>
      <c r="D21" s="62"/>
      <c r="G21" s="55"/>
      <c r="H21" s="55"/>
      <c r="I21" s="55"/>
      <c r="J21" s="55"/>
      <c r="L21" s="86" t="s">
        <v>8</v>
      </c>
      <c r="M21" s="86"/>
      <c r="N21" s="56" t="s">
        <v>9</v>
      </c>
      <c r="O21" s="57" t="s">
        <v>10</v>
      </c>
      <c r="P21" s="57" t="s">
        <v>11</v>
      </c>
      <c r="Q21" s="58" t="s">
        <v>12</v>
      </c>
    </row>
    <row r="22" spans="1:19" ht="15.95" customHeight="1">
      <c r="A22" s="59">
        <v>27</v>
      </c>
      <c r="B22" s="69">
        <v>1747</v>
      </c>
      <c r="C22" s="65"/>
      <c r="D22" s="62"/>
      <c r="G22" s="55"/>
      <c r="H22" s="55"/>
      <c r="I22" s="55"/>
      <c r="J22" s="55"/>
      <c r="L22" s="87" t="s">
        <v>13</v>
      </c>
      <c r="M22" s="59">
        <v>31</v>
      </c>
      <c r="N22" s="59">
        <v>1070455</v>
      </c>
      <c r="O22" s="59">
        <v>16.3</v>
      </c>
      <c r="P22" s="59">
        <v>16.3</v>
      </c>
      <c r="Q22" s="59">
        <v>100</v>
      </c>
      <c r="S22" s="66"/>
    </row>
    <row r="23" spans="1:19">
      <c r="A23" s="59">
        <v>28</v>
      </c>
      <c r="B23" s="69">
        <v>2823</v>
      </c>
      <c r="C23" s="65"/>
      <c r="D23" s="62"/>
      <c r="G23" s="55"/>
      <c r="H23" s="55"/>
      <c r="I23" s="55"/>
      <c r="J23" s="55"/>
      <c r="L23" s="88"/>
      <c r="M23" s="59">
        <v>1</v>
      </c>
      <c r="N23" s="59">
        <v>1529805</v>
      </c>
      <c r="O23" s="59">
        <v>23.2</v>
      </c>
      <c r="P23" s="59">
        <v>23.2</v>
      </c>
      <c r="Q23" s="59">
        <v>23.2</v>
      </c>
      <c r="S23" s="66"/>
    </row>
    <row r="24" spans="1:19">
      <c r="A24" s="59">
        <v>29</v>
      </c>
      <c r="B24" s="69">
        <v>3095</v>
      </c>
      <c r="C24" s="65"/>
      <c r="D24" s="62"/>
      <c r="F24" s="67"/>
      <c r="G24" s="55"/>
      <c r="H24" s="55"/>
      <c r="I24" s="55"/>
      <c r="J24" s="55"/>
      <c r="L24" s="88"/>
      <c r="M24" s="59">
        <v>2</v>
      </c>
      <c r="N24" s="59">
        <v>1446203</v>
      </c>
      <c r="O24" s="59">
        <v>22</v>
      </c>
      <c r="P24" s="59">
        <v>22</v>
      </c>
      <c r="Q24" s="59">
        <v>45.2</v>
      </c>
      <c r="S24" s="66"/>
    </row>
    <row r="25" spans="1:19">
      <c r="A25" s="59">
        <v>30</v>
      </c>
      <c r="B25" s="69">
        <v>3368</v>
      </c>
      <c r="C25" s="65"/>
      <c r="D25" s="62"/>
      <c r="G25" s="55"/>
      <c r="H25" s="55"/>
      <c r="I25" s="55"/>
      <c r="J25" s="55"/>
      <c r="L25" s="88"/>
      <c r="M25" s="59">
        <v>3</v>
      </c>
      <c r="N25" s="59">
        <v>1148202</v>
      </c>
      <c r="O25" s="59">
        <v>17.399999999999999</v>
      </c>
      <c r="P25" s="59">
        <v>17.399999999999999</v>
      </c>
      <c r="Q25" s="59">
        <v>62.7</v>
      </c>
      <c r="S25" s="66"/>
    </row>
    <row r="26" spans="1:19">
      <c r="A26" s="59">
        <v>31</v>
      </c>
      <c r="B26" s="69">
        <v>3050</v>
      </c>
      <c r="C26" s="65"/>
      <c r="D26" s="62"/>
      <c r="G26" s="55"/>
      <c r="H26" s="55"/>
      <c r="I26" s="55"/>
      <c r="J26" s="55"/>
      <c r="L26" s="88"/>
      <c r="M26" s="59">
        <v>4</v>
      </c>
      <c r="N26" s="59">
        <v>849274</v>
      </c>
      <c r="O26" s="59">
        <v>12.9</v>
      </c>
      <c r="P26" s="59">
        <v>12.9</v>
      </c>
      <c r="Q26" s="59">
        <v>75.599999999999994</v>
      </c>
      <c r="S26" s="66"/>
    </row>
    <row r="27" spans="1:19">
      <c r="A27" s="59">
        <v>1</v>
      </c>
      <c r="B27" s="69">
        <v>2997</v>
      </c>
      <c r="C27" s="65"/>
      <c r="D27" s="62"/>
      <c r="G27" s="55"/>
      <c r="H27" s="55"/>
      <c r="I27" s="55"/>
      <c r="J27" s="55"/>
      <c r="L27" s="88"/>
      <c r="M27" s="59">
        <v>5</v>
      </c>
      <c r="N27" s="59">
        <v>536936</v>
      </c>
      <c r="O27" s="59">
        <v>8.1999999999999993</v>
      </c>
      <c r="P27" s="59">
        <v>8.1999999999999993</v>
      </c>
      <c r="Q27" s="59">
        <v>83.7</v>
      </c>
      <c r="S27" s="66"/>
    </row>
    <row r="28" spans="1:19">
      <c r="A28" s="59">
        <v>2</v>
      </c>
      <c r="B28" s="69">
        <v>2318</v>
      </c>
      <c r="C28" s="65"/>
      <c r="D28" s="62"/>
      <c r="G28" s="55"/>
      <c r="H28" s="55"/>
      <c r="I28" s="55"/>
      <c r="J28" s="55"/>
      <c r="L28" s="89"/>
      <c r="M28" s="59" t="s">
        <v>20</v>
      </c>
      <c r="N28" s="59">
        <f>SUM(N22:N27)</f>
        <v>6580875</v>
      </c>
      <c r="O28" s="59">
        <f t="shared" ref="O28:P28" si="10">SUM(O22:O27)</f>
        <v>100.00000000000001</v>
      </c>
      <c r="P28" s="59">
        <f t="shared" si="10"/>
        <v>100.00000000000001</v>
      </c>
    </row>
    <row r="29" spans="1:19">
      <c r="A29" s="59">
        <v>3</v>
      </c>
      <c r="B29" s="69">
        <v>2192</v>
      </c>
      <c r="C29" s="65"/>
      <c r="D29" s="62"/>
      <c r="G29" s="55"/>
      <c r="H29" s="55"/>
      <c r="I29" s="55"/>
      <c r="J29" s="55"/>
    </row>
    <row r="30" spans="1:19">
      <c r="A30" s="59">
        <v>4</v>
      </c>
      <c r="B30" s="69">
        <v>3257</v>
      </c>
      <c r="C30" s="65"/>
      <c r="D30" s="62"/>
      <c r="G30" s="55"/>
      <c r="H30" s="55"/>
      <c r="I30" s="55"/>
      <c r="J30" s="55"/>
    </row>
    <row r="31" spans="1:19">
      <c r="A31" s="59">
        <v>5</v>
      </c>
      <c r="B31" s="69">
        <v>2112</v>
      </c>
      <c r="C31" s="65"/>
      <c r="D31" s="62"/>
    </row>
    <row r="32" spans="1:19">
      <c r="B32" s="55"/>
    </row>
    <row r="33" spans="1:3">
      <c r="B33" s="62"/>
      <c r="C33" s="62"/>
    </row>
    <row r="34" spans="1:3">
      <c r="B34" s="62"/>
      <c r="C34" s="62"/>
    </row>
    <row r="35" spans="1:3">
      <c r="A35" s="68" t="s">
        <v>58</v>
      </c>
      <c r="B35" s="62"/>
      <c r="C35" s="62"/>
    </row>
    <row r="36" spans="1:3">
      <c r="C36" s="62"/>
    </row>
    <row r="37" spans="1:3">
      <c r="C37" s="62"/>
    </row>
    <row r="38" spans="1:3">
      <c r="C38" s="62"/>
    </row>
    <row r="39" spans="1:3">
      <c r="C39" s="62"/>
    </row>
    <row r="40" spans="1:3">
      <c r="C40" s="62"/>
    </row>
    <row r="41" spans="1:3">
      <c r="C41" s="62"/>
    </row>
    <row r="42" spans="1:3">
      <c r="C42" s="62"/>
    </row>
    <row r="43" spans="1:3">
      <c r="C43" s="62"/>
    </row>
    <row r="44" spans="1:3">
      <c r="C44" s="62"/>
    </row>
    <row r="45" spans="1:3">
      <c r="C45" s="62"/>
    </row>
    <row r="46" spans="1:3">
      <c r="C46" s="62"/>
    </row>
    <row r="47" spans="1:3">
      <c r="C47" s="62"/>
    </row>
    <row r="48" spans="1:3">
      <c r="C48" s="62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20</v>
      </c>
      <c r="B5" s="37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>
      <c r="A6" s="2">
        <v>21</v>
      </c>
      <c r="B6" s="37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>
      <c r="A7" s="2">
        <v>22</v>
      </c>
      <c r="B7" s="37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>
      <c r="A8" s="2">
        <v>23</v>
      </c>
      <c r="B8" s="37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>
      <c r="A9" s="2">
        <v>24</v>
      </c>
      <c r="B9" s="37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>
      <c r="A10" s="2">
        <v>25</v>
      </c>
      <c r="B10" s="37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>
      <c r="D11" s="38">
        <f>SUM(D5:D10)</f>
        <v>30393.375328408234</v>
      </c>
    </row>
    <row r="13" spans="1:11">
      <c r="A13" t="s">
        <v>7</v>
      </c>
      <c r="D13" s="45">
        <f>D11/7</f>
        <v>4341.9107612011767</v>
      </c>
    </row>
    <row r="14" spans="1:11">
      <c r="A14" s="2">
        <v>8</v>
      </c>
      <c r="B14" s="5">
        <v>9781</v>
      </c>
      <c r="C14" s="1"/>
      <c r="D14" s="1"/>
    </row>
    <row r="15" spans="1:11">
      <c r="A15" s="2">
        <v>9</v>
      </c>
      <c r="B15" s="5">
        <v>7983</v>
      </c>
      <c r="C15" s="1"/>
      <c r="D15" s="1"/>
    </row>
    <row r="16" spans="1:11">
      <c r="A16" s="2">
        <v>10</v>
      </c>
      <c r="B16" s="5">
        <v>8249</v>
      </c>
      <c r="C16" s="1"/>
      <c r="D16" s="1"/>
    </row>
    <row r="17" spans="1:19">
      <c r="A17" s="2">
        <v>11</v>
      </c>
      <c r="B17" s="5">
        <v>7000</v>
      </c>
      <c r="C17" s="1"/>
      <c r="D17" s="1"/>
    </row>
    <row r="18" spans="1:19">
      <c r="A18" s="2">
        <v>12</v>
      </c>
      <c r="B18" s="5">
        <v>6916</v>
      </c>
      <c r="C18" s="1"/>
      <c r="D18" s="1"/>
    </row>
    <row r="19" spans="1:19">
      <c r="A19" s="2">
        <v>13</v>
      </c>
      <c r="B19" s="5">
        <v>6084</v>
      </c>
      <c r="C19" s="1"/>
      <c r="D19" s="1"/>
    </row>
    <row r="20" spans="1:19">
      <c r="A20" s="2">
        <v>14</v>
      </c>
      <c r="B20" s="5">
        <v>5694</v>
      </c>
      <c r="C20" s="1"/>
      <c r="D20" s="1"/>
      <c r="G20" s="44"/>
      <c r="H20" s="44"/>
      <c r="I20" s="44"/>
      <c r="J20" s="44"/>
    </row>
    <row r="21" spans="1:19" ht="30.75">
      <c r="A21" s="2">
        <v>15</v>
      </c>
      <c r="B21" s="5">
        <v>4761</v>
      </c>
      <c r="C21" s="1"/>
      <c r="D21" s="1"/>
      <c r="G21" s="44"/>
      <c r="H21" s="44"/>
      <c r="I21" s="44"/>
      <c r="J21" s="44"/>
      <c r="L21" s="73" t="s">
        <v>8</v>
      </c>
      <c r="M21" s="7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2">
        <v>16</v>
      </c>
      <c r="B22" s="5">
        <v>4009</v>
      </c>
      <c r="C22" s="1"/>
      <c r="D22" s="1"/>
      <c r="G22" s="44"/>
      <c r="H22" s="44"/>
      <c r="I22" s="44"/>
      <c r="J22" s="44"/>
      <c r="L22" s="75" t="s">
        <v>13</v>
      </c>
      <c r="M22" s="20" t="s">
        <v>46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>
      <c r="A23" s="2">
        <v>17</v>
      </c>
      <c r="B23" s="5">
        <v>4594</v>
      </c>
      <c r="C23" s="1"/>
      <c r="D23" s="1"/>
      <c r="G23" s="44"/>
      <c r="H23" s="44"/>
      <c r="I23" s="44"/>
      <c r="J23" s="44"/>
      <c r="L23" s="76"/>
      <c r="M23" s="24" t="s">
        <v>47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>
      <c r="A24" s="2">
        <v>18</v>
      </c>
      <c r="B24" s="5">
        <v>5366</v>
      </c>
      <c r="C24" s="1"/>
      <c r="D24" s="1"/>
      <c r="G24" s="44"/>
      <c r="H24" s="44"/>
      <c r="I24" s="44"/>
      <c r="J24" s="44"/>
      <c r="L24" s="76"/>
      <c r="M24" s="24" t="s">
        <v>48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>
      <c r="A25" s="2">
        <v>19</v>
      </c>
      <c r="B25" s="5">
        <v>4872</v>
      </c>
      <c r="C25" s="1"/>
      <c r="D25" s="1"/>
      <c r="G25" s="44"/>
      <c r="H25" s="44"/>
      <c r="I25" s="44"/>
      <c r="J25" s="44"/>
      <c r="L25" s="76"/>
      <c r="M25" s="24" t="s">
        <v>49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>
      <c r="A26" s="2">
        <v>20</v>
      </c>
      <c r="B26" s="5">
        <v>4601</v>
      </c>
      <c r="C26" s="1"/>
      <c r="D26" s="1"/>
      <c r="G26" s="44"/>
      <c r="H26" s="44"/>
      <c r="I26" s="44"/>
      <c r="J26" s="44"/>
      <c r="L26" s="76"/>
      <c r="M26" s="24" t="s">
        <v>50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>
      <c r="A27" s="2">
        <v>21</v>
      </c>
      <c r="B27" s="5">
        <v>4096</v>
      </c>
      <c r="C27" s="1"/>
      <c r="D27" s="1"/>
      <c r="G27" s="44"/>
      <c r="H27" s="44"/>
      <c r="I27" s="44"/>
      <c r="J27" s="44"/>
      <c r="L27" s="76"/>
      <c r="M27" s="24" t="s">
        <v>51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>
      <c r="A28" s="2">
        <v>22</v>
      </c>
      <c r="B28" s="5">
        <v>2968</v>
      </c>
      <c r="C28" s="1"/>
      <c r="D28" s="1"/>
      <c r="G28" s="44"/>
      <c r="H28" s="44"/>
      <c r="I28" s="44"/>
      <c r="J28" s="44"/>
      <c r="L28" s="77"/>
      <c r="M28" s="52" t="s">
        <v>20</v>
      </c>
      <c r="N28" s="28">
        <v>6580874.9999999693</v>
      </c>
      <c r="O28" s="29">
        <v>99.999999999999716</v>
      </c>
      <c r="P28" s="35">
        <v>100</v>
      </c>
      <c r="Q28" s="36"/>
    </row>
    <row r="29" spans="1:19">
      <c r="A29" s="2">
        <v>23</v>
      </c>
      <c r="B29" s="5">
        <v>2623</v>
      </c>
      <c r="C29" s="1"/>
      <c r="D29" s="1"/>
      <c r="G29" s="44"/>
      <c r="H29" s="44"/>
      <c r="I29" s="44"/>
      <c r="J29" s="44"/>
    </row>
    <row r="30" spans="1:19">
      <c r="A30" s="2">
        <v>24</v>
      </c>
      <c r="B30" s="5">
        <v>3457</v>
      </c>
      <c r="C30" s="1"/>
      <c r="D30" s="1"/>
      <c r="G30" s="44"/>
      <c r="H30" s="44"/>
      <c r="I30" s="44"/>
      <c r="J30" s="44"/>
    </row>
    <row r="31" spans="1:19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27</v>
      </c>
      <c r="B5" s="37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>
      <c r="A6" s="2">
        <v>28</v>
      </c>
      <c r="B6" s="37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>
      <c r="A7" s="2">
        <v>29</v>
      </c>
      <c r="B7" s="37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>
      <c r="A8" s="2">
        <v>30</v>
      </c>
      <c r="B8" s="37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>
      <c r="A9" s="2">
        <v>31</v>
      </c>
      <c r="B9" s="37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>
      <c r="A10" s="2">
        <v>1</v>
      </c>
      <c r="B10" s="37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>
      <c r="D11" s="38">
        <f>SUM(D5:D10)</f>
        <v>23270.478000000003</v>
      </c>
    </row>
    <row r="13" spans="1:11">
      <c r="A13" t="s">
        <v>7</v>
      </c>
      <c r="D13" s="45">
        <f>D11/7</f>
        <v>3324.3540000000003</v>
      </c>
    </row>
    <row r="14" spans="1:11">
      <c r="A14" s="1">
        <v>15</v>
      </c>
      <c r="B14" s="5">
        <v>4767</v>
      </c>
      <c r="C14" s="1"/>
      <c r="D14" s="5"/>
    </row>
    <row r="15" spans="1:11">
      <c r="A15" s="1">
        <v>16</v>
      </c>
      <c r="B15" s="5">
        <v>4015</v>
      </c>
      <c r="C15" s="1"/>
      <c r="D15" s="5"/>
    </row>
    <row r="16" spans="1:11">
      <c r="A16" s="1">
        <v>17</v>
      </c>
      <c r="B16" s="5">
        <v>4605</v>
      </c>
      <c r="C16" s="1"/>
      <c r="D16" s="5"/>
    </row>
    <row r="17" spans="1:19">
      <c r="A17" s="1">
        <v>18</v>
      </c>
      <c r="B17" s="5">
        <v>5376</v>
      </c>
      <c r="C17" s="1"/>
      <c r="D17" s="5"/>
    </row>
    <row r="18" spans="1:19">
      <c r="A18" s="1">
        <v>19</v>
      </c>
      <c r="B18" s="5">
        <v>4873</v>
      </c>
      <c r="C18" s="1"/>
      <c r="D18" s="5"/>
    </row>
    <row r="19" spans="1:19">
      <c r="A19" s="1">
        <v>20</v>
      </c>
      <c r="B19" s="5">
        <v>4602</v>
      </c>
      <c r="C19" s="1"/>
      <c r="D19" s="5"/>
    </row>
    <row r="20" spans="1:19">
      <c r="A20" s="1">
        <v>21</v>
      </c>
      <c r="B20" s="5">
        <v>4103</v>
      </c>
      <c r="C20" s="1"/>
      <c r="D20" s="5"/>
      <c r="G20" s="44"/>
      <c r="H20" s="44"/>
      <c r="I20" s="44"/>
      <c r="J20" s="44"/>
    </row>
    <row r="21" spans="1:19" ht="30.75">
      <c r="A21" s="1">
        <v>22</v>
      </c>
      <c r="B21" s="5">
        <v>2981</v>
      </c>
      <c r="C21" s="1"/>
      <c r="D21" s="5"/>
      <c r="G21" s="44"/>
      <c r="H21" s="44"/>
      <c r="I21" s="44"/>
      <c r="J21" s="44"/>
      <c r="L21" s="73" t="s">
        <v>8</v>
      </c>
      <c r="M21" s="7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23</v>
      </c>
      <c r="B22" s="5">
        <v>2629</v>
      </c>
      <c r="C22" s="1"/>
      <c r="D22" s="5"/>
      <c r="G22" s="44"/>
      <c r="H22" s="44"/>
      <c r="I22" s="44"/>
      <c r="J22" s="44"/>
      <c r="L22" s="75" t="s">
        <v>13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>
      <c r="A23" s="1">
        <v>24</v>
      </c>
      <c r="B23" s="5">
        <v>3535</v>
      </c>
      <c r="C23" s="1"/>
      <c r="D23" s="5"/>
      <c r="G23" s="44"/>
      <c r="H23" s="44"/>
      <c r="I23" s="44"/>
      <c r="J23" s="44"/>
      <c r="L23" s="76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>
      <c r="A24" s="1">
        <v>25</v>
      </c>
      <c r="B24" s="5">
        <v>4174</v>
      </c>
      <c r="C24" s="1"/>
      <c r="D24" s="5"/>
      <c r="G24" s="44"/>
      <c r="H24" s="44"/>
      <c r="I24" s="44"/>
      <c r="J24" s="44"/>
      <c r="L24" s="76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>
      <c r="A25" s="1">
        <v>26</v>
      </c>
      <c r="B25" s="5">
        <v>3674</v>
      </c>
      <c r="C25" s="1"/>
      <c r="D25" s="5"/>
      <c r="G25" s="44"/>
      <c r="H25" s="44"/>
      <c r="I25" s="44"/>
      <c r="J25" s="44"/>
      <c r="L25" s="76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>
      <c r="A26" s="1">
        <v>27</v>
      </c>
      <c r="B26" s="5">
        <v>3557</v>
      </c>
      <c r="C26" s="1"/>
      <c r="D26" s="5"/>
      <c r="G26" s="44"/>
      <c r="H26" s="44"/>
      <c r="I26" s="44"/>
      <c r="J26" s="44"/>
      <c r="L26" s="76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>
      <c r="A27" s="1">
        <v>28</v>
      </c>
      <c r="B27" s="5">
        <v>3310</v>
      </c>
      <c r="C27" s="1"/>
      <c r="D27" s="5"/>
      <c r="G27" s="44"/>
      <c r="H27" s="44"/>
      <c r="I27" s="44"/>
      <c r="J27" s="44"/>
      <c r="L27" s="76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>
      <c r="A28" s="1">
        <v>29</v>
      </c>
      <c r="B28" s="5">
        <v>2575</v>
      </c>
      <c r="C28" s="1"/>
      <c r="D28" s="5"/>
      <c r="G28" s="44"/>
      <c r="H28" s="44"/>
      <c r="I28" s="44"/>
      <c r="J28" s="44"/>
      <c r="L28" s="77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30</v>
      </c>
      <c r="B29" s="5">
        <v>2352</v>
      </c>
      <c r="C29" s="1"/>
      <c r="D29" s="5"/>
      <c r="G29" s="44"/>
      <c r="H29" s="44"/>
      <c r="I29" s="44"/>
      <c r="J29" s="44"/>
    </row>
    <row r="30" spans="1:19">
      <c r="A30" s="1">
        <v>31</v>
      </c>
      <c r="B30" s="5">
        <v>3109</v>
      </c>
      <c r="C30" s="1"/>
      <c r="D30" s="5"/>
      <c r="G30" s="44"/>
      <c r="H30" s="44"/>
      <c r="I30" s="44"/>
      <c r="J30" s="44"/>
    </row>
    <row r="31" spans="1:19">
      <c r="A31" s="1">
        <v>1</v>
      </c>
      <c r="B31" s="5">
        <v>2253</v>
      </c>
      <c r="C31" s="1"/>
      <c r="D31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C41" s="5"/>
    </row>
    <row r="42" spans="2:3">
      <c r="C42" s="5"/>
    </row>
    <row r="43" spans="2:3">
      <c r="C43" s="5"/>
    </row>
    <row r="44" spans="2:3">
      <c r="C44" s="5"/>
    </row>
    <row r="45" spans="2:3">
      <c r="C45" s="5"/>
    </row>
    <row r="46" spans="2:3">
      <c r="C46" s="5"/>
    </row>
    <row r="47" spans="2:3">
      <c r="C47" s="5"/>
    </row>
    <row r="48" spans="2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D16" sqref="D16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>
      <c r="A6">
        <v>4</v>
      </c>
      <c r="B6" s="37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>
      <c r="A7">
        <v>5</v>
      </c>
      <c r="B7" s="37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>
      <c r="A8">
        <v>6</v>
      </c>
      <c r="B8" s="37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>
      <c r="A9">
        <v>7</v>
      </c>
      <c r="B9" s="37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>
      <c r="A10">
        <v>8</v>
      </c>
      <c r="B10" s="37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>
      <c r="D11" s="38">
        <f>SUM(D5:D10)</f>
        <v>21032.326000000001</v>
      </c>
    </row>
    <row r="13" spans="1:11">
      <c r="A13" t="s">
        <v>7</v>
      </c>
      <c r="D13" s="45">
        <f>D11/7</f>
        <v>3004.6179999999999</v>
      </c>
      <c r="E13" t="s">
        <v>52</v>
      </c>
    </row>
    <row r="14" spans="1:11">
      <c r="A14" s="1">
        <v>22</v>
      </c>
      <c r="B14" s="5">
        <v>2984</v>
      </c>
      <c r="C14" s="1"/>
      <c r="D14" s="5"/>
    </row>
    <row r="15" spans="1:11">
      <c r="A15" s="1">
        <v>23</v>
      </c>
      <c r="B15" s="5">
        <v>2626</v>
      </c>
      <c r="C15" s="1"/>
      <c r="D15" s="5"/>
    </row>
    <row r="16" spans="1:11">
      <c r="A16" s="1">
        <v>24</v>
      </c>
      <c r="B16" s="5">
        <v>3536</v>
      </c>
      <c r="C16" s="1"/>
      <c r="D16" s="48"/>
    </row>
    <row r="17" spans="1:19">
      <c r="A17" s="1">
        <v>25</v>
      </c>
      <c r="B17" s="5">
        <v>4185</v>
      </c>
      <c r="C17" s="1"/>
      <c r="D17" s="5"/>
    </row>
    <row r="18" spans="1:19">
      <c r="A18" s="1">
        <v>26</v>
      </c>
      <c r="B18" s="5">
        <v>3682</v>
      </c>
      <c r="C18" s="1"/>
      <c r="D18" s="5"/>
    </row>
    <row r="19" spans="1:19">
      <c r="A19" s="1">
        <v>27</v>
      </c>
      <c r="B19" s="5">
        <v>3566</v>
      </c>
      <c r="C19" s="1"/>
      <c r="D19" s="5"/>
    </row>
    <row r="20" spans="1:19">
      <c r="A20" s="1">
        <v>28</v>
      </c>
      <c r="B20" s="5">
        <v>3356</v>
      </c>
      <c r="C20" s="1"/>
      <c r="D20" s="5"/>
      <c r="G20" s="44"/>
      <c r="H20" s="44"/>
      <c r="I20" s="44"/>
      <c r="J20" s="44"/>
    </row>
    <row r="21" spans="1:19" ht="30.75">
      <c r="A21" s="1">
        <v>29</v>
      </c>
      <c r="B21" s="5">
        <v>2616</v>
      </c>
      <c r="C21" s="1"/>
      <c r="D21" s="5"/>
      <c r="G21" s="44"/>
      <c r="H21" s="44"/>
      <c r="I21" s="44"/>
      <c r="J21" s="44"/>
      <c r="L21" s="73" t="s">
        <v>8</v>
      </c>
      <c r="M21" s="7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30</v>
      </c>
      <c r="B22" s="5">
        <v>2373</v>
      </c>
      <c r="C22" s="1"/>
      <c r="D22" s="5"/>
      <c r="G22" s="44"/>
      <c r="H22" s="44"/>
      <c r="I22" s="44"/>
      <c r="J22" s="44"/>
      <c r="L22" s="75" t="s">
        <v>13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>
      <c r="A23" s="1">
        <v>31</v>
      </c>
      <c r="B23" s="5">
        <v>3234</v>
      </c>
      <c r="C23" s="1"/>
      <c r="D23" s="5"/>
      <c r="G23" s="44"/>
      <c r="H23" s="44"/>
      <c r="I23" s="44"/>
      <c r="J23" s="44"/>
      <c r="L23" s="76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>
      <c r="A24" s="1">
        <v>1</v>
      </c>
      <c r="B24" s="5">
        <v>3789</v>
      </c>
      <c r="C24" s="1"/>
      <c r="D24" s="5"/>
      <c r="F24" s="46"/>
      <c r="G24" s="44"/>
      <c r="H24" s="44"/>
      <c r="I24" s="44"/>
      <c r="J24" s="44"/>
      <c r="L24" s="76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>
      <c r="A25" s="1">
        <v>2</v>
      </c>
      <c r="B25" s="5">
        <v>3727</v>
      </c>
      <c r="C25" s="1"/>
      <c r="D25" s="5"/>
      <c r="G25" s="44"/>
      <c r="H25" s="44"/>
      <c r="I25" s="44"/>
      <c r="J25" s="44"/>
      <c r="L25" s="76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>
      <c r="A26" s="1">
        <v>3</v>
      </c>
      <c r="B26" s="5">
        <v>2988</v>
      </c>
      <c r="C26" s="1"/>
      <c r="D26" s="5"/>
      <c r="G26" s="44"/>
      <c r="H26" s="44"/>
      <c r="I26" s="44"/>
      <c r="J26" s="44"/>
      <c r="L26" s="76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>
      <c r="A27" s="1">
        <v>4</v>
      </c>
      <c r="B27" s="5">
        <v>2918</v>
      </c>
      <c r="C27" s="1"/>
      <c r="D27" s="5"/>
      <c r="G27" s="44"/>
      <c r="H27" s="44"/>
      <c r="I27" s="44"/>
      <c r="J27" s="44"/>
      <c r="L27" s="76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>
      <c r="A28" s="1">
        <v>5</v>
      </c>
      <c r="B28" s="5">
        <v>2194</v>
      </c>
      <c r="C28" s="1"/>
      <c r="D28" s="5"/>
      <c r="G28" s="44"/>
      <c r="H28" s="44"/>
      <c r="I28" s="44"/>
      <c r="J28" s="44"/>
      <c r="L28" s="77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5">
        <v>2012</v>
      </c>
      <c r="C29" s="1"/>
      <c r="D29" s="5"/>
      <c r="G29" s="44"/>
      <c r="H29" s="44"/>
      <c r="I29" s="44"/>
      <c r="J29" s="44"/>
    </row>
    <row r="30" spans="1:19">
      <c r="A30" s="1">
        <v>7</v>
      </c>
      <c r="B30" s="5">
        <v>3012</v>
      </c>
      <c r="C30" s="1"/>
      <c r="D30" s="5"/>
      <c r="G30" s="44"/>
      <c r="H30" s="44"/>
      <c r="I30" s="44"/>
      <c r="J30" s="44"/>
    </row>
    <row r="31" spans="1:19">
      <c r="A31" s="1">
        <v>8</v>
      </c>
      <c r="B31" s="5">
        <v>1855</v>
      </c>
      <c r="C31" s="1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D33" sqref="D32:D33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10</v>
      </c>
      <c r="B5" s="37">
        <f>P22/100</f>
        <v>0.193</v>
      </c>
      <c r="C5">
        <f>SUM(E5:K5)</f>
        <v>18691</v>
      </c>
      <c r="D5">
        <f>B5*C5</f>
        <v>3607.3630000000003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2025</v>
      </c>
      <c r="H5" s="1">
        <f t="shared" ref="H5:H10" si="3">B23</f>
        <v>3050</v>
      </c>
      <c r="I5" s="1">
        <f t="shared" ref="I5:I10" si="4">B24</f>
        <v>3152</v>
      </c>
      <c r="J5" s="5">
        <f t="shared" ref="J5:J10" si="5">B25</f>
        <v>2771</v>
      </c>
      <c r="K5" s="5">
        <f t="shared" ref="K5:K10" si="6">B26</f>
        <v>2545</v>
      </c>
    </row>
    <row r="6" spans="1:11">
      <c r="A6">
        <v>11</v>
      </c>
      <c r="B6" s="37">
        <f t="shared" ref="B6:B10" si="7">P23/100</f>
        <v>0.124</v>
      </c>
      <c r="C6">
        <f t="shared" ref="C6:C10" si="8">SUM(E6:K6)</f>
        <v>18153</v>
      </c>
      <c r="D6">
        <f t="shared" ref="D6:D10" si="9">B6*C6</f>
        <v>2250.9720000000002</v>
      </c>
      <c r="E6" s="1">
        <f t="shared" si="0"/>
        <v>2200</v>
      </c>
      <c r="F6" s="1">
        <f t="shared" si="1"/>
        <v>2025</v>
      </c>
      <c r="G6" s="1">
        <f t="shared" si="2"/>
        <v>3050</v>
      </c>
      <c r="H6" s="1">
        <f t="shared" si="3"/>
        <v>3152</v>
      </c>
      <c r="I6" s="5">
        <f t="shared" si="4"/>
        <v>2771</v>
      </c>
      <c r="J6" s="5">
        <f t="shared" si="5"/>
        <v>2545</v>
      </c>
      <c r="K6" s="5">
        <f t="shared" si="6"/>
        <v>2410</v>
      </c>
    </row>
    <row r="7" spans="1:11">
      <c r="A7">
        <v>12</v>
      </c>
      <c r="B7" s="37">
        <f t="shared" si="7"/>
        <v>0.22899999999999998</v>
      </c>
      <c r="C7">
        <f t="shared" si="8"/>
        <v>17445</v>
      </c>
      <c r="D7">
        <f t="shared" si="9"/>
        <v>3994.9049999999997</v>
      </c>
      <c r="E7" s="1">
        <f t="shared" si="0"/>
        <v>2025</v>
      </c>
      <c r="F7" s="1">
        <f t="shared" si="1"/>
        <v>3050</v>
      </c>
      <c r="G7" s="1">
        <f t="shared" si="2"/>
        <v>3152</v>
      </c>
      <c r="H7" s="5">
        <f t="shared" si="3"/>
        <v>2771</v>
      </c>
      <c r="I7" s="5">
        <f t="shared" si="4"/>
        <v>2545</v>
      </c>
      <c r="J7" s="5">
        <f t="shared" si="5"/>
        <v>2410</v>
      </c>
      <c r="K7" s="5">
        <f t="shared" si="6"/>
        <v>1492</v>
      </c>
    </row>
    <row r="8" spans="1:11">
      <c r="A8">
        <v>13</v>
      </c>
      <c r="B8" s="37">
        <f t="shared" si="7"/>
        <v>0.182</v>
      </c>
      <c r="C8">
        <f t="shared" si="8"/>
        <v>16915</v>
      </c>
      <c r="D8">
        <f t="shared" si="9"/>
        <v>3078.5299999999997</v>
      </c>
      <c r="E8" s="1">
        <f t="shared" si="0"/>
        <v>3050</v>
      </c>
      <c r="F8" s="1">
        <f t="shared" si="1"/>
        <v>3152</v>
      </c>
      <c r="G8" s="5">
        <f t="shared" si="2"/>
        <v>2771</v>
      </c>
      <c r="H8" s="5">
        <f t="shared" si="3"/>
        <v>2545</v>
      </c>
      <c r="I8" s="5">
        <f t="shared" si="4"/>
        <v>2410</v>
      </c>
      <c r="J8" s="5">
        <f t="shared" si="5"/>
        <v>1492</v>
      </c>
      <c r="K8" s="5">
        <f t="shared" si="6"/>
        <v>1495</v>
      </c>
    </row>
    <row r="9" spans="1:11">
      <c r="A9">
        <v>14</v>
      </c>
      <c r="B9" s="37">
        <f t="shared" si="7"/>
        <v>0.17800000000000002</v>
      </c>
      <c r="C9">
        <f t="shared" si="8"/>
        <v>15901</v>
      </c>
      <c r="D9">
        <f t="shared" si="9"/>
        <v>2830.3780000000002</v>
      </c>
      <c r="E9" s="1">
        <f t="shared" si="0"/>
        <v>3152</v>
      </c>
      <c r="F9" s="5">
        <f t="shared" si="1"/>
        <v>2771</v>
      </c>
      <c r="G9" s="5">
        <f t="shared" si="2"/>
        <v>2545</v>
      </c>
      <c r="H9" s="5">
        <f t="shared" si="3"/>
        <v>2410</v>
      </c>
      <c r="I9" s="5">
        <f t="shared" si="4"/>
        <v>1492</v>
      </c>
      <c r="J9" s="5">
        <f t="shared" si="5"/>
        <v>1495</v>
      </c>
      <c r="K9" s="5">
        <f t="shared" si="6"/>
        <v>2036</v>
      </c>
    </row>
    <row r="10" spans="1:11">
      <c r="A10">
        <v>15</v>
      </c>
      <c r="B10" s="37">
        <f t="shared" si="7"/>
        <v>9.5000000000000001E-2</v>
      </c>
      <c r="C10">
        <f t="shared" si="8"/>
        <v>13980</v>
      </c>
      <c r="D10">
        <f t="shared" si="9"/>
        <v>1328.1</v>
      </c>
      <c r="E10" s="5">
        <f t="shared" si="0"/>
        <v>2771</v>
      </c>
      <c r="F10" s="5">
        <f t="shared" si="1"/>
        <v>2545</v>
      </c>
      <c r="G10" s="5">
        <f t="shared" si="2"/>
        <v>2410</v>
      </c>
      <c r="H10" s="5">
        <f t="shared" si="3"/>
        <v>1492</v>
      </c>
      <c r="I10" s="5">
        <f t="shared" si="4"/>
        <v>1495</v>
      </c>
      <c r="J10" s="5">
        <f t="shared" si="5"/>
        <v>2036</v>
      </c>
      <c r="K10" s="5">
        <f t="shared" si="6"/>
        <v>1231</v>
      </c>
    </row>
    <row r="11" spans="1:11">
      <c r="D11" s="38">
        <f>SUM(D5:D10)</f>
        <v>17090.248</v>
      </c>
    </row>
    <row r="13" spans="1:11">
      <c r="A13" t="s">
        <v>7</v>
      </c>
      <c r="D13" s="45">
        <f>D11/7</f>
        <v>2441.4639999999999</v>
      </c>
      <c r="E13" t="s">
        <v>52</v>
      </c>
    </row>
    <row r="14" spans="1:11">
      <c r="A14" s="1">
        <v>29</v>
      </c>
      <c r="B14" s="47">
        <v>2618</v>
      </c>
      <c r="C14" s="47"/>
      <c r="D14" s="5"/>
    </row>
    <row r="15" spans="1:11">
      <c r="A15" s="1">
        <v>30</v>
      </c>
      <c r="B15" s="47">
        <v>2379</v>
      </c>
      <c r="C15" s="47"/>
      <c r="D15" s="5"/>
    </row>
    <row r="16" spans="1:11">
      <c r="A16" s="1">
        <v>31</v>
      </c>
      <c r="B16" s="47">
        <v>3238</v>
      </c>
      <c r="C16" s="47"/>
      <c r="D16" s="5"/>
    </row>
    <row r="17" spans="1:19">
      <c r="A17" s="1">
        <v>1</v>
      </c>
      <c r="B17" s="47">
        <v>3789</v>
      </c>
      <c r="C17" s="47"/>
      <c r="D17" s="5"/>
    </row>
    <row r="18" spans="1:19">
      <c r="A18" s="1">
        <v>2</v>
      </c>
      <c r="B18" s="47">
        <v>3741</v>
      </c>
      <c r="C18" s="47"/>
      <c r="D18" s="5"/>
    </row>
    <row r="19" spans="1:19">
      <c r="A19" s="1">
        <v>3</v>
      </c>
      <c r="B19" s="47">
        <v>3011</v>
      </c>
      <c r="C19" s="47"/>
      <c r="D19" s="5"/>
    </row>
    <row r="20" spans="1:19">
      <c r="A20" s="1">
        <v>4</v>
      </c>
      <c r="B20" s="47">
        <v>2948</v>
      </c>
      <c r="C20" s="47"/>
      <c r="D20" s="5"/>
      <c r="G20" s="44"/>
      <c r="H20" s="44"/>
      <c r="I20" s="44"/>
      <c r="J20" s="44"/>
    </row>
    <row r="21" spans="1:19" ht="30.75">
      <c r="A21" s="1">
        <v>5</v>
      </c>
      <c r="B21" s="47">
        <v>2200</v>
      </c>
      <c r="C21" s="47"/>
      <c r="D21" s="5"/>
      <c r="G21" s="44"/>
      <c r="H21" s="44"/>
      <c r="I21" s="44"/>
      <c r="J21" s="44"/>
      <c r="L21" s="73" t="s">
        <v>8</v>
      </c>
      <c r="M21" s="7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 s="1">
        <v>6</v>
      </c>
      <c r="B22" s="47">
        <v>2025</v>
      </c>
      <c r="C22" s="47"/>
      <c r="D22" s="5"/>
      <c r="G22" s="44"/>
      <c r="H22" s="44"/>
      <c r="I22" s="44"/>
      <c r="J22" s="44"/>
      <c r="L22" s="79" t="s">
        <v>13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>
      <c r="A23" s="1">
        <v>7</v>
      </c>
      <c r="B23" s="47">
        <v>3050</v>
      </c>
      <c r="C23" s="47"/>
      <c r="D23" s="5"/>
      <c r="G23" s="44"/>
      <c r="H23" s="44"/>
      <c r="I23" s="44"/>
      <c r="J23" s="44"/>
      <c r="L23" s="80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>
      <c r="A24" s="1">
        <v>8</v>
      </c>
      <c r="B24" s="47">
        <v>3152</v>
      </c>
      <c r="C24" s="47"/>
      <c r="D24" s="5"/>
      <c r="F24" s="46"/>
      <c r="G24" s="44"/>
      <c r="H24" s="44"/>
      <c r="I24" s="44"/>
      <c r="J24" s="44"/>
      <c r="L24" s="80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>
      <c r="A25" s="1">
        <v>9</v>
      </c>
      <c r="B25" s="47">
        <v>2771</v>
      </c>
      <c r="C25" s="47"/>
      <c r="D25" s="5"/>
      <c r="G25" s="44"/>
      <c r="H25" s="44"/>
      <c r="I25" s="44"/>
      <c r="J25" s="44"/>
      <c r="L25" s="80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>
      <c r="A26">
        <v>10</v>
      </c>
      <c r="B26" s="47">
        <v>2545</v>
      </c>
      <c r="C26" s="47"/>
      <c r="D26" s="5"/>
      <c r="G26" s="44"/>
      <c r="H26" s="44"/>
      <c r="I26" s="44"/>
      <c r="J26" s="44"/>
      <c r="L26" s="80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>
      <c r="A27">
        <v>11</v>
      </c>
      <c r="B27" s="47">
        <v>2410</v>
      </c>
      <c r="C27" s="47"/>
      <c r="D27" s="5"/>
      <c r="G27" s="44"/>
      <c r="H27" s="44"/>
      <c r="I27" s="44"/>
      <c r="J27" s="44"/>
      <c r="L27" s="80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>
      <c r="A28">
        <v>12</v>
      </c>
      <c r="B28" s="47">
        <v>1492</v>
      </c>
      <c r="C28" s="47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>
        <v>13</v>
      </c>
      <c r="B29" s="47">
        <v>1495</v>
      </c>
      <c r="C29" s="47"/>
      <c r="D29" s="5"/>
      <c r="G29" s="44"/>
      <c r="H29" s="44"/>
      <c r="I29" s="44"/>
      <c r="J29" s="44"/>
    </row>
    <row r="30" spans="1:19">
      <c r="A30">
        <v>14</v>
      </c>
      <c r="B30" s="47">
        <v>2036</v>
      </c>
      <c r="C30" s="47"/>
      <c r="D30" s="5"/>
      <c r="G30" s="44"/>
      <c r="H30" s="44"/>
      <c r="I30" s="44"/>
      <c r="J30" s="44"/>
    </row>
    <row r="31" spans="1:19">
      <c r="A31">
        <v>15</v>
      </c>
      <c r="B31" s="47">
        <v>1231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workbookViewId="0">
      <selection activeCell="N22" sqref="N22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0.20300000000000001</v>
      </c>
      <c r="C5">
        <f>SUM(E5:K5)</f>
        <v>13186</v>
      </c>
      <c r="D5">
        <f>B5*C5</f>
        <v>2676.7580000000003</v>
      </c>
      <c r="E5" s="1">
        <f t="shared" ref="E5:E10" si="0">B20</f>
        <v>2412</v>
      </c>
      <c r="F5" s="1">
        <f t="shared" ref="F5:F10" si="1">B21</f>
        <v>1514</v>
      </c>
      <c r="G5" s="1">
        <f t="shared" ref="G5:G10" si="2">B22</f>
        <v>1501</v>
      </c>
      <c r="H5" s="1">
        <f t="shared" ref="H5:H10" si="3">B23</f>
        <v>2041</v>
      </c>
      <c r="I5" s="1">
        <f t="shared" ref="I5:I10" si="4">B24</f>
        <v>2052</v>
      </c>
      <c r="J5" s="5">
        <f t="shared" ref="J5:J10" si="5">B25</f>
        <v>1909</v>
      </c>
      <c r="K5" s="5">
        <f t="shared" ref="K5:K10" si="6">B26</f>
        <v>1757</v>
      </c>
    </row>
    <row r="6" spans="1:11">
      <c r="A6">
        <v>18</v>
      </c>
      <c r="B6" s="37">
        <f t="shared" ref="B6:B10" si="7">P23/100</f>
        <v>0.128</v>
      </c>
      <c r="C6">
        <f t="shared" ref="C6:C10" si="8">SUM(E6:K6)</f>
        <v>12282</v>
      </c>
      <c r="D6">
        <f t="shared" ref="D6:D10" si="9">B6*C6</f>
        <v>1572.096</v>
      </c>
      <c r="E6" s="1">
        <f t="shared" si="0"/>
        <v>1514</v>
      </c>
      <c r="F6" s="1">
        <f t="shared" si="1"/>
        <v>1501</v>
      </c>
      <c r="G6" s="1">
        <f t="shared" si="2"/>
        <v>2041</v>
      </c>
      <c r="H6" s="1">
        <f t="shared" si="3"/>
        <v>2052</v>
      </c>
      <c r="I6" s="5">
        <f t="shared" si="4"/>
        <v>1909</v>
      </c>
      <c r="J6" s="5">
        <f t="shared" si="5"/>
        <v>1757</v>
      </c>
      <c r="K6" s="5">
        <f t="shared" si="6"/>
        <v>1508</v>
      </c>
    </row>
    <row r="7" spans="1:11">
      <c r="A7">
        <v>19</v>
      </c>
      <c r="B7" s="37">
        <f t="shared" si="7"/>
        <v>0.182</v>
      </c>
      <c r="C7">
        <f t="shared" si="8"/>
        <v>11817</v>
      </c>
      <c r="D7">
        <f t="shared" si="9"/>
        <v>2150.694</v>
      </c>
      <c r="E7" s="1">
        <f t="shared" si="0"/>
        <v>1501</v>
      </c>
      <c r="F7" s="1">
        <f t="shared" si="1"/>
        <v>2041</v>
      </c>
      <c r="G7" s="1">
        <f t="shared" si="2"/>
        <v>2052</v>
      </c>
      <c r="H7" s="5">
        <f t="shared" si="3"/>
        <v>1909</v>
      </c>
      <c r="I7" s="5">
        <f t="shared" si="4"/>
        <v>1757</v>
      </c>
      <c r="J7" s="5">
        <f t="shared" si="5"/>
        <v>1508</v>
      </c>
      <c r="K7" s="5">
        <f t="shared" si="6"/>
        <v>1049</v>
      </c>
    </row>
    <row r="8" spans="1:11">
      <c r="A8">
        <v>20</v>
      </c>
      <c r="B8" s="37">
        <f t="shared" si="7"/>
        <v>0.22399999999999998</v>
      </c>
      <c r="C8">
        <f t="shared" si="8"/>
        <v>11383</v>
      </c>
      <c r="D8">
        <f t="shared" si="9"/>
        <v>2549.7919999999999</v>
      </c>
      <c r="E8" s="1">
        <f t="shared" si="0"/>
        <v>2041</v>
      </c>
      <c r="F8" s="1">
        <f t="shared" si="1"/>
        <v>2052</v>
      </c>
      <c r="G8" s="5">
        <f t="shared" si="2"/>
        <v>1909</v>
      </c>
      <c r="H8" s="5">
        <f t="shared" si="3"/>
        <v>1757</v>
      </c>
      <c r="I8" s="5">
        <f t="shared" si="4"/>
        <v>1508</v>
      </c>
      <c r="J8" s="5">
        <f t="shared" si="5"/>
        <v>1049</v>
      </c>
      <c r="K8" s="5">
        <f t="shared" si="6"/>
        <v>1067</v>
      </c>
    </row>
    <row r="9" spans="1:11">
      <c r="A9">
        <v>21</v>
      </c>
      <c r="B9" s="37">
        <f t="shared" si="7"/>
        <v>0.20699999999999999</v>
      </c>
      <c r="C9">
        <f t="shared" si="8"/>
        <v>11001</v>
      </c>
      <c r="D9">
        <f t="shared" si="9"/>
        <v>2277.2069999999999</v>
      </c>
      <c r="E9" s="1">
        <f t="shared" si="0"/>
        <v>2052</v>
      </c>
      <c r="F9" s="5">
        <f t="shared" si="1"/>
        <v>1909</v>
      </c>
      <c r="G9" s="5">
        <f t="shared" si="2"/>
        <v>1757</v>
      </c>
      <c r="H9" s="5">
        <f t="shared" si="3"/>
        <v>1508</v>
      </c>
      <c r="I9" s="5">
        <f t="shared" si="4"/>
        <v>1049</v>
      </c>
      <c r="J9" s="5">
        <f t="shared" si="5"/>
        <v>1067</v>
      </c>
      <c r="K9" s="5">
        <f t="shared" si="6"/>
        <v>1659</v>
      </c>
    </row>
    <row r="10" spans="1:11">
      <c r="A10">
        <v>22</v>
      </c>
      <c r="B10" s="37">
        <f t="shared" si="7"/>
        <v>5.5999999999999994E-2</v>
      </c>
      <c r="C10">
        <f t="shared" si="8"/>
        <v>9942</v>
      </c>
      <c r="D10">
        <f t="shared" si="9"/>
        <v>556.75199999999995</v>
      </c>
      <c r="E10" s="5">
        <f t="shared" si="0"/>
        <v>1909</v>
      </c>
      <c r="F10" s="5">
        <f t="shared" si="1"/>
        <v>1757</v>
      </c>
      <c r="G10" s="5">
        <f t="shared" si="2"/>
        <v>1508</v>
      </c>
      <c r="H10" s="5">
        <f t="shared" si="3"/>
        <v>1049</v>
      </c>
      <c r="I10" s="5">
        <f t="shared" si="4"/>
        <v>1067</v>
      </c>
      <c r="J10" s="5">
        <f t="shared" si="5"/>
        <v>1659</v>
      </c>
      <c r="K10" s="5">
        <f t="shared" si="6"/>
        <v>993</v>
      </c>
    </row>
    <row r="11" spans="1:11">
      <c r="D11" s="38">
        <f>SUM(D5:D10)</f>
        <v>11783.299000000001</v>
      </c>
    </row>
    <row r="13" spans="1:11">
      <c r="A13" t="s">
        <v>7</v>
      </c>
      <c r="D13" s="45">
        <f>D11/7</f>
        <v>1683.3284285714287</v>
      </c>
      <c r="E13" t="s">
        <v>52</v>
      </c>
    </row>
    <row r="14" spans="1:11">
      <c r="A14" s="1">
        <v>5</v>
      </c>
      <c r="B14" s="5">
        <v>2202</v>
      </c>
      <c r="C14" s="47"/>
      <c r="D14" s="5"/>
    </row>
    <row r="15" spans="1:11">
      <c r="A15" s="1">
        <v>6</v>
      </c>
      <c r="B15" s="5">
        <v>2026</v>
      </c>
      <c r="C15" s="47"/>
      <c r="D15" s="5"/>
    </row>
    <row r="16" spans="1:11">
      <c r="A16" s="1">
        <v>7</v>
      </c>
      <c r="B16" s="5">
        <v>3057</v>
      </c>
      <c r="C16" s="47"/>
      <c r="D16" s="5"/>
    </row>
    <row r="17" spans="1:19">
      <c r="A17" s="1">
        <v>8</v>
      </c>
      <c r="B17" s="5">
        <v>3155</v>
      </c>
      <c r="C17" s="47"/>
      <c r="D17" s="5"/>
    </row>
    <row r="18" spans="1:19">
      <c r="A18" s="1">
        <v>9</v>
      </c>
      <c r="B18" s="5">
        <v>2777</v>
      </c>
      <c r="C18" s="47"/>
      <c r="D18" s="5"/>
    </row>
    <row r="19" spans="1:19">
      <c r="A19">
        <v>10</v>
      </c>
      <c r="B19" s="5">
        <v>2554</v>
      </c>
      <c r="C19" s="47"/>
      <c r="D19" s="5"/>
    </row>
    <row r="20" spans="1:19">
      <c r="A20">
        <v>11</v>
      </c>
      <c r="B20" s="5">
        <v>2412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5">
        <v>1514</v>
      </c>
      <c r="C21" s="47"/>
      <c r="D21" s="5"/>
      <c r="G21" s="44"/>
      <c r="H21" s="44"/>
      <c r="I21" s="44"/>
      <c r="J21" s="44"/>
      <c r="L21" s="73" t="s">
        <v>8</v>
      </c>
      <c r="M21" s="7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5">
        <v>1501</v>
      </c>
      <c r="C22" s="47"/>
      <c r="D22" s="5"/>
      <c r="G22" s="44"/>
      <c r="H22" s="44"/>
      <c r="I22" s="44"/>
      <c r="J22" s="44"/>
      <c r="L22" s="79" t="s">
        <v>13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>
      <c r="A23">
        <v>14</v>
      </c>
      <c r="B23" s="5">
        <v>2041</v>
      </c>
      <c r="C23" s="47"/>
      <c r="D23" s="5"/>
      <c r="G23" s="44"/>
      <c r="H23" s="44"/>
      <c r="I23" s="44"/>
      <c r="J23" s="44"/>
      <c r="L23" s="80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>
      <c r="A24">
        <v>15</v>
      </c>
      <c r="B24" s="5">
        <v>2052</v>
      </c>
      <c r="C24" s="47"/>
      <c r="D24" s="5"/>
      <c r="F24" s="46"/>
      <c r="G24" s="44"/>
      <c r="H24" s="44"/>
      <c r="I24" s="44"/>
      <c r="J24" s="44"/>
      <c r="L24" s="80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>
      <c r="A25" s="1">
        <v>16</v>
      </c>
      <c r="B25" s="5">
        <v>1909</v>
      </c>
      <c r="C25" s="47"/>
      <c r="D25" s="5"/>
      <c r="G25" s="44"/>
      <c r="H25" s="44"/>
      <c r="I25" s="44"/>
      <c r="J25" s="44"/>
      <c r="L25" s="80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>
      <c r="A26">
        <v>17</v>
      </c>
      <c r="B26" s="5">
        <v>1757</v>
      </c>
      <c r="C26" s="47"/>
      <c r="D26" s="5"/>
      <c r="G26" s="44"/>
      <c r="H26" s="44"/>
      <c r="I26" s="44"/>
      <c r="J26" s="44"/>
      <c r="L26" s="80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>
      <c r="A27">
        <v>18</v>
      </c>
      <c r="B27" s="5">
        <v>1508</v>
      </c>
      <c r="C27" s="47"/>
      <c r="D27" s="5"/>
      <c r="G27" s="44"/>
      <c r="H27" s="44"/>
      <c r="I27" s="44"/>
      <c r="J27" s="44"/>
      <c r="L27" s="80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>
      <c r="A28">
        <v>19</v>
      </c>
      <c r="B28" s="5">
        <v>1049</v>
      </c>
      <c r="C28" s="47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>
        <v>20</v>
      </c>
      <c r="B29" s="5">
        <v>1067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5">
        <v>1659</v>
      </c>
      <c r="C30" s="47"/>
      <c r="D30" s="5"/>
      <c r="G30" s="44"/>
      <c r="H30" s="44"/>
      <c r="I30" s="44"/>
      <c r="J30" s="44"/>
    </row>
    <row r="31" spans="1:19">
      <c r="A31">
        <v>22</v>
      </c>
      <c r="B31" s="5">
        <v>993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54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24</v>
      </c>
      <c r="B5" s="37">
        <f>P22/100</f>
        <v>0.21299999999999999</v>
      </c>
      <c r="C5">
        <f>SUM(E5:K5)</f>
        <v>9734</v>
      </c>
      <c r="D5">
        <f>B5*C5</f>
        <v>2073.3420000000001</v>
      </c>
      <c r="E5" s="1">
        <f t="shared" ref="E5:E10" si="0">B20</f>
        <v>1516</v>
      </c>
      <c r="F5" s="1">
        <f t="shared" ref="F5:F10" si="1">B21</f>
        <v>1052</v>
      </c>
      <c r="G5" s="1">
        <f t="shared" ref="G5:G10" si="2">B22</f>
        <v>1069</v>
      </c>
      <c r="H5" s="1">
        <f t="shared" ref="H5:H10" si="3">B23</f>
        <v>1679</v>
      </c>
      <c r="I5" s="1">
        <f t="shared" ref="I5:I10" si="4">B24</f>
        <v>1628</v>
      </c>
      <c r="J5" s="5">
        <f t="shared" ref="J5:J10" si="5">B25</f>
        <v>1473</v>
      </c>
      <c r="K5" s="5">
        <f t="shared" ref="K5:K10" si="6">B26</f>
        <v>1317</v>
      </c>
    </row>
    <row r="6" spans="1:11">
      <c r="A6">
        <v>25</v>
      </c>
      <c r="B6" s="37">
        <f t="shared" ref="B6:B10" si="7">P23/100</f>
        <v>0.13200000000000001</v>
      </c>
      <c r="C6">
        <f t="shared" ref="C6:C10" si="8">SUM(E6:K6)</f>
        <v>9302</v>
      </c>
      <c r="D6">
        <f t="shared" ref="D6:D10" si="9">B6*C6</f>
        <v>1227.864</v>
      </c>
      <c r="E6" s="1">
        <f t="shared" si="0"/>
        <v>1052</v>
      </c>
      <c r="F6" s="1">
        <f t="shared" si="1"/>
        <v>1069</v>
      </c>
      <c r="G6" s="1">
        <f t="shared" si="2"/>
        <v>1679</v>
      </c>
      <c r="H6" s="1">
        <f t="shared" si="3"/>
        <v>1628</v>
      </c>
      <c r="I6" s="5">
        <f t="shared" si="4"/>
        <v>1473</v>
      </c>
      <c r="J6" s="5">
        <f t="shared" si="5"/>
        <v>1317</v>
      </c>
      <c r="K6" s="5">
        <f t="shared" si="6"/>
        <v>1084</v>
      </c>
    </row>
    <row r="7" spans="1:11">
      <c r="A7">
        <v>26</v>
      </c>
      <c r="B7" s="37">
        <f t="shared" si="7"/>
        <v>0.19399999999999998</v>
      </c>
      <c r="C7">
        <f t="shared" si="8"/>
        <v>9155</v>
      </c>
      <c r="D7">
        <f t="shared" si="9"/>
        <v>1776.0699999999997</v>
      </c>
      <c r="E7" s="1">
        <f t="shared" si="0"/>
        <v>1069</v>
      </c>
      <c r="F7" s="1">
        <f t="shared" si="1"/>
        <v>1679</v>
      </c>
      <c r="G7" s="1">
        <f t="shared" si="2"/>
        <v>1628</v>
      </c>
      <c r="H7" s="5">
        <f t="shared" si="3"/>
        <v>1473</v>
      </c>
      <c r="I7" s="5">
        <f t="shared" si="4"/>
        <v>1317</v>
      </c>
      <c r="J7" s="5">
        <f t="shared" si="5"/>
        <v>1084</v>
      </c>
      <c r="K7" s="5">
        <f t="shared" si="6"/>
        <v>905</v>
      </c>
    </row>
    <row r="8" spans="1:11">
      <c r="A8">
        <v>27</v>
      </c>
      <c r="B8" s="37">
        <f t="shared" si="7"/>
        <v>0.223</v>
      </c>
      <c r="C8">
        <f t="shared" si="8"/>
        <v>8901</v>
      </c>
      <c r="D8">
        <f t="shared" si="9"/>
        <v>1984.923</v>
      </c>
      <c r="E8" s="1">
        <f t="shared" si="0"/>
        <v>1679</v>
      </c>
      <c r="F8" s="1">
        <f t="shared" si="1"/>
        <v>1628</v>
      </c>
      <c r="G8" s="5">
        <f t="shared" si="2"/>
        <v>1473</v>
      </c>
      <c r="H8" s="5">
        <f t="shared" si="3"/>
        <v>1317</v>
      </c>
      <c r="I8" s="5">
        <f t="shared" si="4"/>
        <v>1084</v>
      </c>
      <c r="J8" s="5">
        <f t="shared" si="5"/>
        <v>905</v>
      </c>
      <c r="K8" s="5">
        <f t="shared" si="6"/>
        <v>815</v>
      </c>
    </row>
    <row r="9" spans="1:11">
      <c r="A9">
        <v>28</v>
      </c>
      <c r="B9" s="37">
        <f t="shared" si="7"/>
        <v>0.217</v>
      </c>
      <c r="C9">
        <f t="shared" si="8"/>
        <v>8533</v>
      </c>
      <c r="D9">
        <f t="shared" si="9"/>
        <v>1851.6610000000001</v>
      </c>
      <c r="E9" s="1">
        <f t="shared" si="0"/>
        <v>1628</v>
      </c>
      <c r="F9" s="5">
        <f t="shared" si="1"/>
        <v>1473</v>
      </c>
      <c r="G9" s="5">
        <f t="shared" si="2"/>
        <v>1317</v>
      </c>
      <c r="H9" s="5">
        <f t="shared" si="3"/>
        <v>1084</v>
      </c>
      <c r="I9" s="5">
        <f t="shared" si="4"/>
        <v>905</v>
      </c>
      <c r="J9" s="5">
        <f t="shared" si="5"/>
        <v>815</v>
      </c>
      <c r="K9" s="5">
        <f t="shared" si="6"/>
        <v>1311</v>
      </c>
    </row>
    <row r="10" spans="1:11">
      <c r="A10">
        <v>1</v>
      </c>
      <c r="B10" s="37">
        <f t="shared" si="7"/>
        <v>2.1000000000000001E-2</v>
      </c>
      <c r="C10">
        <f t="shared" si="8"/>
        <v>7617</v>
      </c>
      <c r="D10">
        <f t="shared" si="9"/>
        <v>159.95700000000002</v>
      </c>
      <c r="E10" s="5">
        <f t="shared" si="0"/>
        <v>1473</v>
      </c>
      <c r="F10" s="5">
        <f t="shared" si="1"/>
        <v>1317</v>
      </c>
      <c r="G10" s="5">
        <f t="shared" si="2"/>
        <v>1084</v>
      </c>
      <c r="H10" s="5">
        <f t="shared" si="3"/>
        <v>905</v>
      </c>
      <c r="I10" s="5">
        <f t="shared" si="4"/>
        <v>815</v>
      </c>
      <c r="J10" s="5">
        <f t="shared" si="5"/>
        <v>1311</v>
      </c>
      <c r="K10" s="5">
        <f t="shared" si="6"/>
        <v>712</v>
      </c>
    </row>
    <row r="11" spans="1:11">
      <c r="D11" s="38">
        <f>SUM(D5:D10)</f>
        <v>9073.8170000000009</v>
      </c>
    </row>
    <row r="13" spans="1:11">
      <c r="A13" t="s">
        <v>7</v>
      </c>
      <c r="D13" s="45">
        <f>D11/7</f>
        <v>1296.2595714285715</v>
      </c>
      <c r="E13" t="s">
        <v>52</v>
      </c>
    </row>
    <row r="14" spans="1:11">
      <c r="A14" s="1">
        <v>12</v>
      </c>
      <c r="B14" s="49">
        <v>1517</v>
      </c>
      <c r="C14" s="47"/>
      <c r="D14" s="5"/>
    </row>
    <row r="15" spans="1:11">
      <c r="A15" s="1">
        <v>13</v>
      </c>
      <c r="B15" s="49">
        <v>1499</v>
      </c>
      <c r="C15" s="47"/>
      <c r="D15" s="5"/>
    </row>
    <row r="16" spans="1:11">
      <c r="A16" s="1">
        <v>14</v>
      </c>
      <c r="B16" s="49">
        <v>2041</v>
      </c>
      <c r="C16" s="47"/>
      <c r="D16" s="5"/>
    </row>
    <row r="17" spans="1:19">
      <c r="A17" s="1">
        <v>15</v>
      </c>
      <c r="B17" s="49">
        <v>2054</v>
      </c>
      <c r="C17" s="47"/>
      <c r="D17" s="5"/>
    </row>
    <row r="18" spans="1:19">
      <c r="A18" s="1">
        <v>16</v>
      </c>
      <c r="B18" s="49">
        <v>1913</v>
      </c>
      <c r="C18" s="47"/>
      <c r="D18" s="5"/>
    </row>
    <row r="19" spans="1:19">
      <c r="A19">
        <v>17</v>
      </c>
      <c r="B19" s="49">
        <v>1762</v>
      </c>
      <c r="C19" s="47"/>
      <c r="D19" s="5"/>
    </row>
    <row r="20" spans="1:19">
      <c r="A20">
        <v>18</v>
      </c>
      <c r="B20" s="49">
        <v>1516</v>
      </c>
      <c r="C20" s="47"/>
      <c r="D20" s="5"/>
      <c r="G20" s="44"/>
      <c r="H20" s="44"/>
      <c r="I20" s="44"/>
      <c r="J20" s="44"/>
    </row>
    <row r="21" spans="1:19" ht="30.75">
      <c r="A21">
        <v>19</v>
      </c>
      <c r="B21" s="49">
        <v>1052</v>
      </c>
      <c r="C21" s="47"/>
      <c r="D21" s="5"/>
      <c r="G21" s="44"/>
      <c r="H21" s="44"/>
      <c r="I21" s="44"/>
      <c r="J21" s="44"/>
      <c r="L21" s="73" t="s">
        <v>8</v>
      </c>
      <c r="M21" s="7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20</v>
      </c>
      <c r="B22" s="49">
        <v>1069</v>
      </c>
      <c r="C22" s="47"/>
      <c r="D22" s="5"/>
      <c r="G22" s="44"/>
      <c r="H22" s="44"/>
      <c r="I22" s="44"/>
      <c r="J22" s="44"/>
      <c r="L22" s="79" t="s">
        <v>13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>
      <c r="A23">
        <v>21</v>
      </c>
      <c r="B23" s="49">
        <v>1679</v>
      </c>
      <c r="C23" s="47"/>
      <c r="D23" s="5"/>
      <c r="G23" s="44"/>
      <c r="H23" s="44"/>
      <c r="I23" s="44"/>
      <c r="J23" s="44"/>
      <c r="L23" s="80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>
      <c r="A24">
        <v>22</v>
      </c>
      <c r="B24" s="49">
        <v>1628</v>
      </c>
      <c r="C24" s="47"/>
      <c r="D24" s="5"/>
      <c r="F24" s="46"/>
      <c r="G24" s="44"/>
      <c r="H24" s="44"/>
      <c r="I24" s="44"/>
      <c r="J24" s="44"/>
      <c r="L24" s="80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>
      <c r="A25" s="1">
        <v>23</v>
      </c>
      <c r="B25" s="49">
        <v>1473</v>
      </c>
      <c r="C25" s="47"/>
      <c r="D25" s="5"/>
      <c r="G25" s="44"/>
      <c r="H25" s="44"/>
      <c r="I25" s="44"/>
      <c r="J25" s="44"/>
      <c r="L25" s="80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>
      <c r="A26">
        <v>24</v>
      </c>
      <c r="B26" s="49">
        <v>1317</v>
      </c>
      <c r="C26" s="47"/>
      <c r="D26" s="5"/>
      <c r="G26" s="44"/>
      <c r="H26" s="44"/>
      <c r="I26" s="44"/>
      <c r="J26" s="44"/>
      <c r="L26" s="80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>
      <c r="A27">
        <v>25</v>
      </c>
      <c r="B27" s="49">
        <v>1084</v>
      </c>
      <c r="C27" s="47"/>
      <c r="D27" s="5"/>
      <c r="G27" s="44"/>
      <c r="H27" s="44"/>
      <c r="I27" s="44"/>
      <c r="J27" s="44"/>
      <c r="L27" s="80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>
      <c r="A28">
        <v>26</v>
      </c>
      <c r="B28" s="49">
        <v>905</v>
      </c>
      <c r="C28" s="47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>
        <v>27</v>
      </c>
      <c r="B29" s="49">
        <v>815</v>
      </c>
      <c r="C29" s="47"/>
      <c r="D29" s="5"/>
      <c r="G29" s="44"/>
      <c r="H29" s="44"/>
      <c r="I29" s="44"/>
      <c r="J29" s="44"/>
    </row>
    <row r="30" spans="1:19">
      <c r="A30">
        <v>28</v>
      </c>
      <c r="B30" s="49">
        <v>1311</v>
      </c>
      <c r="C30" s="47"/>
      <c r="D30" s="5"/>
      <c r="G30" s="44"/>
      <c r="H30" s="44"/>
      <c r="I30" s="44"/>
      <c r="J30" s="44"/>
    </row>
    <row r="31" spans="1:19">
      <c r="A31">
        <v>1</v>
      </c>
      <c r="B31" s="49">
        <v>712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55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J18" sqref="J18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0.23399999999999999</v>
      </c>
      <c r="C5">
        <f>SUM(E5:K5)</f>
        <v>7992</v>
      </c>
      <c r="D5">
        <f>B5*C5</f>
        <v>1870.1279999999999</v>
      </c>
      <c r="E5" s="1">
        <f t="shared" ref="E5:E10" si="0">B20</f>
        <v>1084</v>
      </c>
      <c r="F5" s="1">
        <f t="shared" ref="F5:F10" si="1">B21</f>
        <v>906</v>
      </c>
      <c r="G5" s="1">
        <f t="shared" ref="G5:G10" si="2">B22</f>
        <v>818</v>
      </c>
      <c r="H5" s="1">
        <f t="shared" ref="H5:H10" si="3">B23</f>
        <v>1330</v>
      </c>
      <c r="I5" s="1">
        <f t="shared" ref="I5:I10" si="4">B24</f>
        <v>1269</v>
      </c>
      <c r="J5" s="5">
        <f t="shared" ref="J5:J10" si="5">B25</f>
        <v>1168</v>
      </c>
      <c r="K5" s="5">
        <f t="shared" ref="K5:K10" si="6">B26</f>
        <v>1417</v>
      </c>
    </row>
    <row r="6" spans="1:11">
      <c r="A6">
        <v>4</v>
      </c>
      <c r="B6" s="37">
        <f t="shared" ref="B6:B10" si="7">P23/100</f>
        <v>8.6999999999999994E-2</v>
      </c>
      <c r="C6">
        <f t="shared" ref="C6:C10" si="8">SUM(E6:K6)</f>
        <v>7984</v>
      </c>
      <c r="D6">
        <f t="shared" ref="D6:D10" si="9">B6*C6</f>
        <v>694.60799999999995</v>
      </c>
      <c r="E6" s="1">
        <f t="shared" si="0"/>
        <v>906</v>
      </c>
      <c r="F6" s="1">
        <f t="shared" si="1"/>
        <v>818</v>
      </c>
      <c r="G6" s="1">
        <f t="shared" si="2"/>
        <v>1330</v>
      </c>
      <c r="H6" s="1">
        <f t="shared" si="3"/>
        <v>1269</v>
      </c>
      <c r="I6" s="5">
        <f t="shared" si="4"/>
        <v>1168</v>
      </c>
      <c r="J6" s="5">
        <f t="shared" si="5"/>
        <v>1417</v>
      </c>
      <c r="K6" s="5">
        <f t="shared" si="6"/>
        <v>1076</v>
      </c>
    </row>
    <row r="7" spans="1:11">
      <c r="A7">
        <v>5</v>
      </c>
      <c r="B7" s="37">
        <f t="shared" si="7"/>
        <v>0.161</v>
      </c>
      <c r="C7">
        <f t="shared" si="8"/>
        <v>7858</v>
      </c>
      <c r="D7">
        <f t="shared" si="9"/>
        <v>1265.1379999999999</v>
      </c>
      <c r="E7" s="1">
        <f t="shared" si="0"/>
        <v>818</v>
      </c>
      <c r="F7" s="1">
        <f t="shared" si="1"/>
        <v>1330</v>
      </c>
      <c r="G7" s="1">
        <f t="shared" si="2"/>
        <v>1269</v>
      </c>
      <c r="H7" s="5">
        <f t="shared" si="3"/>
        <v>1168</v>
      </c>
      <c r="I7" s="5">
        <f t="shared" si="4"/>
        <v>1417</v>
      </c>
      <c r="J7" s="5">
        <f t="shared" si="5"/>
        <v>1076</v>
      </c>
      <c r="K7" s="5">
        <f t="shared" si="6"/>
        <v>780</v>
      </c>
    </row>
    <row r="8" spans="1:11">
      <c r="A8">
        <v>6</v>
      </c>
      <c r="B8" s="37">
        <f t="shared" si="7"/>
        <v>0.36899999999999999</v>
      </c>
      <c r="C8">
        <f t="shared" si="8"/>
        <v>7815</v>
      </c>
      <c r="D8">
        <f t="shared" si="9"/>
        <v>2883.7350000000001</v>
      </c>
      <c r="E8" s="1">
        <f t="shared" si="0"/>
        <v>1330</v>
      </c>
      <c r="F8" s="1">
        <f t="shared" si="1"/>
        <v>1269</v>
      </c>
      <c r="G8" s="5">
        <f t="shared" si="2"/>
        <v>1168</v>
      </c>
      <c r="H8" s="5">
        <f t="shared" si="3"/>
        <v>1417</v>
      </c>
      <c r="I8" s="5">
        <f t="shared" si="4"/>
        <v>1076</v>
      </c>
      <c r="J8" s="5">
        <f t="shared" si="5"/>
        <v>780</v>
      </c>
      <c r="K8" s="5">
        <f t="shared" si="6"/>
        <v>775</v>
      </c>
    </row>
    <row r="9" spans="1:11">
      <c r="A9">
        <v>7</v>
      </c>
      <c r="B9" s="37">
        <f t="shared" si="7"/>
        <v>9.8000000000000004E-2</v>
      </c>
      <c r="C9">
        <f t="shared" si="8"/>
        <v>7723</v>
      </c>
      <c r="D9">
        <f t="shared" si="9"/>
        <v>756.85400000000004</v>
      </c>
      <c r="E9" s="1">
        <f t="shared" si="0"/>
        <v>1269</v>
      </c>
      <c r="F9" s="5">
        <f t="shared" si="1"/>
        <v>1168</v>
      </c>
      <c r="G9" s="5">
        <f t="shared" si="2"/>
        <v>1417</v>
      </c>
      <c r="H9" s="5">
        <f t="shared" si="3"/>
        <v>1076</v>
      </c>
      <c r="I9" s="5">
        <f t="shared" si="4"/>
        <v>780</v>
      </c>
      <c r="J9" s="5">
        <f t="shared" si="5"/>
        <v>775</v>
      </c>
      <c r="K9" s="5">
        <f t="shared" si="6"/>
        <v>1238</v>
      </c>
    </row>
    <row r="10" spans="1:11">
      <c r="A10">
        <v>8</v>
      </c>
      <c r="B10" s="37">
        <f t="shared" si="7"/>
        <v>5.0999999999999997E-2</v>
      </c>
      <c r="C10">
        <f t="shared" si="8"/>
        <v>7225</v>
      </c>
      <c r="D10">
        <f t="shared" si="9"/>
        <v>368.47499999999997</v>
      </c>
      <c r="E10" s="5">
        <f t="shared" si="0"/>
        <v>1168</v>
      </c>
      <c r="F10" s="5">
        <f t="shared" si="1"/>
        <v>1417</v>
      </c>
      <c r="G10" s="5">
        <f t="shared" si="2"/>
        <v>1076</v>
      </c>
      <c r="H10" s="5">
        <f t="shared" si="3"/>
        <v>780</v>
      </c>
      <c r="I10" s="5">
        <f t="shared" si="4"/>
        <v>775</v>
      </c>
      <c r="J10" s="5">
        <f t="shared" si="5"/>
        <v>1238</v>
      </c>
      <c r="K10" s="5">
        <f t="shared" si="6"/>
        <v>771</v>
      </c>
    </row>
    <row r="11" spans="1:11">
      <c r="D11" s="38">
        <f>SUM(D5:D10)</f>
        <v>7838.938000000001</v>
      </c>
    </row>
    <row r="13" spans="1:11">
      <c r="A13" t="s">
        <v>7</v>
      </c>
      <c r="D13" s="45">
        <f>D11/7</f>
        <v>1119.8482857142858</v>
      </c>
      <c r="E13" t="s">
        <v>52</v>
      </c>
    </row>
    <row r="14" spans="1:11">
      <c r="A14">
        <v>19</v>
      </c>
      <c r="B14" s="50">
        <v>1052</v>
      </c>
      <c r="C14" s="47"/>
      <c r="D14" s="5"/>
    </row>
    <row r="15" spans="1:11">
      <c r="A15">
        <v>20</v>
      </c>
      <c r="B15" s="50">
        <v>1069</v>
      </c>
      <c r="C15" s="47"/>
      <c r="D15" s="5"/>
    </row>
    <row r="16" spans="1:11">
      <c r="A16">
        <v>21</v>
      </c>
      <c r="B16" s="50">
        <v>1679</v>
      </c>
      <c r="C16" s="47"/>
      <c r="D16" s="5"/>
    </row>
    <row r="17" spans="1:19">
      <c r="A17">
        <v>22</v>
      </c>
      <c r="B17" s="50">
        <v>1627</v>
      </c>
      <c r="C17" s="47"/>
      <c r="D17" s="5"/>
    </row>
    <row r="18" spans="1:19">
      <c r="A18" s="1">
        <v>23</v>
      </c>
      <c r="B18" s="50">
        <v>1473</v>
      </c>
      <c r="C18" s="47"/>
      <c r="D18" s="5"/>
    </row>
    <row r="19" spans="1:19">
      <c r="A19">
        <v>24</v>
      </c>
      <c r="B19" s="50">
        <v>1317</v>
      </c>
      <c r="C19" s="47"/>
      <c r="D19" s="5"/>
    </row>
    <row r="20" spans="1:19">
      <c r="A20">
        <v>25</v>
      </c>
      <c r="B20" s="50">
        <v>1084</v>
      </c>
      <c r="C20" s="47"/>
      <c r="D20" s="5"/>
      <c r="G20" s="44"/>
      <c r="H20" s="44"/>
      <c r="I20" s="44"/>
      <c r="J20" s="44"/>
    </row>
    <row r="21" spans="1:19" ht="30.75">
      <c r="A21">
        <v>26</v>
      </c>
      <c r="B21" s="50">
        <v>906</v>
      </c>
      <c r="C21" s="47"/>
      <c r="D21" s="5"/>
      <c r="G21" s="44"/>
      <c r="H21" s="44"/>
      <c r="I21" s="44"/>
      <c r="J21" s="44"/>
      <c r="L21" s="73" t="s">
        <v>8</v>
      </c>
      <c r="M21" s="7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27</v>
      </c>
      <c r="B22" s="50">
        <v>818</v>
      </c>
      <c r="C22" s="47"/>
      <c r="D22" s="5"/>
      <c r="G22" s="44"/>
      <c r="H22" s="44"/>
      <c r="I22" s="44"/>
      <c r="J22" s="44"/>
      <c r="L22" s="79" t="s">
        <v>13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>
      <c r="A23">
        <v>28</v>
      </c>
      <c r="B23" s="50">
        <v>1330</v>
      </c>
      <c r="C23" s="47"/>
      <c r="D23" s="5"/>
      <c r="G23" s="44"/>
      <c r="H23" s="44"/>
      <c r="I23" s="44"/>
      <c r="J23" s="44"/>
      <c r="L23" s="80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>
      <c r="A24">
        <v>1</v>
      </c>
      <c r="B24" s="50">
        <v>1269</v>
      </c>
      <c r="C24" s="47"/>
      <c r="D24" s="5"/>
      <c r="F24" s="46"/>
      <c r="G24" s="44"/>
      <c r="H24" s="44"/>
      <c r="I24" s="44"/>
      <c r="J24" s="44"/>
      <c r="L24" s="80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>
      <c r="A25">
        <v>2</v>
      </c>
      <c r="B25" s="50">
        <v>1168</v>
      </c>
      <c r="C25" s="47"/>
      <c r="D25" s="5"/>
      <c r="G25" s="44"/>
      <c r="H25" s="44"/>
      <c r="I25" s="44"/>
      <c r="J25" s="44"/>
      <c r="L25" s="80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>
      <c r="A26" s="1">
        <v>3</v>
      </c>
      <c r="B26" s="50">
        <v>1417</v>
      </c>
      <c r="C26" s="47"/>
      <c r="D26" s="5"/>
      <c r="G26" s="44"/>
      <c r="H26" s="44"/>
      <c r="I26" s="44"/>
      <c r="J26" s="44"/>
      <c r="L26" s="80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>
      <c r="A27" s="1">
        <v>4</v>
      </c>
      <c r="B27" s="50">
        <v>1076</v>
      </c>
      <c r="C27" s="47"/>
      <c r="D27" s="5"/>
      <c r="G27" s="44"/>
      <c r="H27" s="44"/>
      <c r="I27" s="44"/>
      <c r="J27" s="44"/>
      <c r="L27" s="80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>
      <c r="A28" s="1">
        <v>5</v>
      </c>
      <c r="B28" s="50">
        <v>780</v>
      </c>
      <c r="C28" s="47"/>
      <c r="D28" s="5"/>
      <c r="G28" s="44"/>
      <c r="H28" s="44"/>
      <c r="I28" s="44"/>
      <c r="J28" s="44"/>
      <c r="L28" s="81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50">
        <v>775</v>
      </c>
      <c r="C29" s="47"/>
      <c r="D29" s="5"/>
      <c r="G29" s="44"/>
      <c r="H29" s="44"/>
      <c r="I29" s="44"/>
      <c r="J29" s="44"/>
    </row>
    <row r="30" spans="1:19">
      <c r="A30" s="1">
        <v>7</v>
      </c>
      <c r="B30" s="50">
        <v>1238</v>
      </c>
      <c r="C30" s="47"/>
      <c r="D30" s="5"/>
      <c r="G30" s="44"/>
      <c r="H30" s="44"/>
      <c r="I30" s="44"/>
      <c r="J30" s="44"/>
    </row>
    <row r="31" spans="1:19">
      <c r="A31" s="1">
        <v>8</v>
      </c>
      <c r="B31" s="50">
        <v>771</v>
      </c>
      <c r="C31" s="47"/>
      <c r="D31" s="5"/>
      <c r="L31" t="s">
        <v>2</v>
      </c>
    </row>
    <row r="33" spans="1:3">
      <c r="B33" s="5"/>
      <c r="C33" s="5"/>
    </row>
    <row r="34" spans="1:3">
      <c r="B34" s="5"/>
      <c r="C34" s="5"/>
    </row>
    <row r="35" spans="1:3">
      <c r="A35" t="s">
        <v>56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F19" sqref="F19"/>
    </sheetView>
  </sheetViews>
  <sheetFormatPr baseColWidth="10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10</v>
      </c>
      <c r="B5" s="37">
        <f t="shared" ref="B5:B10" si="0">P22/100</f>
        <v>0.20600000000000002</v>
      </c>
      <c r="C5">
        <f t="shared" ref="C5:C10" si="1">SUM(E5:K5)</f>
        <v>7607</v>
      </c>
      <c r="D5">
        <f t="shared" ref="D5:D10" si="2">B5*C5</f>
        <v>1567.0420000000001</v>
      </c>
      <c r="E5" s="1">
        <f t="shared" ref="E5:E10" si="3">B20</f>
        <v>1078</v>
      </c>
      <c r="F5" s="1">
        <f t="shared" ref="F5:F10" si="4">B21</f>
        <v>785</v>
      </c>
      <c r="G5" s="1">
        <f t="shared" ref="G5:G10" si="5">B22</f>
        <v>776</v>
      </c>
      <c r="H5" s="1">
        <f t="shared" ref="H5:H10" si="6">B23</f>
        <v>1247</v>
      </c>
      <c r="I5" s="1">
        <f t="shared" ref="I5:I10" si="7">B24</f>
        <v>1366</v>
      </c>
      <c r="J5" s="5">
        <f t="shared" ref="J5:J10" si="8">B25</f>
        <v>1255</v>
      </c>
      <c r="K5" s="5">
        <f t="shared" ref="K5:K10" si="9">B26</f>
        <v>1100</v>
      </c>
    </row>
    <row r="6" spans="1:11">
      <c r="A6">
        <v>11</v>
      </c>
      <c r="B6" s="37">
        <f t="shared" si="0"/>
        <v>0.14000000000000001</v>
      </c>
      <c r="C6">
        <f t="shared" si="1"/>
        <v>7593</v>
      </c>
      <c r="D6">
        <f t="shared" si="2"/>
        <v>1063.0200000000002</v>
      </c>
      <c r="E6" s="1">
        <f t="shared" si="3"/>
        <v>785</v>
      </c>
      <c r="F6" s="1">
        <f t="shared" si="4"/>
        <v>776</v>
      </c>
      <c r="G6" s="1">
        <f t="shared" si="5"/>
        <v>1247</v>
      </c>
      <c r="H6" s="1">
        <f t="shared" si="6"/>
        <v>1366</v>
      </c>
      <c r="I6" s="5">
        <f t="shared" si="7"/>
        <v>1255</v>
      </c>
      <c r="J6" s="5">
        <f t="shared" si="8"/>
        <v>1100</v>
      </c>
      <c r="K6" s="5">
        <f t="shared" si="9"/>
        <v>1064</v>
      </c>
    </row>
    <row r="7" spans="1:11">
      <c r="A7">
        <v>12</v>
      </c>
      <c r="B7" s="37">
        <f t="shared" si="0"/>
        <v>0.20800000000000002</v>
      </c>
      <c r="C7">
        <f t="shared" si="1"/>
        <v>7536</v>
      </c>
      <c r="D7">
        <f t="shared" si="2"/>
        <v>1567.4880000000001</v>
      </c>
      <c r="E7" s="1">
        <f t="shared" si="3"/>
        <v>776</v>
      </c>
      <c r="F7" s="1">
        <f t="shared" si="4"/>
        <v>1247</v>
      </c>
      <c r="G7" s="1">
        <f t="shared" si="5"/>
        <v>1366</v>
      </c>
      <c r="H7" s="5">
        <f t="shared" si="6"/>
        <v>1255</v>
      </c>
      <c r="I7" s="5">
        <f t="shared" si="7"/>
        <v>1100</v>
      </c>
      <c r="J7" s="5">
        <f t="shared" si="8"/>
        <v>1064</v>
      </c>
      <c r="K7" s="5">
        <f t="shared" si="9"/>
        <v>728</v>
      </c>
    </row>
    <row r="8" spans="1:11">
      <c r="A8">
        <v>13</v>
      </c>
      <c r="B8" s="37">
        <f t="shared" si="0"/>
        <v>0.253</v>
      </c>
      <c r="C8">
        <f t="shared" si="1"/>
        <v>7453</v>
      </c>
      <c r="D8">
        <f t="shared" si="2"/>
        <v>1885.6089999999999</v>
      </c>
      <c r="E8" s="1">
        <f t="shared" si="3"/>
        <v>1247</v>
      </c>
      <c r="F8" s="1">
        <f t="shared" si="4"/>
        <v>1366</v>
      </c>
      <c r="G8" s="5">
        <f t="shared" si="5"/>
        <v>1255</v>
      </c>
      <c r="H8" s="5">
        <f t="shared" si="6"/>
        <v>1100</v>
      </c>
      <c r="I8" s="5">
        <f t="shared" si="7"/>
        <v>1064</v>
      </c>
      <c r="J8" s="5">
        <f t="shared" si="8"/>
        <v>728</v>
      </c>
      <c r="K8" s="5">
        <f t="shared" si="9"/>
        <v>693</v>
      </c>
    </row>
    <row r="9" spans="1:11">
      <c r="A9">
        <v>14</v>
      </c>
      <c r="B9" s="37">
        <f t="shared" si="0"/>
        <v>0.17</v>
      </c>
      <c r="C9">
        <f t="shared" si="1"/>
        <v>7519</v>
      </c>
      <c r="D9">
        <f t="shared" si="2"/>
        <v>1278.23</v>
      </c>
      <c r="E9" s="1">
        <f t="shared" si="3"/>
        <v>1366</v>
      </c>
      <c r="F9" s="5">
        <f t="shared" si="4"/>
        <v>1255</v>
      </c>
      <c r="G9" s="5">
        <f t="shared" si="5"/>
        <v>1100</v>
      </c>
      <c r="H9" s="5">
        <f t="shared" si="6"/>
        <v>1064</v>
      </c>
      <c r="I9" s="5">
        <f t="shared" si="7"/>
        <v>728</v>
      </c>
      <c r="J9" s="5">
        <f t="shared" si="8"/>
        <v>693</v>
      </c>
      <c r="K9" s="5">
        <f t="shared" si="9"/>
        <v>1313</v>
      </c>
    </row>
    <row r="10" spans="1:11">
      <c r="A10">
        <v>15</v>
      </c>
      <c r="B10" s="37">
        <f t="shared" si="0"/>
        <v>2.3E-2</v>
      </c>
      <c r="C10">
        <f t="shared" si="1"/>
        <v>6926</v>
      </c>
      <c r="D10">
        <f t="shared" si="2"/>
        <v>159.298</v>
      </c>
      <c r="E10" s="5">
        <f t="shared" si="3"/>
        <v>1255</v>
      </c>
      <c r="F10" s="5">
        <f t="shared" si="4"/>
        <v>1100</v>
      </c>
      <c r="G10" s="5">
        <f t="shared" si="5"/>
        <v>1064</v>
      </c>
      <c r="H10" s="5">
        <f t="shared" si="6"/>
        <v>728</v>
      </c>
      <c r="I10" s="5">
        <f t="shared" si="7"/>
        <v>693</v>
      </c>
      <c r="J10" s="5">
        <f t="shared" si="8"/>
        <v>1313</v>
      </c>
      <c r="K10" s="5">
        <f t="shared" si="9"/>
        <v>773</v>
      </c>
    </row>
    <row r="11" spans="1:11">
      <c r="D11" s="38">
        <f>SUM(D5:D10)</f>
        <v>7520.686999999999</v>
      </c>
    </row>
    <row r="13" spans="1:11">
      <c r="A13" t="s">
        <v>7</v>
      </c>
      <c r="D13" s="45">
        <f>D11/7</f>
        <v>1074.3838571428571</v>
      </c>
      <c r="E13" t="s">
        <v>52</v>
      </c>
    </row>
    <row r="14" spans="1:11">
      <c r="A14">
        <v>26</v>
      </c>
      <c r="B14" s="50">
        <v>905</v>
      </c>
      <c r="C14" s="47"/>
      <c r="D14" s="5"/>
    </row>
    <row r="15" spans="1:11">
      <c r="A15">
        <v>27</v>
      </c>
      <c r="B15" s="50">
        <v>817</v>
      </c>
      <c r="C15" s="47"/>
      <c r="D15" s="5"/>
    </row>
    <row r="16" spans="1:11">
      <c r="A16">
        <v>28</v>
      </c>
      <c r="B16" s="50">
        <v>1333</v>
      </c>
      <c r="C16" s="47"/>
      <c r="D16" s="5"/>
    </row>
    <row r="17" spans="1:19">
      <c r="A17">
        <v>1</v>
      </c>
      <c r="B17" s="50">
        <v>1267</v>
      </c>
      <c r="C17" s="47"/>
      <c r="D17" s="5"/>
    </row>
    <row r="18" spans="1:19">
      <c r="A18" s="1">
        <v>2</v>
      </c>
      <c r="B18" s="50">
        <v>1169</v>
      </c>
      <c r="C18" s="47"/>
      <c r="D18" s="5"/>
    </row>
    <row r="19" spans="1:19">
      <c r="A19">
        <v>3</v>
      </c>
      <c r="B19" s="50">
        <v>1422</v>
      </c>
      <c r="C19" s="47"/>
      <c r="D19" s="5"/>
    </row>
    <row r="20" spans="1:19">
      <c r="A20">
        <v>4</v>
      </c>
      <c r="B20" s="50">
        <v>1078</v>
      </c>
      <c r="C20" s="47"/>
      <c r="D20" s="5"/>
    </row>
    <row r="21" spans="1:19" ht="30.75">
      <c r="A21">
        <v>5</v>
      </c>
      <c r="B21" s="50">
        <v>785</v>
      </c>
      <c r="C21" s="47"/>
      <c r="D21" s="5"/>
      <c r="L21" s="82" t="s">
        <v>8</v>
      </c>
      <c r="M21" s="82"/>
      <c r="N21" s="72" t="s">
        <v>9</v>
      </c>
      <c r="O21" s="71" t="s">
        <v>10</v>
      </c>
      <c r="P21" s="71" t="s">
        <v>11</v>
      </c>
      <c r="Q21" s="70" t="s">
        <v>12</v>
      </c>
    </row>
    <row r="22" spans="1:19" ht="15.95" customHeight="1">
      <c r="A22">
        <v>6</v>
      </c>
      <c r="B22" s="50">
        <v>776</v>
      </c>
      <c r="C22" s="47"/>
      <c r="D22" s="5"/>
      <c r="L22" s="83" t="s">
        <v>13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>
      <c r="A23">
        <v>7</v>
      </c>
      <c r="B23" s="50">
        <v>1247</v>
      </c>
      <c r="C23" s="47"/>
      <c r="D23" s="5"/>
      <c r="L23" s="84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>
      <c r="A24">
        <v>8</v>
      </c>
      <c r="B24" s="50">
        <v>1366</v>
      </c>
      <c r="C24" s="47"/>
      <c r="D24" s="5"/>
      <c r="F24" s="46"/>
      <c r="L24" s="84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>
      <c r="A25">
        <v>9</v>
      </c>
      <c r="B25" s="50">
        <v>1255</v>
      </c>
      <c r="C25" s="47"/>
      <c r="D25" s="5"/>
      <c r="L25" s="84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>
      <c r="A26" s="1">
        <v>10</v>
      </c>
      <c r="B26" s="50">
        <v>1100</v>
      </c>
      <c r="C26" s="47"/>
      <c r="D26" s="5"/>
      <c r="L26" s="84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>
      <c r="A27" s="1">
        <v>11</v>
      </c>
      <c r="B27" s="50">
        <v>1064</v>
      </c>
      <c r="C27" s="47"/>
      <c r="D27" s="5"/>
      <c r="L27" s="84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>
      <c r="A28" s="1">
        <v>12</v>
      </c>
      <c r="B28" s="50">
        <v>728</v>
      </c>
      <c r="C28" s="47"/>
      <c r="D28" s="5"/>
      <c r="L28" s="85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13</v>
      </c>
      <c r="B29" s="50">
        <v>693</v>
      </c>
      <c r="C29" s="47"/>
      <c r="D29" s="5"/>
    </row>
    <row r="30" spans="1:19">
      <c r="A30" s="1">
        <f>A31-1</f>
        <v>14</v>
      </c>
      <c r="B30" s="50">
        <v>1313</v>
      </c>
      <c r="C30" s="47"/>
      <c r="D30" s="5"/>
    </row>
    <row r="31" spans="1:19">
      <c r="A31" s="1">
        <v>15</v>
      </c>
      <c r="B31" s="50">
        <v>773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59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Prud'homme</cp:lastModifiedBy>
  <cp:revision/>
  <dcterms:created xsi:type="dcterms:W3CDTF">2022-01-19T19:34:27Z</dcterms:created>
  <dcterms:modified xsi:type="dcterms:W3CDTF">2022-04-07T15:02:58Z</dcterms:modified>
  <cp:category/>
  <cp:contentStatus/>
</cp:coreProperties>
</file>