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andre Prud'homme\Dropbox\EnqueteCOVID\Vaccination\"/>
    </mc:Choice>
  </mc:AlternateContent>
  <xr:revisionPtr revIDLastSave="0" documentId="13_ncr:1_{F7451F5D-1959-4828-AD15-A8E60A534BEF}" xr6:coauthVersionLast="47" xr6:coauthVersionMax="47" xr10:uidLastSave="{00000000-0000-0000-0000-000000000000}"/>
  <bookViews>
    <workbookView xWindow="28680" yWindow="-120" windowWidth="29040" windowHeight="15720" xr2:uid="{F68992BC-3D97-46EB-BD5B-2F68FCC43DD4}"/>
  </bookViews>
  <sheets>
    <sheet name="Calcul_Vaccination" sheetId="1" r:id="rId1"/>
    <sheet name="Pop_to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1" i="1" l="1"/>
  <c r="F22" i="1"/>
  <c r="I22" i="1"/>
  <c r="I20" i="1"/>
  <c r="D14" i="1"/>
  <c r="F14" i="1" s="1"/>
  <c r="D13" i="1"/>
  <c r="D12" i="1"/>
  <c r="D8" i="1"/>
  <c r="D9" i="1"/>
  <c r="D10" i="1"/>
  <c r="F10" i="1" s="1"/>
  <c r="D26" i="1"/>
  <c r="F26" i="1" s="1"/>
  <c r="D25" i="1"/>
  <c r="D24" i="1"/>
  <c r="D22" i="1"/>
  <c r="D21" i="1"/>
  <c r="D20" i="1"/>
  <c r="D18" i="1"/>
  <c r="F18" i="1" s="1"/>
  <c r="D17" i="1"/>
  <c r="D16" i="1"/>
  <c r="D8" i="2"/>
  <c r="D7" i="2"/>
  <c r="D6" i="2"/>
  <c r="D5" i="2"/>
  <c r="D4" i="2"/>
  <c r="D3" i="2"/>
  <c r="F25" i="1" l="1"/>
  <c r="F24" i="1" s="1"/>
  <c r="I25" i="1" s="1"/>
  <c r="F17" i="1"/>
  <c r="I18" i="1" s="1"/>
  <c r="F13" i="1"/>
  <c r="F12" i="1" s="1"/>
  <c r="I13" i="1" s="1"/>
  <c r="F9" i="1"/>
  <c r="I10" i="1" s="1"/>
  <c r="D6" i="1"/>
  <c r="F6" i="1" s="1"/>
  <c r="F16" i="1"/>
  <c r="I17" i="1" s="1"/>
  <c r="I16" i="1" s="1"/>
  <c r="D5" i="1"/>
  <c r="D4" i="1"/>
  <c r="F20" i="1" l="1"/>
  <c r="I21" i="1" s="1"/>
  <c r="I14" i="1"/>
  <c r="I12" i="1" s="1"/>
  <c r="F8" i="1"/>
  <c r="I9" i="1" s="1"/>
  <c r="I8" i="1" s="1"/>
  <c r="I26" i="1"/>
  <c r="I24" i="1" s="1"/>
  <c r="F5" i="1"/>
  <c r="I6" i="1" s="1"/>
  <c r="F4" i="1" l="1"/>
  <c r="I5" i="1" s="1"/>
  <c r="I4" i="1" s="1"/>
  <c r="B3" i="2"/>
</calcChain>
</file>

<file path=xl/sharedStrings.xml><?xml version="1.0" encoding="utf-8"?>
<sst xmlns="http://schemas.openxmlformats.org/spreadsheetml/2006/main" count="189" uniqueCount="125">
  <si>
    <t>18-29 ans</t>
  </si>
  <si>
    <t>30-49 ans</t>
  </si>
  <si>
    <t>50-69 ans</t>
  </si>
  <si>
    <t>70-79 ans</t>
  </si>
  <si>
    <t>80 ans et plus</t>
  </si>
  <si>
    <r>
      <t>n</t>
    </r>
    <r>
      <rPr>
        <vertAlign val="superscript"/>
        <sz val="10"/>
        <color theme="1"/>
        <rFont val="Calibri"/>
        <family val="2"/>
        <scheme val="minor"/>
      </rPr>
      <t>pop2</t>
    </r>
  </si>
  <si>
    <r>
      <rPr>
        <vertAlign val="superscript"/>
        <sz val="10"/>
        <color theme="1"/>
        <rFont val="Calibri"/>
        <family val="2"/>
        <scheme val="minor"/>
      </rPr>
      <t>1</t>
    </r>
    <r>
      <rPr>
        <sz val="10"/>
        <color theme="1"/>
        <rFont val="Calibri"/>
        <family val="2"/>
        <scheme val="minor"/>
      </rPr>
      <t xml:space="preserve"> https://www.inspq.qc.ca/covid-19/donnees/vaccination (tableau 2.1)</t>
    </r>
  </si>
  <si>
    <r>
      <t>n</t>
    </r>
    <r>
      <rPr>
        <vertAlign val="superscript"/>
        <sz val="10"/>
        <color theme="1"/>
        <rFont val="Calibri"/>
        <family val="2"/>
        <scheme val="minor"/>
      </rPr>
      <t>vaccinné</t>
    </r>
  </si>
  <si>
    <r>
      <t>%</t>
    </r>
    <r>
      <rPr>
        <vertAlign val="superscript"/>
        <sz val="10"/>
        <color theme="1"/>
        <rFont val="Calibri"/>
        <family val="2"/>
        <scheme val="minor"/>
      </rPr>
      <t xml:space="preserve"> 1</t>
    </r>
  </si>
  <si>
    <t>Aucune dose</t>
  </si>
  <si>
    <t>Deux doses</t>
  </si>
  <si>
    <t>Au moins une dose</t>
  </si>
  <si>
    <t>Adéquatement vacciné</t>
  </si>
  <si>
    <r>
      <rPr>
        <vertAlign val="superscript"/>
        <sz val="10"/>
        <color theme="1"/>
        <rFont val="Calibri"/>
        <family val="2"/>
        <scheme val="minor"/>
      </rPr>
      <t>2</t>
    </r>
    <r>
      <rPr>
        <sz val="10"/>
        <color theme="1"/>
        <rFont val="Calibri"/>
        <family val="2"/>
        <scheme val="minor"/>
      </rPr>
      <t xml:space="preserve"> Statistique Canada. Tableau 17-10-0005-01  Estimations de la population au 1er juillet, par âge et sexe
DOI : https://doi.org/10.25318/1710000501-fra</t>
    </r>
  </si>
  <si>
    <t>100 ans et plus</t>
  </si>
  <si>
    <t>0 an</t>
  </si>
  <si>
    <t>1 an</t>
  </si>
  <si>
    <t>2 ans</t>
  </si>
  <si>
    <t>3 ans</t>
  </si>
  <si>
    <t>4 ans</t>
  </si>
  <si>
    <t>5 ans</t>
  </si>
  <si>
    <t>6 ans</t>
  </si>
  <si>
    <t>7 ans</t>
  </si>
  <si>
    <t>8 ans</t>
  </si>
  <si>
    <t>9 ans</t>
  </si>
  <si>
    <t>10 ans</t>
  </si>
  <si>
    <t>11 ans</t>
  </si>
  <si>
    <t>12 ans</t>
  </si>
  <si>
    <t>13 ans</t>
  </si>
  <si>
    <t>14 ans</t>
  </si>
  <si>
    <t>15 ans</t>
  </si>
  <si>
    <t>16 ans</t>
  </si>
  <si>
    <t>17 ans</t>
  </si>
  <si>
    <t>18 ans</t>
  </si>
  <si>
    <t>19 ans</t>
  </si>
  <si>
    <t>20 ans</t>
  </si>
  <si>
    <t>21 ans</t>
  </si>
  <si>
    <t>22 ans</t>
  </si>
  <si>
    <t>23 ans</t>
  </si>
  <si>
    <t>24 ans</t>
  </si>
  <si>
    <t>25 ans</t>
  </si>
  <si>
    <t>26 ans</t>
  </si>
  <si>
    <t>27 ans</t>
  </si>
  <si>
    <t>28 ans</t>
  </si>
  <si>
    <t>29 ans</t>
  </si>
  <si>
    <t>30 ans</t>
  </si>
  <si>
    <t>31 ans</t>
  </si>
  <si>
    <t>32 ans</t>
  </si>
  <si>
    <t>33 ans</t>
  </si>
  <si>
    <t>34 ans</t>
  </si>
  <si>
    <t>35 ans</t>
  </si>
  <si>
    <t>36 ans</t>
  </si>
  <si>
    <t>37 ans</t>
  </si>
  <si>
    <t>38 ans</t>
  </si>
  <si>
    <t>39 ans</t>
  </si>
  <si>
    <t>40 ans</t>
  </si>
  <si>
    <t>41 ans</t>
  </si>
  <si>
    <t>42 ans</t>
  </si>
  <si>
    <t>43 ans</t>
  </si>
  <si>
    <t>44 ans</t>
  </si>
  <si>
    <t>45 ans</t>
  </si>
  <si>
    <t>46 ans</t>
  </si>
  <si>
    <t>47 ans</t>
  </si>
  <si>
    <t>48 ans</t>
  </si>
  <si>
    <t>49 ans</t>
  </si>
  <si>
    <t>50 ans</t>
  </si>
  <si>
    <t>51 ans</t>
  </si>
  <si>
    <t>52 ans</t>
  </si>
  <si>
    <t>53 ans</t>
  </si>
  <si>
    <t>54 ans</t>
  </si>
  <si>
    <t>55 ans</t>
  </si>
  <si>
    <t>56 ans</t>
  </si>
  <si>
    <t>57 ans</t>
  </si>
  <si>
    <t>58 ans</t>
  </si>
  <si>
    <t>59 ans</t>
  </si>
  <si>
    <t>60 ans</t>
  </si>
  <si>
    <t>61 ans</t>
  </si>
  <si>
    <t>62 ans</t>
  </si>
  <si>
    <t>63 ans</t>
  </si>
  <si>
    <t>64 ans</t>
  </si>
  <si>
    <t>65 ans</t>
  </si>
  <si>
    <t>66 ans</t>
  </si>
  <si>
    <t>67 ans</t>
  </si>
  <si>
    <t>68 ans</t>
  </si>
  <si>
    <t>69 ans</t>
  </si>
  <si>
    <t>70 ans</t>
  </si>
  <si>
    <t>71 ans</t>
  </si>
  <si>
    <t>72 ans</t>
  </si>
  <si>
    <t>73 ans</t>
  </si>
  <si>
    <t>74 ans</t>
  </si>
  <si>
    <t>75 ans</t>
  </si>
  <si>
    <t>76 ans</t>
  </si>
  <si>
    <t>77 ans</t>
  </si>
  <si>
    <t>78 ans</t>
  </si>
  <si>
    <t>79 ans</t>
  </si>
  <si>
    <t>80 ans</t>
  </si>
  <si>
    <t>81 ans</t>
  </si>
  <si>
    <t>82 ans</t>
  </si>
  <si>
    <t>83 ans</t>
  </si>
  <si>
    <t>84 ans</t>
  </si>
  <si>
    <t>85 ans</t>
  </si>
  <si>
    <t>86 ans</t>
  </si>
  <si>
    <t>87 ans</t>
  </si>
  <si>
    <t>88 ans</t>
  </si>
  <si>
    <t>89 ans</t>
  </si>
  <si>
    <t>90 ans</t>
  </si>
  <si>
    <t>91 ans</t>
  </si>
  <si>
    <t>92 ans</t>
  </si>
  <si>
    <t>93 ans</t>
  </si>
  <si>
    <t>94 ans</t>
  </si>
  <si>
    <t>95 ans</t>
  </si>
  <si>
    <t>96 ans</t>
  </si>
  <si>
    <t>97 ans</t>
  </si>
  <si>
    <t>98 ans</t>
  </si>
  <si>
    <t>99 ans</t>
  </si>
  <si>
    <t>Total</t>
  </si>
  <si>
    <t>Population totale (2021)</t>
  </si>
  <si>
    <t>n</t>
  </si>
  <si>
    <t>Total (18 ans et +)</t>
  </si>
  <si>
    <t>Population totale</t>
  </si>
  <si>
    <t xml:space="preserve">Adéquatement vacciné </t>
  </si>
  <si>
    <t>Une dose seulement</t>
  </si>
  <si>
    <r>
      <t>Deux doses (</t>
    </r>
    <r>
      <rPr>
        <sz val="10"/>
        <color theme="1"/>
        <rFont val="Calibri"/>
        <family val="2"/>
      </rPr>
      <t>&lt;14 jours)</t>
    </r>
  </si>
  <si>
    <t>Deux doses ou adéquatement vacciné</t>
  </si>
  <si>
    <t>Proportion de la population (18 ans et +) selon le statut vaccinal en date du 11 février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</si>
</sst>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vertAlign val="superscript"/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</font>
    <font>
      <b/>
      <sz val="10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49" fontId="1" fillId="0" borderId="0" xfId="0" applyNumberFormat="1" applyFont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3" fontId="3" fillId="0" borderId="0" xfId="0" applyNumberFormat="1" applyFont="1" applyFill="1" applyBorder="1" applyAlignment="1">
      <alignment horizontal="center" vertical="center"/>
    </xf>
    <xf numFmtId="3" fontId="1" fillId="0" borderId="0" xfId="0" applyNumberFormat="1" applyFont="1" applyAlignment="1">
      <alignment horizontal="center" vertical="center" wrapText="1"/>
    </xf>
    <xf numFmtId="3" fontId="1" fillId="0" borderId="0" xfId="0" applyNumberFormat="1" applyFont="1" applyFill="1" applyBorder="1" applyAlignment="1">
      <alignment horizontal="center" vertical="center" wrapText="1"/>
    </xf>
    <xf numFmtId="3" fontId="1" fillId="0" borderId="0" xfId="0" applyNumberFormat="1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3" fontId="1" fillId="0" borderId="1" xfId="0" applyNumberFormat="1" applyFont="1" applyBorder="1" applyAlignment="1">
      <alignment horizontal="center" vertical="center" wrapText="1"/>
    </xf>
    <xf numFmtId="0" fontId="1" fillId="0" borderId="2" xfId="0" applyFont="1" applyBorder="1" applyAlignment="1">
      <alignment horizontal="left" vertical="center" wrapText="1"/>
    </xf>
    <xf numFmtId="49" fontId="1" fillId="0" borderId="2" xfId="0" applyNumberFormat="1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left" vertical="center" wrapText="1"/>
    </xf>
    <xf numFmtId="3" fontId="1" fillId="0" borderId="3" xfId="0" applyNumberFormat="1" applyFont="1" applyBorder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164" fontId="1" fillId="0" borderId="3" xfId="0" applyNumberFormat="1" applyFont="1" applyBorder="1" applyAlignment="1">
      <alignment horizontal="center" vertical="center" wrapText="1"/>
    </xf>
    <xf numFmtId="3" fontId="1" fillId="0" borderId="2" xfId="0" applyNumberFormat="1" applyFont="1" applyBorder="1" applyAlignment="1">
      <alignment horizontal="center" vertical="center" wrapText="1"/>
    </xf>
    <xf numFmtId="164" fontId="1" fillId="0" borderId="0" xfId="0" applyNumberFormat="1" applyFont="1" applyBorder="1" applyAlignment="1">
      <alignment horizontal="center" vertical="center" wrapText="1"/>
    </xf>
    <xf numFmtId="3" fontId="1" fillId="0" borderId="5" xfId="0" applyNumberFormat="1" applyFont="1" applyBorder="1" applyAlignment="1">
      <alignment horizontal="center" vertical="center" wrapText="1"/>
    </xf>
    <xf numFmtId="3" fontId="1" fillId="0" borderId="0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3" fontId="1" fillId="0" borderId="6" xfId="0" applyNumberFormat="1" applyFont="1" applyBorder="1" applyAlignment="1">
      <alignment horizontal="center" vertical="center" wrapText="1"/>
    </xf>
    <xf numFmtId="0" fontId="1" fillId="0" borderId="7" xfId="0" applyFont="1" applyBorder="1" applyAlignment="1">
      <alignment horizontal="left" vertical="center" wrapText="1"/>
    </xf>
    <xf numFmtId="3" fontId="1" fillId="0" borderId="8" xfId="0" applyNumberFormat="1" applyFont="1" applyBorder="1" applyAlignment="1">
      <alignment horizontal="center" vertical="center" wrapText="1"/>
    </xf>
    <xf numFmtId="0" fontId="1" fillId="0" borderId="9" xfId="0" applyFont="1" applyBorder="1" applyAlignment="1">
      <alignment horizontal="left" vertical="center" wrapText="1"/>
    </xf>
    <xf numFmtId="3" fontId="1" fillId="0" borderId="10" xfId="0" applyNumberFormat="1" applyFont="1" applyBorder="1" applyAlignment="1">
      <alignment horizontal="center" vertical="center" wrapText="1"/>
    </xf>
    <xf numFmtId="0" fontId="1" fillId="0" borderId="11" xfId="0" applyFont="1" applyBorder="1" applyAlignment="1">
      <alignment horizontal="left" vertical="center" wrapText="1"/>
    </xf>
    <xf numFmtId="0" fontId="5" fillId="2" borderId="6" xfId="0" applyFont="1" applyFill="1" applyBorder="1" applyAlignment="1">
      <alignment horizontal="left" vertical="center" wrapText="1"/>
    </xf>
    <xf numFmtId="0" fontId="5" fillId="2" borderId="7" xfId="0" applyFont="1" applyFill="1" applyBorder="1" applyAlignment="1">
      <alignment horizontal="left" vertical="center" wrapText="1"/>
    </xf>
    <xf numFmtId="0" fontId="5" fillId="2" borderId="12" xfId="0" applyFont="1" applyFill="1" applyBorder="1" applyAlignment="1">
      <alignment horizontal="left" vertical="center" wrapText="1"/>
    </xf>
    <xf numFmtId="0" fontId="5" fillId="2" borderId="13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vertical="center" wrapText="1"/>
    </xf>
    <xf numFmtId="0" fontId="1" fillId="0" borderId="4" xfId="0" applyFont="1" applyBorder="1" applyAlignment="1">
      <alignment horizontal="left" vertical="center" wrapText="1"/>
    </xf>
    <xf numFmtId="0" fontId="0" fillId="0" borderId="4" xfId="0" applyBorder="1" applyAlignment="1">
      <alignment vertical="center" wrapText="1"/>
    </xf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12D51-8E62-4ABA-96EA-3EC360253823}">
  <dimension ref="A1:J37"/>
  <sheetViews>
    <sheetView tabSelected="1" workbookViewId="0">
      <selection activeCell="I24" sqref="I24:I26"/>
    </sheetView>
  </sheetViews>
  <sheetFormatPr baseColWidth="10" defaultColWidth="11.5703125" defaultRowHeight="18.600000000000001" customHeight="1" x14ac:dyDescent="0.25"/>
  <cols>
    <col min="1" max="1" width="45.7109375" style="3" customWidth="1"/>
    <col min="2" max="2" width="21.28515625" style="3" customWidth="1"/>
    <col min="3" max="3" width="11.5703125" style="2"/>
    <col min="4" max="4" width="12.7109375" style="10" bestFit="1" customWidth="1"/>
    <col min="5" max="6" width="11.5703125" style="2"/>
    <col min="7" max="7" width="20.85546875" style="2" customWidth="1"/>
    <col min="8" max="8" width="3.28515625" style="2" customWidth="1"/>
    <col min="9" max="9" width="15.7109375" style="2" customWidth="1"/>
    <col min="10" max="10" width="51.5703125" style="26" customWidth="1"/>
    <col min="11" max="16384" width="11.5703125" style="2"/>
  </cols>
  <sheetData>
    <row r="1" spans="1:10" ht="18.600000000000001" customHeight="1" thickBot="1" x14ac:dyDescent="0.3">
      <c r="A1" s="37" t="s">
        <v>124</v>
      </c>
      <c r="B1" s="37"/>
      <c r="C1" s="38"/>
      <c r="D1" s="38"/>
      <c r="E1" s="13"/>
    </row>
    <row r="2" spans="1:10" ht="18.600000000000001" customHeight="1" thickBot="1" x14ac:dyDescent="0.3">
      <c r="A2" s="15"/>
      <c r="B2" s="15"/>
      <c r="C2" s="16" t="s">
        <v>8</v>
      </c>
      <c r="D2" s="22" t="s">
        <v>7</v>
      </c>
      <c r="E2" s="17" t="s">
        <v>5</v>
      </c>
    </row>
    <row r="3" spans="1:10" ht="18.600000000000001" customHeight="1" thickBot="1" x14ac:dyDescent="0.3">
      <c r="A3" s="3" t="s">
        <v>118</v>
      </c>
      <c r="B3" s="3" t="s">
        <v>119</v>
      </c>
      <c r="C3" s="4"/>
      <c r="E3" s="10">
        <v>7003047</v>
      </c>
      <c r="I3" s="33" t="s">
        <v>118</v>
      </c>
      <c r="J3" s="34"/>
    </row>
    <row r="4" spans="1:10" ht="18.600000000000001" customHeight="1" x14ac:dyDescent="0.25">
      <c r="B4" s="3" t="s">
        <v>11</v>
      </c>
      <c r="C4" s="20"/>
      <c r="D4" s="10">
        <f>D8+D12+D16+D20+D24</f>
        <v>6526223.216</v>
      </c>
      <c r="E4" s="10"/>
      <c r="F4" s="25">
        <f>D4-F5-F6</f>
        <v>90323.755000001751</v>
      </c>
      <c r="G4" s="6" t="s">
        <v>121</v>
      </c>
      <c r="I4" s="27">
        <f>E3-I5-I6</f>
        <v>476823.78399999999</v>
      </c>
      <c r="J4" s="28" t="s">
        <v>9</v>
      </c>
    </row>
    <row r="5" spans="1:10" ht="18.600000000000001" customHeight="1" x14ac:dyDescent="0.25">
      <c r="B5" s="3" t="s">
        <v>10</v>
      </c>
      <c r="C5" s="20"/>
      <c r="D5" s="10">
        <f t="shared" ref="D5" si="0">D9+D13+D17+D21+D25</f>
        <v>6339483.1629999997</v>
      </c>
      <c r="E5" s="10"/>
      <c r="F5" s="25">
        <f>F6-D5</f>
        <v>48208.148999999277</v>
      </c>
      <c r="G5" s="6" t="s">
        <v>122</v>
      </c>
      <c r="I5" s="29">
        <f>F4</f>
        <v>90323.755000001751</v>
      </c>
      <c r="J5" s="30" t="s">
        <v>121</v>
      </c>
    </row>
    <row r="6" spans="1:10" ht="18.600000000000001" customHeight="1" thickBot="1" x14ac:dyDescent="0.3">
      <c r="A6" s="18"/>
      <c r="B6" s="18" t="s">
        <v>12</v>
      </c>
      <c r="C6" s="21"/>
      <c r="D6" s="19">
        <f>D10+D14+D18+D22+D26</f>
        <v>6387691.311999999</v>
      </c>
      <c r="E6" s="19"/>
      <c r="F6" s="25">
        <f>D6</f>
        <v>6387691.311999999</v>
      </c>
      <c r="G6" s="6" t="s">
        <v>120</v>
      </c>
      <c r="I6" s="29">
        <f>F5+F6</f>
        <v>6435899.4609999983</v>
      </c>
      <c r="J6" s="30" t="s">
        <v>123</v>
      </c>
    </row>
    <row r="7" spans="1:10" ht="18.600000000000001" customHeight="1" thickBot="1" x14ac:dyDescent="0.3">
      <c r="A7" s="3" t="s">
        <v>0</v>
      </c>
      <c r="B7" s="3" t="s">
        <v>119</v>
      </c>
      <c r="C7" s="20"/>
      <c r="E7" s="10">
        <v>1213604</v>
      </c>
      <c r="F7" s="10"/>
      <c r="I7" s="35" t="s">
        <v>0</v>
      </c>
      <c r="J7" s="36"/>
    </row>
    <row r="8" spans="1:10" ht="18.600000000000001" customHeight="1" x14ac:dyDescent="0.25">
      <c r="B8" s="3" t="s">
        <v>11</v>
      </c>
      <c r="C8" s="20">
        <v>0.89600000000000002</v>
      </c>
      <c r="D8" s="10">
        <f>C8*E7</f>
        <v>1087389.1840000001</v>
      </c>
      <c r="E8" s="10"/>
      <c r="F8" s="25">
        <f>D8-F9-F10</f>
        <v>26699.288000000175</v>
      </c>
      <c r="G8" s="6" t="s">
        <v>121</v>
      </c>
      <c r="I8" s="29">
        <f>E7-I9-I10</f>
        <v>126214.81599999988</v>
      </c>
      <c r="J8" s="30" t="s">
        <v>9</v>
      </c>
    </row>
    <row r="9" spans="1:10" ht="18.600000000000001" customHeight="1" x14ac:dyDescent="0.25">
      <c r="B9" s="3" t="s">
        <v>10</v>
      </c>
      <c r="C9" s="20">
        <v>0.84599999999999997</v>
      </c>
      <c r="D9" s="10">
        <f>C9*E7</f>
        <v>1026708.9839999999</v>
      </c>
      <c r="E9" s="10"/>
      <c r="F9" s="25">
        <f>F10-D9</f>
        <v>16990.456000000006</v>
      </c>
      <c r="G9" s="6" t="s">
        <v>122</v>
      </c>
      <c r="I9" s="29">
        <f>F8</f>
        <v>26699.288000000175</v>
      </c>
      <c r="J9" s="30" t="s">
        <v>121</v>
      </c>
    </row>
    <row r="10" spans="1:10" ht="18.600000000000001" customHeight="1" thickBot="1" x14ac:dyDescent="0.3">
      <c r="A10" s="18"/>
      <c r="B10" s="18" t="s">
        <v>120</v>
      </c>
      <c r="C10" s="21">
        <v>0.86</v>
      </c>
      <c r="D10" s="19">
        <f>C10*E7</f>
        <v>1043699.44</v>
      </c>
      <c r="E10" s="19"/>
      <c r="F10" s="25">
        <f>D10</f>
        <v>1043699.44</v>
      </c>
      <c r="G10" s="6" t="s">
        <v>120</v>
      </c>
      <c r="H10" s="10"/>
      <c r="I10" s="29">
        <f>F9+F10</f>
        <v>1060689.8959999999</v>
      </c>
      <c r="J10" s="30" t="s">
        <v>123</v>
      </c>
    </row>
    <row r="11" spans="1:10" ht="18.600000000000001" customHeight="1" thickBot="1" x14ac:dyDescent="0.3">
      <c r="A11" s="3" t="s">
        <v>1</v>
      </c>
      <c r="B11" s="3" t="s">
        <v>119</v>
      </c>
      <c r="C11" s="20"/>
      <c r="E11" s="10">
        <v>2251803</v>
      </c>
      <c r="F11" s="10"/>
      <c r="I11" s="35" t="s">
        <v>1</v>
      </c>
      <c r="J11" s="36"/>
    </row>
    <row r="12" spans="1:10" ht="18.600000000000001" customHeight="1" x14ac:dyDescent="0.25">
      <c r="B12" s="3" t="s">
        <v>11</v>
      </c>
      <c r="C12" s="20">
        <v>0.88600000000000001</v>
      </c>
      <c r="D12" s="10">
        <f>C12*E11</f>
        <v>1995097.4580000001</v>
      </c>
      <c r="E12" s="10"/>
      <c r="F12" s="25">
        <f>D12-F13-F14</f>
        <v>33777.045000000158</v>
      </c>
      <c r="G12" s="6" t="s">
        <v>121</v>
      </c>
      <c r="I12" s="29">
        <f>E11-I13-I14</f>
        <v>256705.54200000013</v>
      </c>
      <c r="J12" s="30" t="s">
        <v>9</v>
      </c>
    </row>
    <row r="13" spans="1:10" ht="18.600000000000001" customHeight="1" x14ac:dyDescent="0.25">
      <c r="B13" s="3" t="s">
        <v>10</v>
      </c>
      <c r="C13" s="20">
        <v>0.85299999999999998</v>
      </c>
      <c r="D13" s="10">
        <f>C13*E11</f>
        <v>1920787.959</v>
      </c>
      <c r="E13" s="10"/>
      <c r="F13" s="25">
        <f>F14-D13</f>
        <v>20266.226999999955</v>
      </c>
      <c r="G13" s="6" t="s">
        <v>122</v>
      </c>
      <c r="I13" s="29">
        <f>F12</f>
        <v>33777.045000000158</v>
      </c>
      <c r="J13" s="30" t="s">
        <v>121</v>
      </c>
    </row>
    <row r="14" spans="1:10" ht="18.600000000000001" customHeight="1" thickBot="1" x14ac:dyDescent="0.3">
      <c r="A14" s="18"/>
      <c r="B14" s="18" t="s">
        <v>12</v>
      </c>
      <c r="C14" s="21">
        <v>0.86199999999999999</v>
      </c>
      <c r="D14" s="19">
        <f>C14*E11</f>
        <v>1941054.186</v>
      </c>
      <c r="E14" s="19"/>
      <c r="F14" s="25">
        <f>D14</f>
        <v>1941054.186</v>
      </c>
      <c r="G14" s="6" t="s">
        <v>120</v>
      </c>
      <c r="H14" s="10"/>
      <c r="I14" s="29">
        <f>F13+F14</f>
        <v>1961320.4129999999</v>
      </c>
      <c r="J14" s="30" t="s">
        <v>123</v>
      </c>
    </row>
    <row r="15" spans="1:10" ht="18.600000000000001" customHeight="1" thickBot="1" x14ac:dyDescent="0.3">
      <c r="A15" s="3" t="s">
        <v>2</v>
      </c>
      <c r="B15" s="3" t="s">
        <v>119</v>
      </c>
      <c r="C15" s="20"/>
      <c r="E15" s="10">
        <v>2329884</v>
      </c>
      <c r="F15" s="10"/>
      <c r="I15" s="35" t="s">
        <v>2</v>
      </c>
      <c r="J15" s="36"/>
    </row>
    <row r="16" spans="1:10" ht="18.600000000000001" customHeight="1" x14ac:dyDescent="0.25">
      <c r="B16" s="3" t="s">
        <v>11</v>
      </c>
      <c r="C16" s="20">
        <v>0.96599999999999997</v>
      </c>
      <c r="D16" s="10">
        <f>C16*E15</f>
        <v>2250667.9440000001</v>
      </c>
      <c r="E16" s="10"/>
      <c r="F16" s="25">
        <f>D16-F17-F18</f>
        <v>20968.955999999773</v>
      </c>
      <c r="G16" s="6" t="s">
        <v>121</v>
      </c>
      <c r="I16" s="29">
        <f>E15-I17-I18</f>
        <v>79216.055999999866</v>
      </c>
      <c r="J16" s="30" t="s">
        <v>9</v>
      </c>
    </row>
    <row r="17" spans="1:10" ht="18.600000000000001" customHeight="1" x14ac:dyDescent="0.25">
      <c r="B17" s="3" t="s">
        <v>10</v>
      </c>
      <c r="C17" s="20">
        <v>0.94899999999999995</v>
      </c>
      <c r="D17" s="10">
        <f>C17*E15</f>
        <v>2211059.9159999997</v>
      </c>
      <c r="E17" s="10"/>
      <c r="F17" s="25">
        <f>F18-D17</f>
        <v>9319.5360000003129</v>
      </c>
      <c r="G17" s="6" t="s">
        <v>122</v>
      </c>
      <c r="I17" s="29">
        <f>F16</f>
        <v>20968.955999999773</v>
      </c>
      <c r="J17" s="30" t="s">
        <v>121</v>
      </c>
    </row>
    <row r="18" spans="1:10" ht="18.600000000000001" customHeight="1" thickBot="1" x14ac:dyDescent="0.3">
      <c r="A18" s="18"/>
      <c r="B18" s="18" t="s">
        <v>12</v>
      </c>
      <c r="C18" s="21">
        <v>0.95299999999999996</v>
      </c>
      <c r="D18" s="10">
        <f>C18*E15</f>
        <v>2220379.452</v>
      </c>
      <c r="E18" s="19"/>
      <c r="F18" s="25">
        <f>D18</f>
        <v>2220379.452</v>
      </c>
      <c r="G18" s="6" t="s">
        <v>120</v>
      </c>
      <c r="H18" s="10"/>
      <c r="I18" s="29">
        <f>F17+F18</f>
        <v>2229698.9880000004</v>
      </c>
      <c r="J18" s="30" t="s">
        <v>123</v>
      </c>
    </row>
    <row r="19" spans="1:10" ht="18.600000000000001" customHeight="1" thickBot="1" x14ac:dyDescent="0.3">
      <c r="A19" s="3" t="s">
        <v>3</v>
      </c>
      <c r="B19" s="3" t="s">
        <v>119</v>
      </c>
      <c r="C19" s="20"/>
      <c r="D19" s="24"/>
      <c r="E19" s="10">
        <v>783582</v>
      </c>
      <c r="F19" s="10"/>
      <c r="I19" s="35" t="s">
        <v>3</v>
      </c>
      <c r="J19" s="36"/>
    </row>
    <row r="20" spans="1:10" ht="18.600000000000001" customHeight="1" x14ac:dyDescent="0.25">
      <c r="B20" s="3" t="s">
        <v>11</v>
      </c>
      <c r="C20" s="20">
        <v>0.99099999999999999</v>
      </c>
      <c r="D20" s="10">
        <f>C20*E19</f>
        <v>776529.76199999999</v>
      </c>
      <c r="E20" s="10"/>
      <c r="F20" s="25">
        <f>D20-F21-F22</f>
        <v>5485.0739999999059</v>
      </c>
      <c r="G20" s="6" t="s">
        <v>121</v>
      </c>
      <c r="I20" s="29">
        <f>E19-I21-I22</f>
        <v>7052.2380000000121</v>
      </c>
      <c r="J20" s="30" t="s">
        <v>9</v>
      </c>
    </row>
    <row r="21" spans="1:10" ht="18.600000000000001" customHeight="1" x14ac:dyDescent="0.25">
      <c r="B21" s="3" t="s">
        <v>10</v>
      </c>
      <c r="C21" s="20">
        <v>0.98199999999999998</v>
      </c>
      <c r="D21" s="10">
        <f>C21*E19</f>
        <v>769477.52399999998</v>
      </c>
      <c r="E21" s="10"/>
      <c r="F21" s="25">
        <f>F22-D21</f>
        <v>783.58200000005309</v>
      </c>
      <c r="G21" s="6" t="s">
        <v>122</v>
      </c>
      <c r="I21" s="29">
        <f>F20</f>
        <v>5485.0739999999059</v>
      </c>
      <c r="J21" s="30" t="s">
        <v>121</v>
      </c>
    </row>
    <row r="22" spans="1:10" ht="18.600000000000001" customHeight="1" thickBot="1" x14ac:dyDescent="0.3">
      <c r="A22" s="18"/>
      <c r="B22" s="18" t="s">
        <v>12</v>
      </c>
      <c r="C22" s="21">
        <v>0.98299999999999998</v>
      </c>
      <c r="D22" s="19">
        <f>C22*E19</f>
        <v>770261.10600000003</v>
      </c>
      <c r="E22" s="19"/>
      <c r="F22" s="25">
        <f>D22</f>
        <v>770261.10600000003</v>
      </c>
      <c r="G22" s="6" t="s">
        <v>120</v>
      </c>
      <c r="H22" s="10"/>
      <c r="I22" s="29">
        <f>F21+F22</f>
        <v>771044.68800000008</v>
      </c>
      <c r="J22" s="30" t="s">
        <v>123</v>
      </c>
    </row>
    <row r="23" spans="1:10" ht="18.600000000000001" customHeight="1" thickBot="1" x14ac:dyDescent="0.3">
      <c r="A23" s="3" t="s">
        <v>4</v>
      </c>
      <c r="B23" s="3" t="s">
        <v>119</v>
      </c>
      <c r="C23" s="20"/>
      <c r="E23" s="10">
        <v>424174</v>
      </c>
      <c r="F23" s="10"/>
      <c r="I23" s="35" t="s">
        <v>4</v>
      </c>
      <c r="J23" s="36"/>
    </row>
    <row r="24" spans="1:10" ht="18.600000000000001" customHeight="1" x14ac:dyDescent="0.25">
      <c r="B24" s="3" t="s">
        <v>11</v>
      </c>
      <c r="C24" s="20">
        <v>0.98199999999999998</v>
      </c>
      <c r="D24" s="10">
        <f>C24*E23</f>
        <v>416538.86800000002</v>
      </c>
      <c r="E24" s="10"/>
      <c r="F24" s="25">
        <f>D24-F25-F26</f>
        <v>3393.3920000000508</v>
      </c>
      <c r="G24" s="6" t="s">
        <v>121</v>
      </c>
      <c r="I24" s="29">
        <f>E23-I25-I26</f>
        <v>7635.1319999999832</v>
      </c>
      <c r="J24" s="30" t="s">
        <v>9</v>
      </c>
    </row>
    <row r="25" spans="1:10" ht="18.600000000000001" customHeight="1" x14ac:dyDescent="0.25">
      <c r="B25" s="3" t="s">
        <v>10</v>
      </c>
      <c r="C25" s="20">
        <v>0.97</v>
      </c>
      <c r="D25" s="10">
        <f>C25*E23</f>
        <v>411448.77999999997</v>
      </c>
      <c r="E25" s="10"/>
      <c r="F25" s="25">
        <f>F26-D25</f>
        <v>848.34799999999814</v>
      </c>
      <c r="G25" s="6" t="s">
        <v>122</v>
      </c>
      <c r="I25" s="29">
        <f>F24</f>
        <v>3393.3920000000508</v>
      </c>
      <c r="J25" s="30" t="s">
        <v>121</v>
      </c>
    </row>
    <row r="26" spans="1:10" ht="18.600000000000001" customHeight="1" thickBot="1" x14ac:dyDescent="0.3">
      <c r="A26" s="5"/>
      <c r="B26" s="6" t="s">
        <v>12</v>
      </c>
      <c r="C26" s="23">
        <v>0.97199999999999998</v>
      </c>
      <c r="D26" s="10">
        <f>C26*E23</f>
        <v>412297.12799999997</v>
      </c>
      <c r="E26" s="14"/>
      <c r="F26" s="25">
        <f>D26</f>
        <v>412297.12799999997</v>
      </c>
      <c r="G26" s="6" t="s">
        <v>120</v>
      </c>
      <c r="H26" s="10"/>
      <c r="I26" s="31">
        <f>F25+F26</f>
        <v>413145.47599999997</v>
      </c>
      <c r="J26" s="32" t="s">
        <v>123</v>
      </c>
    </row>
    <row r="27" spans="1:10" ht="18.600000000000001" customHeight="1" x14ac:dyDescent="0.25">
      <c r="A27" s="39" t="s">
        <v>6</v>
      </c>
      <c r="B27" s="39"/>
      <c r="C27" s="40"/>
      <c r="D27" s="40"/>
    </row>
    <row r="28" spans="1:10" ht="27" customHeight="1" x14ac:dyDescent="0.25">
      <c r="A28" s="41" t="s">
        <v>13</v>
      </c>
      <c r="B28" s="42"/>
      <c r="C28" s="42"/>
      <c r="D28" s="42"/>
    </row>
    <row r="32" spans="1:10" ht="18.600000000000001" customHeight="1" x14ac:dyDescent="0.25">
      <c r="A32" s="2"/>
      <c r="B32" s="2"/>
    </row>
    <row r="33" spans="1:2" ht="18.600000000000001" customHeight="1" x14ac:dyDescent="0.25">
      <c r="A33" s="2"/>
      <c r="B33" s="2"/>
    </row>
    <row r="34" spans="1:2" ht="18.600000000000001" customHeight="1" x14ac:dyDescent="0.25">
      <c r="A34" s="2"/>
      <c r="B34" s="2"/>
    </row>
    <row r="35" spans="1:2" ht="18.600000000000001" customHeight="1" x14ac:dyDescent="0.25">
      <c r="A35" s="2"/>
      <c r="B35" s="2"/>
    </row>
    <row r="36" spans="1:2" ht="18.600000000000001" customHeight="1" x14ac:dyDescent="0.25">
      <c r="A36" s="2"/>
      <c r="B36" s="2"/>
    </row>
    <row r="37" spans="1:2" ht="18.600000000000001" customHeight="1" x14ac:dyDescent="0.25">
      <c r="A37" s="2"/>
      <c r="B37" s="2"/>
    </row>
  </sheetData>
  <mergeCells count="3">
    <mergeCell ref="A1:D1"/>
    <mergeCell ref="A27:D27"/>
    <mergeCell ref="A28:D28"/>
  </mergeCells>
  <pageMargins left="0.7" right="0.7" top="0.75" bottom="0.75" header="0.3" footer="0.3"/>
  <ignoredErrors>
    <ignoredError sqref="C2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7BDF4-B508-4BB0-BEA0-5BC560C7709C}">
  <dimension ref="A1:D104"/>
  <sheetViews>
    <sheetView workbookViewId="0">
      <selection activeCell="C3" sqref="C3:D8"/>
    </sheetView>
  </sheetViews>
  <sheetFormatPr baseColWidth="10" defaultColWidth="11.5703125" defaultRowHeight="22.15" customHeight="1" x14ac:dyDescent="0.25"/>
  <cols>
    <col min="1" max="1" width="13.7109375" style="1" customWidth="1"/>
    <col min="2" max="2" width="11.5703125" style="12"/>
    <col min="3" max="16384" width="11.5703125" style="1"/>
  </cols>
  <sheetData>
    <row r="1" spans="1:4" ht="22.15" customHeight="1" x14ac:dyDescent="0.25">
      <c r="A1" s="1" t="s">
        <v>116</v>
      </c>
    </row>
    <row r="2" spans="1:4" ht="22.15" customHeight="1" x14ac:dyDescent="0.25">
      <c r="A2" s="7"/>
      <c r="B2" s="11" t="s">
        <v>117</v>
      </c>
      <c r="D2" s="1" t="s">
        <v>117</v>
      </c>
    </row>
    <row r="3" spans="1:4" ht="22.15" customHeight="1" x14ac:dyDescent="0.25">
      <c r="A3" s="2" t="s">
        <v>115</v>
      </c>
      <c r="B3" s="10">
        <f ca="1">SUM(B2:B104)</f>
        <v>8604495</v>
      </c>
      <c r="C3" s="2" t="s">
        <v>115</v>
      </c>
      <c r="D3" s="12">
        <f>SUM(D4:D8)</f>
        <v>7003047</v>
      </c>
    </row>
    <row r="4" spans="1:4" ht="22.15" customHeight="1" x14ac:dyDescent="0.25">
      <c r="A4" s="8" t="s">
        <v>15</v>
      </c>
      <c r="B4" s="9">
        <v>81557</v>
      </c>
      <c r="C4" s="1" t="s">
        <v>0</v>
      </c>
      <c r="D4" s="12">
        <f>SUM(B22:B33)</f>
        <v>1213604</v>
      </c>
    </row>
    <row r="5" spans="1:4" ht="22.15" customHeight="1" x14ac:dyDescent="0.25">
      <c r="A5" s="8" t="s">
        <v>16</v>
      </c>
      <c r="B5" s="9">
        <v>84132</v>
      </c>
      <c r="C5" s="1" t="s">
        <v>1</v>
      </c>
      <c r="D5" s="12">
        <f>SUM(B34:B53)</f>
        <v>2251803</v>
      </c>
    </row>
    <row r="6" spans="1:4" ht="22.15" customHeight="1" x14ac:dyDescent="0.25">
      <c r="A6" s="8" t="s">
        <v>17</v>
      </c>
      <c r="B6" s="9">
        <v>84178</v>
      </c>
      <c r="C6" s="1" t="s">
        <v>2</v>
      </c>
      <c r="D6" s="12">
        <f>SUM(B54:B73)</f>
        <v>2329884</v>
      </c>
    </row>
    <row r="7" spans="1:4" ht="22.15" customHeight="1" x14ac:dyDescent="0.25">
      <c r="A7" s="8" t="s">
        <v>18</v>
      </c>
      <c r="B7" s="9">
        <v>85027</v>
      </c>
      <c r="C7" s="1" t="s">
        <v>3</v>
      </c>
      <c r="D7" s="12">
        <f>SUM(B74:B83)</f>
        <v>783582</v>
      </c>
    </row>
    <row r="8" spans="1:4" ht="22.15" customHeight="1" x14ac:dyDescent="0.25">
      <c r="A8" s="8" t="s">
        <v>19</v>
      </c>
      <c r="B8" s="9">
        <v>86776</v>
      </c>
      <c r="C8" s="1" t="s">
        <v>4</v>
      </c>
      <c r="D8" s="12">
        <f>SUM(B84:B104)</f>
        <v>424174</v>
      </c>
    </row>
    <row r="9" spans="1:4" ht="22.15" customHeight="1" x14ac:dyDescent="0.25">
      <c r="A9" s="8" t="s">
        <v>20</v>
      </c>
      <c r="B9" s="9">
        <v>90052</v>
      </c>
    </row>
    <row r="10" spans="1:4" ht="22.15" customHeight="1" x14ac:dyDescent="0.25">
      <c r="A10" s="8" t="s">
        <v>21</v>
      </c>
      <c r="B10" s="9">
        <v>91746</v>
      </c>
    </row>
    <row r="11" spans="1:4" ht="22.15" customHeight="1" x14ac:dyDescent="0.25">
      <c r="A11" s="8" t="s">
        <v>22</v>
      </c>
      <c r="B11" s="9">
        <v>92884</v>
      </c>
    </row>
    <row r="12" spans="1:4" ht="22.15" customHeight="1" x14ac:dyDescent="0.25">
      <c r="A12" s="8" t="s">
        <v>23</v>
      </c>
      <c r="B12" s="9">
        <v>93972</v>
      </c>
    </row>
    <row r="13" spans="1:4" ht="22.15" customHeight="1" x14ac:dyDescent="0.25">
      <c r="A13" s="8" t="s">
        <v>24</v>
      </c>
      <c r="B13" s="9">
        <v>93737</v>
      </c>
    </row>
    <row r="14" spans="1:4" ht="22.15" customHeight="1" x14ac:dyDescent="0.25">
      <c r="A14" s="8" t="s">
        <v>25</v>
      </c>
      <c r="B14" s="9">
        <v>93575</v>
      </c>
    </row>
    <row r="15" spans="1:4" ht="22.15" customHeight="1" x14ac:dyDescent="0.25">
      <c r="A15" s="8" t="s">
        <v>26</v>
      </c>
      <c r="B15" s="9">
        <v>94388</v>
      </c>
    </row>
    <row r="16" spans="1:4" ht="22.15" customHeight="1" x14ac:dyDescent="0.25">
      <c r="A16" s="8" t="s">
        <v>27</v>
      </c>
      <c r="B16" s="9">
        <v>94654</v>
      </c>
    </row>
    <row r="17" spans="1:2" ht="22.15" customHeight="1" x14ac:dyDescent="0.25">
      <c r="A17" s="8" t="s">
        <v>28</v>
      </c>
      <c r="B17" s="9">
        <v>92601</v>
      </c>
    </row>
    <row r="18" spans="1:2" ht="22.15" customHeight="1" x14ac:dyDescent="0.25">
      <c r="A18" s="8" t="s">
        <v>29</v>
      </c>
      <c r="B18" s="9">
        <v>89502</v>
      </c>
    </row>
    <row r="19" spans="1:2" ht="22.15" customHeight="1" x14ac:dyDescent="0.25">
      <c r="A19" s="8" t="s">
        <v>30</v>
      </c>
      <c r="B19" s="9">
        <v>86267</v>
      </c>
    </row>
    <row r="20" spans="1:2" ht="22.15" customHeight="1" x14ac:dyDescent="0.25">
      <c r="A20" s="8" t="s">
        <v>31</v>
      </c>
      <c r="B20" s="9">
        <v>83196</v>
      </c>
    </row>
    <row r="21" spans="1:2" ht="22.15" customHeight="1" x14ac:dyDescent="0.25">
      <c r="A21" s="8" t="s">
        <v>32</v>
      </c>
      <c r="B21" s="9">
        <v>83204</v>
      </c>
    </row>
    <row r="22" spans="1:2" ht="22.15" customHeight="1" x14ac:dyDescent="0.25">
      <c r="A22" s="8" t="s">
        <v>33</v>
      </c>
      <c r="B22" s="9">
        <v>83727</v>
      </c>
    </row>
    <row r="23" spans="1:2" ht="22.15" customHeight="1" x14ac:dyDescent="0.25">
      <c r="A23" s="8" t="s">
        <v>34</v>
      </c>
      <c r="B23" s="9">
        <v>88416</v>
      </c>
    </row>
    <row r="24" spans="1:2" ht="22.15" customHeight="1" x14ac:dyDescent="0.25">
      <c r="A24" s="8" t="s">
        <v>35</v>
      </c>
      <c r="B24" s="9">
        <v>93272</v>
      </c>
    </row>
    <row r="25" spans="1:2" ht="22.15" customHeight="1" x14ac:dyDescent="0.25">
      <c r="A25" s="8" t="s">
        <v>36</v>
      </c>
      <c r="B25" s="9">
        <v>96325</v>
      </c>
    </row>
    <row r="26" spans="1:2" ht="22.15" customHeight="1" x14ac:dyDescent="0.25">
      <c r="A26" s="8" t="s">
        <v>37</v>
      </c>
      <c r="B26" s="9">
        <v>95487</v>
      </c>
    </row>
    <row r="27" spans="1:2" ht="22.15" customHeight="1" x14ac:dyDescent="0.25">
      <c r="A27" s="8" t="s">
        <v>38</v>
      </c>
      <c r="B27" s="9">
        <v>98437</v>
      </c>
    </row>
    <row r="28" spans="1:2" ht="22.15" customHeight="1" x14ac:dyDescent="0.25">
      <c r="A28" s="8" t="s">
        <v>39</v>
      </c>
      <c r="B28" s="9">
        <v>102607</v>
      </c>
    </row>
    <row r="29" spans="1:2" ht="22.15" customHeight="1" x14ac:dyDescent="0.25">
      <c r="A29" s="8" t="s">
        <v>40</v>
      </c>
      <c r="B29" s="9">
        <v>106368</v>
      </c>
    </row>
    <row r="30" spans="1:2" ht="22.15" customHeight="1" x14ac:dyDescent="0.25">
      <c r="A30" s="8" t="s">
        <v>41</v>
      </c>
      <c r="B30" s="9">
        <v>108795</v>
      </c>
    </row>
    <row r="31" spans="1:2" ht="22.15" customHeight="1" x14ac:dyDescent="0.25">
      <c r="A31" s="8" t="s">
        <v>42</v>
      </c>
      <c r="B31" s="9">
        <v>110440</v>
      </c>
    </row>
    <row r="32" spans="1:2" ht="22.15" customHeight="1" x14ac:dyDescent="0.25">
      <c r="A32" s="8" t="s">
        <v>43</v>
      </c>
      <c r="B32" s="9">
        <v>113626</v>
      </c>
    </row>
    <row r="33" spans="1:2" ht="22.15" customHeight="1" x14ac:dyDescent="0.25">
      <c r="A33" s="8" t="s">
        <v>44</v>
      </c>
      <c r="B33" s="9">
        <v>116104</v>
      </c>
    </row>
    <row r="34" spans="1:2" ht="22.15" customHeight="1" x14ac:dyDescent="0.25">
      <c r="A34" s="8" t="s">
        <v>45</v>
      </c>
      <c r="B34" s="9">
        <v>117383</v>
      </c>
    </row>
    <row r="35" spans="1:2" ht="22.15" customHeight="1" x14ac:dyDescent="0.25">
      <c r="A35" s="8" t="s">
        <v>46</v>
      </c>
      <c r="B35" s="9">
        <v>115598</v>
      </c>
    </row>
    <row r="36" spans="1:2" ht="22.15" customHeight="1" x14ac:dyDescent="0.25">
      <c r="A36" s="8" t="s">
        <v>47</v>
      </c>
      <c r="B36" s="9">
        <v>109888</v>
      </c>
    </row>
    <row r="37" spans="1:2" ht="22.15" customHeight="1" x14ac:dyDescent="0.25">
      <c r="A37" s="8" t="s">
        <v>48</v>
      </c>
      <c r="B37" s="9">
        <v>106834</v>
      </c>
    </row>
    <row r="38" spans="1:2" ht="22.15" customHeight="1" x14ac:dyDescent="0.25">
      <c r="A38" s="8" t="s">
        <v>49</v>
      </c>
      <c r="B38" s="9">
        <v>107427</v>
      </c>
    </row>
    <row r="39" spans="1:2" ht="22.15" customHeight="1" x14ac:dyDescent="0.25">
      <c r="A39" s="8" t="s">
        <v>50</v>
      </c>
      <c r="B39" s="9">
        <v>110758</v>
      </c>
    </row>
    <row r="40" spans="1:2" ht="22.15" customHeight="1" x14ac:dyDescent="0.25">
      <c r="A40" s="8" t="s">
        <v>51</v>
      </c>
      <c r="B40" s="9">
        <v>112628</v>
      </c>
    </row>
    <row r="41" spans="1:2" ht="22.15" customHeight="1" x14ac:dyDescent="0.25">
      <c r="A41" s="8" t="s">
        <v>52</v>
      </c>
      <c r="B41" s="9">
        <v>114013</v>
      </c>
    </row>
    <row r="42" spans="1:2" ht="22.15" customHeight="1" x14ac:dyDescent="0.25">
      <c r="A42" s="8" t="s">
        <v>53</v>
      </c>
      <c r="B42" s="9">
        <v>114525</v>
      </c>
    </row>
    <row r="43" spans="1:2" ht="22.15" customHeight="1" x14ac:dyDescent="0.25">
      <c r="A43" s="8" t="s">
        <v>54</v>
      </c>
      <c r="B43" s="9">
        <v>117973</v>
      </c>
    </row>
    <row r="44" spans="1:2" ht="22.15" customHeight="1" x14ac:dyDescent="0.25">
      <c r="A44" s="8" t="s">
        <v>55</v>
      </c>
      <c r="B44" s="9">
        <v>121133</v>
      </c>
    </row>
    <row r="45" spans="1:2" ht="22.15" customHeight="1" x14ac:dyDescent="0.25">
      <c r="A45" s="8" t="s">
        <v>56</v>
      </c>
      <c r="B45" s="9">
        <v>121565</v>
      </c>
    </row>
    <row r="46" spans="1:2" ht="22.15" customHeight="1" x14ac:dyDescent="0.25">
      <c r="A46" s="8" t="s">
        <v>57</v>
      </c>
      <c r="B46" s="9">
        <v>118201</v>
      </c>
    </row>
    <row r="47" spans="1:2" ht="22.15" customHeight="1" x14ac:dyDescent="0.25">
      <c r="A47" s="8" t="s">
        <v>58</v>
      </c>
      <c r="B47" s="9">
        <v>115971</v>
      </c>
    </row>
    <row r="48" spans="1:2" ht="22.15" customHeight="1" x14ac:dyDescent="0.25">
      <c r="A48" s="8" t="s">
        <v>59</v>
      </c>
      <c r="B48" s="9">
        <v>114914</v>
      </c>
    </row>
    <row r="49" spans="1:2" ht="22.15" customHeight="1" x14ac:dyDescent="0.25">
      <c r="A49" s="8" t="s">
        <v>60</v>
      </c>
      <c r="B49" s="9">
        <v>111969</v>
      </c>
    </row>
    <row r="50" spans="1:2" ht="22.15" customHeight="1" x14ac:dyDescent="0.25">
      <c r="A50" s="8" t="s">
        <v>61</v>
      </c>
      <c r="B50" s="9">
        <v>110608</v>
      </c>
    </row>
    <row r="51" spans="1:2" ht="22.15" customHeight="1" x14ac:dyDescent="0.25">
      <c r="A51" s="8" t="s">
        <v>62</v>
      </c>
      <c r="B51" s="9">
        <v>105189</v>
      </c>
    </row>
    <row r="52" spans="1:2" ht="22.15" customHeight="1" x14ac:dyDescent="0.25">
      <c r="A52" s="8" t="s">
        <v>63</v>
      </c>
      <c r="B52" s="9">
        <v>102619</v>
      </c>
    </row>
    <row r="53" spans="1:2" ht="22.15" customHeight="1" x14ac:dyDescent="0.25">
      <c r="A53" s="8" t="s">
        <v>64</v>
      </c>
      <c r="B53" s="9">
        <v>102607</v>
      </c>
    </row>
    <row r="54" spans="1:2" ht="22.15" customHeight="1" x14ac:dyDescent="0.25">
      <c r="A54" s="8" t="s">
        <v>65</v>
      </c>
      <c r="B54" s="9">
        <v>106155</v>
      </c>
    </row>
    <row r="55" spans="1:2" ht="22.15" customHeight="1" x14ac:dyDescent="0.25">
      <c r="A55" s="8" t="s">
        <v>66</v>
      </c>
      <c r="B55" s="9">
        <v>107064</v>
      </c>
    </row>
    <row r="56" spans="1:2" ht="22.15" customHeight="1" x14ac:dyDescent="0.25">
      <c r="A56" s="8" t="s">
        <v>67</v>
      </c>
      <c r="B56" s="9">
        <v>105793</v>
      </c>
    </row>
    <row r="57" spans="1:2" ht="22.15" customHeight="1" x14ac:dyDescent="0.25">
      <c r="A57" s="8" t="s">
        <v>68</v>
      </c>
      <c r="B57" s="9">
        <v>106498</v>
      </c>
    </row>
    <row r="58" spans="1:2" ht="22.15" customHeight="1" x14ac:dyDescent="0.25">
      <c r="A58" s="8" t="s">
        <v>69</v>
      </c>
      <c r="B58" s="9">
        <v>110134</v>
      </c>
    </row>
    <row r="59" spans="1:2" ht="22.15" customHeight="1" x14ac:dyDescent="0.25">
      <c r="A59" s="8" t="s">
        <v>70</v>
      </c>
      <c r="B59" s="9">
        <v>116641</v>
      </c>
    </row>
    <row r="60" spans="1:2" ht="22.15" customHeight="1" x14ac:dyDescent="0.25">
      <c r="A60" s="8" t="s">
        <v>71</v>
      </c>
      <c r="B60" s="9">
        <v>125144</v>
      </c>
    </row>
    <row r="61" spans="1:2" ht="22.15" customHeight="1" x14ac:dyDescent="0.25">
      <c r="A61" s="8" t="s">
        <v>72</v>
      </c>
      <c r="B61" s="9">
        <v>127199</v>
      </c>
    </row>
    <row r="62" spans="1:2" ht="22.15" customHeight="1" x14ac:dyDescent="0.25">
      <c r="A62" s="8" t="s">
        <v>73</v>
      </c>
      <c r="B62" s="9">
        <v>128338</v>
      </c>
    </row>
    <row r="63" spans="1:2" ht="22.15" customHeight="1" x14ac:dyDescent="0.25">
      <c r="A63" s="8" t="s">
        <v>74</v>
      </c>
      <c r="B63" s="9">
        <v>126407</v>
      </c>
    </row>
    <row r="64" spans="1:2" ht="22.15" customHeight="1" x14ac:dyDescent="0.25">
      <c r="A64" s="8" t="s">
        <v>75</v>
      </c>
      <c r="B64" s="9">
        <v>128513</v>
      </c>
    </row>
    <row r="65" spans="1:2" ht="22.15" customHeight="1" x14ac:dyDescent="0.25">
      <c r="A65" s="8" t="s">
        <v>76</v>
      </c>
      <c r="B65" s="9">
        <v>127118</v>
      </c>
    </row>
    <row r="66" spans="1:2" ht="22.15" customHeight="1" x14ac:dyDescent="0.25">
      <c r="A66" s="8" t="s">
        <v>77</v>
      </c>
      <c r="B66" s="9">
        <v>126080</v>
      </c>
    </row>
    <row r="67" spans="1:2" ht="22.15" customHeight="1" x14ac:dyDescent="0.25">
      <c r="A67" s="8" t="s">
        <v>78</v>
      </c>
      <c r="B67" s="9">
        <v>124740</v>
      </c>
    </row>
    <row r="68" spans="1:2" ht="22.15" customHeight="1" x14ac:dyDescent="0.25">
      <c r="A68" s="8" t="s">
        <v>79</v>
      </c>
      <c r="B68" s="9">
        <v>121423</v>
      </c>
    </row>
    <row r="69" spans="1:2" ht="22.15" customHeight="1" x14ac:dyDescent="0.25">
      <c r="A69" s="8" t="s">
        <v>80</v>
      </c>
      <c r="B69" s="9">
        <v>115870</v>
      </c>
    </row>
    <row r="70" spans="1:2" ht="22.15" customHeight="1" x14ac:dyDescent="0.25">
      <c r="A70" s="8" t="s">
        <v>81</v>
      </c>
      <c r="B70" s="9">
        <v>114297</v>
      </c>
    </row>
    <row r="71" spans="1:2" ht="22.15" customHeight="1" x14ac:dyDescent="0.25">
      <c r="A71" s="8" t="s">
        <v>82</v>
      </c>
      <c r="B71" s="9">
        <v>109425</v>
      </c>
    </row>
    <row r="72" spans="1:2" ht="22.15" customHeight="1" x14ac:dyDescent="0.25">
      <c r="A72" s="8" t="s">
        <v>83</v>
      </c>
      <c r="B72" s="9">
        <v>103424</v>
      </c>
    </row>
    <row r="73" spans="1:2" ht="22.15" customHeight="1" x14ac:dyDescent="0.25">
      <c r="A73" s="8" t="s">
        <v>84</v>
      </c>
      <c r="B73" s="9">
        <v>99621</v>
      </c>
    </row>
    <row r="74" spans="1:2" ht="22.15" customHeight="1" x14ac:dyDescent="0.25">
      <c r="A74" s="8" t="s">
        <v>85</v>
      </c>
      <c r="B74" s="9">
        <v>97280</v>
      </c>
    </row>
    <row r="75" spans="1:2" ht="22.15" customHeight="1" x14ac:dyDescent="0.25">
      <c r="A75" s="8" t="s">
        <v>86</v>
      </c>
      <c r="B75" s="9">
        <v>92855</v>
      </c>
    </row>
    <row r="76" spans="1:2" ht="22.15" customHeight="1" x14ac:dyDescent="0.25">
      <c r="A76" s="8" t="s">
        <v>87</v>
      </c>
      <c r="B76" s="9">
        <v>90823</v>
      </c>
    </row>
    <row r="77" spans="1:2" ht="22.15" customHeight="1" x14ac:dyDescent="0.25">
      <c r="A77" s="8" t="s">
        <v>88</v>
      </c>
      <c r="B77" s="9">
        <v>87326</v>
      </c>
    </row>
    <row r="78" spans="1:2" ht="22.15" customHeight="1" x14ac:dyDescent="0.25">
      <c r="A78" s="8" t="s">
        <v>89</v>
      </c>
      <c r="B78" s="9">
        <v>84614</v>
      </c>
    </row>
    <row r="79" spans="1:2" ht="22.15" customHeight="1" x14ac:dyDescent="0.25">
      <c r="A79" s="8" t="s">
        <v>90</v>
      </c>
      <c r="B79" s="9">
        <v>76841</v>
      </c>
    </row>
    <row r="80" spans="1:2" ht="22.15" customHeight="1" x14ac:dyDescent="0.25">
      <c r="A80" s="8" t="s">
        <v>91</v>
      </c>
      <c r="B80" s="9">
        <v>71334</v>
      </c>
    </row>
    <row r="81" spans="1:2" ht="22.15" customHeight="1" x14ac:dyDescent="0.25">
      <c r="A81" s="8" t="s">
        <v>92</v>
      </c>
      <c r="B81" s="9">
        <v>65968</v>
      </c>
    </row>
    <row r="82" spans="1:2" ht="22.15" customHeight="1" x14ac:dyDescent="0.25">
      <c r="A82" s="8" t="s">
        <v>93</v>
      </c>
      <c r="B82" s="9">
        <v>60964</v>
      </c>
    </row>
    <row r="83" spans="1:2" ht="22.15" customHeight="1" x14ac:dyDescent="0.25">
      <c r="A83" s="8" t="s">
        <v>94</v>
      </c>
      <c r="B83" s="9">
        <v>55577</v>
      </c>
    </row>
    <row r="84" spans="1:2" ht="22.15" customHeight="1" x14ac:dyDescent="0.25">
      <c r="A84" s="8" t="s">
        <v>95</v>
      </c>
      <c r="B84" s="9">
        <v>50828</v>
      </c>
    </row>
    <row r="85" spans="1:2" ht="22.15" customHeight="1" x14ac:dyDescent="0.25">
      <c r="A85" s="8" t="s">
        <v>96</v>
      </c>
      <c r="B85" s="9">
        <v>45181</v>
      </c>
    </row>
    <row r="86" spans="1:2" ht="22.15" customHeight="1" x14ac:dyDescent="0.25">
      <c r="A86" s="8" t="s">
        <v>97</v>
      </c>
      <c r="B86" s="9">
        <v>41293</v>
      </c>
    </row>
    <row r="87" spans="1:2" ht="22.15" customHeight="1" x14ac:dyDescent="0.25">
      <c r="A87" s="8" t="s">
        <v>98</v>
      </c>
      <c r="B87" s="9">
        <v>37445</v>
      </c>
    </row>
    <row r="88" spans="1:2" ht="22.15" customHeight="1" x14ac:dyDescent="0.25">
      <c r="A88" s="8" t="s">
        <v>99</v>
      </c>
      <c r="B88" s="9">
        <v>33361</v>
      </c>
    </row>
    <row r="89" spans="1:2" ht="22.15" customHeight="1" x14ac:dyDescent="0.25">
      <c r="A89" s="8" t="s">
        <v>100</v>
      </c>
      <c r="B89" s="9">
        <v>31386</v>
      </c>
    </row>
    <row r="90" spans="1:2" ht="22.15" customHeight="1" x14ac:dyDescent="0.25">
      <c r="A90" s="8" t="s">
        <v>101</v>
      </c>
      <c r="B90" s="9">
        <v>28219</v>
      </c>
    </row>
    <row r="91" spans="1:2" ht="22.15" customHeight="1" x14ac:dyDescent="0.25">
      <c r="A91" s="8" t="s">
        <v>102</v>
      </c>
      <c r="B91" s="9">
        <v>25506</v>
      </c>
    </row>
    <row r="92" spans="1:2" ht="22.15" customHeight="1" x14ac:dyDescent="0.25">
      <c r="A92" s="8" t="s">
        <v>103</v>
      </c>
      <c r="B92" s="9">
        <v>23440</v>
      </c>
    </row>
    <row r="93" spans="1:2" ht="22.15" customHeight="1" x14ac:dyDescent="0.25">
      <c r="A93" s="8" t="s">
        <v>104</v>
      </c>
      <c r="B93" s="9">
        <v>21077</v>
      </c>
    </row>
    <row r="94" spans="1:2" ht="22.15" customHeight="1" x14ac:dyDescent="0.25">
      <c r="A94" s="8" t="s">
        <v>105</v>
      </c>
      <c r="B94" s="9">
        <v>18447</v>
      </c>
    </row>
    <row r="95" spans="1:2" ht="22.15" customHeight="1" x14ac:dyDescent="0.25">
      <c r="A95" s="8" t="s">
        <v>106</v>
      </c>
      <c r="B95" s="9">
        <v>15064</v>
      </c>
    </row>
    <row r="96" spans="1:2" ht="22.15" customHeight="1" x14ac:dyDescent="0.25">
      <c r="A96" s="8" t="s">
        <v>107</v>
      </c>
      <c r="B96" s="9">
        <v>12205</v>
      </c>
    </row>
    <row r="97" spans="1:2" ht="22.15" customHeight="1" x14ac:dyDescent="0.25">
      <c r="A97" s="8" t="s">
        <v>108</v>
      </c>
      <c r="B97" s="9">
        <v>10191</v>
      </c>
    </row>
    <row r="98" spans="1:2" ht="22.15" customHeight="1" x14ac:dyDescent="0.25">
      <c r="A98" s="8" t="s">
        <v>109</v>
      </c>
      <c r="B98" s="9">
        <v>7871</v>
      </c>
    </row>
    <row r="99" spans="1:2" ht="22.15" customHeight="1" x14ac:dyDescent="0.25">
      <c r="A99" s="8" t="s">
        <v>110</v>
      </c>
      <c r="B99" s="9">
        <v>6435</v>
      </c>
    </row>
    <row r="100" spans="1:2" ht="22.15" customHeight="1" x14ac:dyDescent="0.25">
      <c r="A100" s="8" t="s">
        <v>111</v>
      </c>
      <c r="B100" s="9">
        <v>5006</v>
      </c>
    </row>
    <row r="101" spans="1:2" ht="22.15" customHeight="1" x14ac:dyDescent="0.25">
      <c r="A101" s="8" t="s">
        <v>112</v>
      </c>
      <c r="B101" s="9">
        <v>3876</v>
      </c>
    </row>
    <row r="102" spans="1:2" ht="22.15" customHeight="1" x14ac:dyDescent="0.25">
      <c r="A102" s="8" t="s">
        <v>113</v>
      </c>
      <c r="B102" s="9">
        <v>2507</v>
      </c>
    </row>
    <row r="103" spans="1:2" ht="22.15" customHeight="1" x14ac:dyDescent="0.25">
      <c r="A103" s="8" t="s">
        <v>114</v>
      </c>
      <c r="B103" s="9">
        <v>1595</v>
      </c>
    </row>
    <row r="104" spans="1:2" ht="22.15" customHeight="1" x14ac:dyDescent="0.25">
      <c r="A104" s="8" t="s">
        <v>14</v>
      </c>
      <c r="B104" s="9">
        <v>3241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Calcul_Vaccination</vt:lpstr>
      <vt:lpstr>Pop_tot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Prud'homme</dc:creator>
  <cp:lastModifiedBy>Alexandre Prud'homme</cp:lastModifiedBy>
  <dcterms:created xsi:type="dcterms:W3CDTF">2022-01-14T18:10:53Z</dcterms:created>
  <dcterms:modified xsi:type="dcterms:W3CDTF">2022-02-16T16:26:17Z</dcterms:modified>
</cp:coreProperties>
</file>