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ARPETA RESUMEN\SENPRENDE. trabajo coordinado\Modificar Formularios MAE - SEMPRENDE - copia\Formularios Empresarialidad Femenina\Formularios para MIPYMES\"/>
    </mc:Choice>
  </mc:AlternateContent>
  <xr:revisionPtr revIDLastSave="0" documentId="13_ncr:1_{4C533554-33DB-4086-9BF2-9EF948CEC138}" xr6:coauthVersionLast="47" xr6:coauthVersionMax="47" xr10:uidLastSave="{00000000-0000-0000-0000-000000000000}"/>
  <bookViews>
    <workbookView xWindow="-120" yWindow="-120" windowWidth="19905" windowHeight="11160" tabRatio="738" xr2:uid="{00000000-000D-0000-FFFF-FFFF00000000}"/>
  </bookViews>
  <sheets>
    <sheet name="Datos generales" sheetId="6" r:id="rId1"/>
    <sheet name="Estrategia" sheetId="10" r:id="rId2"/>
    <sheet name="Mercadeo y ventas" sheetId="1" r:id="rId3"/>
    <sheet name="Madurez Digital" sheetId="13" r:id="rId4"/>
    <sheet name="Gestión Financiera" sheetId="8" r:id="rId5"/>
    <sheet name="Producción" sheetId="9" r:id="rId6"/>
    <sheet name="Organización y talento humano" sheetId="11" r:id="rId7"/>
    <sheet name="Resumen" sheetId="12" r:id="rId8"/>
    <sheet name="Hoja1" sheetId="14" r:id="rId9"/>
  </sheets>
  <definedNames>
    <definedName name="_xlnm.Print_Area" localSheetId="0">'Datos generales'!$A$1:$F$58</definedName>
    <definedName name="_xlnm.Print_Area" localSheetId="1">Estrategia!$A$1:$E$16</definedName>
    <definedName name="_xlnm.Print_Area" localSheetId="4">'Gestión Financiera'!$A$1:$E$26</definedName>
    <definedName name="_xlnm.Print_Area" localSheetId="3">'Madurez Digital'!$A$1:$E$16</definedName>
    <definedName name="_xlnm.Print_Area" localSheetId="2">'Mercadeo y ventas'!$A$1:$E$37</definedName>
    <definedName name="_xlnm.Print_Area" localSheetId="5">Producción!$A$1:$E$29</definedName>
    <definedName name="_xlnm.Print_Area" localSheetId="7">Resumen!$A$1:$E$72</definedName>
  </definedNames>
  <calcPr calcId="181029"/>
</workbook>
</file>

<file path=xl/calcChain.xml><?xml version="1.0" encoding="utf-8"?>
<calcChain xmlns="http://schemas.openxmlformats.org/spreadsheetml/2006/main">
  <c r="C9" i="12" l="1"/>
  <c r="E20" i="11"/>
  <c r="D20" i="11"/>
  <c r="C20" i="11"/>
  <c r="E27" i="9"/>
  <c r="D27" i="9"/>
  <c r="C27" i="9"/>
  <c r="E24" i="8"/>
  <c r="D24" i="8"/>
  <c r="C25" i="8" s="1"/>
  <c r="C26" i="8" s="1"/>
  <c r="B6" i="12" s="1"/>
  <c r="C24" i="8"/>
  <c r="E14" i="13"/>
  <c r="D14" i="13"/>
  <c r="C14" i="13"/>
  <c r="C15" i="13" s="1"/>
  <c r="C16" i="13" s="1"/>
  <c r="B5" i="12" s="1"/>
  <c r="E35" i="1"/>
  <c r="D35" i="1"/>
  <c r="C35" i="1"/>
  <c r="E14" i="10"/>
  <c r="D14" i="10"/>
  <c r="C14" i="10"/>
  <c r="C36" i="1" l="1"/>
  <c r="C37" i="1" s="1"/>
  <c r="B4" i="12" s="1"/>
  <c r="C21" i="11"/>
  <c r="C22" i="11" s="1"/>
  <c r="B8" i="12" s="1"/>
  <c r="C15" i="10"/>
  <c r="C16" i="10" s="1"/>
  <c r="B3" i="12" s="1"/>
  <c r="C28" i="9"/>
  <c r="C29" i="9" s="1"/>
  <c r="B7" i="12" s="1"/>
  <c r="B9" i="12" s="1"/>
  <c r="B11" i="12" s="1"/>
</calcChain>
</file>

<file path=xl/sharedStrings.xml><?xml version="1.0" encoding="utf-8"?>
<sst xmlns="http://schemas.openxmlformats.org/spreadsheetml/2006/main" count="266" uniqueCount="207">
  <si>
    <t>FECHA:</t>
  </si>
  <si>
    <t>HORA:</t>
  </si>
  <si>
    <t>INFORMACIÓN DE LA EMPRESA:</t>
  </si>
  <si>
    <t>NOMBRE:</t>
  </si>
  <si>
    <t>RTN</t>
  </si>
  <si>
    <t>FECHA DE INICIO:</t>
  </si>
  <si>
    <t>AÑOS DE OPERACIÓN</t>
  </si>
  <si>
    <t>INVERSIÓN INICIAL:</t>
  </si>
  <si>
    <t>DEPARTAMENTO:</t>
  </si>
  <si>
    <t>MUNICIPIO:</t>
  </si>
  <si>
    <t>DIRECCION:</t>
  </si>
  <si>
    <t>DATOS DE CONTACTO</t>
  </si>
  <si>
    <t>IDENTIDAD</t>
  </si>
  <si>
    <t>TELEFONO:</t>
  </si>
  <si>
    <t>E MAIL:</t>
  </si>
  <si>
    <t>NIVEL DE ESCOLARIDAD</t>
  </si>
  <si>
    <t>SECTORES</t>
  </si>
  <si>
    <t>Comercio:</t>
  </si>
  <si>
    <t>Al detalle</t>
  </si>
  <si>
    <t>Industria:</t>
  </si>
  <si>
    <t>Manufactura</t>
  </si>
  <si>
    <t>Mayorista</t>
  </si>
  <si>
    <t>Procesamiento de alimentos</t>
  </si>
  <si>
    <t>Sevicios:</t>
  </si>
  <si>
    <t>Hotelería</t>
  </si>
  <si>
    <t>Agropecuario:</t>
  </si>
  <si>
    <t>Producción agrícola</t>
  </si>
  <si>
    <t>Educativos</t>
  </si>
  <si>
    <t>Producción pecuaría</t>
  </si>
  <si>
    <t>Financieros</t>
  </si>
  <si>
    <t>Turisticos y recreativos</t>
  </si>
  <si>
    <t>Técnologicos</t>
  </si>
  <si>
    <t>Comunicación</t>
  </si>
  <si>
    <t>Salud y belleza</t>
  </si>
  <si>
    <t>TIPO DE EMPRESA</t>
  </si>
  <si>
    <t>Nivel 1: Nuevos Emprendimientos</t>
  </si>
  <si>
    <t>Nivel 2: Microempresa pequeña</t>
  </si>
  <si>
    <t>Nivel 3: Microempresa mediana</t>
  </si>
  <si>
    <t xml:space="preserve">Nivel 4: Pequeña empresa </t>
  </si>
  <si>
    <t>Nivel 5: Mediana empresa</t>
  </si>
  <si>
    <t>NUMERO DE EMPLEADOS:</t>
  </si>
  <si>
    <t>Hombres:</t>
  </si>
  <si>
    <t>Fijos:</t>
  </si>
  <si>
    <t>Temporales:</t>
  </si>
  <si>
    <t>Menores de 18:</t>
  </si>
  <si>
    <t>Entre 18 y 30:</t>
  </si>
  <si>
    <t>Entre 31 y 60:</t>
  </si>
  <si>
    <t>Mayores de 60:</t>
  </si>
  <si>
    <t>Mujeres:</t>
  </si>
  <si>
    <t>CON CAPACIDADES ESPECIALES</t>
  </si>
  <si>
    <t>NIVEL ANUAL DE VENTAS:</t>
  </si>
  <si>
    <t>Dirección Estratégica (10%)</t>
  </si>
  <si>
    <t>N°</t>
  </si>
  <si>
    <t>ITEM</t>
  </si>
  <si>
    <t>RESPUESTA</t>
  </si>
  <si>
    <t>CODIFICACION</t>
  </si>
  <si>
    <t>¿Tiene su empresa documentada su misión y visión?</t>
  </si>
  <si>
    <t>NO</t>
  </si>
  <si>
    <t>¿Ha documentado los valores que rigen el actuar de su empresa?</t>
  </si>
  <si>
    <t>REGULAR</t>
  </si>
  <si>
    <t>¿Ha identificado las fortalezas, debilidades, oportunidades y amenazas para su empresa?</t>
  </si>
  <si>
    <t>SI</t>
  </si>
  <si>
    <t>¿Tiene definidas las estrategias, objetivos, metas y acciones de su empresa?</t>
  </si>
  <si>
    <t>¿Planifica las actividades empresariales de corto, mediano y largo plazo?</t>
  </si>
  <si>
    <t>¿Su empresa es familiar?</t>
  </si>
  <si>
    <t>¿Si su empresa es familiar tiene algun plan de sucesion?</t>
  </si>
  <si>
    <t>¿El personal es tomado en cuenta en el diseño de las estrategias de su empresa?</t>
  </si>
  <si>
    <t>¿El personal es parte fundamental de las estrategias de su empresa?</t>
  </si>
  <si>
    <t>¿Conoce las ventajas competitivas de su competencia respecto a su empresa?</t>
  </si>
  <si>
    <t>¿Conoce cuales son las tendencias de mercado para los productos y/o servicios que su empresa ofrece?</t>
  </si>
  <si>
    <t>TOTALES</t>
  </si>
  <si>
    <t>PUNTAJE TOTAL DEL ÁREA</t>
  </si>
  <si>
    <t>PUNTAJE PONDERADO</t>
  </si>
  <si>
    <t>Mercadeo y venta%s (30)</t>
  </si>
  <si>
    <t>¿Tiene definidas sus metas de crecimiento en ventas?</t>
  </si>
  <si>
    <t>MARCA</t>
  </si>
  <si>
    <t>¿Poseen sus productos una marca?</t>
  </si>
  <si>
    <t>¿Su marca está registrada?</t>
  </si>
  <si>
    <t>¿Está su marca diseñada e insertada en todos los elementos de publicidad gráfica y electrónica (brochures, hojas volantes, pagina web, etc)?</t>
  </si>
  <si>
    <t>DISEÑO DEL PRODUCTO</t>
  </si>
  <si>
    <t>¿Su producto ha sido diseñado de acuerdo a estudios para conocer la demanda de los clientes?</t>
  </si>
  <si>
    <t>¿Sondea los gustos y preferencias de sus clientes para mantener su producto vigente?</t>
  </si>
  <si>
    <t>¿Posee su producto una imagen comercial de acuerdo al segmento de mercado que atiende?</t>
  </si>
  <si>
    <t>¿Su producto cuenta con los permisos necesarios para ser comercializado?</t>
  </si>
  <si>
    <t>¿Utiliza internet para ver las tendencias y nuevos diseños de productos?</t>
  </si>
  <si>
    <t>CLIENTES</t>
  </si>
  <si>
    <t>¿Conoce en detalle quién es su cliente meta?</t>
  </si>
  <si>
    <t>¿Tiene una base de datos con la información de todos sus clientes?</t>
  </si>
  <si>
    <t>¿Conoce el nivel de satisfacción de sus clientes con el servicio y/o producto que recibe de usted?</t>
  </si>
  <si>
    <t>¿Cuenta con estratégias efectivas para la captación de nuevos clientes?</t>
  </si>
  <si>
    <t>CANAL DE DISTRIBUCIÓN</t>
  </si>
  <si>
    <t>¿Tiene definido el canal o los canales de distribución para llegar a sus clientes?</t>
  </si>
  <si>
    <t>¿Conoce el nivel de rentabilidad de su canal de distribución actual?</t>
  </si>
  <si>
    <t>¿Conoce el costo de distribución de su producto?</t>
  </si>
  <si>
    <t>¿Tiene registros de las ventas de su canal de distribución?</t>
  </si>
  <si>
    <t>PROMOCIÓN Y PUBLICIDAD</t>
  </si>
  <si>
    <t>¿Dispone de medios efectivos para promover sus productos?</t>
  </si>
  <si>
    <t>¿Utiliza los boletines electrónicos para fidelizar clientes?</t>
  </si>
  <si>
    <t>¿Usa correo electrónico para comunicarse con los clientes?</t>
  </si>
  <si>
    <t>¿Dispone de pagina web para posicionar su marca y dar a conocer sus productos?</t>
  </si>
  <si>
    <t>¿Realiza un uso efectivo de redes sociales?</t>
  </si>
  <si>
    <t>¿Cuenta su empresa con presupuesto para publicidad y promoción?</t>
  </si>
  <si>
    <t>ESTRATEGIA DE PRECIOS</t>
  </si>
  <si>
    <t>¿Cuenta la empresa con una estrategia de precios definida?</t>
  </si>
  <si>
    <t>¿Dispone de elementos correctos para la determinación de su precio de ventas?</t>
  </si>
  <si>
    <t>¿Conoce como están sus precios respecto a la competencia?</t>
  </si>
  <si>
    <t>Madurez Digital (10%)</t>
  </si>
  <si>
    <t>La Empresa Dispone de Computadoras</t>
  </si>
  <si>
    <t>Posee  dispositivos de salida (Impresoras, Fax, Parlantes)</t>
  </si>
  <si>
    <t>Regular</t>
  </si>
  <si>
    <t>Tiene personal capacitado para poder utilizar una computadora</t>
  </si>
  <si>
    <t>Tiene  Sistemas Operativos Estandarizadados (Windows, MC-OS)</t>
  </si>
  <si>
    <t>Dispone de servicio de conexión  a internet</t>
  </si>
  <si>
    <t>Dispone de dispositivos externos de almacenamiento (Memorias, Discos duros)</t>
  </si>
  <si>
    <t xml:space="preserve"> Cuentan con antivirus en las computadoras</t>
  </si>
  <si>
    <t>Poseen Hosting o Dominio Web (Alojamiento en servidores web)</t>
  </si>
  <si>
    <t>Tienen portal web o redes sociales de la empresa</t>
  </si>
  <si>
    <t>Tienen licencias de los programas que utilizan</t>
  </si>
  <si>
    <t>Tienen un plan de mantenimiento para las comprutadoras</t>
  </si>
  <si>
    <t>Gestión Financiera (30%)</t>
  </si>
  <si>
    <t>¿Conoce la rentabilidad de su negocio?</t>
  </si>
  <si>
    <t>¿Tiene el detalle del valor de los bienes materiales de su negocio?</t>
  </si>
  <si>
    <t>¿Conoce el valor de sus inventarios?</t>
  </si>
  <si>
    <t>¿Lleva un control de las obligaciones financieras de su empresa?</t>
  </si>
  <si>
    <t>¿Tiene detallado el registro de sus ingresos?</t>
  </si>
  <si>
    <t>¿Tiene detallado el registro de sus costos?</t>
  </si>
  <si>
    <t>¿Lleva el control detallado de sus gastos?</t>
  </si>
  <si>
    <t>¿Maneja su empresa contabilidad formal?</t>
  </si>
  <si>
    <t>¿Conoce las obligaciones fiscales aplicadas a su empresa?</t>
  </si>
  <si>
    <t>¿Lleva un control de las cuentas por cobrar que tiene su empresa?</t>
  </si>
  <si>
    <t>¿Sigue algún procedimiento para recuperar sus cuentas por cobrar?</t>
  </si>
  <si>
    <t>¿Maneja estados financieros de forma mensual?</t>
  </si>
  <si>
    <t>¿Calcula indices financieros?</t>
  </si>
  <si>
    <t>¿Tiene alguna planificación del uso de su efectivo para funcionar como empresa?</t>
  </si>
  <si>
    <t>¿Maneja alguna política para la gestión de caja chica?</t>
  </si>
  <si>
    <t>¿Está su empresa solvente de pagos?</t>
  </si>
  <si>
    <t>¿Tiene la empresa la capacidad de ser autosostenible financieramente?</t>
  </si>
  <si>
    <t>¿Conoce el nivel de ventas con el cuál cubriría sus costos variables y fijos?</t>
  </si>
  <si>
    <t>¿Tiene usted un sueldo asignado por las actividades que realiza para su empresa?</t>
  </si>
  <si>
    <t>¿Mantiene un sistema de pagos con sus proveedores?</t>
  </si>
  <si>
    <t>¿Incluye la depreciación de sus equipos en la determinación de sus costos?</t>
  </si>
  <si>
    <t>Gestión de la producción (20%)</t>
  </si>
  <si>
    <t xml:space="preserve">¿Conoce la capacidad de producción de su empresa? </t>
  </si>
  <si>
    <t>¿La formula de sus productos esta estandarizada?</t>
  </si>
  <si>
    <t>¿Cuenta con una base de proveedores calificada?</t>
  </si>
  <si>
    <t xml:space="preserve">¿conoce los costos de adquisicion y transporte de las materias primas y otros materiales? </t>
  </si>
  <si>
    <t>¿Conoce la normativa que rige la elaboración de los productos que su empresa ofrece?</t>
  </si>
  <si>
    <t>¿Sus productos se elaboran considerando las normativas existentes?</t>
  </si>
  <si>
    <t>¿Las instalaciones cumplen con las normativas respectivas para su funcionamiento?</t>
  </si>
  <si>
    <t>¿Implementa  buenas practicas de manufactura en sus procesos de producción?</t>
  </si>
  <si>
    <t>¿Los procesos estan escritos y se aplican al momento de elaborar sus productos?</t>
  </si>
  <si>
    <t>¿Conoce cuál es el tipo de envase o empaque apropiado para el tipo de producto que elabora?</t>
  </si>
  <si>
    <t>¿Las viñetas y etiquetas contienen la información correspondiente a las normativas respectivas?</t>
  </si>
  <si>
    <t>¿Cuenta con el espacio adecuado para el desarrollo de la actividad a la que se dedica?</t>
  </si>
  <si>
    <t>¿Tiene desperdicios en la producción?</t>
  </si>
  <si>
    <t>¿Reutiliza los desperdicios que genera su proceso de producción?</t>
  </si>
  <si>
    <t>¿Ha determinado el periodo de caducidad de su producto?</t>
  </si>
  <si>
    <t>¿La mano de obra conoce sus funciones dentro del proceso?</t>
  </si>
  <si>
    <t>¿La mano de obra posee las competencias técnicas requeridas?</t>
  </si>
  <si>
    <t>¿El trabajo del operario se realiza de acuerdo a una programación?</t>
  </si>
  <si>
    <t>¿Conoce el costo del desperdicio?</t>
  </si>
  <si>
    <t>¿Aprovecha los subproductos o partes que se desperdician?</t>
  </si>
  <si>
    <t>¿Aplica controles en su proceso de producción?</t>
  </si>
  <si>
    <t>¿Tiene algun sistema de control de calidad?</t>
  </si>
  <si>
    <t>¿Toma en cuenta los niveles de ventas para planificar la producción?</t>
  </si>
  <si>
    <t>¿Aplica un sistema de costeo?</t>
  </si>
  <si>
    <t>Organización y Gestión del talento humano (10%)</t>
  </si>
  <si>
    <t>No.</t>
  </si>
  <si>
    <t>Item</t>
  </si>
  <si>
    <t>¿Cuenta su empresa con puestos definidos de trabajo?</t>
  </si>
  <si>
    <t>¿Planea las necesidades de personal a contratar en su empresa?</t>
  </si>
  <si>
    <t>¿Realiza proceso de reclutamiento y selección de personal para su empresa?</t>
  </si>
  <si>
    <t>¿Evalua el desempeño de su personal?</t>
  </si>
  <si>
    <t>¿Asegura el cumplimiento de las normas de seguridad ?</t>
  </si>
  <si>
    <t>¿ Asegura el cumplimiento de las normas salud ocupacional?</t>
  </si>
  <si>
    <t>¿Propicia condiciones que mejoran el entorno laboral? Por ejemplo: La comunicación, inclusion, motivacion?</t>
  </si>
  <si>
    <t xml:space="preserve">AREA </t>
  </si>
  <si>
    <t>RESULTADOS</t>
  </si>
  <si>
    <t>IDEALES</t>
  </si>
  <si>
    <t>NIVEL DE DESEMPEÑO</t>
  </si>
  <si>
    <t>DIRECCION ESTRATEGICA</t>
  </si>
  <si>
    <t>INSATISFACTORIO</t>
  </si>
  <si>
    <t>&lt;60%</t>
  </si>
  <si>
    <t>MERCADEO Y VENTAS</t>
  </si>
  <si>
    <t>DEBE MEJORAR</t>
  </si>
  <si>
    <t>60%&gt;= Y &lt;90%</t>
  </si>
  <si>
    <t>MADUREZ DIGITAL</t>
  </si>
  <si>
    <t>SATISFACTORIO</t>
  </si>
  <si>
    <t>&gt;=90%</t>
  </si>
  <si>
    <t>GESTIÓN FINANCIERA</t>
  </si>
  <si>
    <t>GESTIÓN DE LA PRODUCCIÓN</t>
  </si>
  <si>
    <t>ORGANIZACIÓN Y GESTIÓN DEL TALENTO HUMANO</t>
  </si>
  <si>
    <t>¿Cuentan el personal con contratos individuales de trabajo, según las especificaciones del codigo de trabajo?</t>
  </si>
  <si>
    <t>¿Desarrolla y aplica programas de induccion y capacitacion al equipo de trabajo?</t>
  </si>
  <si>
    <t>¿Cuenta con un manual de funciones para el personal en sus puestos de trabajo?</t>
  </si>
  <si>
    <t>¿Cuenta su empresa con un organigrama publicado en un lugar visible para el personal?</t>
  </si>
  <si>
    <t>¿Cuenta la empresa con un reglamento interno de trabajo aprobado y publicado en un lugar visible para el personal?</t>
  </si>
  <si>
    <t>Cuenta el personal con prestaciones sociales de ley?</t>
  </si>
  <si>
    <t>Ubica al personal en los puestos adecuados en base a sus capacidades?</t>
  </si>
  <si>
    <t>Estimula la motivacion y sana competencia del equipo de trabajo?</t>
  </si>
  <si>
    <t>Tiene un plan de crecimiento para para el personal en el mediano y largo plazo?</t>
  </si>
  <si>
    <t>¿Administra sueldos y salarios para el pago del personal?</t>
  </si>
  <si>
    <t>Firma de Asesor o Asesora</t>
  </si>
  <si>
    <t xml:space="preserve">Firma de la Empresaria </t>
  </si>
  <si>
    <t>ASESORA(O):</t>
  </si>
  <si>
    <t>Por comisión</t>
  </si>
  <si>
    <t>Formulario 203. Diagnostico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</si>
</sst>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&quot;L.&quot;\ #,##0.00"/>
  </numFmts>
  <fonts count="7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137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9" fontId="0" fillId="0" borderId="0" xfId="2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9" fontId="1" fillId="0" borderId="1" xfId="2" applyFont="1" applyBorder="1" applyAlignment="1">
      <alignment horizontal="center" wrapText="1"/>
    </xf>
    <xf numFmtId="9" fontId="0" fillId="0" borderId="0" xfId="0" applyNumberFormat="1" applyAlignment="1">
      <alignment wrapText="1"/>
    </xf>
    <xf numFmtId="10" fontId="1" fillId="0" borderId="0" xfId="2" applyNumberFormat="1" applyFont="1" applyBorder="1" applyAlignment="1">
      <alignment horizontal="center" wrapText="1"/>
    </xf>
    <xf numFmtId="9" fontId="1" fillId="0" borderId="0" xfId="2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justify" vertical="center" wrapText="1"/>
    </xf>
    <xf numFmtId="0" fontId="0" fillId="0" borderId="0" xfId="2" applyNumberFormat="1" applyFont="1" applyAlignment="1">
      <alignment vertical="center" wrapText="1"/>
    </xf>
    <xf numFmtId="0" fontId="0" fillId="0" borderId="0" xfId="4" applyFont="1" applyAlignment="1">
      <alignment horizontal="center" vertical="center" wrapText="1"/>
    </xf>
    <xf numFmtId="0" fontId="0" fillId="0" borderId="0" xfId="4" applyFont="1" applyAlignment="1">
      <alignment vertical="center" wrapText="1"/>
    </xf>
    <xf numFmtId="0" fontId="0" fillId="0" borderId="1" xfId="4" applyFont="1" applyBorder="1" applyAlignment="1">
      <alignment horizontal="center" vertical="center" wrapText="1"/>
    </xf>
    <xf numFmtId="0" fontId="0" fillId="0" borderId="1" xfId="4" applyFont="1" applyBorder="1" applyAlignment="1">
      <alignment vertical="center" wrapText="1"/>
    </xf>
    <xf numFmtId="0" fontId="0" fillId="0" borderId="1" xfId="4" applyFont="1" applyBorder="1" applyAlignment="1" applyProtection="1">
      <alignment horizontal="center" vertical="center" wrapText="1"/>
      <protection locked="0"/>
    </xf>
    <xf numFmtId="0" fontId="0" fillId="0" borderId="1" xfId="4" applyFont="1" applyBorder="1" applyAlignment="1">
      <alignment horizontal="left" vertical="center" wrapText="1"/>
    </xf>
    <xf numFmtId="0" fontId="0" fillId="2" borderId="1" xfId="4" applyFont="1" applyFill="1" applyBorder="1" applyAlignment="1">
      <alignment horizontal="left" vertical="center" wrapText="1"/>
    </xf>
    <xf numFmtId="0" fontId="0" fillId="2" borderId="1" xfId="4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0" fontId="0" fillId="0" borderId="1" xfId="2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>
      <alignment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0" fillId="0" borderId="17" xfId="0" applyBorder="1" applyAlignment="1">
      <alignment vertical="center" wrapText="1"/>
    </xf>
    <xf numFmtId="0" fontId="0" fillId="0" borderId="18" xfId="0" applyBorder="1" applyAlignment="1" applyProtection="1">
      <alignment vertical="center"/>
      <protection locked="0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22" xfId="0" applyBorder="1" applyAlignment="1">
      <alignment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1" fillId="0" borderId="14" xfId="0" applyFont="1" applyBorder="1" applyAlignment="1">
      <alignment horizontal="center" vertical="center"/>
    </xf>
    <xf numFmtId="0" fontId="0" fillId="0" borderId="9" xfId="0" applyBorder="1" applyAlignment="1" applyProtection="1">
      <alignment vertical="center"/>
      <protection locked="0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24" xfId="0" applyBorder="1" applyAlignment="1">
      <alignment wrapText="1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 wrapText="1"/>
    </xf>
    <xf numFmtId="0" fontId="1" fillId="3" borderId="2" xfId="4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166" fontId="0" fillId="0" borderId="1" xfId="1" applyNumberFormat="1" applyFont="1" applyBorder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0" fontId="0" fillId="0" borderId="21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5" fillId="0" borderId="1" xfId="3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justify" vertical="center" wrapText="1"/>
    </xf>
    <xf numFmtId="0" fontId="0" fillId="0" borderId="11" xfId="0" applyBorder="1" applyAlignment="1">
      <alignment horizontal="justify"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20" fontId="0" fillId="0" borderId="1" xfId="0" applyNumberFormat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1" fillId="3" borderId="1" xfId="2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0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1" fillId="0" borderId="0" xfId="2" applyNumberFormat="1" applyFont="1" applyBorder="1" applyAlignment="1">
      <alignment horizontal="center" wrapText="1"/>
    </xf>
  </cellXfs>
  <cellStyles count="5">
    <cellStyle name="Hipervínculo" xfId="3" builtinId="8"/>
    <cellStyle name="Moneda" xfId="1" builtinId="4"/>
    <cellStyle name="Normal" xfId="0" builtinId="0"/>
    <cellStyle name="Normal 2" xfId="4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Resumen!$B$2</c:f>
              <c:strCache>
                <c:ptCount val="1"/>
                <c:pt idx="0">
                  <c:v>RESULTADOS</c:v>
                </c:pt>
              </c:strCache>
            </c:strRef>
          </c:tx>
          <c:cat>
            <c:strRef>
              <c:f>Resumen!$A$3:$A$8</c:f>
              <c:strCache>
                <c:ptCount val="6"/>
                <c:pt idx="0">
                  <c:v>DIRECCION ESTRATEGICA</c:v>
                </c:pt>
                <c:pt idx="1">
                  <c:v>MERCADEO Y VENTAS</c:v>
                </c:pt>
                <c:pt idx="2">
                  <c:v>MADUREZ DIGITAL</c:v>
                </c:pt>
                <c:pt idx="3">
                  <c:v>GESTIÓN FINANCIERA</c:v>
                </c:pt>
                <c:pt idx="4">
                  <c:v>GESTIÓN DE LA PRODUCCIÓN</c:v>
                </c:pt>
                <c:pt idx="5">
                  <c:v>ORGANIZACIÓN Y GESTIÓN DEL TALENTO HUMANO</c:v>
                </c:pt>
              </c:strCache>
            </c:strRef>
          </c:cat>
          <c:val>
            <c:numRef>
              <c:f>Resumen!$B$3:$B$8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3-42C9-8CF2-9A7926716D0A}"/>
            </c:ext>
          </c:extLst>
        </c:ser>
        <c:ser>
          <c:idx val="1"/>
          <c:order val="1"/>
          <c:tx>
            <c:strRef>
              <c:f>Resumen!$C$2</c:f>
              <c:strCache>
                <c:ptCount val="1"/>
                <c:pt idx="0">
                  <c:v>IDEALES</c:v>
                </c:pt>
              </c:strCache>
            </c:strRef>
          </c:tx>
          <c:cat>
            <c:strRef>
              <c:f>Resumen!$A$3:$A$8</c:f>
              <c:strCache>
                <c:ptCount val="6"/>
                <c:pt idx="0">
                  <c:v>DIRECCION ESTRATEGICA</c:v>
                </c:pt>
                <c:pt idx="1">
                  <c:v>MERCADEO Y VENTAS</c:v>
                </c:pt>
                <c:pt idx="2">
                  <c:v>MADUREZ DIGITAL</c:v>
                </c:pt>
                <c:pt idx="3">
                  <c:v>GESTIÓN FINANCIERA</c:v>
                </c:pt>
                <c:pt idx="4">
                  <c:v>GESTIÓN DE LA PRODUCCIÓN</c:v>
                </c:pt>
                <c:pt idx="5">
                  <c:v>ORGANIZACIÓN Y GESTIÓN DEL TALENTO HUMANO</c:v>
                </c:pt>
              </c:strCache>
            </c:strRef>
          </c:cat>
          <c:val>
            <c:numRef>
              <c:f>Resumen!$C$3:$C$8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3">
                  <c:v>0.25</c:v>
                </c:pt>
                <c:pt idx="4">
                  <c:v>0.2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3-42C9-8CF2-9A792671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07328"/>
        <c:axId val="1422263920"/>
      </c:radarChart>
      <c:catAx>
        <c:axId val="1423207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263920"/>
        <c:crosses val="autoZero"/>
        <c:auto val="1"/>
        <c:lblAlgn val="ctr"/>
        <c:lblOffset val="100"/>
        <c:noMultiLvlLbl val="0"/>
      </c:catAx>
      <c:valAx>
        <c:axId val="1422263920"/>
        <c:scaling>
          <c:orientation val="minMax"/>
        </c:scaling>
        <c:delete val="1"/>
        <c:axPos val="l"/>
        <c:majorGridlines/>
        <c:numFmt formatCode="0%" sourceLinked="1"/>
        <c:majorTickMark val="cross"/>
        <c:minorTickMark val="none"/>
        <c:tickLblPos val="none"/>
        <c:crossAx val="142320732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s-E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lang="es-ES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GRAFICO</a:t>
            </a:r>
            <a:r>
              <a:rPr lang="es-HN" baseline="0"/>
              <a:t> COMPARATIVO RESULTADOS - IDEALES</a:t>
            </a:r>
            <a:endParaRPr lang="es-H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Resumen!$B$2</c:f>
              <c:strCache>
                <c:ptCount val="1"/>
                <c:pt idx="0">
                  <c:v>RESULTADOS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Resumen!$A$3:$A$8</c:f>
              <c:strCache>
                <c:ptCount val="6"/>
                <c:pt idx="0">
                  <c:v>DIRECCION ESTRATEGICA</c:v>
                </c:pt>
                <c:pt idx="1">
                  <c:v>MERCADEO Y VENTAS</c:v>
                </c:pt>
                <c:pt idx="2">
                  <c:v>MADUREZ DIGITAL</c:v>
                </c:pt>
                <c:pt idx="3">
                  <c:v>GESTIÓN FINANCIERA</c:v>
                </c:pt>
                <c:pt idx="4">
                  <c:v>GESTIÓN DE LA PRODUCCIÓN</c:v>
                </c:pt>
                <c:pt idx="5">
                  <c:v>ORGANIZACIÓN Y GESTIÓN DEL TALENTO HUMANO</c:v>
                </c:pt>
              </c:strCache>
            </c:strRef>
          </c:cat>
          <c:val>
            <c:numRef>
              <c:f>Resumen!$B$3:$B$8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E-4415-9C77-A1491BA28F63}"/>
            </c:ext>
          </c:extLst>
        </c:ser>
        <c:ser>
          <c:idx val="1"/>
          <c:order val="1"/>
          <c:tx>
            <c:strRef>
              <c:f>Resumen!$C$2</c:f>
              <c:strCache>
                <c:ptCount val="1"/>
                <c:pt idx="0">
                  <c:v>IDEALES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Resumen!$A$3:$A$8</c:f>
              <c:strCache>
                <c:ptCount val="6"/>
                <c:pt idx="0">
                  <c:v>DIRECCION ESTRATEGICA</c:v>
                </c:pt>
                <c:pt idx="1">
                  <c:v>MERCADEO Y VENTAS</c:v>
                </c:pt>
                <c:pt idx="2">
                  <c:v>MADUREZ DIGITAL</c:v>
                </c:pt>
                <c:pt idx="3">
                  <c:v>GESTIÓN FINANCIERA</c:v>
                </c:pt>
                <c:pt idx="4">
                  <c:v>GESTIÓN DE LA PRODUCCIÓN</c:v>
                </c:pt>
                <c:pt idx="5">
                  <c:v>ORGANIZACIÓN Y GESTIÓN DEL TALENTO HUMANO</c:v>
                </c:pt>
              </c:strCache>
            </c:strRef>
          </c:cat>
          <c:val>
            <c:numRef>
              <c:f>Resumen!$C$3:$C$8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3">
                  <c:v>0.25</c:v>
                </c:pt>
                <c:pt idx="4">
                  <c:v>0.2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E-4415-9C77-A1491BA2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257936"/>
        <c:axId val="1629239568"/>
      </c:lineChart>
      <c:catAx>
        <c:axId val="14222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s-E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9239568"/>
        <c:crosses val="autoZero"/>
        <c:auto val="1"/>
        <c:lblAlgn val="ctr"/>
        <c:lblOffset val="100"/>
        <c:noMultiLvlLbl val="0"/>
      </c:catAx>
      <c:valAx>
        <c:axId val="16292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111125</xdr:rowOff>
    </xdr:from>
    <xdr:to>
      <xdr:col>4</xdr:col>
      <xdr:colOff>1502410</xdr:colOff>
      <xdr:row>2</xdr:row>
      <xdr:rowOff>448945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54717AE-5E92-9BF1-2648-1A868A65FFA9}"/>
            </a:ext>
          </a:extLst>
        </xdr:cNvPr>
        <xdr:cNvGrpSpPr/>
      </xdr:nvGrpSpPr>
      <xdr:grpSpPr>
        <a:xfrm>
          <a:off x="127000" y="111125"/>
          <a:ext cx="6487160" cy="782320"/>
          <a:chOff x="0" y="0"/>
          <a:chExt cx="6487533" cy="782320"/>
        </a:xfrm>
      </xdr:grpSpPr>
      <xdr:pic>
        <xdr:nvPicPr>
          <xdr:cNvPr id="3" name="Gráfico 1">
            <a:extLst>
              <a:ext uri="{FF2B5EF4-FFF2-40B4-BE49-F238E27FC236}">
                <a16:creationId xmlns:a16="http://schemas.microsoft.com/office/drawing/2014/main" id="{A08AB2D8-18D8-1A08-6451-E54D44DE40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r="22102"/>
          <a:stretch/>
        </xdr:blipFill>
        <xdr:spPr bwMode="auto">
          <a:xfrm>
            <a:off x="0" y="0"/>
            <a:ext cx="5402580" cy="782320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Imagen 3" descr="Logotipo&#10;&#10;Descripción generada automáticamente">
            <a:extLst>
              <a:ext uri="{FF2B5EF4-FFF2-40B4-BE49-F238E27FC236}">
                <a16:creationId xmlns:a16="http://schemas.microsoft.com/office/drawing/2014/main" id="{D4D6A4B8-A2DD-C61E-2D24-1693DD345C7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815" t="18950" b="12565"/>
          <a:stretch/>
        </xdr:blipFill>
        <xdr:spPr bwMode="auto">
          <a:xfrm>
            <a:off x="5455023" y="44823"/>
            <a:ext cx="1032510" cy="582295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99906</xdr:colOff>
      <xdr:row>40</xdr:row>
      <xdr:rowOff>27303</xdr:rowOff>
    </xdr:from>
    <xdr:to>
      <xdr:col>3</xdr:col>
      <xdr:colOff>0</xdr:colOff>
      <xdr:row>65</xdr:row>
      <xdr:rowOff>17780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301623</xdr:colOff>
      <xdr:row>15</xdr:row>
      <xdr:rowOff>136523</xdr:rowOff>
    </xdr:from>
    <xdr:to>
      <xdr:col>2</xdr:col>
      <xdr:colOff>638223</xdr:colOff>
      <xdr:row>39</xdr:row>
      <xdr:rowOff>73163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showGridLines="0" tabSelected="1" zoomScale="60" zoomScaleNormal="60" workbookViewId="0">
      <selection activeCell="I3" sqref="I3:I4"/>
    </sheetView>
  </sheetViews>
  <sheetFormatPr baseColWidth="10" defaultColWidth="17.140625" defaultRowHeight="12.75" customHeight="1"/>
  <cols>
    <col min="1" max="1" width="35.7109375" style="34" customWidth="1"/>
    <col min="2" max="2" width="12.5703125" style="34" customWidth="1"/>
    <col min="3" max="3" width="5.7109375" style="34" customWidth="1"/>
    <col min="4" max="4" width="22.7109375" style="34" customWidth="1"/>
    <col min="5" max="5" width="24.7109375" style="34" customWidth="1"/>
    <col min="6" max="6" width="5.7109375" style="34" customWidth="1"/>
    <col min="7" max="8" width="17.140625" style="34"/>
    <col min="9" max="9" width="25" style="34" customWidth="1"/>
    <col min="10" max="16384" width="17.140625" style="34"/>
  </cols>
  <sheetData>
    <row r="1" spans="1:6" ht="18" customHeight="1">
      <c r="A1" s="84"/>
      <c r="B1" s="84"/>
      <c r="C1" s="84"/>
      <c r="D1" s="84"/>
      <c r="E1" s="84"/>
      <c r="F1" s="84"/>
    </row>
    <row r="2" spans="1:6" ht="18" customHeight="1">
      <c r="A2" s="84"/>
      <c r="B2" s="84"/>
      <c r="C2" s="84"/>
      <c r="D2" s="84"/>
      <c r="E2" s="84"/>
      <c r="F2" s="84"/>
    </row>
    <row r="3" spans="1:6" ht="54" customHeight="1" thickBot="1">
      <c r="A3" s="84"/>
      <c r="B3" s="84"/>
      <c r="C3" s="84"/>
      <c r="D3" s="84"/>
      <c r="E3" s="84"/>
      <c r="F3" s="84"/>
    </row>
    <row r="4" spans="1:6" ht="18" customHeight="1">
      <c r="A4" s="116" t="s">
        <v>206</v>
      </c>
      <c r="B4" s="117"/>
      <c r="C4" s="117"/>
      <c r="D4" s="117"/>
      <c r="E4" s="117"/>
      <c r="F4" s="118"/>
    </row>
    <row r="5" spans="1:6" ht="14.25" customHeight="1">
      <c r="A5" s="119" t="s">
        <v>204</v>
      </c>
      <c r="B5" s="120"/>
      <c r="C5" s="120"/>
      <c r="D5" s="68" t="s">
        <v>0</v>
      </c>
      <c r="E5" s="121"/>
      <c r="F5" s="98"/>
    </row>
    <row r="6" spans="1:6" ht="14.25" customHeight="1">
      <c r="A6" s="49"/>
      <c r="C6" s="36"/>
      <c r="D6" s="68" t="s">
        <v>1</v>
      </c>
      <c r="E6" s="122"/>
      <c r="F6" s="98"/>
    </row>
    <row r="7" spans="1:6" ht="15.6" customHeight="1" thickBot="1">
      <c r="A7" s="123" t="s">
        <v>2</v>
      </c>
      <c r="B7" s="124"/>
      <c r="C7" s="124"/>
      <c r="D7" s="124"/>
      <c r="E7" s="124"/>
      <c r="F7" s="125"/>
    </row>
    <row r="8" spans="1:6" ht="16.5" customHeight="1">
      <c r="A8" s="37" t="s">
        <v>3</v>
      </c>
      <c r="B8" s="110"/>
      <c r="C8" s="110"/>
      <c r="D8" s="110"/>
      <c r="E8" s="110"/>
      <c r="F8" s="111"/>
    </row>
    <row r="9" spans="1:6">
      <c r="A9" s="40" t="s">
        <v>4</v>
      </c>
      <c r="B9" s="97"/>
      <c r="C9" s="97"/>
      <c r="D9" s="97"/>
      <c r="E9" s="97"/>
      <c r="F9" s="98"/>
    </row>
    <row r="10" spans="1:6">
      <c r="A10" s="40" t="s">
        <v>5</v>
      </c>
      <c r="B10" s="112"/>
      <c r="C10" s="112"/>
      <c r="D10" s="112"/>
      <c r="E10" s="112"/>
      <c r="F10" s="113"/>
    </row>
    <row r="11" spans="1:6">
      <c r="A11" s="40" t="s">
        <v>6</v>
      </c>
      <c r="B11" s="97"/>
      <c r="C11" s="97"/>
      <c r="D11" s="97"/>
      <c r="E11" s="97"/>
      <c r="F11" s="98"/>
    </row>
    <row r="12" spans="1:6">
      <c r="A12" s="40" t="s">
        <v>7</v>
      </c>
      <c r="B12" s="114"/>
      <c r="C12" s="114"/>
      <c r="D12" s="114"/>
      <c r="E12" s="114"/>
      <c r="F12" s="115"/>
    </row>
    <row r="13" spans="1:6">
      <c r="A13" s="40" t="s">
        <v>8</v>
      </c>
      <c r="B13" s="42"/>
      <c r="C13" s="104" t="s">
        <v>9</v>
      </c>
      <c r="D13" s="105"/>
      <c r="E13" s="97"/>
      <c r="F13" s="98"/>
    </row>
    <row r="14" spans="1:6" ht="15.6" customHeight="1">
      <c r="A14" s="43" t="s">
        <v>10</v>
      </c>
      <c r="B14" s="106"/>
      <c r="C14" s="106"/>
      <c r="D14" s="106"/>
      <c r="E14" s="106"/>
      <c r="F14" s="107"/>
    </row>
    <row r="15" spans="1:6" ht="14.25" customHeight="1">
      <c r="A15" s="87" t="s">
        <v>11</v>
      </c>
      <c r="B15" s="87"/>
      <c r="C15" s="87"/>
      <c r="D15" s="87"/>
      <c r="E15" s="87"/>
      <c r="F15" s="87"/>
    </row>
    <row r="16" spans="1:6" ht="14.25" customHeight="1">
      <c r="A16" s="108" t="s">
        <v>3</v>
      </c>
      <c r="B16" s="109"/>
      <c r="C16" s="110"/>
      <c r="D16" s="110"/>
      <c r="E16" s="110"/>
      <c r="F16" s="111"/>
    </row>
    <row r="17" spans="1:6" ht="14.25" customHeight="1">
      <c r="A17" s="94" t="s">
        <v>12</v>
      </c>
      <c r="B17" s="95"/>
      <c r="C17" s="97"/>
      <c r="D17" s="97"/>
      <c r="E17" s="97"/>
      <c r="F17" s="98"/>
    </row>
    <row r="18" spans="1:6" ht="14.25" customHeight="1">
      <c r="A18" s="94" t="s">
        <v>4</v>
      </c>
      <c r="B18" s="95"/>
      <c r="C18" s="97"/>
      <c r="D18" s="97"/>
      <c r="E18" s="97"/>
      <c r="F18" s="98"/>
    </row>
    <row r="19" spans="1:6" ht="14.25" customHeight="1">
      <c r="A19" s="94" t="s">
        <v>13</v>
      </c>
      <c r="B19" s="95"/>
      <c r="C19" s="97"/>
      <c r="D19" s="97"/>
      <c r="E19" s="97"/>
      <c r="F19" s="98"/>
    </row>
    <row r="20" spans="1:6" ht="14.25" customHeight="1">
      <c r="A20" s="94" t="s">
        <v>14</v>
      </c>
      <c r="B20" s="95"/>
      <c r="C20" s="96"/>
      <c r="D20" s="97"/>
      <c r="E20" s="97"/>
      <c r="F20" s="98"/>
    </row>
    <row r="21" spans="1:6">
      <c r="A21" s="99" t="s">
        <v>15</v>
      </c>
      <c r="B21" s="100"/>
      <c r="C21" s="101"/>
      <c r="D21" s="101"/>
      <c r="E21" s="101"/>
      <c r="F21" s="102"/>
    </row>
    <row r="22" spans="1:6" ht="14.25" customHeight="1">
      <c r="A22" s="103" t="s">
        <v>16</v>
      </c>
      <c r="B22" s="103"/>
      <c r="C22" s="103"/>
      <c r="D22" s="103"/>
      <c r="E22" s="103"/>
      <c r="F22" s="103"/>
    </row>
    <row r="23" spans="1:6" ht="14.25" customHeight="1">
      <c r="A23" s="44" t="s">
        <v>17</v>
      </c>
      <c r="B23" s="45" t="s">
        <v>18</v>
      </c>
      <c r="C23" s="46"/>
      <c r="D23" s="45" t="s">
        <v>19</v>
      </c>
      <c r="E23" s="45" t="s">
        <v>20</v>
      </c>
      <c r="F23" s="39"/>
    </row>
    <row r="24" spans="1:6" ht="14.25" customHeight="1">
      <c r="A24" s="47"/>
      <c r="B24" s="30" t="s">
        <v>21</v>
      </c>
      <c r="C24" s="31"/>
      <c r="E24" s="30" t="s">
        <v>22</v>
      </c>
      <c r="F24" s="41"/>
    </row>
    <row r="25" spans="1:6" ht="24.75" customHeight="1">
      <c r="A25" s="47"/>
      <c r="B25" s="2" t="s">
        <v>205</v>
      </c>
      <c r="C25" s="31"/>
      <c r="F25" s="48"/>
    </row>
    <row r="26" spans="1:6" ht="14.25" customHeight="1">
      <c r="A26" s="49"/>
      <c r="C26" s="12"/>
      <c r="F26" s="50"/>
    </row>
    <row r="27" spans="1:6" ht="15.75" customHeight="1">
      <c r="A27" s="40" t="s">
        <v>23</v>
      </c>
      <c r="B27" s="51" t="s">
        <v>24</v>
      </c>
      <c r="C27" s="30"/>
      <c r="D27" s="30" t="s">
        <v>25</v>
      </c>
      <c r="E27" s="30" t="s">
        <v>26</v>
      </c>
      <c r="F27" s="52"/>
    </row>
    <row r="28" spans="1:6" ht="14.25" customHeight="1">
      <c r="A28" s="49"/>
      <c r="B28" s="30" t="s">
        <v>27</v>
      </c>
      <c r="C28" s="30"/>
      <c r="D28" s="53"/>
      <c r="E28" s="30" t="s">
        <v>28</v>
      </c>
      <c r="F28" s="54"/>
    </row>
    <row r="29" spans="1:6" ht="14.25" customHeight="1">
      <c r="A29" s="49"/>
      <c r="B29" s="30" t="s">
        <v>29</v>
      </c>
      <c r="C29" s="55"/>
      <c r="D29" s="12"/>
      <c r="E29" s="12"/>
      <c r="F29" s="48"/>
    </row>
    <row r="30" spans="1:6" ht="23.25" customHeight="1">
      <c r="A30" s="49"/>
      <c r="B30" s="31" t="s">
        <v>30</v>
      </c>
      <c r="C30" s="42"/>
      <c r="D30" s="12"/>
      <c r="E30" s="12"/>
      <c r="F30" s="48"/>
    </row>
    <row r="31" spans="1:6" ht="14.25" customHeight="1">
      <c r="A31" s="49"/>
      <c r="B31" s="30" t="s">
        <v>31</v>
      </c>
      <c r="C31" s="56"/>
      <c r="D31" s="12"/>
      <c r="E31" s="12"/>
      <c r="F31" s="48"/>
    </row>
    <row r="32" spans="1:6" ht="14.25" customHeight="1">
      <c r="A32" s="49"/>
      <c r="B32" s="30" t="s">
        <v>32</v>
      </c>
      <c r="C32" s="42"/>
      <c r="D32" s="12"/>
      <c r="E32" s="12"/>
      <c r="F32" s="57"/>
    </row>
    <row r="33" spans="1:6">
      <c r="A33" s="58"/>
      <c r="B33" s="59" t="s">
        <v>33</v>
      </c>
      <c r="C33" s="60"/>
      <c r="D33" s="61"/>
      <c r="E33" s="61"/>
      <c r="F33" s="62"/>
    </row>
    <row r="34" spans="1:6" ht="14.25" customHeight="1">
      <c r="A34" s="87" t="s">
        <v>34</v>
      </c>
      <c r="B34" s="87"/>
      <c r="C34" s="87"/>
      <c r="D34" s="87"/>
      <c r="E34" s="87"/>
      <c r="F34" s="87"/>
    </row>
    <row r="35" spans="1:6" ht="14.25" customHeight="1">
      <c r="A35" s="63" t="s">
        <v>35</v>
      </c>
      <c r="B35" s="64"/>
      <c r="C35" s="38"/>
      <c r="D35" s="88"/>
      <c r="E35" s="89"/>
      <c r="F35" s="65"/>
    </row>
    <row r="36" spans="1:6" ht="14.25" customHeight="1">
      <c r="A36" s="49" t="s">
        <v>36</v>
      </c>
      <c r="C36" s="35"/>
      <c r="D36" s="66"/>
      <c r="F36" s="67"/>
    </row>
    <row r="37" spans="1:6" ht="19.5" customHeight="1">
      <c r="A37" s="49" t="s">
        <v>37</v>
      </c>
      <c r="C37" s="42"/>
      <c r="D37" s="90"/>
      <c r="E37" s="91"/>
      <c r="F37" s="41"/>
    </row>
    <row r="38" spans="1:6" ht="19.5" customHeight="1">
      <c r="A38" s="49" t="s">
        <v>38</v>
      </c>
      <c r="C38" s="42"/>
      <c r="D38" s="68"/>
      <c r="E38" s="68"/>
      <c r="F38" s="48"/>
    </row>
    <row r="39" spans="1:6" ht="19.5" customHeight="1">
      <c r="A39" s="49" t="s">
        <v>39</v>
      </c>
      <c r="C39" s="42"/>
      <c r="D39" s="68"/>
      <c r="E39" s="68"/>
      <c r="F39" s="48"/>
    </row>
    <row r="40" spans="1:6" ht="19.5" customHeight="1">
      <c r="A40" s="49"/>
      <c r="C40" s="69"/>
      <c r="D40" s="68"/>
      <c r="E40" s="68"/>
      <c r="F40" s="48"/>
    </row>
    <row r="41" spans="1:6" ht="9" customHeight="1">
      <c r="A41" s="92"/>
      <c r="B41" s="84"/>
      <c r="C41" s="84"/>
      <c r="D41" s="84"/>
      <c r="E41" s="84"/>
      <c r="F41" s="93"/>
    </row>
    <row r="42" spans="1:6" ht="14.25" customHeight="1">
      <c r="A42" s="49" t="s">
        <v>40</v>
      </c>
      <c r="F42" s="50"/>
    </row>
    <row r="43" spans="1:6" ht="14.25" customHeight="1">
      <c r="A43" s="70" t="s">
        <v>41</v>
      </c>
      <c r="B43" s="69" t="s">
        <v>42</v>
      </c>
      <c r="C43" s="42"/>
      <c r="E43" s="34" t="s">
        <v>43</v>
      </c>
      <c r="F43" s="71"/>
    </row>
    <row r="44" spans="1:6" ht="14.25" customHeight="1">
      <c r="A44" s="49" t="s">
        <v>44</v>
      </c>
      <c r="B44" s="69"/>
      <c r="C44" s="42"/>
      <c r="E44" s="69"/>
      <c r="F44" s="71"/>
    </row>
    <row r="45" spans="1:6" ht="14.25" customHeight="1">
      <c r="A45" s="49" t="s">
        <v>45</v>
      </c>
      <c r="B45" s="69"/>
      <c r="C45" s="42"/>
      <c r="E45" s="69"/>
      <c r="F45" s="71"/>
    </row>
    <row r="46" spans="1:6" ht="14.25" customHeight="1">
      <c r="A46" s="49" t="s">
        <v>46</v>
      </c>
      <c r="B46" s="69"/>
      <c r="C46" s="42"/>
      <c r="E46" s="69"/>
      <c r="F46" s="71"/>
    </row>
    <row r="47" spans="1:6" ht="14.25" customHeight="1">
      <c r="A47" s="49" t="s">
        <v>47</v>
      </c>
      <c r="B47" s="69"/>
      <c r="C47" s="42"/>
      <c r="E47" s="69"/>
      <c r="F47" s="71"/>
    </row>
    <row r="48" spans="1:6" ht="14.25" customHeight="1">
      <c r="A48" s="70" t="s">
        <v>48</v>
      </c>
      <c r="B48" s="34" t="s">
        <v>42</v>
      </c>
      <c r="C48" s="42"/>
      <c r="E48" s="34" t="s">
        <v>43</v>
      </c>
      <c r="F48" s="71"/>
    </row>
    <row r="49" spans="1:6" ht="14.25" customHeight="1">
      <c r="A49" s="49" t="s">
        <v>44</v>
      </c>
      <c r="B49" s="69"/>
      <c r="C49" s="42"/>
      <c r="E49" s="69"/>
      <c r="F49" s="71"/>
    </row>
    <row r="50" spans="1:6" ht="14.25" customHeight="1">
      <c r="A50" s="49" t="s">
        <v>45</v>
      </c>
      <c r="B50" s="69"/>
      <c r="C50" s="42"/>
      <c r="E50" s="69"/>
      <c r="F50" s="71"/>
    </row>
    <row r="51" spans="1:6" ht="14.25" customHeight="1">
      <c r="A51" s="49" t="s">
        <v>46</v>
      </c>
      <c r="B51" s="69"/>
      <c r="C51" s="42"/>
      <c r="E51" s="69"/>
      <c r="F51" s="71"/>
    </row>
    <row r="52" spans="1:6" ht="14.25" customHeight="1">
      <c r="A52" s="49" t="s">
        <v>47</v>
      </c>
      <c r="B52" s="69"/>
      <c r="C52" s="42"/>
      <c r="E52" s="69"/>
      <c r="F52" s="71"/>
    </row>
    <row r="53" spans="1:6" ht="14.25" customHeight="1">
      <c r="A53" s="92"/>
      <c r="B53" s="84"/>
      <c r="C53" s="84"/>
      <c r="D53" s="84"/>
      <c r="E53" s="84"/>
      <c r="F53" s="93"/>
    </row>
    <row r="54" spans="1:6" ht="14.25" customHeight="1">
      <c r="A54" s="58" t="s">
        <v>49</v>
      </c>
      <c r="B54" s="72" t="s">
        <v>42</v>
      </c>
      <c r="C54" s="60"/>
      <c r="D54" s="73"/>
      <c r="E54" s="73" t="s">
        <v>43</v>
      </c>
      <c r="F54" s="74"/>
    </row>
    <row r="55" spans="1:6" ht="11.25" customHeight="1">
      <c r="A55" s="84"/>
      <c r="B55" s="84"/>
      <c r="C55" s="84"/>
      <c r="D55" s="84"/>
      <c r="E55" s="84"/>
      <c r="F55" s="84"/>
    </row>
    <row r="56" spans="1:6" ht="14.25" customHeight="1">
      <c r="A56" s="84" t="s">
        <v>50</v>
      </c>
      <c r="B56" s="85"/>
      <c r="C56" s="86"/>
      <c r="D56" s="86"/>
      <c r="E56" s="86"/>
      <c r="F56" s="86"/>
    </row>
    <row r="57" spans="1:6" ht="12" customHeight="1"/>
  </sheetData>
  <mergeCells count="36">
    <mergeCell ref="A4:F4"/>
    <mergeCell ref="A5:C5"/>
    <mergeCell ref="E5:F5"/>
    <mergeCell ref="E6:F6"/>
    <mergeCell ref="A7:F7"/>
    <mergeCell ref="B8:F8"/>
    <mergeCell ref="B9:F9"/>
    <mergeCell ref="B10:F10"/>
    <mergeCell ref="B11:F11"/>
    <mergeCell ref="B12:F12"/>
    <mergeCell ref="A18:B18"/>
    <mergeCell ref="C18:F18"/>
    <mergeCell ref="A19:B19"/>
    <mergeCell ref="C19:F19"/>
    <mergeCell ref="C13:D13"/>
    <mergeCell ref="E13:F13"/>
    <mergeCell ref="B14:F14"/>
    <mergeCell ref="A15:F15"/>
    <mergeCell ref="A16:B16"/>
    <mergeCell ref="C16:F16"/>
    <mergeCell ref="A55:F55"/>
    <mergeCell ref="A56:B56"/>
    <mergeCell ref="C56:F56"/>
    <mergeCell ref="A1:F3"/>
    <mergeCell ref="A34:F34"/>
    <mergeCell ref="D35:E35"/>
    <mergeCell ref="D37:E37"/>
    <mergeCell ref="A41:F41"/>
    <mergeCell ref="A53:F53"/>
    <mergeCell ref="A20:B20"/>
    <mergeCell ref="C20:F20"/>
    <mergeCell ref="A21:B21"/>
    <mergeCell ref="C21:F21"/>
    <mergeCell ref="A22:F22"/>
    <mergeCell ref="A17:B17"/>
    <mergeCell ref="C17:F17"/>
  </mergeCells>
  <printOptions horizontalCentered="1"/>
  <pageMargins left="0.25" right="0.25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showGridLines="0" workbookViewId="0">
      <selection activeCell="H9" sqref="H9"/>
    </sheetView>
  </sheetViews>
  <sheetFormatPr baseColWidth="10" defaultColWidth="17.140625" defaultRowHeight="12.75" customHeight="1"/>
  <cols>
    <col min="1" max="1" width="4.7109375" style="1" customWidth="1"/>
    <col min="2" max="2" width="60.7109375" style="12" customWidth="1"/>
    <col min="3" max="5" width="8.7109375" style="12" customWidth="1"/>
    <col min="6" max="6" width="9.42578125" style="12" customWidth="1"/>
    <col min="7" max="7" width="12.140625" style="1" customWidth="1"/>
    <col min="8" max="8" width="14.42578125" style="1" customWidth="1"/>
    <col min="9" max="16384" width="17.140625" style="12"/>
  </cols>
  <sheetData>
    <row r="1" spans="1:8" ht="26.1" customHeight="1">
      <c r="A1" s="126" t="s">
        <v>51</v>
      </c>
      <c r="B1" s="126"/>
      <c r="C1" s="126"/>
      <c r="D1" s="126"/>
      <c r="E1" s="126"/>
    </row>
    <row r="2" spans="1:8" ht="24" customHeight="1">
      <c r="A2" s="77" t="s">
        <v>52</v>
      </c>
      <c r="B2" s="78" t="s">
        <v>53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24" customHeight="1">
      <c r="A3" s="2">
        <v>1</v>
      </c>
      <c r="B3" s="30" t="s">
        <v>56</v>
      </c>
      <c r="C3" s="16"/>
      <c r="D3" s="16"/>
      <c r="E3" s="16"/>
      <c r="G3" s="14" t="s">
        <v>57</v>
      </c>
      <c r="H3" s="2">
        <v>1</v>
      </c>
    </row>
    <row r="4" spans="1:8" ht="24" customHeight="1">
      <c r="A4" s="2">
        <v>2</v>
      </c>
      <c r="B4" s="31" t="s">
        <v>58</v>
      </c>
      <c r="C4" s="16"/>
      <c r="D4" s="16"/>
      <c r="E4" s="16"/>
      <c r="G4" s="14" t="s">
        <v>59</v>
      </c>
      <c r="H4" s="2">
        <v>2</v>
      </c>
    </row>
    <row r="5" spans="1:8" ht="24" customHeight="1">
      <c r="A5" s="2">
        <v>3</v>
      </c>
      <c r="B5" s="31" t="s">
        <v>60</v>
      </c>
      <c r="C5" s="16"/>
      <c r="D5" s="16"/>
      <c r="E5" s="16"/>
      <c r="G5" s="14" t="s">
        <v>61</v>
      </c>
      <c r="H5" s="2">
        <v>3</v>
      </c>
    </row>
    <row r="6" spans="1:8" ht="24" customHeight="1">
      <c r="A6" s="2">
        <v>4</v>
      </c>
      <c r="B6" s="31" t="s">
        <v>62</v>
      </c>
      <c r="C6" s="16"/>
      <c r="D6" s="16"/>
      <c r="E6" s="16"/>
      <c r="G6" s="12"/>
      <c r="H6" s="12"/>
    </row>
    <row r="7" spans="1:8" ht="25.5">
      <c r="A7" s="2">
        <v>5</v>
      </c>
      <c r="B7" s="31" t="s">
        <v>63</v>
      </c>
      <c r="C7" s="16"/>
      <c r="D7" s="16"/>
      <c r="E7" s="16"/>
    </row>
    <row r="8" spans="1:8" ht="24" customHeight="1">
      <c r="A8" s="2">
        <v>6</v>
      </c>
      <c r="B8" s="31" t="s">
        <v>64</v>
      </c>
      <c r="C8" s="16"/>
      <c r="D8" s="16"/>
      <c r="E8" s="16"/>
    </row>
    <row r="9" spans="1:8" ht="24" customHeight="1">
      <c r="A9" s="2">
        <v>7</v>
      </c>
      <c r="B9" s="31" t="s">
        <v>65</v>
      </c>
      <c r="C9" s="16"/>
      <c r="D9" s="16"/>
      <c r="E9" s="16"/>
    </row>
    <row r="10" spans="1:8" ht="24" customHeight="1">
      <c r="A10" s="2">
        <v>8</v>
      </c>
      <c r="B10" s="31" t="s">
        <v>66</v>
      </c>
      <c r="C10" s="16"/>
      <c r="D10" s="16"/>
      <c r="E10" s="16"/>
    </row>
    <row r="11" spans="1:8" ht="24" customHeight="1">
      <c r="A11" s="2">
        <v>9</v>
      </c>
      <c r="B11" s="31" t="s">
        <v>67</v>
      </c>
      <c r="C11" s="16"/>
      <c r="D11" s="16"/>
      <c r="E11" s="16"/>
    </row>
    <row r="12" spans="1:8" ht="24" customHeight="1">
      <c r="A12" s="2">
        <v>10</v>
      </c>
      <c r="B12" s="31" t="s">
        <v>68</v>
      </c>
      <c r="C12" s="16"/>
      <c r="D12" s="16"/>
      <c r="E12" s="16"/>
    </row>
    <row r="13" spans="1:8" ht="24" customHeight="1">
      <c r="A13" s="2">
        <v>11</v>
      </c>
      <c r="B13" s="31" t="s">
        <v>69</v>
      </c>
      <c r="C13" s="16"/>
      <c r="D13" s="16"/>
      <c r="E13" s="16"/>
    </row>
    <row r="14" spans="1:8" ht="24" customHeight="1">
      <c r="A14" s="31"/>
      <c r="B14" s="32" t="s">
        <v>70</v>
      </c>
      <c r="C14" s="77">
        <f>(COUNTA(C3:C13))*1</f>
        <v>0</v>
      </c>
      <c r="D14" s="77">
        <f>(COUNTA(D3:D13))*2</f>
        <v>0</v>
      </c>
      <c r="E14" s="77">
        <f>(COUNTA(E3:E13))*3</f>
        <v>0</v>
      </c>
    </row>
    <row r="15" spans="1:8" ht="24" customHeight="1">
      <c r="A15" s="2"/>
      <c r="B15" s="32" t="s">
        <v>71</v>
      </c>
      <c r="C15" s="127">
        <f>(((C14+D14+E14))/33)</f>
        <v>0</v>
      </c>
      <c r="D15" s="127"/>
      <c r="E15" s="127"/>
    </row>
    <row r="16" spans="1:8" ht="24" customHeight="1">
      <c r="A16" s="2"/>
      <c r="B16" s="14" t="s">
        <v>72</v>
      </c>
      <c r="C16" s="127">
        <f>C15*10%</f>
        <v>0</v>
      </c>
      <c r="D16" s="127"/>
      <c r="E16" s="127"/>
    </row>
  </sheetData>
  <mergeCells count="3">
    <mergeCell ref="A1:E1"/>
    <mergeCell ref="C15:E15"/>
    <mergeCell ref="C16:E16"/>
  </mergeCells>
  <pageMargins left="0.25" right="0.25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2"/>
  <sheetViews>
    <sheetView showGridLines="0" workbookViewId="0">
      <selection activeCell="G9" sqref="G9"/>
    </sheetView>
  </sheetViews>
  <sheetFormatPr baseColWidth="10" defaultColWidth="17.140625" defaultRowHeight="14.25" customHeight="1"/>
  <cols>
    <col min="1" max="1" width="4.7109375" style="1" customWidth="1"/>
    <col min="2" max="2" width="75.7109375" style="12" customWidth="1"/>
    <col min="3" max="5" width="5.7109375" style="1" customWidth="1"/>
    <col min="6" max="6" width="17.140625" style="12"/>
    <col min="7" max="7" width="12.140625" style="1" customWidth="1"/>
    <col min="8" max="8" width="14.42578125" style="1" customWidth="1"/>
    <col min="9" max="16384" width="17.140625" style="12"/>
  </cols>
  <sheetData>
    <row r="1" spans="1:8" ht="33" customHeight="1">
      <c r="A1" s="128" t="s">
        <v>73</v>
      </c>
      <c r="B1" s="128"/>
      <c r="C1" s="128"/>
      <c r="D1" s="128"/>
      <c r="E1" s="128"/>
    </row>
    <row r="2" spans="1:8" ht="18" customHeight="1">
      <c r="A2" s="77" t="s">
        <v>52</v>
      </c>
      <c r="B2" s="78" t="s">
        <v>53</v>
      </c>
      <c r="C2" s="77">
        <v>1</v>
      </c>
      <c r="D2" s="77">
        <v>2</v>
      </c>
      <c r="E2" s="77">
        <v>3</v>
      </c>
      <c r="G2" s="2" t="s">
        <v>54</v>
      </c>
      <c r="H2" s="2" t="s">
        <v>55</v>
      </c>
    </row>
    <row r="3" spans="1:8" ht="18" customHeight="1">
      <c r="A3" s="2">
        <v>1</v>
      </c>
      <c r="B3" s="31" t="s">
        <v>74</v>
      </c>
      <c r="C3" s="16"/>
      <c r="D3" s="16"/>
      <c r="E3" s="16"/>
      <c r="G3" s="14" t="s">
        <v>57</v>
      </c>
      <c r="H3" s="14">
        <v>1</v>
      </c>
    </row>
    <row r="4" spans="1:8" ht="18" customHeight="1">
      <c r="A4" s="2"/>
      <c r="B4" s="31" t="s">
        <v>75</v>
      </c>
      <c r="C4" s="16"/>
      <c r="D4" s="16"/>
      <c r="E4" s="16"/>
      <c r="G4" s="14" t="s">
        <v>59</v>
      </c>
      <c r="H4" s="2">
        <v>2</v>
      </c>
    </row>
    <row r="5" spans="1:8" ht="18" customHeight="1">
      <c r="A5" s="2">
        <v>2</v>
      </c>
      <c r="B5" s="31" t="s">
        <v>76</v>
      </c>
      <c r="C5" s="16"/>
      <c r="D5" s="16"/>
      <c r="E5" s="16"/>
      <c r="G5" s="14" t="s">
        <v>61</v>
      </c>
      <c r="H5" s="2">
        <v>3</v>
      </c>
    </row>
    <row r="6" spans="1:8" ht="18" customHeight="1">
      <c r="A6" s="2">
        <v>3</v>
      </c>
      <c r="B6" s="31" t="s">
        <v>77</v>
      </c>
      <c r="C6" s="16"/>
      <c r="D6" s="16"/>
      <c r="E6" s="16"/>
    </row>
    <row r="7" spans="1:8" ht="27.6" customHeight="1">
      <c r="A7" s="2">
        <v>4</v>
      </c>
      <c r="B7" s="31" t="s">
        <v>78</v>
      </c>
      <c r="C7" s="16"/>
      <c r="D7" s="16"/>
      <c r="E7" s="16"/>
    </row>
    <row r="8" spans="1:8" ht="18" customHeight="1">
      <c r="A8" s="2"/>
      <c r="B8" s="31" t="s">
        <v>79</v>
      </c>
      <c r="C8" s="16"/>
      <c r="D8" s="16"/>
      <c r="E8" s="16"/>
    </row>
    <row r="9" spans="1:8" ht="27" customHeight="1">
      <c r="A9" s="2">
        <v>5</v>
      </c>
      <c r="B9" s="31" t="s">
        <v>80</v>
      </c>
      <c r="C9" s="16"/>
      <c r="D9" s="16"/>
      <c r="E9" s="16"/>
    </row>
    <row r="10" spans="1:8" ht="18" customHeight="1">
      <c r="A10" s="2">
        <v>6</v>
      </c>
      <c r="B10" s="31" t="s">
        <v>81</v>
      </c>
      <c r="C10" s="16"/>
      <c r="D10" s="16"/>
      <c r="E10" s="16"/>
    </row>
    <row r="11" spans="1:8" ht="27.6" customHeight="1">
      <c r="A11" s="2">
        <v>7</v>
      </c>
      <c r="B11" s="31" t="s">
        <v>82</v>
      </c>
      <c r="C11" s="16"/>
      <c r="D11" s="16"/>
      <c r="E11" s="16"/>
    </row>
    <row r="12" spans="1:8" ht="18" customHeight="1">
      <c r="A12" s="2">
        <v>8</v>
      </c>
      <c r="B12" s="31" t="s">
        <v>83</v>
      </c>
      <c r="C12" s="16"/>
      <c r="D12" s="16"/>
      <c r="E12" s="16"/>
    </row>
    <row r="13" spans="1:8" ht="18" customHeight="1">
      <c r="A13" s="2">
        <v>9</v>
      </c>
      <c r="B13" s="31" t="s">
        <v>84</v>
      </c>
      <c r="C13" s="16"/>
      <c r="D13" s="16"/>
      <c r="E13" s="16"/>
    </row>
    <row r="14" spans="1:8" ht="18" customHeight="1">
      <c r="A14" s="2"/>
      <c r="B14" s="31" t="s">
        <v>85</v>
      </c>
      <c r="C14" s="33"/>
      <c r="D14" s="33"/>
      <c r="E14" s="33"/>
    </row>
    <row r="15" spans="1:8" ht="18" customHeight="1">
      <c r="A15" s="2">
        <v>10</v>
      </c>
      <c r="B15" s="31" t="s">
        <v>86</v>
      </c>
      <c r="C15" s="33"/>
      <c r="D15" s="33"/>
      <c r="E15" s="33"/>
    </row>
    <row r="16" spans="1:8" ht="18" customHeight="1">
      <c r="A16" s="2">
        <v>11</v>
      </c>
      <c r="B16" s="31" t="s">
        <v>87</v>
      </c>
      <c r="C16" s="16"/>
      <c r="D16" s="16"/>
      <c r="E16" s="16"/>
    </row>
    <row r="17" spans="1:5" ht="24.6" customHeight="1">
      <c r="A17" s="2">
        <v>12</v>
      </c>
      <c r="B17" s="31" t="s">
        <v>88</v>
      </c>
      <c r="C17" s="16"/>
      <c r="D17" s="16"/>
      <c r="E17" s="16"/>
    </row>
    <row r="18" spans="1:5" ht="18" customHeight="1">
      <c r="A18" s="2">
        <v>13</v>
      </c>
      <c r="B18" s="31" t="s">
        <v>89</v>
      </c>
      <c r="C18" s="16"/>
      <c r="D18" s="16"/>
      <c r="E18" s="16"/>
    </row>
    <row r="19" spans="1:5" ht="18" customHeight="1">
      <c r="A19" s="2"/>
      <c r="B19" s="31" t="s">
        <v>90</v>
      </c>
      <c r="C19" s="16"/>
      <c r="D19" s="16"/>
      <c r="E19" s="16"/>
    </row>
    <row r="20" spans="1:5" ht="18" customHeight="1">
      <c r="A20" s="2">
        <v>14</v>
      </c>
      <c r="B20" s="31" t="s">
        <v>91</v>
      </c>
      <c r="C20" s="16"/>
      <c r="D20" s="16"/>
      <c r="E20" s="16"/>
    </row>
    <row r="21" spans="1:5" ht="18" customHeight="1">
      <c r="A21" s="2">
        <v>15</v>
      </c>
      <c r="B21" s="31" t="s">
        <v>92</v>
      </c>
      <c r="C21" s="16"/>
      <c r="D21" s="16"/>
      <c r="E21" s="16"/>
    </row>
    <row r="22" spans="1:5" ht="18" customHeight="1">
      <c r="A22" s="2">
        <v>16</v>
      </c>
      <c r="B22" s="31" t="s">
        <v>93</v>
      </c>
      <c r="C22" s="16"/>
      <c r="D22" s="16"/>
      <c r="E22" s="16"/>
    </row>
    <row r="23" spans="1:5" ht="18" customHeight="1">
      <c r="A23" s="2">
        <v>17</v>
      </c>
      <c r="B23" s="31" t="s">
        <v>94</v>
      </c>
      <c r="C23" s="16"/>
      <c r="D23" s="16"/>
      <c r="E23" s="16"/>
    </row>
    <row r="24" spans="1:5" ht="18" customHeight="1">
      <c r="A24" s="2"/>
      <c r="B24" s="31" t="s">
        <v>95</v>
      </c>
      <c r="C24" s="16"/>
      <c r="D24" s="16"/>
      <c r="E24" s="16"/>
    </row>
    <row r="25" spans="1:5" ht="18" customHeight="1">
      <c r="A25" s="2">
        <v>18</v>
      </c>
      <c r="B25" s="31" t="s">
        <v>96</v>
      </c>
      <c r="C25" s="16"/>
      <c r="D25" s="16"/>
      <c r="E25" s="16"/>
    </row>
    <row r="26" spans="1:5" ht="18" customHeight="1">
      <c r="A26" s="2">
        <v>19</v>
      </c>
      <c r="B26" s="31" t="s">
        <v>97</v>
      </c>
      <c r="C26" s="16"/>
      <c r="D26" s="16"/>
      <c r="E26" s="16"/>
    </row>
    <row r="27" spans="1:5" ht="18" customHeight="1">
      <c r="A27" s="2">
        <v>20</v>
      </c>
      <c r="B27" s="31" t="s">
        <v>98</v>
      </c>
      <c r="C27" s="16"/>
      <c r="D27" s="16"/>
      <c r="E27" s="16"/>
    </row>
    <row r="28" spans="1:5" ht="18" customHeight="1">
      <c r="A28" s="2">
        <v>21</v>
      </c>
      <c r="B28" s="31" t="s">
        <v>99</v>
      </c>
      <c r="C28" s="16"/>
      <c r="D28" s="16"/>
      <c r="E28" s="16"/>
    </row>
    <row r="29" spans="1:5" ht="18" customHeight="1">
      <c r="A29" s="2">
        <v>22</v>
      </c>
      <c r="B29" s="31" t="s">
        <v>100</v>
      </c>
      <c r="C29" s="16"/>
      <c r="D29" s="16"/>
      <c r="E29" s="16"/>
    </row>
    <row r="30" spans="1:5" ht="18" customHeight="1">
      <c r="A30" s="2">
        <v>23</v>
      </c>
      <c r="B30" s="31" t="s">
        <v>101</v>
      </c>
      <c r="C30" s="16"/>
      <c r="D30" s="16"/>
      <c r="E30" s="16"/>
    </row>
    <row r="31" spans="1:5" ht="18" customHeight="1">
      <c r="A31" s="2"/>
      <c r="B31" s="31" t="s">
        <v>102</v>
      </c>
      <c r="C31" s="16"/>
      <c r="D31" s="16"/>
      <c r="E31" s="16"/>
    </row>
    <row r="32" spans="1:5" ht="18" customHeight="1">
      <c r="A32" s="2">
        <v>24</v>
      </c>
      <c r="B32" s="31" t="s">
        <v>103</v>
      </c>
      <c r="C32" s="16"/>
      <c r="D32" s="16"/>
      <c r="E32" s="16"/>
    </row>
    <row r="33" spans="1:5" ht="18" customHeight="1">
      <c r="A33" s="2">
        <v>25</v>
      </c>
      <c r="B33" s="31" t="s">
        <v>104</v>
      </c>
      <c r="C33" s="16"/>
      <c r="D33" s="16"/>
      <c r="E33" s="16"/>
    </row>
    <row r="34" spans="1:5" ht="18" customHeight="1">
      <c r="A34" s="2">
        <v>26</v>
      </c>
      <c r="B34" s="31" t="s">
        <v>105</v>
      </c>
      <c r="C34" s="16"/>
      <c r="D34" s="16"/>
      <c r="E34" s="16"/>
    </row>
    <row r="35" spans="1:5" ht="18" customHeight="1">
      <c r="A35" s="2"/>
      <c r="B35" s="31" t="s">
        <v>70</v>
      </c>
      <c r="C35" s="79">
        <f>(COUNTA(C3:C34))*C2</f>
        <v>0</v>
      </c>
      <c r="D35" s="79">
        <f t="shared" ref="D35:E35" si="0">(COUNTA(D3:D34))*D2</f>
        <v>0</v>
      </c>
      <c r="E35" s="79">
        <f t="shared" si="0"/>
        <v>0</v>
      </c>
    </row>
    <row r="36" spans="1:5" ht="18" customHeight="1">
      <c r="A36" s="2"/>
      <c r="B36" s="31" t="s">
        <v>71</v>
      </c>
      <c r="C36" s="129">
        <f>(((C35+D35+E35)/78))</f>
        <v>0</v>
      </c>
      <c r="D36" s="129"/>
      <c r="E36" s="129"/>
    </row>
    <row r="37" spans="1:5" ht="18" customHeight="1">
      <c r="A37" s="2"/>
      <c r="B37" s="31" t="s">
        <v>72</v>
      </c>
      <c r="C37" s="129">
        <f>C36*30%</f>
        <v>0</v>
      </c>
      <c r="D37" s="129"/>
      <c r="E37" s="129"/>
    </row>
    <row r="38" spans="1:5" ht="20.100000000000001" customHeight="1"/>
    <row r="39" spans="1:5" ht="12.75" customHeight="1"/>
    <row r="40" spans="1:5" ht="12.75" customHeight="1"/>
    <row r="41" spans="1:5" ht="12.75" customHeight="1"/>
    <row r="42" spans="1:5" ht="12.75" customHeight="1"/>
    <row r="43" spans="1:5" ht="12.75" customHeight="1"/>
    <row r="44" spans="1:5" ht="12.75" customHeight="1"/>
    <row r="45" spans="1:5" ht="12.75" customHeight="1"/>
    <row r="46" spans="1:5" ht="12.75" customHeight="1"/>
    <row r="47" spans="1:5" ht="12.75" customHeight="1"/>
    <row r="48" spans="1:5" ht="12.75" customHeight="1"/>
    <row r="49" ht="12.75" customHeight="1"/>
    <row r="50" ht="12.75" customHeight="1"/>
    <row r="51" ht="12.75" customHeight="1"/>
    <row r="52" ht="12.75" customHeight="1"/>
  </sheetData>
  <mergeCells count="3">
    <mergeCell ref="A1:E1"/>
    <mergeCell ref="C36:E36"/>
    <mergeCell ref="C37:E37"/>
  </mergeCells>
  <pageMargins left="0.25" right="0.25" top="0.75" bottom="0.75" header="0.3" footer="0.3"/>
  <pageSetup scale="9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showGridLines="0" workbookViewId="0">
      <selection activeCell="H9" sqref="H9"/>
    </sheetView>
  </sheetViews>
  <sheetFormatPr baseColWidth="10" defaultColWidth="17.140625" defaultRowHeight="12.75" customHeight="1"/>
  <cols>
    <col min="1" max="1" width="4.7109375" style="1" customWidth="1"/>
    <col min="2" max="2" width="66.42578125" style="12" customWidth="1"/>
    <col min="3" max="3" width="7.28515625" style="12" customWidth="1"/>
    <col min="4" max="4" width="7" style="12" customWidth="1"/>
    <col min="5" max="5" width="6.42578125" style="12" customWidth="1"/>
    <col min="6" max="6" width="17.140625" style="12"/>
    <col min="7" max="7" width="12.140625" style="1" customWidth="1"/>
    <col min="8" max="8" width="14.42578125" style="1" customWidth="1"/>
    <col min="9" max="16384" width="17.140625" style="12"/>
  </cols>
  <sheetData>
    <row r="1" spans="1:8" ht="30" customHeight="1">
      <c r="A1" s="130" t="s">
        <v>106</v>
      </c>
      <c r="B1" s="130"/>
      <c r="C1" s="130"/>
      <c r="D1" s="130"/>
      <c r="E1" s="130"/>
    </row>
    <row r="2" spans="1:8" ht="24" customHeight="1">
      <c r="A2" s="77" t="s">
        <v>52</v>
      </c>
      <c r="B2" s="78" t="s">
        <v>53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24" customHeight="1">
      <c r="A3" s="2">
        <v>1</v>
      </c>
      <c r="B3" s="30" t="s">
        <v>107</v>
      </c>
      <c r="C3" s="16"/>
      <c r="D3" s="16"/>
      <c r="E3" s="16"/>
      <c r="G3" s="14" t="s">
        <v>57</v>
      </c>
      <c r="H3" s="2">
        <v>1</v>
      </c>
    </row>
    <row r="4" spans="1:8" ht="24" customHeight="1">
      <c r="A4" s="2">
        <v>2</v>
      </c>
      <c r="B4" s="31" t="s">
        <v>108</v>
      </c>
      <c r="C4" s="16"/>
      <c r="D4" s="16"/>
      <c r="E4" s="16"/>
      <c r="G4" s="14" t="s">
        <v>109</v>
      </c>
      <c r="H4" s="2">
        <v>2</v>
      </c>
    </row>
    <row r="5" spans="1:8" ht="24" customHeight="1">
      <c r="A5" s="2">
        <v>3</v>
      </c>
      <c r="B5" s="31" t="s">
        <v>110</v>
      </c>
      <c r="C5" s="16"/>
      <c r="D5" s="16"/>
      <c r="E5" s="16"/>
      <c r="G5" s="14" t="s">
        <v>61</v>
      </c>
      <c r="H5" s="2">
        <v>3</v>
      </c>
    </row>
    <row r="6" spans="1:8" ht="24" customHeight="1">
      <c r="A6" s="2">
        <v>4</v>
      </c>
      <c r="B6" s="31" t="s">
        <v>111</v>
      </c>
      <c r="C6" s="16"/>
      <c r="D6" s="16"/>
      <c r="E6" s="16"/>
    </row>
    <row r="7" spans="1:8" ht="24" customHeight="1">
      <c r="A7" s="2">
        <v>5</v>
      </c>
      <c r="B7" s="31" t="s">
        <v>112</v>
      </c>
      <c r="C7" s="16"/>
      <c r="D7" s="16"/>
      <c r="E7" s="16"/>
    </row>
    <row r="8" spans="1:8" ht="24" customHeight="1">
      <c r="A8" s="2">
        <v>6</v>
      </c>
      <c r="B8" s="31" t="s">
        <v>113</v>
      </c>
      <c r="C8" s="16"/>
      <c r="D8" s="16"/>
      <c r="E8" s="16"/>
    </row>
    <row r="9" spans="1:8" ht="24" customHeight="1">
      <c r="A9" s="2">
        <v>7</v>
      </c>
      <c r="B9" s="31" t="s">
        <v>114</v>
      </c>
      <c r="C9" s="16"/>
      <c r="D9" s="16"/>
      <c r="E9" s="16"/>
    </row>
    <row r="10" spans="1:8" ht="24" customHeight="1">
      <c r="A10" s="2">
        <v>8</v>
      </c>
      <c r="B10" s="31" t="s">
        <v>115</v>
      </c>
      <c r="C10" s="16"/>
      <c r="D10" s="16"/>
      <c r="E10" s="16"/>
    </row>
    <row r="11" spans="1:8" ht="24" customHeight="1">
      <c r="A11" s="2">
        <v>9</v>
      </c>
      <c r="B11" s="31" t="s">
        <v>116</v>
      </c>
      <c r="C11" s="16"/>
      <c r="D11" s="16"/>
      <c r="E11" s="16"/>
    </row>
    <row r="12" spans="1:8" ht="24" customHeight="1">
      <c r="A12" s="2">
        <v>10</v>
      </c>
      <c r="B12" s="31" t="s">
        <v>117</v>
      </c>
      <c r="C12" s="16"/>
      <c r="D12" s="16"/>
      <c r="E12" s="16"/>
    </row>
    <row r="13" spans="1:8" ht="24" customHeight="1">
      <c r="A13" s="2">
        <v>11</v>
      </c>
      <c r="B13" s="31" t="s">
        <v>118</v>
      </c>
      <c r="C13" s="16"/>
      <c r="D13" s="16"/>
      <c r="E13" s="16"/>
    </row>
    <row r="14" spans="1:8" ht="24" customHeight="1">
      <c r="A14" s="31"/>
      <c r="B14" s="32" t="s">
        <v>70</v>
      </c>
      <c r="C14" s="77">
        <f>(COUNTA(C3:C13))*1</f>
        <v>0</v>
      </c>
      <c r="D14" s="77">
        <f>(COUNTA(D3:D13))*2</f>
        <v>0</v>
      </c>
      <c r="E14" s="77">
        <f>(COUNTA(E3:E13))*3</f>
        <v>0</v>
      </c>
    </row>
    <row r="15" spans="1:8" ht="24" customHeight="1">
      <c r="A15" s="2"/>
      <c r="B15" s="32" t="s">
        <v>71</v>
      </c>
      <c r="C15" s="127">
        <f>(((C14+D14+E14))/33)</f>
        <v>0</v>
      </c>
      <c r="D15" s="127"/>
      <c r="E15" s="127"/>
    </row>
    <row r="16" spans="1:8" ht="24" customHeight="1">
      <c r="A16" s="2"/>
      <c r="B16" s="14" t="s">
        <v>72</v>
      </c>
      <c r="C16" s="127">
        <f>C15*10%</f>
        <v>0</v>
      </c>
      <c r="D16" s="127"/>
      <c r="E16" s="127"/>
    </row>
  </sheetData>
  <mergeCells count="3">
    <mergeCell ref="A1:E1"/>
    <mergeCell ref="C15:E15"/>
    <mergeCell ref="C16:E16"/>
  </mergeCells>
  <pageMargins left="0.25" right="0.25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0"/>
  <sheetViews>
    <sheetView showGridLines="0" workbookViewId="0">
      <selection activeCell="C24" sqref="C24:E26"/>
    </sheetView>
  </sheetViews>
  <sheetFormatPr baseColWidth="10" defaultColWidth="9.140625" defaultRowHeight="14.25" customHeight="1"/>
  <cols>
    <col min="1" max="1" width="4.140625" style="1" customWidth="1"/>
    <col min="2" max="2" width="65.85546875" style="1" customWidth="1"/>
    <col min="3" max="3" width="6.7109375" style="1" customWidth="1"/>
    <col min="4" max="4" width="7.7109375" style="1" customWidth="1"/>
    <col min="5" max="5" width="7.42578125" style="1" customWidth="1"/>
    <col min="6" max="6" width="9.140625" style="1"/>
    <col min="7" max="7" width="12.140625" style="1" customWidth="1"/>
    <col min="8" max="8" width="14.42578125" style="1" customWidth="1"/>
    <col min="9" max="16384" width="9.140625" style="1"/>
  </cols>
  <sheetData>
    <row r="1" spans="1:8" ht="27" customHeight="1">
      <c r="A1" s="126" t="s">
        <v>119</v>
      </c>
      <c r="B1" s="126"/>
      <c r="C1" s="126"/>
      <c r="D1" s="126"/>
      <c r="E1" s="126"/>
    </row>
    <row r="2" spans="1:8" ht="20.100000000000001" customHeight="1">
      <c r="A2" s="77" t="s">
        <v>52</v>
      </c>
      <c r="B2" s="78" t="s">
        <v>53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20.100000000000001" customHeight="1">
      <c r="A3" s="2">
        <v>1</v>
      </c>
      <c r="B3" s="15" t="s">
        <v>120</v>
      </c>
      <c r="C3" s="16"/>
      <c r="D3" s="16"/>
      <c r="E3" s="16"/>
      <c r="G3" s="14" t="s">
        <v>57</v>
      </c>
      <c r="H3" s="2">
        <v>1</v>
      </c>
    </row>
    <row r="4" spans="1:8" ht="20.100000000000001" customHeight="1">
      <c r="A4" s="2">
        <v>2</v>
      </c>
      <c r="B4" s="15" t="s">
        <v>121</v>
      </c>
      <c r="C4" s="16"/>
      <c r="D4" s="16"/>
      <c r="E4" s="16"/>
      <c r="G4" s="14" t="s">
        <v>59</v>
      </c>
      <c r="H4" s="2">
        <v>2</v>
      </c>
    </row>
    <row r="5" spans="1:8" ht="20.100000000000001" customHeight="1">
      <c r="A5" s="2">
        <v>3</v>
      </c>
      <c r="B5" s="15" t="s">
        <v>122</v>
      </c>
      <c r="C5" s="16"/>
      <c r="D5" s="16"/>
      <c r="E5" s="16"/>
      <c r="G5" s="14" t="s">
        <v>61</v>
      </c>
      <c r="H5" s="2">
        <v>3</v>
      </c>
    </row>
    <row r="6" spans="1:8" ht="20.100000000000001" customHeight="1">
      <c r="A6" s="2">
        <v>4</v>
      </c>
      <c r="B6" s="15" t="s">
        <v>123</v>
      </c>
      <c r="C6" s="16"/>
      <c r="D6" s="16"/>
      <c r="E6" s="16"/>
    </row>
    <row r="7" spans="1:8" ht="20.100000000000001" customHeight="1">
      <c r="A7" s="2">
        <v>5</v>
      </c>
      <c r="B7" s="15" t="s">
        <v>124</v>
      </c>
      <c r="C7" s="16"/>
      <c r="D7" s="16"/>
      <c r="E7" s="16"/>
    </row>
    <row r="8" spans="1:8" ht="20.100000000000001" customHeight="1">
      <c r="A8" s="2">
        <v>6</v>
      </c>
      <c r="B8" s="15" t="s">
        <v>125</v>
      </c>
      <c r="C8" s="16"/>
      <c r="D8" s="16"/>
      <c r="E8" s="16"/>
    </row>
    <row r="9" spans="1:8" ht="20.100000000000001" customHeight="1">
      <c r="A9" s="2">
        <v>7</v>
      </c>
      <c r="B9" s="15" t="s">
        <v>126</v>
      </c>
      <c r="C9" s="16"/>
      <c r="D9" s="16"/>
      <c r="E9" s="16"/>
    </row>
    <row r="10" spans="1:8" ht="20.100000000000001" customHeight="1">
      <c r="A10" s="2">
        <v>8</v>
      </c>
      <c r="B10" s="15" t="s">
        <v>127</v>
      </c>
      <c r="C10" s="16"/>
      <c r="D10" s="16"/>
      <c r="E10" s="16"/>
    </row>
    <row r="11" spans="1:8" ht="20.100000000000001" customHeight="1">
      <c r="A11" s="2">
        <v>9</v>
      </c>
      <c r="B11" s="15" t="s">
        <v>128</v>
      </c>
      <c r="C11" s="16"/>
      <c r="D11" s="16"/>
      <c r="E11" s="16"/>
    </row>
    <row r="12" spans="1:8" ht="20.100000000000001" customHeight="1">
      <c r="A12" s="2">
        <v>10</v>
      </c>
      <c r="B12" s="15" t="s">
        <v>129</v>
      </c>
      <c r="C12" s="16"/>
      <c r="D12" s="16"/>
      <c r="E12" s="16"/>
    </row>
    <row r="13" spans="1:8" ht="20.100000000000001" customHeight="1">
      <c r="A13" s="2">
        <v>11</v>
      </c>
      <c r="B13" s="15" t="s">
        <v>130</v>
      </c>
      <c r="C13" s="16"/>
      <c r="D13" s="16"/>
      <c r="E13" s="16"/>
    </row>
    <row r="14" spans="1:8" ht="20.100000000000001" customHeight="1">
      <c r="A14" s="2">
        <v>12</v>
      </c>
      <c r="B14" s="18" t="s">
        <v>131</v>
      </c>
      <c r="C14" s="16"/>
      <c r="D14" s="16"/>
      <c r="E14" s="16"/>
    </row>
    <row r="15" spans="1:8" ht="20.100000000000001" customHeight="1">
      <c r="A15" s="2">
        <v>13</v>
      </c>
      <c r="B15" s="15" t="s">
        <v>132</v>
      </c>
      <c r="C15" s="16"/>
      <c r="D15" s="16"/>
      <c r="E15" s="16"/>
    </row>
    <row r="16" spans="1:8" ht="30" customHeight="1">
      <c r="A16" s="2">
        <v>14</v>
      </c>
      <c r="B16" s="15" t="s">
        <v>133</v>
      </c>
      <c r="C16" s="16"/>
      <c r="D16" s="16"/>
      <c r="E16" s="16"/>
    </row>
    <row r="17" spans="1:5" ht="20.100000000000001" customHeight="1">
      <c r="A17" s="2">
        <v>15</v>
      </c>
      <c r="B17" s="15" t="s">
        <v>134</v>
      </c>
      <c r="C17" s="16"/>
      <c r="D17" s="16"/>
      <c r="E17" s="16"/>
    </row>
    <row r="18" spans="1:5" ht="20.100000000000001" customHeight="1">
      <c r="A18" s="2">
        <v>16</v>
      </c>
      <c r="B18" s="15" t="s">
        <v>135</v>
      </c>
      <c r="C18" s="16"/>
      <c r="D18" s="16"/>
      <c r="E18" s="16"/>
    </row>
    <row r="19" spans="1:5" ht="20.100000000000001" customHeight="1">
      <c r="A19" s="2">
        <v>17</v>
      </c>
      <c r="B19" s="15" t="s">
        <v>136</v>
      </c>
      <c r="C19" s="16"/>
      <c r="D19" s="16"/>
      <c r="E19" s="16"/>
    </row>
    <row r="20" spans="1:5" ht="20.100000000000001" customHeight="1">
      <c r="A20" s="2">
        <v>18</v>
      </c>
      <c r="B20" s="15" t="s">
        <v>137</v>
      </c>
      <c r="C20" s="16"/>
      <c r="D20" s="16"/>
      <c r="E20" s="16"/>
    </row>
    <row r="21" spans="1:5" ht="27.6" customHeight="1">
      <c r="A21" s="2">
        <v>19</v>
      </c>
      <c r="B21" s="15" t="s">
        <v>138</v>
      </c>
      <c r="C21" s="16"/>
      <c r="D21" s="16"/>
      <c r="E21" s="16"/>
    </row>
    <row r="22" spans="1:5" ht="20.100000000000001" customHeight="1">
      <c r="A22" s="2">
        <v>20</v>
      </c>
      <c r="B22" s="15" t="s">
        <v>139</v>
      </c>
      <c r="C22" s="16"/>
      <c r="D22" s="16"/>
      <c r="E22" s="16"/>
    </row>
    <row r="23" spans="1:5" ht="20.100000000000001" customHeight="1">
      <c r="A23" s="2">
        <v>21</v>
      </c>
      <c r="B23" s="15" t="s">
        <v>140</v>
      </c>
      <c r="C23" s="16"/>
      <c r="D23" s="16"/>
      <c r="E23" s="16"/>
    </row>
    <row r="24" spans="1:5" ht="20.100000000000001" customHeight="1">
      <c r="A24" s="28"/>
      <c r="B24" s="28" t="s">
        <v>70</v>
      </c>
      <c r="C24" s="80">
        <f>((COUNTA(C3:C23)*C2))</f>
        <v>0</v>
      </c>
      <c r="D24" s="80">
        <f>((COUNTA(D3:D23)*D2))</f>
        <v>0</v>
      </c>
      <c r="E24" s="80">
        <f t="shared" ref="E24" si="0">((COUNTA(E3:E23)*E2))</f>
        <v>0</v>
      </c>
    </row>
    <row r="25" spans="1:5" ht="20.100000000000001" customHeight="1">
      <c r="A25" s="28"/>
      <c r="B25" s="28" t="s">
        <v>71</v>
      </c>
      <c r="C25" s="131">
        <f>(((C24+D24+E24)/63))</f>
        <v>0</v>
      </c>
      <c r="D25" s="131"/>
      <c r="E25" s="131"/>
    </row>
    <row r="26" spans="1:5" ht="20.100000000000001" customHeight="1">
      <c r="A26" s="28"/>
      <c r="B26" s="28" t="s">
        <v>72</v>
      </c>
      <c r="C26" s="131">
        <f>C25*25%</f>
        <v>0</v>
      </c>
      <c r="D26" s="131"/>
      <c r="E26" s="131"/>
    </row>
    <row r="27" spans="1:5" ht="14.25" customHeight="1">
      <c r="B27" s="29"/>
    </row>
    <row r="28" spans="1:5" ht="14.25" customHeight="1">
      <c r="B28" s="29"/>
    </row>
    <row r="29" spans="1:5" ht="14.25" customHeight="1">
      <c r="B29" s="29"/>
    </row>
    <row r="30" spans="1:5" ht="14.25" customHeight="1">
      <c r="B30" s="29"/>
    </row>
    <row r="31" spans="1:5" ht="28.5" customHeight="1">
      <c r="B31" s="29"/>
    </row>
    <row r="32" spans="1:5" ht="14.25" customHeight="1">
      <c r="B32" s="29"/>
    </row>
    <row r="33" spans="2:2" ht="14.25" customHeight="1">
      <c r="B33" s="29"/>
    </row>
    <row r="34" spans="2:2" ht="27.75" customHeight="1">
      <c r="B34" s="29"/>
    </row>
    <row r="35" spans="2:2" ht="14.25" customHeight="1">
      <c r="B35" s="29"/>
    </row>
    <row r="36" spans="2:2" ht="27.75" customHeight="1">
      <c r="B36" s="29"/>
    </row>
    <row r="37" spans="2:2" ht="25.5" customHeight="1"/>
    <row r="38" spans="2:2" ht="32.25" customHeight="1"/>
    <row r="39" spans="2:2" ht="14.25" customHeight="1">
      <c r="B39" s="29"/>
    </row>
    <row r="40" spans="2:2" ht="30.75" customHeight="1"/>
  </sheetData>
  <mergeCells count="3">
    <mergeCell ref="A1:E1"/>
    <mergeCell ref="C25:E25"/>
    <mergeCell ref="C26:E26"/>
  </mergeCells>
  <pageMargins left="0.25" right="0.25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showGridLines="0" workbookViewId="0">
      <selection activeCell="C27" sqref="C27:E29"/>
    </sheetView>
  </sheetViews>
  <sheetFormatPr baseColWidth="10" defaultColWidth="9.140625" defaultRowHeight="14.25" customHeight="1"/>
  <cols>
    <col min="1" max="1" width="4" style="20" customWidth="1"/>
    <col min="2" max="2" width="75.7109375" style="21" customWidth="1"/>
    <col min="3" max="5" width="5.7109375" style="20" customWidth="1"/>
    <col min="6" max="6" width="10.7109375" style="21" customWidth="1"/>
    <col min="7" max="7" width="12.140625" style="21" customWidth="1"/>
    <col min="8" max="8" width="14.42578125" style="21" customWidth="1"/>
    <col min="9" max="16384" width="9.140625" style="21"/>
  </cols>
  <sheetData>
    <row r="1" spans="1:8" ht="30" customHeight="1">
      <c r="A1" s="132" t="s">
        <v>141</v>
      </c>
      <c r="B1" s="132"/>
      <c r="C1" s="132"/>
      <c r="D1" s="132"/>
      <c r="E1" s="132"/>
    </row>
    <row r="2" spans="1:8" ht="20.100000000000001" customHeight="1">
      <c r="A2" s="81" t="s">
        <v>52</v>
      </c>
      <c r="B2" s="78" t="s">
        <v>53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20.100000000000001" customHeight="1">
      <c r="A3" s="22">
        <v>2</v>
      </c>
      <c r="B3" s="23" t="s">
        <v>142</v>
      </c>
      <c r="C3" s="24"/>
      <c r="D3" s="24"/>
      <c r="E3" s="24"/>
      <c r="G3" s="17" t="s">
        <v>57</v>
      </c>
      <c r="H3" s="2">
        <v>1</v>
      </c>
    </row>
    <row r="4" spans="1:8" ht="20.100000000000001" customHeight="1">
      <c r="A4" s="22">
        <v>3</v>
      </c>
      <c r="B4" s="23" t="s">
        <v>143</v>
      </c>
      <c r="C4" s="24"/>
      <c r="D4" s="24"/>
      <c r="E4" s="24"/>
      <c r="G4" s="17" t="s">
        <v>59</v>
      </c>
      <c r="H4" s="2">
        <v>2</v>
      </c>
    </row>
    <row r="5" spans="1:8" ht="26.1" customHeight="1">
      <c r="A5" s="22">
        <v>4</v>
      </c>
      <c r="B5" s="25" t="s">
        <v>144</v>
      </c>
      <c r="C5" s="24"/>
      <c r="D5" s="24"/>
      <c r="E5" s="24"/>
      <c r="G5" s="17" t="s">
        <v>61</v>
      </c>
      <c r="H5" s="2">
        <v>3</v>
      </c>
    </row>
    <row r="6" spans="1:8" ht="23.45" customHeight="1">
      <c r="A6" s="22">
        <v>5</v>
      </c>
      <c r="B6" s="25" t="s">
        <v>145</v>
      </c>
      <c r="C6" s="24"/>
      <c r="D6" s="24"/>
      <c r="E6" s="24"/>
    </row>
    <row r="7" spans="1:8" ht="20.100000000000001" customHeight="1">
      <c r="A7" s="22">
        <v>6</v>
      </c>
      <c r="B7" s="26" t="s">
        <v>146</v>
      </c>
      <c r="C7" s="24"/>
      <c r="D7" s="24"/>
      <c r="E7" s="24"/>
    </row>
    <row r="8" spans="1:8" ht="20.100000000000001" customHeight="1">
      <c r="A8" s="22">
        <v>7</v>
      </c>
      <c r="B8" s="27" t="s">
        <v>147</v>
      </c>
      <c r="C8" s="24"/>
      <c r="D8" s="24"/>
      <c r="E8" s="24"/>
    </row>
    <row r="9" spans="1:8" ht="20.100000000000001" customHeight="1">
      <c r="A9" s="22">
        <v>8</v>
      </c>
      <c r="B9" s="23" t="s">
        <v>148</v>
      </c>
      <c r="C9" s="24"/>
      <c r="D9" s="24"/>
      <c r="E9" s="24"/>
    </row>
    <row r="10" spans="1:8" ht="20.100000000000001" customHeight="1">
      <c r="A10" s="22">
        <v>9</v>
      </c>
      <c r="B10" s="27" t="s">
        <v>149</v>
      </c>
      <c r="C10" s="24"/>
      <c r="D10" s="24"/>
      <c r="E10" s="24"/>
    </row>
    <row r="11" spans="1:8" ht="25.35" customHeight="1">
      <c r="A11" s="22">
        <v>10</v>
      </c>
      <c r="B11" s="23" t="s">
        <v>150</v>
      </c>
      <c r="C11" s="24"/>
      <c r="D11" s="24"/>
      <c r="E11" s="24"/>
    </row>
    <row r="12" spans="1:8" ht="24" customHeight="1">
      <c r="A12" s="22">
        <v>11</v>
      </c>
      <c r="B12" s="23" t="s">
        <v>151</v>
      </c>
      <c r="C12" s="24"/>
      <c r="D12" s="24"/>
      <c r="E12" s="24"/>
    </row>
    <row r="13" spans="1:8" ht="23.45" customHeight="1">
      <c r="A13" s="22">
        <v>12</v>
      </c>
      <c r="B13" s="23" t="s">
        <v>152</v>
      </c>
      <c r="C13" s="24"/>
      <c r="D13" s="24"/>
      <c r="E13" s="24"/>
    </row>
    <row r="14" spans="1:8" ht="20.100000000000001" customHeight="1">
      <c r="A14" s="22">
        <v>13</v>
      </c>
      <c r="B14" s="23" t="s">
        <v>153</v>
      </c>
      <c r="C14" s="24"/>
      <c r="D14" s="24"/>
      <c r="E14" s="24"/>
    </row>
    <row r="15" spans="1:8" ht="20.100000000000001" customHeight="1">
      <c r="A15" s="22">
        <v>14</v>
      </c>
      <c r="B15" s="23" t="s">
        <v>154</v>
      </c>
      <c r="C15" s="24"/>
      <c r="D15" s="24"/>
      <c r="E15" s="24"/>
    </row>
    <row r="16" spans="1:8" ht="20.100000000000001" customHeight="1">
      <c r="A16" s="22">
        <v>15</v>
      </c>
      <c r="B16" s="23" t="s">
        <v>155</v>
      </c>
      <c r="C16" s="24"/>
      <c r="D16" s="24"/>
      <c r="E16" s="24"/>
    </row>
    <row r="17" spans="1:5" ht="20.100000000000001" customHeight="1">
      <c r="A17" s="22">
        <v>16</v>
      </c>
      <c r="B17" s="23" t="s">
        <v>156</v>
      </c>
      <c r="C17" s="24"/>
      <c r="D17" s="24"/>
      <c r="E17" s="24"/>
    </row>
    <row r="18" spans="1:5" ht="20.100000000000001" customHeight="1">
      <c r="A18" s="22">
        <v>17</v>
      </c>
      <c r="B18" s="23" t="s">
        <v>157</v>
      </c>
      <c r="C18" s="24"/>
      <c r="D18" s="24"/>
      <c r="E18" s="24"/>
    </row>
    <row r="19" spans="1:5" ht="20.100000000000001" customHeight="1">
      <c r="A19" s="22">
        <v>18</v>
      </c>
      <c r="B19" s="27" t="s">
        <v>158</v>
      </c>
      <c r="C19" s="24"/>
      <c r="D19" s="24"/>
      <c r="E19" s="24"/>
    </row>
    <row r="20" spans="1:5" ht="20.100000000000001" customHeight="1">
      <c r="A20" s="22">
        <v>19</v>
      </c>
      <c r="B20" s="23" t="s">
        <v>159</v>
      </c>
      <c r="C20" s="24"/>
      <c r="D20" s="24"/>
      <c r="E20" s="24"/>
    </row>
    <row r="21" spans="1:5" ht="20.100000000000001" customHeight="1">
      <c r="A21" s="22">
        <v>20</v>
      </c>
      <c r="B21" s="23" t="s">
        <v>160</v>
      </c>
      <c r="C21" s="24"/>
      <c r="D21" s="24"/>
      <c r="E21" s="24"/>
    </row>
    <row r="22" spans="1:5" ht="20.100000000000001" customHeight="1">
      <c r="A22" s="22">
        <v>21</v>
      </c>
      <c r="B22" s="23" t="s">
        <v>161</v>
      </c>
      <c r="C22" s="24"/>
      <c r="D22" s="24"/>
      <c r="E22" s="24"/>
    </row>
    <row r="23" spans="1:5" ht="20.100000000000001" customHeight="1">
      <c r="A23" s="22">
        <v>22</v>
      </c>
      <c r="B23" s="27" t="s">
        <v>162</v>
      </c>
      <c r="C23" s="24"/>
      <c r="D23" s="24"/>
      <c r="E23" s="24"/>
    </row>
    <row r="24" spans="1:5" ht="20.100000000000001" customHeight="1">
      <c r="A24" s="22">
        <v>23</v>
      </c>
      <c r="B24" s="27" t="s">
        <v>163</v>
      </c>
      <c r="C24" s="24"/>
      <c r="D24" s="24"/>
      <c r="E24" s="24"/>
    </row>
    <row r="25" spans="1:5" ht="20.100000000000001" customHeight="1">
      <c r="A25" s="22">
        <v>24</v>
      </c>
      <c r="B25" s="23" t="s">
        <v>164</v>
      </c>
      <c r="C25" s="24"/>
      <c r="D25" s="24"/>
      <c r="E25" s="24"/>
    </row>
    <row r="26" spans="1:5" ht="20.100000000000001" customHeight="1">
      <c r="A26" s="22">
        <v>25</v>
      </c>
      <c r="B26" s="23" t="s">
        <v>165</v>
      </c>
      <c r="C26" s="24"/>
      <c r="D26" s="24"/>
      <c r="E26" s="24"/>
    </row>
    <row r="27" spans="1:5" ht="20.100000000000001" customHeight="1">
      <c r="A27" s="22"/>
      <c r="B27" s="14" t="s">
        <v>70</v>
      </c>
      <c r="C27" s="82">
        <f t="shared" ref="C27:E27" si="0">((COUNTA(C3:C26)*C2))</f>
        <v>0</v>
      </c>
      <c r="D27" s="82">
        <f t="shared" si="0"/>
        <v>0</v>
      </c>
      <c r="E27" s="82">
        <f t="shared" si="0"/>
        <v>0</v>
      </c>
    </row>
    <row r="28" spans="1:5" ht="20.100000000000001" customHeight="1">
      <c r="A28" s="2"/>
      <c r="B28" s="14" t="s">
        <v>71</v>
      </c>
      <c r="C28" s="127">
        <f>(((C27+D27+E27)/72))</f>
        <v>0</v>
      </c>
      <c r="D28" s="127"/>
      <c r="E28" s="127"/>
    </row>
    <row r="29" spans="1:5" ht="14.25" customHeight="1">
      <c r="A29" s="22"/>
      <c r="B29" s="14" t="s">
        <v>72</v>
      </c>
      <c r="C29" s="127">
        <f>C28*20%</f>
        <v>0</v>
      </c>
      <c r="D29" s="127"/>
      <c r="E29" s="127"/>
    </row>
    <row r="31" spans="1:5" ht="27.75" customHeight="1"/>
    <row r="33" ht="27.75" customHeight="1"/>
    <row r="34" ht="25.5" customHeight="1"/>
    <row r="35" ht="32.25" customHeight="1"/>
    <row r="37" ht="30.75" customHeight="1"/>
  </sheetData>
  <mergeCells count="3">
    <mergeCell ref="A1:E1"/>
    <mergeCell ref="C28:E28"/>
    <mergeCell ref="C29:E29"/>
  </mergeCells>
  <pageMargins left="0.25" right="0.25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28"/>
  <sheetViews>
    <sheetView showGridLines="0" workbookViewId="0">
      <selection activeCell="B19" sqref="B19"/>
    </sheetView>
  </sheetViews>
  <sheetFormatPr baseColWidth="10" defaultColWidth="17.140625" defaultRowHeight="12.75" customHeight="1"/>
  <cols>
    <col min="1" max="1" width="5.28515625" style="1" customWidth="1"/>
    <col min="2" max="2" width="58.7109375" style="13" customWidth="1"/>
    <col min="3" max="3" width="7.7109375" style="1" customWidth="1"/>
    <col min="4" max="4" width="7" style="1" customWidth="1"/>
    <col min="5" max="5" width="8.42578125" style="1" customWidth="1"/>
    <col min="6" max="6" width="10.85546875" style="12" customWidth="1"/>
    <col min="7" max="7" width="13.140625" style="12" customWidth="1"/>
    <col min="8" max="8" width="14.140625" style="12" customWidth="1"/>
    <col min="9" max="16383" width="17.140625" style="12"/>
  </cols>
  <sheetData>
    <row r="1" spans="1:8" ht="27" customHeight="1">
      <c r="A1" s="126" t="s">
        <v>166</v>
      </c>
      <c r="B1" s="126"/>
      <c r="C1" s="126"/>
      <c r="D1" s="126"/>
      <c r="E1" s="126"/>
    </row>
    <row r="2" spans="1:8" s="1" customFormat="1" ht="14.25" customHeight="1">
      <c r="A2" s="83" t="s">
        <v>167</v>
      </c>
      <c r="B2" s="77" t="s">
        <v>168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14.25" customHeight="1">
      <c r="A3" s="2">
        <v>1</v>
      </c>
      <c r="B3" s="15" t="s">
        <v>169</v>
      </c>
      <c r="C3" s="16"/>
      <c r="D3" s="16"/>
      <c r="E3" s="2"/>
      <c r="G3" s="17" t="s">
        <v>57</v>
      </c>
      <c r="H3" s="2">
        <v>1</v>
      </c>
    </row>
    <row r="4" spans="1:8" ht="15.75" customHeight="1">
      <c r="A4" s="2">
        <v>2</v>
      </c>
      <c r="B4" s="15" t="s">
        <v>170</v>
      </c>
      <c r="C4" s="16"/>
      <c r="D4" s="16"/>
      <c r="E4" s="2"/>
      <c r="G4" s="17" t="s">
        <v>59</v>
      </c>
      <c r="H4" s="2">
        <v>2</v>
      </c>
    </row>
    <row r="5" spans="1:8" ht="26.25" customHeight="1">
      <c r="A5" s="2">
        <v>3</v>
      </c>
      <c r="B5" s="15" t="s">
        <v>171</v>
      </c>
      <c r="C5" s="16"/>
      <c r="D5" s="16"/>
      <c r="E5" s="2"/>
      <c r="G5" s="17" t="s">
        <v>61</v>
      </c>
      <c r="H5" s="2">
        <v>3</v>
      </c>
    </row>
    <row r="6" spans="1:8" ht="26.25" customHeight="1">
      <c r="A6" s="2">
        <v>4</v>
      </c>
      <c r="B6" s="15" t="s">
        <v>192</v>
      </c>
      <c r="C6" s="16"/>
      <c r="D6" s="16"/>
      <c r="E6" s="2"/>
    </row>
    <row r="7" spans="1:8" ht="26.25" customHeight="1">
      <c r="A7" s="2">
        <v>5</v>
      </c>
      <c r="B7" s="15" t="s">
        <v>193</v>
      </c>
      <c r="C7" s="16"/>
      <c r="D7" s="16"/>
      <c r="E7" s="2"/>
    </row>
    <row r="8" spans="1:8" ht="15" customHeight="1">
      <c r="A8" s="2">
        <v>6</v>
      </c>
      <c r="B8" s="15" t="s">
        <v>172</v>
      </c>
      <c r="C8" s="16"/>
      <c r="D8" s="16"/>
      <c r="E8" s="2"/>
    </row>
    <row r="9" spans="1:8" ht="26.25" customHeight="1">
      <c r="A9" s="2">
        <v>7</v>
      </c>
      <c r="B9" s="15" t="s">
        <v>194</v>
      </c>
      <c r="C9" s="16"/>
      <c r="D9" s="16"/>
      <c r="E9" s="2"/>
    </row>
    <row r="10" spans="1:8" ht="26.25" customHeight="1">
      <c r="A10" s="2">
        <v>8</v>
      </c>
      <c r="B10" s="15" t="s">
        <v>195</v>
      </c>
      <c r="C10" s="16"/>
      <c r="D10" s="16"/>
      <c r="E10" s="2"/>
    </row>
    <row r="11" spans="1:8" ht="25.5" customHeight="1">
      <c r="A11" s="2">
        <v>9</v>
      </c>
      <c r="B11" s="15" t="s">
        <v>196</v>
      </c>
      <c r="C11" s="16"/>
      <c r="D11" s="16"/>
      <c r="E11" s="2"/>
    </row>
    <row r="12" spans="1:8" ht="25.5" customHeight="1">
      <c r="A12" s="2">
        <v>10</v>
      </c>
      <c r="B12" s="18" t="s">
        <v>173</v>
      </c>
      <c r="C12" s="16"/>
      <c r="D12" s="16"/>
      <c r="E12" s="2"/>
    </row>
    <row r="13" spans="1:8" ht="26.25" customHeight="1">
      <c r="A13" s="2">
        <v>11</v>
      </c>
      <c r="B13" s="18" t="s">
        <v>174</v>
      </c>
      <c r="C13" s="16"/>
      <c r="D13" s="16"/>
      <c r="E13" s="2"/>
    </row>
    <row r="14" spans="1:8" ht="15" customHeight="1">
      <c r="A14" s="2">
        <v>12</v>
      </c>
      <c r="B14" s="18" t="s">
        <v>197</v>
      </c>
      <c r="C14" s="16"/>
      <c r="D14" s="16"/>
      <c r="E14" s="2"/>
    </row>
    <row r="15" spans="1:8" ht="26.25" customHeight="1">
      <c r="A15" s="2">
        <v>13</v>
      </c>
      <c r="B15" s="15" t="s">
        <v>198</v>
      </c>
      <c r="C15" s="16"/>
      <c r="D15" s="16"/>
      <c r="E15" s="2"/>
    </row>
    <row r="16" spans="1:8" ht="15" customHeight="1">
      <c r="A16" s="2">
        <v>14</v>
      </c>
      <c r="B16" s="15" t="s">
        <v>199</v>
      </c>
      <c r="C16" s="16"/>
      <c r="D16" s="16"/>
      <c r="E16" s="2"/>
    </row>
    <row r="17" spans="1:6" ht="26.25" customHeight="1">
      <c r="A17" s="2">
        <v>15</v>
      </c>
      <c r="B17" s="15" t="s">
        <v>200</v>
      </c>
      <c r="C17" s="16"/>
      <c r="D17" s="16"/>
      <c r="E17" s="2"/>
    </row>
    <row r="18" spans="1:6" ht="26.25" customHeight="1">
      <c r="A18" s="2">
        <v>16</v>
      </c>
      <c r="B18" s="15" t="s">
        <v>175</v>
      </c>
      <c r="C18" s="16"/>
      <c r="D18" s="16"/>
      <c r="E18" s="2"/>
    </row>
    <row r="19" spans="1:6" ht="15.75" customHeight="1">
      <c r="A19" s="2">
        <v>17</v>
      </c>
      <c r="B19" s="15" t="s">
        <v>201</v>
      </c>
      <c r="C19" s="16"/>
      <c r="D19" s="16"/>
      <c r="E19" s="2"/>
    </row>
    <row r="20" spans="1:6" ht="26.25" customHeight="1">
      <c r="A20" s="133" t="s">
        <v>70</v>
      </c>
      <c r="B20" s="134"/>
      <c r="C20" s="77">
        <f>((COUNTA(C3:C19)*C2))</f>
        <v>0</v>
      </c>
      <c r="D20" s="77">
        <f>((COUNTA(D3:D19)*D2))</f>
        <v>0</v>
      </c>
      <c r="E20" s="77">
        <f>((COUNTA(E3:E19)*E2))</f>
        <v>0</v>
      </c>
    </row>
    <row r="21" spans="1:6" ht="28.5" customHeight="1">
      <c r="A21" s="133" t="s">
        <v>71</v>
      </c>
      <c r="B21" s="134"/>
      <c r="C21" s="127">
        <f>(((C20+D20+E20)/51))</f>
        <v>0</v>
      </c>
      <c r="D21" s="127"/>
      <c r="E21" s="127"/>
      <c r="F21" s="19"/>
    </row>
    <row r="22" spans="1:6" ht="27" customHeight="1">
      <c r="A22" s="133" t="s">
        <v>72</v>
      </c>
      <c r="B22" s="134"/>
      <c r="C22" s="127">
        <f>C21*5%</f>
        <v>0</v>
      </c>
      <c r="D22" s="127"/>
      <c r="E22" s="127"/>
    </row>
    <row r="24" spans="1:6" ht="26.25" customHeight="1"/>
    <row r="26" spans="1:6" ht="24.75" customHeight="1"/>
    <row r="28" spans="1:6" ht="27.75" customHeight="1"/>
  </sheetData>
  <mergeCells count="6">
    <mergeCell ref="A1:E1"/>
    <mergeCell ref="A20:B20"/>
    <mergeCell ref="A21:B21"/>
    <mergeCell ref="C21:E21"/>
    <mergeCell ref="A22:B22"/>
    <mergeCell ref="C22:E22"/>
  </mergeCells>
  <pageMargins left="0.8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71"/>
  <sheetViews>
    <sheetView showGridLines="0" topLeftCell="A40" workbookViewId="0">
      <selection activeCell="A73" sqref="A73"/>
    </sheetView>
  </sheetViews>
  <sheetFormatPr baseColWidth="10" defaultColWidth="11.42578125" defaultRowHeight="12.75"/>
  <cols>
    <col min="1" max="1" width="32.42578125" customWidth="1"/>
    <col min="2" max="2" width="14.7109375" customWidth="1"/>
    <col min="3" max="3" width="30.42578125" customWidth="1"/>
    <col min="5" max="5" width="19.140625" customWidth="1"/>
    <col min="6" max="6" width="16.85546875" customWidth="1"/>
  </cols>
  <sheetData>
    <row r="2" spans="1:7" ht="27" customHeight="1">
      <c r="A2" s="79" t="s">
        <v>176</v>
      </c>
      <c r="B2" s="79" t="s">
        <v>177</v>
      </c>
      <c r="C2" s="79" t="s">
        <v>178</v>
      </c>
      <c r="E2" s="135" t="s">
        <v>179</v>
      </c>
      <c r="F2" s="135"/>
    </row>
    <row r="3" spans="1:7" ht="15.75" customHeight="1">
      <c r="A3" s="2" t="s">
        <v>180</v>
      </c>
      <c r="B3" s="3">
        <f>Estrategia!C16</f>
        <v>0</v>
      </c>
      <c r="C3" s="3">
        <v>0.1</v>
      </c>
      <c r="E3" s="5" t="s">
        <v>181</v>
      </c>
      <c r="F3" s="6" t="s">
        <v>182</v>
      </c>
      <c r="G3" s="4"/>
    </row>
    <row r="4" spans="1:7" ht="15.75" customHeight="1">
      <c r="A4" s="2" t="s">
        <v>183</v>
      </c>
      <c r="B4" s="3">
        <f>'Mercadeo y ventas'!C37</f>
        <v>0</v>
      </c>
      <c r="C4" s="3">
        <v>0.3</v>
      </c>
      <c r="E4" s="6" t="s">
        <v>184</v>
      </c>
      <c r="F4" s="6" t="s">
        <v>185</v>
      </c>
      <c r="G4" s="4"/>
    </row>
    <row r="5" spans="1:7" ht="15.75" customHeight="1">
      <c r="A5" s="2" t="s">
        <v>186</v>
      </c>
      <c r="B5" s="3">
        <f>'Madurez Digital'!C16</f>
        <v>0</v>
      </c>
      <c r="C5" s="3">
        <v>0.1</v>
      </c>
      <c r="E5" s="6" t="s">
        <v>187</v>
      </c>
      <c r="F5" s="6" t="s">
        <v>188</v>
      </c>
      <c r="G5" s="4"/>
    </row>
    <row r="6" spans="1:7" ht="15.75" customHeight="1">
      <c r="A6" s="2" t="s">
        <v>189</v>
      </c>
      <c r="B6" s="3">
        <f>'Gestión Financiera'!C26</f>
        <v>0</v>
      </c>
      <c r="C6" s="3">
        <v>0.25</v>
      </c>
      <c r="G6" s="4"/>
    </row>
    <row r="7" spans="1:7" ht="15.75" customHeight="1">
      <c r="A7" s="2" t="s">
        <v>190</v>
      </c>
      <c r="B7" s="3">
        <f>Producción!C29</f>
        <v>0</v>
      </c>
      <c r="C7" s="3">
        <v>0.2</v>
      </c>
      <c r="G7" s="4"/>
    </row>
    <row r="8" spans="1:7" ht="25.5">
      <c r="A8" s="2" t="s">
        <v>191</v>
      </c>
      <c r="B8" s="3">
        <f>'Organización y talento humano'!C22</f>
        <v>0</v>
      </c>
      <c r="C8" s="3">
        <v>0.05</v>
      </c>
    </row>
    <row r="9" spans="1:7">
      <c r="A9" s="7" t="s">
        <v>70</v>
      </c>
      <c r="B9" s="8">
        <f>SUM(B3:B8)</f>
        <v>0</v>
      </c>
      <c r="C9" s="8">
        <f>SUM(C3:C8)</f>
        <v>1</v>
      </c>
      <c r="D9" s="9"/>
    </row>
    <row r="10" spans="1:7">
      <c r="B10" s="10"/>
      <c r="C10" s="11"/>
    </row>
    <row r="11" spans="1:7">
      <c r="A11" s="6" t="s">
        <v>179</v>
      </c>
      <c r="B11" s="136" t="str">
        <f>IF(B9&lt;75%,"DEBE MEJORAR","SATISFACTORIO")</f>
        <v>DEBE MEJORAR</v>
      </c>
      <c r="C11" s="136"/>
      <c r="D11" s="136"/>
      <c r="E11" s="136"/>
    </row>
    <row r="12" spans="1:7">
      <c r="A12" s="6"/>
      <c r="B12" s="136"/>
      <c r="C12" s="136"/>
    </row>
    <row r="13" spans="1:7">
      <c r="A13" s="6"/>
      <c r="B13" s="10"/>
      <c r="C13" s="11"/>
    </row>
    <row r="14" spans="1:7">
      <c r="A14" s="6"/>
      <c r="B14" s="10"/>
      <c r="C14" s="11"/>
    </row>
    <row r="15" spans="1:7">
      <c r="A15" s="6"/>
      <c r="B15" s="10"/>
      <c r="C15" s="11"/>
    </row>
    <row r="21" spans="1:1">
      <c r="A21" s="12"/>
    </row>
    <row r="69" spans="1:3">
      <c r="A69" s="75"/>
      <c r="C69" s="75"/>
    </row>
    <row r="71" spans="1:3">
      <c r="A71" s="76" t="s">
        <v>202</v>
      </c>
      <c r="C71" s="1" t="s">
        <v>203</v>
      </c>
    </row>
  </sheetData>
  <mergeCells count="4">
    <mergeCell ref="E2:F2"/>
    <mergeCell ref="B11:C11"/>
    <mergeCell ref="D11:E11"/>
    <mergeCell ref="B12:C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F96D-ACC1-4E63-BCE6-98BE7BA8070A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Datos generales</vt:lpstr>
      <vt:lpstr>Estrategia</vt:lpstr>
      <vt:lpstr>Mercadeo y ventas</vt:lpstr>
      <vt:lpstr>Madurez Digital</vt:lpstr>
      <vt:lpstr>Gestión Financiera</vt:lpstr>
      <vt:lpstr>Producción</vt:lpstr>
      <vt:lpstr>Organización y talento humano</vt:lpstr>
      <vt:lpstr>Resumen</vt:lpstr>
      <vt:lpstr>Hoja1</vt:lpstr>
      <vt:lpstr>'Datos generales'!Área_de_impresión</vt:lpstr>
      <vt:lpstr>Estrategia!Área_de_impresión</vt:lpstr>
      <vt:lpstr>'Gestión Financiera'!Área_de_impresión</vt:lpstr>
      <vt:lpstr>'Madurez Digital'!Área_de_impresión</vt:lpstr>
      <vt:lpstr>'Mercadeo y ventas'!Área_de_impresión</vt:lpstr>
      <vt:lpstr>Producción!Área_de_impresión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admin</cp:lastModifiedBy>
  <cp:lastPrinted>2014-05-28T22:17:00Z</cp:lastPrinted>
  <dcterms:created xsi:type="dcterms:W3CDTF">2013-01-24T21:38:00Z</dcterms:created>
  <dcterms:modified xsi:type="dcterms:W3CDTF">2024-06-07T14:39:00Z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3082-11.2.0.10017</vt:lpwstr>
  </property>
</Properties>
</file>