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spectus_80pct" sheetId="2" state="visible" r:id="rId2"/>
    <sheet xmlns:r="http://schemas.openxmlformats.org/officeDocument/2006/relationships" name="40Act_Diversification" sheetId="3" state="visible" r:id="rId3"/>
    <sheet xmlns:r="http://schemas.openxmlformats.org/officeDocument/2006/relationships" name="IRS_Diversification" sheetId="4" state="visible" r:id="rId4"/>
    <sheet xmlns:r="http://schemas.openxmlformats.org/officeDocument/2006/relationships" name="Illiquid" sheetId="5" state="visible" r:id="rId5"/>
    <sheet xmlns:r="http://schemas.openxmlformats.org/officeDocument/2006/relationships" name="Real_Estate" sheetId="6" state="visible" r:id="rId6"/>
    <sheet xmlns:r="http://schemas.openxmlformats.org/officeDocument/2006/relationships" name="Commodities" sheetId="7" state="visible" r:id="rId7"/>
    <sheet xmlns:r="http://schemas.openxmlformats.org/officeDocument/2006/relationships" name="12d1_Other_Investment_Companies" sheetId="8" state="visible" r:id="rId8"/>
    <sheet xmlns:r="http://schemas.openxmlformats.org/officeDocument/2006/relationships" name="12d2_Insurance_Companies" sheetId="9" state="visible" r:id="rId9"/>
    <sheet xmlns:r="http://schemas.openxmlformats.org/officeDocument/2006/relationships" name="12d3_Securities_Busines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cols>
    <col width="6" customWidth="1" min="1" max="1"/>
    <col width="6" customWidth="1" min="2" max="2"/>
    <col width="6" customWidth="1" min="3" max="3"/>
    <col width="10" customWidth="1" min="4" max="4"/>
    <col width="8" customWidth="1" min="5" max="5"/>
    <col width="12" customWidth="1" min="6" max="6"/>
    <col width="11" customWidth="1" min="7" max="7"/>
    <col width="14" customWidth="1" min="8" max="8"/>
    <col width="18" customWidth="1" min="9" max="9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Cash</t>
        </is>
      </c>
      <c r="D1" s="1" t="inlineStr">
        <is>
          <t>Treasury</t>
        </is>
      </c>
      <c r="E1" s="1" t="inlineStr">
        <is>
          <t>Equity</t>
        </is>
      </c>
      <c r="F1" s="1" t="inlineStr">
        <is>
          <t>Option DAN</t>
        </is>
      </c>
      <c r="G1" s="1" t="inlineStr">
        <is>
          <t>Option MV</t>
        </is>
      </c>
      <c r="H1" s="1" t="inlineStr">
        <is>
          <t>Total Assets</t>
        </is>
      </c>
      <c r="I1" s="1" t="inlineStr">
        <is>
          <t>Total Net Assets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29" customWidth="1" min="3" max="3"/>
    <col width="21" customWidth="1" min="4" max="4"/>
    <col width="29" customWidth="1" min="5" max="5"/>
    <col width="29" customWidth="1" min="6" max="6"/>
    <col width="50" customWidth="1" min="7" max="7"/>
    <col width="36" customWidth="1" min="8" max="8"/>
    <col width="33" customWidth="1" min="9" max="9"/>
    <col width="14" customWidth="1" min="10" max="10"/>
    <col width="17" customWidth="1" min="11" max="11"/>
    <col width="12" customWidth="1" min="12" max="12"/>
    <col width="18" customWidth="1" min="13" max="13"/>
    <col width="12" customWidth="1" min="14" max="14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Rule 1 (&lt;=5% equities)</t>
        </is>
      </c>
      <c r="D1" s="1" t="inlineStr">
        <is>
          <t>Rule 2 (&lt;=10% debt)</t>
        </is>
      </c>
      <c r="E1" s="1" t="inlineStr">
        <is>
          <t>Rule 3 (&lt;=5% total assets)</t>
        </is>
      </c>
      <c r="F1" s="1" t="inlineStr">
        <is>
          <t>Rule 3 OCC (&lt;=5% TNA)</t>
        </is>
      </c>
      <c r="G1" s="1" t="inlineStr">
        <is>
          <t>12d3 Sec Biz Compliant</t>
        </is>
      </c>
      <c r="H1" s="1" t="inlineStr">
        <is>
          <t>SEC-Related Businesses (Shs Out %)</t>
        </is>
      </c>
      <c r="I1" s="1" t="inlineStr">
        <is>
          <t>Combined Holdings (Portfolio %)</t>
        </is>
      </c>
      <c r="J1" s="1" t="inlineStr">
        <is>
          <t>Total Assets</t>
        </is>
      </c>
      <c r="K1" s="1" t="inlineStr">
        <is>
          <t>Max Ownership %</t>
        </is>
      </c>
      <c r="L1" s="1" t="inlineStr">
        <is>
          <t>Max Weight</t>
        </is>
      </c>
      <c r="M1" s="1" t="inlineStr">
        <is>
          <t>OCC Market Value</t>
        </is>
      </c>
      <c r="N1" s="1" t="inlineStr">
        <is>
          <t>OCC Weight</t>
        </is>
      </c>
    </row>
    <row r="2">
      <c r="A2" s="2" t="n">
        <v>45954</v>
      </c>
      <c r="B2" t="inlineStr">
        <is>
          <t>DOGG</t>
        </is>
      </c>
      <c r="C2">
        <f>IF(K2&lt;=0.05,"PASS","FAIL")</f>
        <v/>
      </c>
      <c r="D2" t="inlineStr">
        <is>
          <t>PASS</t>
        </is>
      </c>
      <c r="E2">
        <f>IF(L2&lt;=0.05,"PASS","FAIL")</f>
        <v/>
      </c>
      <c r="F2">
        <f>IF(N2&lt;=0.05,"PASS","FAIL")</f>
        <v/>
      </c>
      <c r="G2">
        <f>IF(AND(C2="PASS",D2="PASS",E2="PASS",F2="PASS"),"PASS","FAIL")</f>
        <v/>
      </c>
      <c r="H2" t="inlineStr">
        <is>
          <t>None</t>
        </is>
      </c>
      <c r="I2" t="inlineStr">
        <is>
          <t>None</t>
        </is>
      </c>
      <c r="J2" t="n">
        <v>52630568.25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* Notwithstanding section 12(d)(3) of the Act, an acquiring company may acquire any security issued by a person that, in its most recent fiscal year, derived more than 15 percent of its gross revenues from securities related activities, provided that: (1) Immediately after the acquisition of any equity security, the acquiring company owns not more than 5% of the outstanding securities of that class of the issuer's equity securities; (2) Immediately after the acquisition of any debt security, the acquiring company owns not more than 10% of the outstanding principal amount of the issuer's debt securities; and (3) Immediately after any such acquisition, the acquiring company has invested not more than 5% of the value of its total assets in the securities of the issuer.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31" customWidth="1" min="3" max="3"/>
    <col width="27" customWidth="1" min="4" max="4"/>
    <col width="41" customWidth="1" min="5" max="5"/>
    <col width="27" customWidth="1" min="6" max="6"/>
    <col width="20" customWidth="1" min="7" max="7"/>
    <col width="18" customWidth="1" min="8" max="8"/>
    <col width="20" customWidth="1" min="9" max="9"/>
    <col width="19" customWidth="1" min="10" max="10"/>
    <col width="19" customWidth="1" min="11" max="11"/>
    <col width="9" customWidth="1" min="12" max="12"/>
    <col width="28" customWidth="1" min="13" max="13"/>
    <col width="26" customWidth="1" min="14" max="14"/>
    <col width="14" customWidth="1" min="15" max="15"/>
    <col width="27" customWidth="1" min="16" max="16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Prospectus 80% Compliance</t>
        </is>
      </c>
      <c r="D1" s="1" t="inlineStr">
        <is>
          <t>Total Equity Market Value</t>
        </is>
      </c>
      <c r="E1" s="1" t="inlineStr">
        <is>
          <t>Total Option Delta Notional Value (DAN)</t>
        </is>
      </c>
      <c r="F1" s="1" t="inlineStr">
        <is>
          <t>Total Option Market Value</t>
        </is>
      </c>
      <c r="G1" s="1" t="inlineStr">
        <is>
          <t>Total T-Bill Value</t>
        </is>
      </c>
      <c r="H1" s="1" t="inlineStr">
        <is>
          <t>Total Cash Value</t>
        </is>
      </c>
      <c r="I1" s="1" t="inlineStr">
        <is>
          <t>Max(CCET - DAN, 0)</t>
        </is>
      </c>
      <c r="J1" s="1" t="inlineStr">
        <is>
          <t>Denominator</t>
        </is>
      </c>
      <c r="K1" s="1" t="inlineStr">
        <is>
          <t>Numerator</t>
        </is>
      </c>
      <c r="L1" s="1" t="inlineStr">
        <is>
          <t>Formula</t>
        </is>
      </c>
      <c r="M1" s="1" t="inlineStr">
        <is>
          <t>Denominator (Market Value)</t>
        </is>
      </c>
      <c r="N1" s="1" t="inlineStr">
        <is>
          <t>Numerator (Market Value)</t>
        </is>
      </c>
      <c r="O1" s="1" t="inlineStr">
        <is>
          <t>Formula (MV)</t>
        </is>
      </c>
      <c r="P1" s="1" t="inlineStr">
        <is>
          <t>Options in Scope for 80%?</t>
        </is>
      </c>
    </row>
    <row r="2">
      <c r="A2" s="2" t="n">
        <v>45954</v>
      </c>
      <c r="B2" t="inlineStr">
        <is>
          <t>DOGG</t>
        </is>
      </c>
      <c r="C2">
        <f>IF(K2/J2&gt;=0.8,"PASS","FAIL")</f>
        <v/>
      </c>
      <c r="D2" t="n">
        <v>18480747.93</v>
      </c>
      <c r="E2" t="n">
        <v>20963057.62352619</v>
      </c>
      <c r="F2" t="n">
        <v>-9941731.314311679</v>
      </c>
      <c r="G2" t="n">
        <v>3367984.526135416</v>
      </c>
      <c r="H2" t="n">
        <v>365704.42</v>
      </c>
      <c r="I2" t="n">
        <v>0</v>
      </c>
      <c r="J2" t="n">
        <v>43177494.49966161</v>
      </c>
      <c r="K2" t="n">
        <v>42811790.07966161</v>
      </c>
      <c r="L2">
        <f>K2/J2</f>
        <v/>
      </c>
      <c r="M2" t="n">
        <v>12272705.56182374</v>
      </c>
      <c r="N2" t="n">
        <v>11907001.14182374</v>
      </c>
      <c r="O2">
        <f>N2/M2</f>
        <v/>
      </c>
      <c r="P2" t="inlineStr">
        <is>
          <t>Yes</t>
        </is>
      </c>
    </row>
    <row r="3">
      <c r="A3" t="inlineStr">
        <is>
          <t>* Note: Some funds' 80% policies include the options positions while others only include equity exposure.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t="inlineStr">
        <is>
          <t>* CCET = Cash, Cash Equivalents, and T-bills (less than 1-year maturity).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2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9" customWidth="1" min="3" max="3"/>
    <col width="32" customWidth="1" min="4" max="4"/>
    <col width="25" customWidth="1" min="5" max="5"/>
    <col width="41" customWidth="1" min="6" max="6"/>
    <col width="48" customWidth="1" min="7" max="7"/>
    <col width="14" customWidth="1" min="8" max="8"/>
    <col width="30" customWidth="1" min="9" max="9"/>
    <col width="12" customWidth="1" min="10" max="10"/>
    <col width="10" customWidth="1" min="11" max="11"/>
    <col width="42" customWidth="1" min="12" max="12"/>
    <col width="50" customWidth="1" min="13" max="13"/>
    <col width="34" customWidth="1" min="14" max="14"/>
    <col width="42" customWidth="1" min="15" max="15"/>
    <col width="43" customWidth="1" min="16" max="16"/>
    <col width="50" customWidth="1" min="17" max="17"/>
    <col width="40" customWidth="1" min="18" max="18"/>
    <col width="18" customWidth="1" min="19" max="19"/>
    <col width="21" customWidth="1" min="20" max="20"/>
    <col width="7" customWidth="1" min="21" max="21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Fund Registration</t>
        </is>
      </c>
      <c r="D1" s="1" t="inlineStr">
        <is>
          <t>Condition 40 Act 1</t>
        </is>
      </c>
      <c r="E1" s="1" t="inlineStr">
        <is>
          <t>Condition 40 Act 2a</t>
        </is>
      </c>
      <c r="F1" s="1" t="inlineStr">
        <is>
          <t>Condition 40 Act 2b</t>
        </is>
      </c>
      <c r="G1" s="1" t="inlineStr">
        <is>
          <t>Condition 2a OCC</t>
        </is>
      </c>
      <c r="H1" s="1" t="inlineStr">
        <is>
          <t>Total Assets</t>
        </is>
      </c>
      <c r="I1" s="1" t="inlineStr">
        <is>
          <t>Non-Qualifying Assets Weight</t>
        </is>
      </c>
      <c r="J1" s="1" t="inlineStr">
        <is>
          <t>Net Assets</t>
        </is>
      </c>
      <c r="K1" s="1" t="inlineStr">
        <is>
          <t>Expenses</t>
        </is>
      </c>
      <c r="L1" s="1" t="inlineStr">
        <is>
          <t>Issuer Limited Assets (Condition 2a) Sum</t>
        </is>
      </c>
      <c r="M1" s="1" t="inlineStr">
        <is>
          <t>Issuer Limited Assets (Condition 2a) (Ticker, Shares, Mkt Value)</t>
        </is>
      </c>
      <c r="N1" s="1" t="inlineStr">
        <is>
          <t>Excluded Securities (25% Bucket)</t>
        </is>
      </c>
      <c r="O1" s="1" t="inlineStr">
        <is>
          <t>Cumulative Weight of Excluded Securities</t>
        </is>
      </c>
      <c r="P1" s="1" t="inlineStr">
        <is>
          <t>Cumulative Weight of Remaining Securities</t>
        </is>
      </c>
      <c r="Q1" s="1" t="inlineStr">
        <is>
          <t>Remaining Securities (Ticker, Shares Held, Vest Weight, Vest Ownership of Float)</t>
        </is>
      </c>
      <c r="R1" s="1" t="inlineStr">
        <is>
          <t>Max Ownership % of Float in 75% bucket</t>
        </is>
      </c>
      <c r="S1" s="1" t="inlineStr">
        <is>
          <t>OCC Market Value</t>
        </is>
      </c>
      <c r="T1" s="1" t="inlineStr">
        <is>
          <t>OCC Weight</t>
        </is>
      </c>
      <c r="U1" s="1" t="inlineStr">
        <is>
          <t>Notes</t>
        </is>
      </c>
    </row>
    <row r="2">
      <c r="A2" s="2" t="n">
        <v>45954</v>
      </c>
      <c r="B2" t="inlineStr">
        <is>
          <t>DOGG</t>
        </is>
      </c>
      <c r="C2" t="inlineStr">
        <is>
          <t>Non-diversified</t>
        </is>
      </c>
      <c r="D2">
        <f>IF(J2/H2&gt;=0.75,"PASS","FAIL")</f>
        <v/>
      </c>
      <c r="E2">
        <f>IF(L2=0,"PASS","FAIL")</f>
        <v/>
      </c>
      <c r="F2">
        <f>IF(R2="","",IF(R2&lt;=0.1,"PASS","FAIL"))</f>
        <v/>
      </c>
      <c r="G2">
        <f>IF(S2=0,"PASS",IF(S2&lt;=0.05*J2,"PASS","FAIL"))</f>
        <v/>
      </c>
      <c r="H2" t="n">
        <v>52630568.25</v>
      </c>
      <c r="I2" t="n">
        <v>0</v>
      </c>
      <c r="J2" t="n">
        <v>42330135.8</v>
      </c>
      <c r="K2" t="n">
        <v>0.1512</v>
      </c>
      <c r="L2" t="n">
        <v>0</v>
      </c>
      <c r="M2" t="inlineStr">
        <is>
          <t>None</t>
        </is>
      </c>
      <c r="N2" t="inlineStr">
        <is>
          <t>IBM, JNJ, IBM, JNJ, MRK, MRK</t>
        </is>
      </c>
      <c r="O2" t="n">
        <v>0.2853640423916883</v>
      </c>
      <c r="P2" t="n">
        <v>0.7146359576083117</v>
      </c>
      <c r="Q2" t="inlineStr">
        <is>
          <t>(CSCO, 0, 3.59%, 0.00%), (CSCO, 0, 3.57%, 0.00%), (KO, 0, 3.44%, 0.00%), (MCD, 0, 3.43%, 0.00%), (MCD, 0, 3.43%, 0.00%), (CVX, 0, 3.43%, 0.00%), (KO, 0, 3.43%, 0.00%), (CVX, 0, 3.42%, 0.00%), (PG, 0, 3.39%, 0.00%), (PG, 0, 3.39%, 0.00%), (AMGN, 0, 3.27%, 0.00%), (AMGN, 0, 3.27%, 0.00%), (VZ, 0, 3.09%, 0.00%), (VZ, 0, 3.09%, 0.00%), (CSCO, 0, 2.27%, 0.00%), (KO, 0, 1.85%, 0.00%), (MCD, 0, 1.64%, 0.00%), (CVX, 0, 1.46%, 0.00%), (AMGN, 0, 1.31%, 0.00%), (VZ, 0, 0.99%, 0.00%), (PG, 0, 0.71%, 0.00%)</t>
        </is>
      </c>
      <c r="R2" t="n">
        <v>0</v>
      </c>
      <c r="S2" t="n">
        <v>9941731.314311679</v>
      </c>
      <c r="T2" t="n">
        <v>0.1888965223990657</v>
      </c>
      <c r="U2" t="inlineStr"/>
    </row>
    <row r="3">
      <c r="A3" t="inlineStr">
        <is>
          <t>* To be classified as a diversified company under the 1940 Act, at least 75% of the value of the fund's total assets must be invested in: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t="inlineStr">
        <is>
          <t>* 1) cash and cash items (including receivables),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</row>
    <row r="5">
      <c r="A5" t="inlineStr">
        <is>
          <t>* 2) government securities,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</row>
    <row r="6">
      <c r="A6" t="inlineStr">
        <is>
          <t>* 3) securities of other investment companies, and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</row>
    <row r="7">
      <c r="A7" t="inlineStr">
        <is>
          <t>* 4) other securities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</row>
    <row r="8">
      <c r="A8" t="inlineStr">
        <is>
          <t xml:space="preserve">* 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</row>
    <row r="9">
      <c r="A9" t="inlineStr">
        <is>
          <t>* Compliance Conditions: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</row>
    <row r="10">
      <c r="A10" t="inlineStr">
        <is>
          <t>* Condition 40 Act 1: 75% of the fund must be invested in diversified assets.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</row>
    <row r="11">
      <c r="A11" t="inlineStr">
        <is>
          <t>* Condition 40 Act 2a: No single issuer in the 75% can exceed 5% of total assets.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</row>
    <row r="12">
      <c r="A12" t="inlineStr">
        <is>
          <t>* Condition 40 Act 2b: No single issuer in the 75% can exceed 10% of the issuer's voting securities.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7" customWidth="1" min="3" max="3"/>
    <col width="31" customWidth="1" min="4" max="4"/>
    <col width="28" customWidth="1" min="5" max="5"/>
    <col width="22" customWidth="1" min="6" max="6"/>
    <col width="19" customWidth="1" min="7" max="7"/>
    <col width="14" customWidth="1" min="8" max="8"/>
    <col width="25" customWidth="1" min="9" max="9"/>
    <col width="10" customWidth="1" min="10" max="10"/>
    <col width="23" customWidth="1" min="11" max="11"/>
    <col width="30" customWidth="1" min="12" max="12"/>
    <col width="24" customWidth="1" min="13" max="13"/>
    <col width="18" customWidth="1" min="14" max="14"/>
    <col width="27" customWidth="1" min="15" max="15"/>
    <col width="34" customWidth="1" min="16" max="16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condition_IRS_1</t>
        </is>
      </c>
      <c r="D1" s="1" t="inlineStr">
        <is>
          <t>condition_IRS_2_a_50</t>
        </is>
      </c>
      <c r="E1" s="1" t="inlineStr">
        <is>
          <t>condition_IRS_2_a_5</t>
        </is>
      </c>
      <c r="F1" s="1" t="inlineStr">
        <is>
          <t>condition_IRS_2_a_10</t>
        </is>
      </c>
      <c r="G1" s="1" t="inlineStr">
        <is>
          <t>condition_IRS_2_b</t>
        </is>
      </c>
      <c r="H1" s="1" t="inlineStr">
        <is>
          <t>total_assets</t>
        </is>
      </c>
      <c r="I1" s="1" t="inlineStr">
        <is>
          <t>qualifying_assets_value</t>
        </is>
      </c>
      <c r="J1" s="1" t="inlineStr">
        <is>
          <t>expenses</t>
        </is>
      </c>
      <c r="K1" s="1" t="inlineStr">
        <is>
          <t>five_pct_gross_assets</t>
        </is>
      </c>
      <c r="L1" s="1" t="inlineStr">
        <is>
          <t>sum_large_securities_weights</t>
        </is>
      </c>
      <c r="M1" s="1" t="inlineStr">
        <is>
          <t>large_securities_count</t>
        </is>
      </c>
      <c r="N1" s="1" t="inlineStr">
        <is>
          <t>large_securities</t>
        </is>
      </c>
      <c r="O1" s="1" t="inlineStr">
        <is>
          <t>bottom_50_largest_holding</t>
        </is>
      </c>
      <c r="P1" s="1" t="inlineStr">
        <is>
          <t>bottom_50_second_largest_holding</t>
        </is>
      </c>
    </row>
    <row r="2">
      <c r="A2" s="2" t="n">
        <v>45954</v>
      </c>
      <c r="B2" t="inlineStr">
        <is>
          <t>DOGG</t>
        </is>
      </c>
      <c r="C2" t="inlineStr">
        <is>
          <t>PASS</t>
        </is>
      </c>
      <c r="D2">
        <f>IF(I2/H2&gt;=0.5,"PASS","FAIL")</f>
        <v/>
      </c>
      <c r="E2">
        <f>IF(L2&lt;=0.5,"PASS","FAIL")</f>
        <v/>
      </c>
      <c r="F2" t="inlineStr">
        <is>
          <t>PASS</t>
        </is>
      </c>
      <c r="G2" t="inlineStr">
        <is>
          <t>PASS</t>
        </is>
      </c>
      <c r="H2" t="n">
        <v>52630568.25</v>
      </c>
      <c r="I2" t="n">
        <v>55442243.79000001</v>
      </c>
      <c r="J2" t="n">
        <v>0.1512</v>
      </c>
      <c r="K2" t="n">
        <v>2631528.4125</v>
      </c>
      <c r="L2" t="n">
        <v>0</v>
      </c>
      <c r="M2" t="n">
        <v>0</v>
      </c>
      <c r="N2" t="inlineStr">
        <is>
          <t>None</t>
        </is>
      </c>
      <c r="O2" t="inlineStr">
        <is>
          <t>CSCO (4.45%)</t>
        </is>
      </c>
      <c r="P2" t="inlineStr">
        <is>
          <t>CSCO (4.45%)</t>
        </is>
      </c>
    </row>
    <row r="3">
      <c r="A3" t="inlineStr">
        <is>
          <t>* IRS Condition 1: 90% of income must come from qualifying sources.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t="inlineStr">
        <is>
          <t>* IRS Condition 2a: At least 50% of assets must be allocated to qualifying securities.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</row>
    <row r="5">
      <c r="A5" t="inlineStr">
        <is>
          <t>* IRS Condition 2a5: for 50% of portfolio, no issuer is more than 5% of fund assets.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</row>
    <row r="6">
      <c r="A6" t="inlineStr">
        <is>
          <t>* IRS Condition 2a10: for 50% of portfolio, fund doesn't hold more than 10% of any issuer's outstanding float.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</row>
    <row r="7">
      <c r="A7" t="inlineStr">
        <is>
          <t>* IRS Condition 2b: No single issuer may constitute more than 25% of assets.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4" customWidth="1" min="3" max="3"/>
    <col width="22" customWidth="1" min="4" max="4"/>
    <col width="21" customWidth="1" min="5" max="5"/>
    <col width="28" customWidth="1" min="6" max="6"/>
    <col width="29" customWidth="1" min="7" max="7"/>
    <col width="32" customWidth="1" min="8" max="8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Total Assets</t>
        </is>
      </c>
      <c r="D1" s="1" t="inlineStr">
        <is>
          <t>Total Illiquid Value</t>
        </is>
      </c>
      <c r="E1" s="1" t="inlineStr">
        <is>
          <t>Illiquid Percentage</t>
        </is>
      </c>
      <c r="F1" s="1" t="inlineStr">
        <is>
          <t>Equity Holdings Percentage</t>
        </is>
      </c>
      <c r="G1" s="1" t="inlineStr">
        <is>
          <t>Max 15% Illiquid Compliance</t>
        </is>
      </c>
      <c r="H1" s="1" t="inlineStr">
        <is>
          <t>Equity Holdings 85% Compliance</t>
        </is>
      </c>
    </row>
    <row r="2">
      <c r="A2" s="2" t="n">
        <v>45954</v>
      </c>
      <c r="B2" t="inlineStr">
        <is>
          <t>DOGG</t>
        </is>
      </c>
      <c r="C2" t="n">
        <v>52630568.25</v>
      </c>
      <c r="D2" t="n">
        <v>0</v>
      </c>
      <c r="E2" t="n">
        <v>0</v>
      </c>
      <c r="F2" t="n">
        <v>0.3511409537175195</v>
      </c>
      <c r="G2">
        <f>IF(E2&lt;=0.15,"PASS","FAIL")</f>
        <v/>
      </c>
      <c r="H2">
        <f>IF(F2&gt;=0.85,"PASS","FAIL")</f>
        <v/>
      </c>
    </row>
    <row r="3">
      <c r="A3" t="inlineStr">
        <is>
          <t>* We search for tags in Bloomberg for any illiquid or restricted securities.</t>
        </is>
      </c>
      <c r="B3" t="inlineStr"/>
      <c r="C3" t="inlineStr"/>
      <c r="D3" t="inlineStr"/>
      <c r="E3" t="inlineStr"/>
      <c r="F3" t="inlineStr"/>
      <c r="G3" t="inlineStr"/>
      <c r="H3" t="inlineStr"/>
    </row>
    <row r="4">
      <c r="A4" t="inlineStr">
        <is>
          <t>* If none, it reports 'None'.</t>
        </is>
      </c>
      <c r="B4" t="inlineStr"/>
      <c r="C4" t="inlineStr"/>
      <c r="D4" t="inlineStr"/>
      <c r="E4" t="inlineStr"/>
      <c r="F4" t="inlineStr"/>
      <c r="G4" t="inlineStr"/>
      <c r="H4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22" customWidth="1" min="3" max="3"/>
    <col width="16" customWidth="1" min="4" max="4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Real Estate Exposure</t>
        </is>
      </c>
      <c r="D1" s="1" t="inlineStr">
        <is>
          <t>Total Exposure</t>
        </is>
      </c>
    </row>
    <row r="2">
      <c r="A2" s="2" t="n">
        <v>45954</v>
      </c>
      <c r="B2" t="inlineStr">
        <is>
          <t>DOGG</t>
        </is>
      </c>
      <c r="C2" t="n">
        <v>0</v>
      </c>
      <c r="D2" t="n">
        <v>18480747.93</v>
      </c>
    </row>
    <row r="3">
      <c r="A3" t="inlineStr">
        <is>
          <t>* We search for tags in Bloomberg for any fund holdings categorized as real estate.</t>
        </is>
      </c>
      <c r="B3" t="inlineStr"/>
      <c r="C3" t="inlineStr"/>
      <c r="D3" t="inlineStr"/>
    </row>
    <row r="4">
      <c r="A4" t="inlineStr">
        <is>
          <t>* If none, it reports 'None'.</t>
        </is>
      </c>
      <c r="B4" t="inlineStr"/>
      <c r="C4" t="inlineStr"/>
      <c r="D4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22" customWidth="1" min="3" max="3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Commodities Exposure</t>
        </is>
      </c>
    </row>
    <row r="2">
      <c r="A2" s="2" t="n">
        <v>45954</v>
      </c>
      <c r="B2" t="inlineStr">
        <is>
          <t>DOGG</t>
        </is>
      </c>
      <c r="C2" t="n">
        <v>0</v>
      </c>
    </row>
    <row r="3">
      <c r="A3" t="inlineStr">
        <is>
          <t>* We search for tags in Bloomberg for any fund holdings categorized as commodities.</t>
        </is>
      </c>
      <c r="B3" t="inlineStr"/>
      <c r="C3" t="inlineStr"/>
    </row>
    <row r="4">
      <c r="A4" t="inlineStr">
        <is>
          <t>* If none, it reports 'None'.</t>
        </is>
      </c>
      <c r="B4" t="inlineStr"/>
      <c r="C4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4" customWidth="1" min="3" max="3"/>
    <col width="22" customWidth="1" min="4" max="4"/>
    <col width="17" customWidth="1" min="5" max="5"/>
    <col width="25" customWidth="1" min="6" max="6"/>
    <col width="29" customWidth="1" min="7" max="7"/>
    <col width="32" customWidth="1" min="8" max="8"/>
    <col width="32" customWidth="1" min="9" max="9"/>
    <col width="50" customWidth="1" min="10" max="10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Total Assets</t>
        </is>
      </c>
      <c r="D1" s="1" t="inlineStr">
        <is>
          <t>Investment Companies</t>
        </is>
      </c>
      <c r="E1" s="1" t="inlineStr">
        <is>
          <t>Ownership % Max</t>
        </is>
      </c>
      <c r="F1" s="1" t="inlineStr">
        <is>
          <t>Equity Market Value Sum</t>
        </is>
      </c>
      <c r="G1" s="1" t="inlineStr">
        <is>
          <t>Test 1 (&lt;=3% Ownership)</t>
        </is>
      </c>
      <c r="H1" s="1" t="inlineStr">
        <is>
          <t>Test 2 (&lt;=5% Total Assets)</t>
        </is>
      </c>
      <c r="I1" s="1" t="inlineStr">
        <is>
          <t>Test 3 (&lt;=10% Total Assets)</t>
        </is>
      </c>
      <c r="J1" s="1" t="inlineStr">
        <is>
          <t>12d1(a) Compliant</t>
        </is>
      </c>
    </row>
    <row r="2">
      <c r="A2" s="2" t="n">
        <v>45954</v>
      </c>
      <c r="B2" t="inlineStr">
        <is>
          <t>DOGG</t>
        </is>
      </c>
      <c r="C2" t="n">
        <v>52630568.25</v>
      </c>
      <c r="D2" t="inlineStr">
        <is>
          <t>None</t>
        </is>
      </c>
      <c r="E2" t="n">
        <v>0</v>
      </c>
      <c r="F2" t="n">
        <v>0</v>
      </c>
      <c r="G2">
        <f>IF(E2&lt;=0.03,"PASS","FAIL")</f>
        <v/>
      </c>
      <c r="H2">
        <f>IF(F2/C2&lt;=0.05,"PASS","FAIL")</f>
        <v/>
      </c>
      <c r="I2">
        <f>IF(F2/C2&lt;=0.10,"PASS","FAIL")</f>
        <v/>
      </c>
      <c r="J2">
        <f>IF(AND(G2="PASS",H2="PASS",I2="PASS"),"PASS","FAIL")</f>
        <v/>
      </c>
    </row>
    <row r="3">
      <c r="A3" t="inlineStr">
        <is>
          <t>* The Fund will not purchase or otherwise acquire: (i) more than 3% of the total outstanding voting stock of the acquired company; (ii) securities issued by the acquired company having an aggregate value in excess of 5% of the value of the total assets of the acquiring company; or (iii) securities issued by the acquired company and all other investment companies (other than treasury stock of the acquiring company) having an aggregate value in excess of 10% of the value of the total assets of the acquiring company.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1" customWidth="1" min="3" max="3"/>
    <col width="14" customWidth="1" min="4" max="4"/>
    <col width="20" customWidth="1" min="5" max="5"/>
  </cols>
  <sheetData>
    <row r="1">
      <c r="A1" s="1" t="inlineStr">
        <is>
          <t>Date</t>
        </is>
      </c>
      <c r="B1" s="1" t="inlineStr">
        <is>
          <t>Fund</t>
        </is>
      </c>
      <c r="C1" s="1" t="inlineStr">
        <is>
          <t>Compliant</t>
        </is>
      </c>
      <c r="D1" s="1" t="inlineStr">
        <is>
          <t>Total Assets</t>
        </is>
      </c>
      <c r="E1" s="1" t="inlineStr">
        <is>
          <t>Insurance Holdings</t>
        </is>
      </c>
    </row>
    <row r="2">
      <c r="A2" s="2" t="n">
        <v>45954</v>
      </c>
      <c r="B2" t="inlineStr">
        <is>
          <t>DOGG</t>
        </is>
      </c>
      <c r="C2" t="inlineStr">
        <is>
          <t>PASS</t>
        </is>
      </c>
      <c r="D2" t="n">
        <v>52630568.25</v>
      </c>
      <c r="E2" t="inlineStr">
        <is>
          <t>None</t>
        </is>
      </c>
    </row>
    <row r="3">
      <c r="A3" t="inlineStr">
        <is>
          <t>* The Fund may not own more than 10% of the total outstanding voting stock of an insurance company.</t>
        </is>
      </c>
      <c r="B3" t="inlineStr"/>
      <c r="C3" t="inlineStr"/>
      <c r="D3" t="inlineStr"/>
      <c r="E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2025-10-30T02:35:58Z</dcterms:created>
  <dcterms:modified xmlns:dcterms="http://purl.org/dc/terms/" xmlns:xsi="http://www.w3.org/2001/XMLSchema-instance" xsi:type="dcterms:W3CDTF">2025-10-30T02:35:58Z</dcterms:modified>
</cp:coreProperties>
</file>