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GICS_Compliance" sheetId="2" state="visible" r:id="rId2"/>
    <sheet xmlns:r="http://schemas.openxmlformats.org/officeDocument/2006/relationships" name="Prospectus_80pct" sheetId="3" state="visible" r:id="rId3"/>
    <sheet xmlns:r="http://schemas.openxmlformats.org/officeDocument/2006/relationships" name="40Act_Diversification" sheetId="4" state="visible" r:id="rId4"/>
    <sheet xmlns:r="http://schemas.openxmlformats.org/officeDocument/2006/relationships" name="IRS_Diversification" sheetId="5" state="visible" r:id="rId5"/>
    <sheet xmlns:r="http://schemas.openxmlformats.org/officeDocument/2006/relationships" name="IRC_Diversification" sheetId="6" state="visible" r:id="rId6"/>
    <sheet xmlns:r="http://schemas.openxmlformats.org/officeDocument/2006/relationships" name="Illiquid" sheetId="7" state="visible" r:id="rId7"/>
    <sheet xmlns:r="http://schemas.openxmlformats.org/officeDocument/2006/relationships" name="Real_Estate" sheetId="8" state="visible" r:id="rId8"/>
    <sheet xmlns:r="http://schemas.openxmlformats.org/officeDocument/2006/relationships" name="Commodities" sheetId="9" state="visible" r:id="rId9"/>
    <sheet xmlns:r="http://schemas.openxmlformats.org/officeDocument/2006/relationships" name="12d1_Other_Investment_Companies" sheetId="10" state="visible" r:id="rId10"/>
    <sheet xmlns:r="http://schemas.openxmlformats.org/officeDocument/2006/relationships" name="12d2_Insurance_Companies" sheetId="11" state="visible" r:id="rId11"/>
    <sheet xmlns:r="http://schemas.openxmlformats.org/officeDocument/2006/relationships" name="12d3_Securities_Business" sheetId="12" state="visible" r:id="rId12"/>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cols>
    <col width="6" customWidth="1" min="1" max="1"/>
    <col width="6" customWidth="1" min="2" max="2"/>
    <col width="6" customWidth="1" min="3" max="3"/>
    <col width="10" customWidth="1" min="4" max="4"/>
    <col width="8" customWidth="1" min="5" max="5"/>
    <col width="12" customWidth="1" min="6" max="6"/>
    <col width="11" customWidth="1" min="7" max="7"/>
    <col width="14" customWidth="1" min="8" max="8"/>
    <col width="18" customWidth="1" min="9" max="9"/>
  </cols>
  <sheetData>
    <row r="1">
      <c r="A1" s="1" t="inlineStr">
        <is>
          <t>Date</t>
        </is>
      </c>
      <c r="B1" s="1" t="inlineStr">
        <is>
          <t>Fund</t>
        </is>
      </c>
      <c r="C1" s="1" t="inlineStr">
        <is>
          <t>Cash</t>
        </is>
      </c>
      <c r="D1" s="1" t="inlineStr">
        <is>
          <t>Treasury</t>
        </is>
      </c>
      <c r="E1" s="1" t="inlineStr">
        <is>
          <t>Equity</t>
        </is>
      </c>
      <c r="F1" s="1" t="inlineStr">
        <is>
          <t>Option DAN</t>
        </is>
      </c>
      <c r="G1" s="1" t="inlineStr">
        <is>
          <t>Option MV</t>
        </is>
      </c>
      <c r="H1" s="1" t="inlineStr">
        <is>
          <t>Total Assets</t>
        </is>
      </c>
      <c r="I1" s="1" t="inlineStr">
        <is>
          <t>Total Net Assets</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cols>
    <col width="50" customWidth="1" min="1" max="1"/>
    <col width="6" customWidth="1" min="2" max="2"/>
    <col width="14" customWidth="1" min="3" max="3"/>
    <col width="22" customWidth="1" min="4" max="4"/>
    <col width="17" customWidth="1" min="5" max="5"/>
    <col width="25" customWidth="1" min="6" max="6"/>
    <col width="29" customWidth="1" min="7" max="7"/>
    <col width="32" customWidth="1" min="8" max="8"/>
    <col width="32" customWidth="1" min="9" max="9"/>
    <col width="50" customWidth="1" min="10" max="10"/>
  </cols>
  <sheetData>
    <row r="1">
      <c r="A1" s="1" t="inlineStr">
        <is>
          <t>Date</t>
        </is>
      </c>
      <c r="B1" s="1" t="inlineStr">
        <is>
          <t>Fund</t>
        </is>
      </c>
      <c r="C1" s="1" t="inlineStr">
        <is>
          <t>Total Assets</t>
        </is>
      </c>
      <c r="D1" s="1" t="inlineStr">
        <is>
          <t>Investment Companies</t>
        </is>
      </c>
      <c r="E1" s="1" t="inlineStr">
        <is>
          <t>Ownership % Max</t>
        </is>
      </c>
      <c r="F1" s="1" t="inlineStr">
        <is>
          <t>Equity Market Value Sum</t>
        </is>
      </c>
      <c r="G1" s="1" t="inlineStr">
        <is>
          <t>Test 1 (&lt;=3% Ownership)</t>
        </is>
      </c>
      <c r="H1" s="1" t="inlineStr">
        <is>
          <t>Test 2 (&lt;=5% Total Assets)</t>
        </is>
      </c>
      <c r="I1" s="1" t="inlineStr">
        <is>
          <t>Test 3 (&lt;=10% Total Assets)</t>
        </is>
      </c>
      <c r="J1" s="1" t="inlineStr">
        <is>
          <t>12d1(a) Compliant</t>
        </is>
      </c>
    </row>
    <row r="2">
      <c r="A2" s="2" t="n">
        <v>45954</v>
      </c>
      <c r="B2" t="inlineStr">
        <is>
          <t>DOGG</t>
        </is>
      </c>
      <c r="C2" t="n">
        <v>20.08</v>
      </c>
      <c r="D2" t="inlineStr">
        <is>
          <t>None</t>
        </is>
      </c>
      <c r="E2" t="n">
        <v>0</v>
      </c>
      <c r="F2" t="n">
        <v>0</v>
      </c>
      <c r="G2">
        <f>IF(E2&lt;=0.03,"PASS","FAIL")</f>
        <v/>
      </c>
      <c r="H2">
        <f>IF(F2/C2&lt;=0.05,"PASS","FAIL")</f>
        <v/>
      </c>
      <c r="I2">
        <f>IF(F2/C2&lt;=0.10,"PASS","FAIL")</f>
        <v/>
      </c>
      <c r="J2">
        <f>IF(AND(G2="PASS",H2="PASS",I2="PASS"),"PASS","FAIL")</f>
        <v/>
      </c>
    </row>
    <row r="3">
      <c r="A3" t="inlineStr">
        <is>
          <t>* The Fund will not purchase or otherwise acquire: (i) more than 3% of the total outstanding voting stock of the acquired company; (ii) securities issued by the acquired company having an aggregate value in excess of 5% of the value of the total assets of the acquiring company; or (iii) securities issued by the acquired company and all other investment companies (other than treasury stock of the acquiring company) having an aggregate value in excess of 10% of the value of the total assets of the acquiring company.</t>
        </is>
      </c>
      <c r="B3" t="inlineStr"/>
      <c r="C3" t="inlineStr"/>
      <c r="D3" t="inlineStr"/>
      <c r="E3" t="inlineStr"/>
      <c r="F3" t="inlineStr"/>
      <c r="G3" t="inlineStr"/>
      <c r="H3" t="inlineStr"/>
      <c r="I3" t="inlineStr"/>
      <c r="J3"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cols>
    <col width="50" customWidth="1" min="1" max="1"/>
    <col width="6" customWidth="1" min="2" max="2"/>
    <col width="11" customWidth="1" min="3" max="3"/>
    <col width="14" customWidth="1" min="4" max="4"/>
    <col width="20" customWidth="1" min="5" max="5"/>
  </cols>
  <sheetData>
    <row r="1">
      <c r="A1" s="1" t="inlineStr">
        <is>
          <t>Date</t>
        </is>
      </c>
      <c r="B1" s="1" t="inlineStr">
        <is>
          <t>Fund</t>
        </is>
      </c>
      <c r="C1" s="1" t="inlineStr">
        <is>
          <t>Compliant</t>
        </is>
      </c>
      <c r="D1" s="1" t="inlineStr">
        <is>
          <t>Total Assets</t>
        </is>
      </c>
      <c r="E1" s="1" t="inlineStr">
        <is>
          <t>Insurance Holdings</t>
        </is>
      </c>
    </row>
    <row r="2">
      <c r="A2" s="2" t="n">
        <v>45954</v>
      </c>
      <c r="B2" t="inlineStr">
        <is>
          <t>DOGG</t>
        </is>
      </c>
      <c r="C2" t="inlineStr">
        <is>
          <t>PASS</t>
        </is>
      </c>
      <c r="D2" t="n">
        <v>20.08</v>
      </c>
      <c r="E2" t="inlineStr">
        <is>
          <t>None</t>
        </is>
      </c>
    </row>
    <row r="3">
      <c r="A3" t="inlineStr">
        <is>
          <t>* The Fund may not own more than 10% of the total outstanding voting stock of an insurance company.</t>
        </is>
      </c>
      <c r="B3" t="inlineStr"/>
      <c r="C3" t="inlineStr"/>
      <c r="D3" t="inlineStr"/>
      <c r="E3" t="inlineStr"/>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3"/>
  <sheetViews>
    <sheetView workbookViewId="0">
      <selection activeCell="A1" sqref="A1"/>
    </sheetView>
  </sheetViews>
  <sheetFormatPr baseColWidth="8" defaultRowHeight="15"/>
  <cols>
    <col width="50" customWidth="1" min="1" max="1"/>
    <col width="6" customWidth="1" min="2" max="2"/>
    <col width="29" customWidth="1" min="3" max="3"/>
    <col width="21" customWidth="1" min="4" max="4"/>
    <col width="29" customWidth="1" min="5" max="5"/>
    <col width="29" customWidth="1" min="6" max="6"/>
    <col width="50" customWidth="1" min="7" max="7"/>
    <col width="36" customWidth="1" min="8" max="8"/>
    <col width="33" customWidth="1" min="9" max="9"/>
    <col width="14" customWidth="1" min="10" max="10"/>
    <col width="17" customWidth="1" min="11" max="11"/>
    <col width="12" customWidth="1" min="12" max="12"/>
    <col width="18" customWidth="1" min="13" max="13"/>
    <col width="12" customWidth="1" min="14" max="14"/>
  </cols>
  <sheetData>
    <row r="1">
      <c r="A1" s="1" t="inlineStr">
        <is>
          <t>Date</t>
        </is>
      </c>
      <c r="B1" s="1" t="inlineStr">
        <is>
          <t>Fund</t>
        </is>
      </c>
      <c r="C1" s="1" t="inlineStr">
        <is>
          <t>Rule 1 (&lt;=5% equities)</t>
        </is>
      </c>
      <c r="D1" s="1" t="inlineStr">
        <is>
          <t>Rule 2 (&lt;=10% debt)</t>
        </is>
      </c>
      <c r="E1" s="1" t="inlineStr">
        <is>
          <t>Rule 3 (&lt;=5% total assets)</t>
        </is>
      </c>
      <c r="F1" s="1" t="inlineStr">
        <is>
          <t>Rule 3 OCC (&lt;=5% TNA)</t>
        </is>
      </c>
      <c r="G1" s="1" t="inlineStr">
        <is>
          <t>12d3 Sec Biz Compliant</t>
        </is>
      </c>
      <c r="H1" s="1" t="inlineStr">
        <is>
          <t>SEC-Related Businesses (Shs Out %)</t>
        </is>
      </c>
      <c r="I1" s="1" t="inlineStr">
        <is>
          <t>Combined Holdings (Portfolio %)</t>
        </is>
      </c>
      <c r="J1" s="1" t="inlineStr">
        <is>
          <t>Total Assets</t>
        </is>
      </c>
      <c r="K1" s="1" t="inlineStr">
        <is>
          <t>Max Ownership %</t>
        </is>
      </c>
      <c r="L1" s="1" t="inlineStr">
        <is>
          <t>Max Weight</t>
        </is>
      </c>
      <c r="M1" s="1" t="inlineStr">
        <is>
          <t>OCC Market Value</t>
        </is>
      </c>
      <c r="N1" s="1" t="inlineStr">
        <is>
          <t>OCC Weight</t>
        </is>
      </c>
    </row>
    <row r="2">
      <c r="A2" s="2" t="n">
        <v>45954</v>
      </c>
      <c r="B2" t="inlineStr">
        <is>
          <t>DOGG</t>
        </is>
      </c>
      <c r="C2">
        <f>IF(K2&lt;=0.05,"PASS","FAIL")</f>
        <v/>
      </c>
      <c r="D2" t="inlineStr">
        <is>
          <t>PASS</t>
        </is>
      </c>
      <c r="E2">
        <f>IF(L2&lt;=0.05,"PASS","FAIL")</f>
        <v/>
      </c>
      <c r="F2">
        <f>IF(N2&lt;=0.05,"PASS","FAIL")</f>
        <v/>
      </c>
      <c r="G2">
        <f>IF(AND(C2="PASS",D2="PASS",E2="PASS",F2="PASS"),"PASS","FAIL")</f>
        <v/>
      </c>
      <c r="H2" t="inlineStr">
        <is>
          <t>None</t>
        </is>
      </c>
      <c r="I2" t="inlineStr">
        <is>
          <t>None</t>
        </is>
      </c>
      <c r="J2" t="n">
        <v>20.08</v>
      </c>
      <c r="K2" t="n">
        <v>0</v>
      </c>
      <c r="L2" t="n">
        <v>0</v>
      </c>
      <c r="M2" t="n">
        <v>0</v>
      </c>
      <c r="N2" t="n">
        <v>0</v>
      </c>
    </row>
    <row r="3">
      <c r="A3" t="inlineStr">
        <is>
          <t>* Notwithstanding section 12(d)(3) of the Act, an acquiring company may acquire any security issued by a person that, in its most recent fiscal year, derived more than 15 percent of its gross revenues from securities related activities, provided that: (1) Immediately after the acquisition of any equity security, the acquiring company owns not more than 5% of the outstanding securities of that class of the issuer's equity securities; (2) Immediately after the acquisition of any debt security, the acquiring company owns not more than 10% of the outstanding principal amount of the issuer's debt securities; and (3) Immediately after any such acquisition, the acquiring company has invested not more than 5% of the value of its total assets in the securities of the issuer.</t>
        </is>
      </c>
      <c r="B3" t="inlineStr"/>
      <c r="C3" t="inlineStr"/>
      <c r="D3" t="inlineStr"/>
      <c r="E3" t="inlineStr"/>
      <c r="F3" t="inlineStr"/>
      <c r="G3" t="inlineStr"/>
      <c r="H3" t="inlineStr"/>
      <c r="I3" t="inlineStr"/>
      <c r="J3" t="inlineStr"/>
      <c r="K3" t="inlineStr"/>
      <c r="L3" t="inlineStr"/>
      <c r="M3" t="inlineStr"/>
      <c r="N3"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3"/>
  <sheetViews>
    <sheetView workbookViewId="0">
      <selection activeCell="A1" sqref="A1"/>
    </sheetView>
  </sheetViews>
  <sheetFormatPr baseColWidth="8" defaultRowHeight="15"/>
  <cols>
    <col width="12" customWidth="1" min="1" max="1"/>
    <col width="6" customWidth="1" min="2" max="2"/>
    <col width="20" customWidth="1" min="3" max="3"/>
    <col width="18" customWidth="1" min="4" max="4"/>
    <col width="21" customWidth="1" min="5" max="5"/>
    <col width="15" customWidth="1" min="6" max="6"/>
    <col width="50" customWidth="1" min="7" max="7"/>
  </cols>
  <sheetData>
    <row r="1">
      <c r="A1" s="1" t="inlineStr">
        <is>
          <t>Date</t>
        </is>
      </c>
      <c r="B1" s="1" t="inlineStr">
        <is>
          <t>Fund</t>
        </is>
      </c>
      <c r="C1" s="1" t="inlineStr">
        <is>
          <t>Overall Compliance</t>
        </is>
      </c>
      <c r="D1" s="1" t="inlineStr">
        <is>
          <t>Breached Sectors</t>
        </is>
      </c>
      <c r="E1" s="1" t="inlineStr">
        <is>
          <t>Max Sector Exposure</t>
        </is>
      </c>
      <c r="F1" s="1" t="inlineStr">
        <is>
          <t>Weight Source</t>
        </is>
      </c>
      <c r="G1" s="1" t="inlineStr">
        <is>
          <t>Note</t>
        </is>
      </c>
    </row>
    <row r="2">
      <c r="A2" s="2" t="n">
        <v>45954</v>
      </c>
      <c r="B2" t="inlineStr">
        <is>
          <t>DOGG</t>
        </is>
      </c>
      <c r="C2" t="inlineStr">
        <is>
          <t>FAIL</t>
        </is>
      </c>
      <c r="D2" t="inlineStr">
        <is>
          <t>None</t>
        </is>
      </c>
      <c r="E2" t="n">
        <v>0</v>
      </c>
      <c r="F2" t="inlineStr"/>
      <c r="G2" t="inlineStr"/>
    </row>
    <row r="3">
      <c r="A3" t="inlineStr"/>
      <c r="B3" t="inlineStr"/>
      <c r="C3" t="inlineStr"/>
      <c r="D3" t="inlineStr"/>
      <c r="E3" t="inlineStr"/>
      <c r="F3" t="inlineStr"/>
      <c r="G3" t="inlineStr">
        <is>
          <t>* Certain funds may not have more than 25% of total assets in any industry or group of industries. However, other funds may have more than 25% of total assets in an industry or group of industries if (1) the fund’s Underlying ETF invests more than 25% of its assets in that industry or group of industries or (2) the fund is specifically permitted to concentrate in a specified industry or group of industries in its fundamental investment policy (such as information technology). Therefore, some funds have additional info listed about their underlying ETF (represented by an index) or have a note that they can concentrate in a certain industry or group of industries.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4"/>
  <sheetViews>
    <sheetView workbookViewId="0">
      <selection activeCell="A1" sqref="A1"/>
    </sheetView>
  </sheetViews>
  <sheetFormatPr baseColWidth="8" defaultRowHeight="15"/>
  <cols>
    <col width="50" customWidth="1" min="1" max="1"/>
    <col width="6" customWidth="1" min="2" max="2"/>
    <col width="31" customWidth="1" min="3" max="3"/>
    <col width="27" customWidth="1" min="4" max="4"/>
    <col width="41" customWidth="1" min="5" max="5"/>
    <col width="27" customWidth="1" min="6" max="6"/>
    <col width="20" customWidth="1" min="7" max="7"/>
    <col width="18" customWidth="1" min="8" max="8"/>
    <col width="20" customWidth="1" min="9" max="9"/>
    <col width="13" customWidth="1" min="10" max="10"/>
    <col width="11" customWidth="1" min="11" max="11"/>
    <col width="9" customWidth="1" min="12" max="12"/>
    <col width="28" customWidth="1" min="13" max="13"/>
    <col width="26" customWidth="1" min="14" max="14"/>
    <col width="14" customWidth="1" min="15" max="15"/>
    <col width="27" customWidth="1" min="16" max="16"/>
  </cols>
  <sheetData>
    <row r="1">
      <c r="A1" s="1" t="inlineStr">
        <is>
          <t>Date</t>
        </is>
      </c>
      <c r="B1" s="1" t="inlineStr">
        <is>
          <t>Fund</t>
        </is>
      </c>
      <c r="C1" s="1" t="inlineStr">
        <is>
          <t>Prospectus 80% Compliance</t>
        </is>
      </c>
      <c r="D1" s="1" t="inlineStr">
        <is>
          <t>Total Equity Market Value</t>
        </is>
      </c>
      <c r="E1" s="1" t="inlineStr">
        <is>
          <t>Total Option Delta Notional Value (DAN)</t>
        </is>
      </c>
      <c r="F1" s="1" t="inlineStr">
        <is>
          <t>Total Option Market Value</t>
        </is>
      </c>
      <c r="G1" s="1" t="inlineStr">
        <is>
          <t>Total T-Bill Value</t>
        </is>
      </c>
      <c r="H1" s="1" t="inlineStr">
        <is>
          <t>Total Cash Value</t>
        </is>
      </c>
      <c r="I1" s="1" t="inlineStr">
        <is>
          <t>Max(CCET - DAN, 0)</t>
        </is>
      </c>
      <c r="J1" s="1" t="inlineStr">
        <is>
          <t>Denominator</t>
        </is>
      </c>
      <c r="K1" s="1" t="inlineStr">
        <is>
          <t>Numerator</t>
        </is>
      </c>
      <c r="L1" s="1" t="inlineStr">
        <is>
          <t>Formula</t>
        </is>
      </c>
      <c r="M1" s="1" t="inlineStr">
        <is>
          <t>Denominator (Market Value)</t>
        </is>
      </c>
      <c r="N1" s="1" t="inlineStr">
        <is>
          <t>Numerator (Market Value)</t>
        </is>
      </c>
      <c r="O1" s="1" t="inlineStr">
        <is>
          <t>Formula (MV)</t>
        </is>
      </c>
      <c r="P1" s="1" t="inlineStr">
        <is>
          <t>Options in Scope for 80%?</t>
        </is>
      </c>
    </row>
    <row r="2">
      <c r="A2" s="2" t="n">
        <v>45954</v>
      </c>
      <c r="B2" t="inlineStr">
        <is>
          <t>DOGG</t>
        </is>
      </c>
      <c r="C2">
        <f>IF(K2/J2&gt;=0.8,"PASS","FAIL")</f>
        <v/>
      </c>
      <c r="D2" t="n">
        <v>0</v>
      </c>
      <c r="E2" t="n">
        <v>0</v>
      </c>
      <c r="F2" t="n">
        <v>0</v>
      </c>
      <c r="G2" t="n">
        <v>0</v>
      </c>
      <c r="H2" t="n">
        <v>365704.42</v>
      </c>
      <c r="I2" t="n">
        <v>365704.42</v>
      </c>
      <c r="J2" t="n">
        <v>365704.42</v>
      </c>
      <c r="K2" t="n">
        <v>0</v>
      </c>
      <c r="L2">
        <f>K2/J2</f>
        <v/>
      </c>
      <c r="M2" t="n">
        <v>365704.42</v>
      </c>
      <c r="N2" t="n">
        <v>0</v>
      </c>
      <c r="O2">
        <f>N2/M2</f>
        <v/>
      </c>
      <c r="P2" t="inlineStr">
        <is>
          <t>Yes</t>
        </is>
      </c>
    </row>
    <row r="3">
      <c r="A3" t="inlineStr">
        <is>
          <t>* Note: Some funds' 80% policies include the options positions while others only include equity exposure.</t>
        </is>
      </c>
      <c r="B3" t="inlineStr"/>
      <c r="C3" t="inlineStr"/>
      <c r="D3" t="inlineStr"/>
      <c r="E3" t="inlineStr"/>
      <c r="F3" t="inlineStr"/>
      <c r="G3" t="inlineStr"/>
      <c r="H3" t="inlineStr"/>
      <c r="I3" t="inlineStr"/>
      <c r="J3" t="inlineStr"/>
      <c r="K3" t="inlineStr"/>
      <c r="L3" t="inlineStr"/>
      <c r="M3" t="inlineStr"/>
      <c r="N3" t="inlineStr"/>
      <c r="O3" t="inlineStr"/>
      <c r="P3" t="inlineStr"/>
    </row>
    <row r="4">
      <c r="A4" t="inlineStr">
        <is>
          <t>* CCET = Cash, Cash Equivalents, and T-bills (less than 1-year maturity).</t>
        </is>
      </c>
      <c r="B4" t="inlineStr"/>
      <c r="C4" t="inlineStr"/>
      <c r="D4" t="inlineStr"/>
      <c r="E4" t="inlineStr"/>
      <c r="F4" t="inlineStr"/>
      <c r="G4" t="inlineStr"/>
      <c r="H4" t="inlineStr"/>
      <c r="I4" t="inlineStr"/>
      <c r="J4" t="inlineStr"/>
      <c r="K4" t="inlineStr"/>
      <c r="L4" t="inlineStr"/>
      <c r="M4" t="inlineStr"/>
      <c r="N4" t="inlineStr"/>
      <c r="O4" t="inlineStr"/>
      <c r="P4"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U12"/>
  <sheetViews>
    <sheetView workbookViewId="0">
      <selection activeCell="A1" sqref="A1"/>
    </sheetView>
  </sheetViews>
  <sheetFormatPr baseColWidth="8" defaultRowHeight="15"/>
  <cols>
    <col width="50" customWidth="1" min="1" max="1"/>
    <col width="6" customWidth="1" min="2" max="2"/>
    <col width="19" customWidth="1" min="3" max="3"/>
    <col width="32" customWidth="1" min="4" max="4"/>
    <col width="25" customWidth="1" min="5" max="5"/>
    <col width="41" customWidth="1" min="6" max="6"/>
    <col width="48" customWidth="1" min="7" max="7"/>
    <col width="14" customWidth="1" min="8" max="8"/>
    <col width="30" customWidth="1" min="9" max="9"/>
    <col width="12" customWidth="1" min="10" max="10"/>
    <col width="21" customWidth="1" min="11" max="11"/>
    <col width="42" customWidth="1" min="12" max="12"/>
    <col width="50" customWidth="1" min="13" max="13"/>
    <col width="50" customWidth="1" min="14" max="14"/>
    <col width="42" customWidth="1" min="15" max="15"/>
    <col width="43" customWidth="1" min="16" max="16"/>
    <col width="50" customWidth="1" min="17" max="17"/>
    <col width="40" customWidth="1" min="18" max="18"/>
    <col width="18" customWidth="1" min="19" max="19"/>
    <col width="12" customWidth="1" min="20" max="20"/>
    <col width="7" customWidth="1" min="21" max="21"/>
  </cols>
  <sheetData>
    <row r="1">
      <c r="A1" s="1" t="inlineStr">
        <is>
          <t>Date</t>
        </is>
      </c>
      <c r="B1" s="1" t="inlineStr">
        <is>
          <t>Fund</t>
        </is>
      </c>
      <c r="C1" s="1" t="inlineStr">
        <is>
          <t>Fund Registration</t>
        </is>
      </c>
      <c r="D1" s="1" t="inlineStr">
        <is>
          <t>Condition 40 Act 1</t>
        </is>
      </c>
      <c r="E1" s="1" t="inlineStr">
        <is>
          <t>Condition 40 Act 2a</t>
        </is>
      </c>
      <c r="F1" s="1" t="inlineStr">
        <is>
          <t>Condition 40 Act 2b</t>
        </is>
      </c>
      <c r="G1" s="1" t="inlineStr">
        <is>
          <t>Condition 2a OCC</t>
        </is>
      </c>
      <c r="H1" s="1" t="inlineStr">
        <is>
          <t>Total Assets</t>
        </is>
      </c>
      <c r="I1" s="1" t="inlineStr">
        <is>
          <t>Non-Qualifying Assets Weight</t>
        </is>
      </c>
      <c r="J1" s="1" t="inlineStr">
        <is>
          <t>Net Assets</t>
        </is>
      </c>
      <c r="K1" s="1" t="inlineStr">
        <is>
          <t>Expenses</t>
        </is>
      </c>
      <c r="L1" s="1" t="inlineStr">
        <is>
          <t>Issuer Limited Assets (Condition 2a) Sum</t>
        </is>
      </c>
      <c r="M1" s="1" t="inlineStr">
        <is>
          <t>Issuer Limited Assets (Condition 2a) (Ticker, Shares, Mkt Value)</t>
        </is>
      </c>
      <c r="N1" s="1" t="inlineStr">
        <is>
          <t>Excluded Securities (25% Bucket)</t>
        </is>
      </c>
      <c r="O1" s="1" t="inlineStr">
        <is>
          <t>Cumulative Weight of Excluded Securities</t>
        </is>
      </c>
      <c r="P1" s="1" t="inlineStr">
        <is>
          <t>Cumulative Weight of Remaining Securities</t>
        </is>
      </c>
      <c r="Q1" s="1" t="inlineStr">
        <is>
          <t>Remaining Securities (Ticker, Shares Held, Vest Weight, Vest Ownership of Float)</t>
        </is>
      </c>
      <c r="R1" s="1" t="inlineStr">
        <is>
          <t>Max Ownership % of Float in 75% bucket</t>
        </is>
      </c>
      <c r="S1" s="1" t="inlineStr">
        <is>
          <t>OCC Market Value</t>
        </is>
      </c>
      <c r="T1" s="1" t="inlineStr">
        <is>
          <t>OCC Weight</t>
        </is>
      </c>
      <c r="U1" s="1" t="inlineStr">
        <is>
          <t>Notes</t>
        </is>
      </c>
    </row>
    <row r="2">
      <c r="A2" s="2" t="n">
        <v>45954</v>
      </c>
      <c r="B2" t="inlineStr">
        <is>
          <t>DOGG</t>
        </is>
      </c>
      <c r="C2" t="inlineStr">
        <is>
          <t>Non-diversified</t>
        </is>
      </c>
      <c r="D2">
        <f>IF(J2/H2&gt;=0.75,"PASS","FAIL")</f>
        <v/>
      </c>
      <c r="E2">
        <f>IF(L2=0,"PASS","FAIL")</f>
        <v/>
      </c>
      <c r="F2">
        <f>IF(R2="","",IF(R2&lt;=0.1,"PASS","FAIL"))</f>
        <v/>
      </c>
      <c r="G2">
        <f>IF(S2=0,"PASS",IF(S2&lt;=0.05*J2,"PASS","FAIL"))</f>
        <v/>
      </c>
      <c r="H2" t="n">
        <v>20.08</v>
      </c>
      <c r="I2" t="n">
        <v>0</v>
      </c>
      <c r="J2" t="n">
        <v>20.08</v>
      </c>
      <c r="K2" t="n">
        <v>0.1506</v>
      </c>
      <c r="L2" t="n">
        <v>0</v>
      </c>
      <c r="M2" t="inlineStr">
        <is>
          <t>None</t>
        </is>
      </c>
      <c r="N2" t="inlineStr">
        <is>
          <t>AMGN, MCD, MCD, MCD, MCD, MCD, MCD, MCD, MCD, MCD, MCD, MCD, MCD, MRK, MRK, MRK, MRK, MRK, MRK, MRK, MRK, MCD, MCD, AMGN, MCD, KO, KO, KO, KO, KO, KO, KO, KO, KO, KO, KO, KO, KO, KO, KO, KO, MCD, MCD, MCD, MRK, MRK, MRK, MRK, PG, PG, VZ, VZ, VZ, VZ, VZ, VZ, VZ, VZ, VZ, VZ, VZ, VZ, VZ, VZ, VZ, VZ, VZ, PG, PG, PG, PG, MRK, MRK, MRK, MRK, MRK, MRK, PG, PG, PG, PG, PG, PG, PG, PG, PG, PG, PG, PG, KO, KO, JNJ, CVX, CSCO, CSCO, CSCO, CSCO, CSCO, CSCO, CSCO, CSCO, CSCO, CSCO, CSCO, CSCO, CVX, CVX, CVX, CVX, CVX, CVX, CVX, CSCO, CSCO, CSCO, AMGN, AMGN, AMGN, AMGN, AMGN, AMGN, AMGN, AMGN, AMGN, AMGN, CSCO, AMGN, AMGN, AMGN, AMGN, AMGN, AMGN, CSCO, CSCO, CVX, CVX, JNJ, CVX, IBM, IBM, IBM, JNJ, JNJ, JNJ, JNJ, JNJ, JNJ, JNJ, JNJ, JNJ, JNJ, JNJ, JNJ, JNJ, JNJ, JNJ, JNJ, IBM, IBM, IBM, IBM, CVX, CVX, CVX, CVX, CVX, CVX, CVX, IBM, IBM, IBM, IBM, IBM, IBM, IBM, IBM, IBM, IBM, IBM, VZ</t>
        </is>
      </c>
      <c r="O2" t="n">
        <v>0</v>
      </c>
      <c r="P2" t="n">
        <v>1</v>
      </c>
      <c r="Q2" t="inlineStr">
        <is>
          <t>None</t>
        </is>
      </c>
      <c r="R2" t="inlineStr"/>
      <c r="S2" t="n">
        <v>0</v>
      </c>
      <c r="T2" t="n">
        <v>0</v>
      </c>
      <c r="U2" t="inlineStr"/>
    </row>
    <row r="3">
      <c r="A3" t="inlineStr">
        <is>
          <t>* To be classified as a diversified company under the 1940 Act, at least 75% of the value of the fund's total assets must be invested in:</t>
        </is>
      </c>
      <c r="B3" t="inlineStr"/>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c r="T3" t="inlineStr"/>
      <c r="U3" t="inlineStr"/>
    </row>
    <row r="4">
      <c r="A4" t="inlineStr">
        <is>
          <t>* 1) cash and cash items (including receivables),</t>
        </is>
      </c>
      <c r="B4" t="inlineStr"/>
      <c r="C4" t="inlineStr"/>
      <c r="D4" t="inlineStr"/>
      <c r="E4" t="inlineStr"/>
      <c r="F4" t="inlineStr"/>
      <c r="G4" t="inlineStr"/>
      <c r="H4" t="inlineStr"/>
      <c r="I4" t="inlineStr"/>
      <c r="J4" t="inlineStr"/>
      <c r="K4" t="inlineStr"/>
      <c r="L4" t="inlineStr"/>
      <c r="M4" t="inlineStr"/>
      <c r="N4" t="inlineStr"/>
      <c r="O4" t="inlineStr"/>
      <c r="P4" t="inlineStr"/>
      <c r="Q4" t="inlineStr"/>
      <c r="R4" t="inlineStr"/>
      <c r="S4" t="inlineStr"/>
      <c r="T4" t="inlineStr"/>
      <c r="U4" t="inlineStr"/>
    </row>
    <row r="5">
      <c r="A5" t="inlineStr">
        <is>
          <t>* 2) government securities,</t>
        </is>
      </c>
      <c r="B5" t="inlineStr"/>
      <c r="C5" t="inlineStr"/>
      <c r="D5" t="inlineStr"/>
      <c r="E5" t="inlineStr"/>
      <c r="F5" t="inlineStr"/>
      <c r="G5" t="inlineStr"/>
      <c r="H5" t="inlineStr"/>
      <c r="I5" t="inlineStr"/>
      <c r="J5" t="inlineStr"/>
      <c r="K5" t="inlineStr"/>
      <c r="L5" t="inlineStr"/>
      <c r="M5" t="inlineStr"/>
      <c r="N5" t="inlineStr"/>
      <c r="O5" t="inlineStr"/>
      <c r="P5" t="inlineStr"/>
      <c r="Q5" t="inlineStr"/>
      <c r="R5" t="inlineStr"/>
      <c r="S5" t="inlineStr"/>
      <c r="T5" t="inlineStr"/>
      <c r="U5" t="inlineStr"/>
    </row>
    <row r="6">
      <c r="A6" t="inlineStr">
        <is>
          <t>* 3) securities of other investment companies, and</t>
        </is>
      </c>
      <c r="B6" t="inlineStr"/>
      <c r="C6" t="inlineStr"/>
      <c r="D6" t="inlineStr"/>
      <c r="E6" t="inlineStr"/>
      <c r="F6" t="inlineStr"/>
      <c r="G6" t="inlineStr"/>
      <c r="H6" t="inlineStr"/>
      <c r="I6" t="inlineStr"/>
      <c r="J6" t="inlineStr"/>
      <c r="K6" t="inlineStr"/>
      <c r="L6" t="inlineStr"/>
      <c r="M6" t="inlineStr"/>
      <c r="N6" t="inlineStr"/>
      <c r="O6" t="inlineStr"/>
      <c r="P6" t="inlineStr"/>
      <c r="Q6" t="inlineStr"/>
      <c r="R6" t="inlineStr"/>
      <c r="S6" t="inlineStr"/>
      <c r="T6" t="inlineStr"/>
      <c r="U6" t="inlineStr"/>
    </row>
    <row r="7">
      <c r="A7" t="inlineStr">
        <is>
          <t>* 4) other securities</t>
        </is>
      </c>
      <c r="B7" t="inlineStr"/>
      <c r="C7" t="inlineStr"/>
      <c r="D7" t="inlineStr"/>
      <c r="E7" t="inlineStr"/>
      <c r="F7" t="inlineStr"/>
      <c r="G7" t="inlineStr"/>
      <c r="H7" t="inlineStr"/>
      <c r="I7" t="inlineStr"/>
      <c r="J7" t="inlineStr"/>
      <c r="K7" t="inlineStr"/>
      <c r="L7" t="inlineStr"/>
      <c r="M7" t="inlineStr"/>
      <c r="N7" t="inlineStr"/>
      <c r="O7" t="inlineStr"/>
      <c r="P7" t="inlineStr"/>
      <c r="Q7" t="inlineStr"/>
      <c r="R7" t="inlineStr"/>
      <c r="S7" t="inlineStr"/>
      <c r="T7" t="inlineStr"/>
      <c r="U7" t="inlineStr"/>
    </row>
    <row r="8">
      <c r="A8" t="inlineStr">
        <is>
          <t xml:space="preserve">* </t>
        </is>
      </c>
      <c r="B8" t="inlineStr"/>
      <c r="C8" t="inlineStr"/>
      <c r="D8" t="inlineStr"/>
      <c r="E8" t="inlineStr"/>
      <c r="F8" t="inlineStr"/>
      <c r="G8" t="inlineStr"/>
      <c r="H8" t="inlineStr"/>
      <c r="I8" t="inlineStr"/>
      <c r="J8" t="inlineStr"/>
      <c r="K8" t="inlineStr"/>
      <c r="L8" t="inlineStr"/>
      <c r="M8" t="inlineStr"/>
      <c r="N8" t="inlineStr"/>
      <c r="O8" t="inlineStr"/>
      <c r="P8" t="inlineStr"/>
      <c r="Q8" t="inlineStr"/>
      <c r="R8" t="inlineStr"/>
      <c r="S8" t="inlineStr"/>
      <c r="T8" t="inlineStr"/>
      <c r="U8" t="inlineStr"/>
    </row>
    <row r="9">
      <c r="A9" t="inlineStr">
        <is>
          <t>* Compliance Conditions:</t>
        </is>
      </c>
      <c r="B9" t="inlineStr"/>
      <c r="C9" t="inlineStr"/>
      <c r="D9" t="inlineStr"/>
      <c r="E9" t="inlineStr"/>
      <c r="F9" t="inlineStr"/>
      <c r="G9" t="inlineStr"/>
      <c r="H9" t="inlineStr"/>
      <c r="I9" t="inlineStr"/>
      <c r="J9" t="inlineStr"/>
      <c r="K9" t="inlineStr"/>
      <c r="L9" t="inlineStr"/>
      <c r="M9" t="inlineStr"/>
      <c r="N9" t="inlineStr"/>
      <c r="O9" t="inlineStr"/>
      <c r="P9" t="inlineStr"/>
      <c r="Q9" t="inlineStr"/>
      <c r="R9" t="inlineStr"/>
      <c r="S9" t="inlineStr"/>
      <c r="T9" t="inlineStr"/>
      <c r="U9" t="inlineStr"/>
    </row>
    <row r="10">
      <c r="A10" t="inlineStr">
        <is>
          <t>* Condition 40 Act 1: 75% of the fund must be invested in diversified assets.</t>
        </is>
      </c>
      <c r="B10" t="inlineStr"/>
      <c r="C10" t="inlineStr"/>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c r="U10" t="inlineStr"/>
    </row>
    <row r="11">
      <c r="A11" t="inlineStr">
        <is>
          <t>* Condition 40 Act 2a: No single issuer in the 75% can exceed 5% of total assets.</t>
        </is>
      </c>
      <c r="B11" t="inlineStr"/>
      <c r="C11" t="inlineStr"/>
      <c r="D11" t="inlineStr"/>
      <c r="E11" t="inlineStr"/>
      <c r="F11" t="inlineStr"/>
      <c r="G11" t="inlineStr"/>
      <c r="H11" t="inlineStr"/>
      <c r="I11" t="inlineStr"/>
      <c r="J11" t="inlineStr"/>
      <c r="K11" t="inlineStr"/>
      <c r="L11" t="inlineStr"/>
      <c r="M11" t="inlineStr"/>
      <c r="N11" t="inlineStr"/>
      <c r="O11" t="inlineStr"/>
      <c r="P11" t="inlineStr"/>
      <c r="Q11" t="inlineStr"/>
      <c r="R11" t="inlineStr"/>
      <c r="S11" t="inlineStr"/>
      <c r="T11" t="inlineStr"/>
      <c r="U11" t="inlineStr"/>
    </row>
    <row r="12">
      <c r="A12" t="inlineStr">
        <is>
          <t>* Condition 40 Act 2b: No single issuer in the 75% can exceed 10% of the issuer's voting securities.</t>
        </is>
      </c>
      <c r="B12" t="inlineStr"/>
      <c r="C12" t="inlineStr"/>
      <c r="D12" t="inlineStr"/>
      <c r="E12" t="inlineStr"/>
      <c r="F12" t="inlineStr"/>
      <c r="G12" t="inlineStr"/>
      <c r="H12" t="inlineStr"/>
      <c r="I12" t="inlineStr"/>
      <c r="J12" t="inlineStr"/>
      <c r="K12" t="inlineStr"/>
      <c r="L12" t="inlineStr"/>
      <c r="M12" t="inlineStr"/>
      <c r="N12" t="inlineStr"/>
      <c r="O12" t="inlineStr"/>
      <c r="P12" t="inlineStr"/>
      <c r="Q12" t="inlineStr"/>
      <c r="R12" t="inlineStr"/>
      <c r="S12" t="inlineStr"/>
      <c r="T12" t="inlineStr"/>
      <c r="U1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P7"/>
  <sheetViews>
    <sheetView workbookViewId="0">
      <selection activeCell="A1" sqref="A1"/>
    </sheetView>
  </sheetViews>
  <sheetFormatPr baseColWidth="8" defaultRowHeight="15"/>
  <cols>
    <col width="50" customWidth="1" min="1" max="1"/>
    <col width="6" customWidth="1" min="2" max="2"/>
    <col width="17" customWidth="1" min="3" max="3"/>
    <col width="31" customWidth="1" min="4" max="4"/>
    <col width="28" customWidth="1" min="5" max="5"/>
    <col width="22" customWidth="1" min="6" max="6"/>
    <col width="19" customWidth="1" min="7" max="7"/>
    <col width="14" customWidth="1" min="8" max="8"/>
    <col width="25" customWidth="1" min="9" max="9"/>
    <col width="21" customWidth="1" min="10" max="10"/>
    <col width="23" customWidth="1" min="11" max="11"/>
    <col width="30" customWidth="1" min="12" max="12"/>
    <col width="24" customWidth="1" min="13" max="13"/>
    <col width="18" customWidth="1" min="14" max="14"/>
    <col width="27" customWidth="1" min="15" max="15"/>
    <col width="34" customWidth="1" min="16" max="16"/>
  </cols>
  <sheetData>
    <row r="1">
      <c r="A1" s="1" t="inlineStr">
        <is>
          <t>Date</t>
        </is>
      </c>
      <c r="B1" s="1" t="inlineStr">
        <is>
          <t>Fund</t>
        </is>
      </c>
      <c r="C1" s="1" t="inlineStr">
        <is>
          <t>condition_IRS_1</t>
        </is>
      </c>
      <c r="D1" s="1" t="inlineStr">
        <is>
          <t>condition_IRS_2_a_50</t>
        </is>
      </c>
      <c r="E1" s="1" t="inlineStr">
        <is>
          <t>condition_IRS_2_a_5</t>
        </is>
      </c>
      <c r="F1" s="1" t="inlineStr">
        <is>
          <t>condition_IRS_2_a_10</t>
        </is>
      </c>
      <c r="G1" s="1" t="inlineStr">
        <is>
          <t>condition_IRS_2_b</t>
        </is>
      </c>
      <c r="H1" s="1" t="inlineStr">
        <is>
          <t>total_assets</t>
        </is>
      </c>
      <c r="I1" s="1" t="inlineStr">
        <is>
          <t>qualifying_assets_value</t>
        </is>
      </c>
      <c r="J1" s="1" t="inlineStr">
        <is>
          <t>expenses</t>
        </is>
      </c>
      <c r="K1" s="1" t="inlineStr">
        <is>
          <t>five_pct_gross_assets</t>
        </is>
      </c>
      <c r="L1" s="1" t="inlineStr">
        <is>
          <t>sum_large_securities_weights</t>
        </is>
      </c>
      <c r="M1" s="1" t="inlineStr">
        <is>
          <t>large_securities_count</t>
        </is>
      </c>
      <c r="N1" s="1" t="inlineStr">
        <is>
          <t>large_securities</t>
        </is>
      </c>
      <c r="O1" s="1" t="inlineStr">
        <is>
          <t>bottom_50_largest_holding</t>
        </is>
      </c>
      <c r="P1" s="1" t="inlineStr">
        <is>
          <t>bottom_50_second_largest_holding</t>
        </is>
      </c>
    </row>
    <row r="2">
      <c r="A2" s="2" t="n">
        <v>45954</v>
      </c>
      <c r="B2" t="inlineStr">
        <is>
          <t>DOGG</t>
        </is>
      </c>
      <c r="C2" t="inlineStr">
        <is>
          <t>PASS</t>
        </is>
      </c>
      <c r="D2">
        <f>IF(I2/H2&gt;=0.5,"PASS","FAIL")</f>
        <v/>
      </c>
      <c r="E2">
        <f>IF(L2&lt;=0.5,"PASS","FAIL")</f>
        <v/>
      </c>
      <c r="F2" t="inlineStr">
        <is>
          <t>PASS</t>
        </is>
      </c>
      <c r="G2" t="inlineStr">
        <is>
          <t>PASS</t>
        </is>
      </c>
      <c r="H2" t="n">
        <v>20.08</v>
      </c>
      <c r="I2" t="n">
        <v>0</v>
      </c>
      <c r="J2" t="n">
        <v>0.1506</v>
      </c>
      <c r="K2" t="n">
        <v>1.004</v>
      </c>
      <c r="L2" t="n">
        <v>0</v>
      </c>
      <c r="M2" t="n">
        <v>0</v>
      </c>
      <c r="N2" t="inlineStr">
        <is>
          <t>None</t>
        </is>
      </c>
      <c r="O2" t="inlineStr">
        <is>
          <t>N/A (0.00%)</t>
        </is>
      </c>
      <c r="P2" t="inlineStr">
        <is>
          <t>N/A (0.00%)</t>
        </is>
      </c>
    </row>
    <row r="3">
      <c r="A3" t="inlineStr">
        <is>
          <t>* IRS Condition 1: 90% of income must come from qualifying sources.</t>
        </is>
      </c>
      <c r="B3" t="inlineStr"/>
      <c r="C3" t="inlineStr"/>
      <c r="D3" t="inlineStr"/>
      <c r="E3" t="inlineStr"/>
      <c r="F3" t="inlineStr"/>
      <c r="G3" t="inlineStr"/>
      <c r="H3" t="inlineStr"/>
      <c r="I3" t="inlineStr"/>
      <c r="J3" t="inlineStr"/>
      <c r="K3" t="inlineStr"/>
      <c r="L3" t="inlineStr"/>
      <c r="M3" t="inlineStr"/>
      <c r="N3" t="inlineStr"/>
      <c r="O3" t="inlineStr"/>
      <c r="P3" t="inlineStr"/>
    </row>
    <row r="4">
      <c r="A4" t="inlineStr">
        <is>
          <t>* IRS Condition 2a: At least 50% of assets must be allocated to qualifying securities.</t>
        </is>
      </c>
      <c r="B4" t="inlineStr"/>
      <c r="C4" t="inlineStr"/>
      <c r="D4" t="inlineStr"/>
      <c r="E4" t="inlineStr"/>
      <c r="F4" t="inlineStr"/>
      <c r="G4" t="inlineStr"/>
      <c r="H4" t="inlineStr"/>
      <c r="I4" t="inlineStr"/>
      <c r="J4" t="inlineStr"/>
      <c r="K4" t="inlineStr"/>
      <c r="L4" t="inlineStr"/>
      <c r="M4" t="inlineStr"/>
      <c r="N4" t="inlineStr"/>
      <c r="O4" t="inlineStr"/>
      <c r="P4" t="inlineStr"/>
    </row>
    <row r="5">
      <c r="A5" t="inlineStr">
        <is>
          <t>* IRS Condition 2a5: for 50% of portfolio, no issuer is more than 5% of fund assets.</t>
        </is>
      </c>
      <c r="B5" t="inlineStr"/>
      <c r="C5" t="inlineStr"/>
      <c r="D5" t="inlineStr"/>
      <c r="E5" t="inlineStr"/>
      <c r="F5" t="inlineStr"/>
      <c r="G5" t="inlineStr"/>
      <c r="H5" t="inlineStr"/>
      <c r="I5" t="inlineStr"/>
      <c r="J5" t="inlineStr"/>
      <c r="K5" t="inlineStr"/>
      <c r="L5" t="inlineStr"/>
      <c r="M5" t="inlineStr"/>
      <c r="N5" t="inlineStr"/>
      <c r="O5" t="inlineStr"/>
      <c r="P5" t="inlineStr"/>
    </row>
    <row r="6">
      <c r="A6" t="inlineStr">
        <is>
          <t>* IRS Condition 2a10: for 50% of portfolio, fund doesn't hold more than 10% of any issuer's outstanding float.</t>
        </is>
      </c>
      <c r="B6" t="inlineStr"/>
      <c r="C6" t="inlineStr"/>
      <c r="D6" t="inlineStr"/>
      <c r="E6" t="inlineStr"/>
      <c r="F6" t="inlineStr"/>
      <c r="G6" t="inlineStr"/>
      <c r="H6" t="inlineStr"/>
      <c r="I6" t="inlineStr"/>
      <c r="J6" t="inlineStr"/>
      <c r="K6" t="inlineStr"/>
      <c r="L6" t="inlineStr"/>
      <c r="M6" t="inlineStr"/>
      <c r="N6" t="inlineStr"/>
      <c r="O6" t="inlineStr"/>
      <c r="P6" t="inlineStr"/>
    </row>
    <row r="7">
      <c r="A7" t="inlineStr">
        <is>
          <t>* IRS Condition 2b: No single issuer may constitute more than 25% of assets.</t>
        </is>
      </c>
      <c r="B7" t="inlineStr"/>
      <c r="C7" t="inlineStr"/>
      <c r="D7" t="inlineStr"/>
      <c r="E7" t="inlineStr"/>
      <c r="F7" t="inlineStr"/>
      <c r="G7" t="inlineStr"/>
      <c r="H7" t="inlineStr"/>
      <c r="I7" t="inlineStr"/>
      <c r="J7" t="inlineStr"/>
      <c r="K7" t="inlineStr"/>
      <c r="L7" t="inlineStr"/>
      <c r="M7" t="inlineStr"/>
      <c r="N7" t="inlineStr"/>
      <c r="O7" t="inlineStr"/>
      <c r="P7"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3"/>
  <sheetViews>
    <sheetView workbookViewId="0">
      <selection activeCell="A1" sqref="A1"/>
    </sheetView>
  </sheetViews>
  <sheetFormatPr baseColWidth="8" defaultRowHeight="15"/>
  <cols>
    <col width="50" customWidth="1" min="1" max="1"/>
    <col width="6" customWidth="1" min="2" max="2"/>
    <col width="14" customWidth="1" min="3" max="3"/>
    <col width="14" customWidth="1" min="4" max="4"/>
    <col width="14" customWidth="1" min="5" max="5"/>
    <col width="14" customWidth="1" min="6" max="6"/>
    <col width="16" customWidth="1" min="7" max="7"/>
    <col width="16" customWidth="1" min="8" max="8"/>
    <col width="16" customWidth="1" min="9" max="9"/>
    <col width="16" customWidth="1" min="10" max="10"/>
    <col width="14" customWidth="1" min="11" max="11"/>
  </cols>
  <sheetData>
    <row r="1">
      <c r="A1" s="1" t="inlineStr">
        <is>
          <t>Date</t>
        </is>
      </c>
      <c r="B1" s="1" t="inlineStr">
        <is>
          <t>Fund</t>
        </is>
      </c>
      <c r="C1" s="1" t="inlineStr">
        <is>
          <t>Condition 55</t>
        </is>
      </c>
      <c r="D1" s="1" t="inlineStr">
        <is>
          <t>Condition 70</t>
        </is>
      </c>
      <c r="E1" s="1" t="inlineStr">
        <is>
          <t>Condition 80</t>
        </is>
      </c>
      <c r="F1" s="1" t="inlineStr">
        <is>
          <t>Condition 90</t>
        </is>
      </c>
      <c r="G1" s="1" t="inlineStr">
        <is>
          <t>Top 1 Exposure</t>
        </is>
      </c>
      <c r="H1" s="1" t="inlineStr">
        <is>
          <t>Top 2 Exposure</t>
        </is>
      </c>
      <c r="I1" s="1" t="inlineStr">
        <is>
          <t>Top 3 Exposure</t>
        </is>
      </c>
      <c r="J1" s="1" t="inlineStr">
        <is>
          <t>Top 4 Exposure</t>
        </is>
      </c>
      <c r="K1" s="1" t="inlineStr">
        <is>
          <t>Total Assets</t>
        </is>
      </c>
    </row>
    <row r="2">
      <c r="A2" s="2" t="n">
        <v>45954</v>
      </c>
      <c r="B2" t="inlineStr">
        <is>
          <t>DOGG</t>
        </is>
      </c>
      <c r="C2" t="inlineStr">
        <is>
          <t>PASS</t>
        </is>
      </c>
      <c r="D2" t="inlineStr">
        <is>
          <t>PASS</t>
        </is>
      </c>
      <c r="E2" t="inlineStr">
        <is>
          <t>PASS</t>
        </is>
      </c>
      <c r="F2" t="inlineStr">
        <is>
          <t>PASS</t>
        </is>
      </c>
      <c r="G2" t="n">
        <v>0</v>
      </c>
      <c r="H2" t="n">
        <v>0</v>
      </c>
      <c r="I2" t="n">
        <v>0</v>
      </c>
      <c r="J2" t="n">
        <v>0</v>
      </c>
      <c r="K2" t="n">
        <v>20.08</v>
      </c>
    </row>
    <row r="3">
      <c r="A3" t="inlineStr">
        <is>
          <t>* This test only applies to variable insurance trusts. Under applicable regulations, the investments of a segregated asset account generally will be deemed adequately diversified only if: (i) no more than 55% of the value of the total assets of the account is represented by any one investment; (ii) no more than 70% of such value is represented by any two investments; (iii) no more than 80% of such value is represented by any three investments; and (iv) no more than 90% of such value is represented by any four investments.</t>
        </is>
      </c>
      <c r="B3" t="inlineStr"/>
      <c r="C3" t="inlineStr"/>
      <c r="D3" t="inlineStr"/>
      <c r="E3" t="inlineStr"/>
      <c r="F3" t="inlineStr"/>
      <c r="G3" t="inlineStr"/>
      <c r="H3" t="inlineStr"/>
      <c r="I3" t="inlineStr"/>
      <c r="J3" t="inlineStr"/>
      <c r="K3" t="inlineStr"/>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H4"/>
  <sheetViews>
    <sheetView workbookViewId="0">
      <selection activeCell="A1" sqref="A1"/>
    </sheetView>
  </sheetViews>
  <sheetFormatPr baseColWidth="8" defaultRowHeight="15"/>
  <cols>
    <col width="50" customWidth="1" min="1" max="1"/>
    <col width="6" customWidth="1" min="2" max="2"/>
    <col width="14" customWidth="1" min="3" max="3"/>
    <col width="22" customWidth="1" min="4" max="4"/>
    <col width="21" customWidth="1" min="5" max="5"/>
    <col width="28" customWidth="1" min="6" max="6"/>
    <col width="29" customWidth="1" min="7" max="7"/>
    <col width="32" customWidth="1" min="8" max="8"/>
  </cols>
  <sheetData>
    <row r="1">
      <c r="A1" s="1" t="inlineStr">
        <is>
          <t>Date</t>
        </is>
      </c>
      <c r="B1" s="1" t="inlineStr">
        <is>
          <t>Fund</t>
        </is>
      </c>
      <c r="C1" s="1" t="inlineStr">
        <is>
          <t>Total Assets</t>
        </is>
      </c>
      <c r="D1" s="1" t="inlineStr">
        <is>
          <t>Total Illiquid Value</t>
        </is>
      </c>
      <c r="E1" s="1" t="inlineStr">
        <is>
          <t>Illiquid Percentage</t>
        </is>
      </c>
      <c r="F1" s="1" t="inlineStr">
        <is>
          <t>Equity Holdings Percentage</t>
        </is>
      </c>
      <c r="G1" s="1" t="inlineStr">
        <is>
          <t>Max 15% Illiquid Compliance</t>
        </is>
      </c>
      <c r="H1" s="1" t="inlineStr">
        <is>
          <t>Equity Holdings 85% Compliance</t>
        </is>
      </c>
    </row>
    <row r="2">
      <c r="A2" s="2" t="n">
        <v>45954</v>
      </c>
      <c r="B2" t="inlineStr">
        <is>
          <t>DOGG</t>
        </is>
      </c>
      <c r="C2" t="n">
        <v>20.08</v>
      </c>
      <c r="D2" t="n">
        <v>0</v>
      </c>
      <c r="E2" t="n">
        <v>0</v>
      </c>
      <c r="F2" t="n">
        <v>0</v>
      </c>
      <c r="G2">
        <f>IF(E2&lt;=0.15,"PASS","FAIL")</f>
        <v/>
      </c>
      <c r="H2">
        <f>IF(F2&gt;=0.85,"PASS","FAIL")</f>
        <v/>
      </c>
    </row>
    <row r="3">
      <c r="A3" t="inlineStr">
        <is>
          <t>* We search for tags in Bloomberg for any illiquid or restricted securities.</t>
        </is>
      </c>
      <c r="B3" t="inlineStr"/>
      <c r="C3" t="inlineStr"/>
      <c r="D3" t="inlineStr"/>
      <c r="E3" t="inlineStr"/>
      <c r="F3" t="inlineStr"/>
      <c r="G3" t="inlineStr"/>
      <c r="H3" t="inlineStr"/>
    </row>
    <row r="4">
      <c r="A4" t="inlineStr">
        <is>
          <t>* If none, it reports 'None'.</t>
        </is>
      </c>
      <c r="B4" t="inlineStr"/>
      <c r="C4" t="inlineStr"/>
      <c r="D4" t="inlineStr"/>
      <c r="E4" t="inlineStr"/>
      <c r="F4" t="inlineStr"/>
      <c r="G4" t="inlineStr"/>
      <c r="H4" t="inlineStr"/>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4"/>
  <sheetViews>
    <sheetView workbookViewId="0">
      <selection activeCell="A1" sqref="A1"/>
    </sheetView>
  </sheetViews>
  <sheetFormatPr baseColWidth="8" defaultRowHeight="15"/>
  <cols>
    <col width="50" customWidth="1" min="1" max="1"/>
    <col width="6" customWidth="1" min="2" max="2"/>
    <col width="22" customWidth="1" min="3" max="3"/>
    <col width="16" customWidth="1" min="4" max="4"/>
  </cols>
  <sheetData>
    <row r="1">
      <c r="A1" s="1" t="inlineStr">
        <is>
          <t>Date</t>
        </is>
      </c>
      <c r="B1" s="1" t="inlineStr">
        <is>
          <t>Fund</t>
        </is>
      </c>
      <c r="C1" s="1" t="inlineStr">
        <is>
          <t>Real Estate Exposure</t>
        </is>
      </c>
      <c r="D1" s="1" t="inlineStr">
        <is>
          <t>Total Exposure</t>
        </is>
      </c>
    </row>
    <row r="2">
      <c r="A2" s="2" t="n">
        <v>45954</v>
      </c>
      <c r="B2" t="inlineStr">
        <is>
          <t>DOGG</t>
        </is>
      </c>
      <c r="C2" t="n">
        <v>0</v>
      </c>
      <c r="D2" t="n">
        <v>0</v>
      </c>
    </row>
    <row r="3">
      <c r="A3" t="inlineStr">
        <is>
          <t>* We search for tags in Bloomberg for any fund holdings categorized as real estate.</t>
        </is>
      </c>
      <c r="B3" t="inlineStr"/>
      <c r="C3" t="inlineStr"/>
      <c r="D3" t="inlineStr"/>
    </row>
    <row r="4">
      <c r="A4" t="inlineStr">
        <is>
          <t>* If none, it reports 'None'.</t>
        </is>
      </c>
      <c r="B4" t="inlineStr"/>
      <c r="C4" t="inlineStr"/>
      <c r="D4" t="inlineStr"/>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50" customWidth="1" min="1" max="1"/>
    <col width="6" customWidth="1" min="2" max="2"/>
    <col width="22" customWidth="1" min="3" max="3"/>
  </cols>
  <sheetData>
    <row r="1">
      <c r="A1" s="1" t="inlineStr">
        <is>
          <t>Date</t>
        </is>
      </c>
      <c r="B1" s="1" t="inlineStr">
        <is>
          <t>Fund</t>
        </is>
      </c>
      <c r="C1" s="1" t="inlineStr">
        <is>
          <t>Commodities Exposure</t>
        </is>
      </c>
    </row>
    <row r="2">
      <c r="A2" s="2" t="n">
        <v>45954</v>
      </c>
      <c r="B2" t="inlineStr">
        <is>
          <t>DOGG</t>
        </is>
      </c>
      <c r="C2" t="n">
        <v>0</v>
      </c>
    </row>
    <row r="3">
      <c r="A3" t="inlineStr">
        <is>
          <t>* We search for tags in Bloomberg for any fund holdings categorized as commodities.</t>
        </is>
      </c>
      <c r="B3" t="inlineStr"/>
      <c r="C3" t="inlineStr"/>
    </row>
    <row r="4">
      <c r="A4" t="inlineStr">
        <is>
          <t>* If none, it reports 'None'.</t>
        </is>
      </c>
      <c r="B4" t="inlineStr"/>
      <c r="C4"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2025-10-27T03:47:50Z</dcterms:created>
  <dcterms:modified xmlns:dcterms="http://purl.org/dc/terms/" xmlns:xsi="http://www.w3.org/2001/XMLSchema-instance" xsi:type="dcterms:W3CDTF">2025-10-27T03:47:50Z</dcterms:modified>
</cp:coreProperties>
</file>